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S_ASSIGNMENTS\"/>
    </mc:Choice>
  </mc:AlternateContent>
  <xr:revisionPtr revIDLastSave="0" documentId="13_ncr:1_{9444C403-0770-427E-9A34-7B950FDE1FB0}" xr6:coauthVersionLast="47" xr6:coauthVersionMax="47" xr10:uidLastSave="{00000000-0000-0000-0000-000000000000}"/>
  <bookViews>
    <workbookView xWindow="1740" yWindow="1740" windowWidth="17280" windowHeight="8880" activeTab="2" xr2:uid="{29CFDE80-2ABD-43D7-A09A-E974270E3D36}"/>
  </bookViews>
  <sheets>
    <sheet name="Chart1" sheetId="2" r:id="rId1"/>
    <sheet name="Chart2" sheetId="3" r:id="rId2"/>
    <sheet name="Chart3" sheetId="4" r:id="rId3"/>
    <sheet name="Chart4" sheetId="5" r:id="rId4"/>
    <sheet name="sales_data_sample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3" i="1" l="1" a="1"/>
  <c r="AU23" i="1" s="1"/>
  <c r="AV25" i="1"/>
  <c r="AV26" i="1"/>
  <c r="AV27" i="1"/>
  <c r="AV28" i="1"/>
  <c r="AV29" i="1"/>
  <c r="AV30" i="1"/>
  <c r="AV24" i="1"/>
  <c r="AP26" i="1"/>
  <c r="AP27" i="1"/>
  <c r="AP28" i="1"/>
  <c r="AP29" i="1"/>
  <c r="AP30" i="1"/>
  <c r="AP31" i="1"/>
  <c r="AP32" i="1"/>
  <c r="AP33" i="1"/>
  <c r="AP34" i="1"/>
  <c r="AP35" i="1"/>
  <c r="AP36" i="1"/>
  <c r="AP25" i="1"/>
  <c r="AP20" i="1"/>
  <c r="AP19" i="1"/>
  <c r="AW5" i="1"/>
  <c r="AW6" i="1"/>
  <c r="AW7" i="1"/>
  <c r="AW8" i="1"/>
  <c r="AW9" i="1"/>
  <c r="AW10" i="1"/>
  <c r="AW11" i="1"/>
  <c r="AW4" i="1"/>
  <c r="AV5" i="1"/>
  <c r="AV6" i="1"/>
  <c r="AV7" i="1"/>
  <c r="AV8" i="1"/>
  <c r="AV9" i="1"/>
  <c r="AV10" i="1"/>
  <c r="AV11" i="1"/>
  <c r="AV4" i="1"/>
  <c r="AU5" i="1"/>
  <c r="AU6" i="1"/>
  <c r="AU7" i="1"/>
  <c r="AU8" i="1"/>
  <c r="AU9" i="1"/>
  <c r="AU10" i="1"/>
  <c r="AU11" i="1"/>
  <c r="AU4" i="1"/>
  <c r="AT5" i="1"/>
  <c r="AT6" i="1"/>
  <c r="AT7" i="1"/>
  <c r="AT8" i="1"/>
  <c r="AT9" i="1"/>
  <c r="AT10" i="1"/>
  <c r="AT11" i="1"/>
  <c r="AT4" i="1"/>
  <c r="AS5" i="1"/>
  <c r="AS6" i="1"/>
  <c r="AS7" i="1"/>
  <c r="AS8" i="1"/>
  <c r="AS9" i="1"/>
  <c r="AS10" i="1"/>
  <c r="AS11" i="1"/>
  <c r="AS4" i="1"/>
  <c r="AR5" i="1"/>
  <c r="AR6" i="1"/>
  <c r="AR7" i="1"/>
  <c r="AR8" i="1"/>
  <c r="AR9" i="1"/>
  <c r="AR10" i="1"/>
  <c r="AR11" i="1"/>
  <c r="AR4" i="1"/>
  <c r="AQ5" i="1"/>
  <c r="AQ6" i="1"/>
  <c r="AQ7" i="1"/>
  <c r="AQ8" i="1"/>
  <c r="AQ9" i="1"/>
  <c r="AQ10" i="1"/>
  <c r="AQ11" i="1"/>
  <c r="AQ4" i="1"/>
  <c r="AP4" i="1"/>
  <c r="AP5" i="1"/>
  <c r="AP6" i="1"/>
  <c r="AP7" i="1"/>
  <c r="AP8" i="1"/>
  <c r="AP9" i="1"/>
  <c r="AP10" i="1"/>
  <c r="AP11" i="1"/>
  <c r="AO5" i="1"/>
  <c r="AO6" i="1"/>
  <c r="AO7" i="1"/>
  <c r="AO8" i="1"/>
  <c r="AO9" i="1"/>
  <c r="AO10" i="1"/>
  <c r="AO11" i="1"/>
  <c r="AO4" i="1"/>
  <c r="AN5" i="1"/>
  <c r="AN6" i="1"/>
  <c r="AN7" i="1"/>
  <c r="AN8" i="1"/>
  <c r="AN9" i="1"/>
  <c r="AN10" i="1"/>
  <c r="AN11" i="1"/>
  <c r="AN4" i="1"/>
  <c r="AM5" i="1"/>
  <c r="AM6" i="1"/>
  <c r="AM7" i="1"/>
  <c r="AM8" i="1"/>
  <c r="AM9" i="1"/>
  <c r="AM10" i="1"/>
  <c r="AM11" i="1"/>
  <c r="AM4" i="1"/>
  <c r="AL5" i="1"/>
  <c r="AL6" i="1"/>
  <c r="AL7" i="1"/>
  <c r="AL8" i="1"/>
  <c r="AL9" i="1"/>
  <c r="AL10" i="1"/>
  <c r="AL11" i="1"/>
  <c r="AL4" i="1"/>
  <c r="AK3" i="1" a="1"/>
  <c r="AK3" i="1" s="1"/>
  <c r="AE23" i="1"/>
  <c r="AD2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B3" i="1" a="1"/>
  <c r="A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<sst xmlns="http://schemas.openxmlformats.org/spreadsheetml/2006/main" count="35011" uniqueCount="683">
  <si>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</si>
  <si>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</si>
  <si>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</si>
  <si>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</si>
  <si>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</si>
  <si>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</si>
  <si>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</si>
  <si>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</si>
  <si>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</si>
  <si>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</si>
  <si>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</si>
  <si>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</si>
  <si>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</si>
  <si>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</si>
  <si>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</si>
  <si>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</si>
  <si>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</si>
  <si>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</si>
  <si>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</si>
  <si>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</si>
  <si>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</si>
  <si>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</si>
  <si>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</si>
  <si>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</si>
  <si>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</si>
  <si>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</si>
  <si>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</si>
  <si>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</si>
  <si>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</si>
  <si>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</si>
  <si>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</si>
  <si>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</si>
  <si>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</si>
  <si>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</si>
  <si>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</si>
  <si>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</si>
  <si>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</si>
  <si>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</si>
  <si>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</si>
  <si>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</si>
  <si>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</si>
  <si>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</si>
  <si>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</si>
  <si>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</si>
  <si>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</si>
  <si>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</si>
  <si>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</si>
  <si>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</si>
  <si>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</si>
  <si>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</si>
  <si>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</si>
  <si>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</si>
  <si>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</si>
  <si>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</si>
  <si>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</si>
  <si>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</si>
  <si>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</si>
  <si>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</si>
  <si>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</si>
  <si>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</si>
  <si>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</si>
  <si>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</si>
  <si>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</si>
  <si>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</si>
  <si>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</si>
  <si>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</si>
  <si>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</si>
  <si>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</si>
  <si>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</si>
  <si>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</si>
  <si>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</si>
  <si>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</si>
  <si>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</si>
  <si>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</si>
  <si>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</si>
  <si>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</si>
  <si>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</si>
  <si>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</si>
  <si>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</si>
  <si>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</si>
  <si>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</si>
  <si>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</si>
  <si>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</si>
  <si>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</si>
  <si>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</si>
  <si>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</si>
  <si>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</si>
  <si>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</si>
  <si>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</si>
  <si>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</si>
  <si>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</si>
  <si>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</si>
  <si>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</si>
  <si>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</si>
  <si>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</si>
  <si>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</si>
  <si>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</si>
  <si>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</si>
  <si>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</si>
  <si>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</si>
  <si>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</si>
  <si>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</si>
  <si>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</si>
  <si>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</si>
  <si>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</si>
  <si>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</si>
  <si>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</si>
  <si>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</si>
  <si>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</si>
  <si>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</si>
  <si>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</si>
  <si>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</si>
  <si>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</si>
  <si>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</si>
  <si>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</si>
  <si>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</si>
  <si>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</si>
  <si>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</si>
  <si>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</si>
  <si>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</si>
  <si>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</si>
  <si>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</si>
  <si>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</si>
  <si>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</si>
  <si>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</si>
  <si>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</si>
  <si>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</si>
  <si>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</si>
  <si>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</si>
  <si>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</si>
  <si>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</si>
  <si>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</si>
  <si>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</si>
  <si>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</si>
  <si>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</si>
  <si>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</si>
  <si>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</si>
  <si>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</si>
  <si>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</si>
  <si>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</si>
  <si>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</si>
  <si>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</si>
  <si>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</si>
  <si>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</si>
  <si>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</si>
  <si>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</si>
  <si>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</si>
  <si>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</si>
  <si>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</si>
  <si>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</si>
  <si>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</si>
  <si>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</si>
  <si>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</si>
  <si>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</si>
  <si>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</si>
  <si>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</si>
  <si>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</si>
  <si>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</si>
  <si>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</si>
  <si>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</si>
  <si>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</si>
  <si>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</si>
  <si>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</si>
  <si>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</si>
  <si>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</si>
  <si>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</si>
  <si>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</si>
  <si>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</si>
  <si>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</si>
  <si>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</si>
  <si>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</si>
  <si>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</si>
  <si>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</si>
  <si>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</si>
  <si>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</si>
  <si>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</si>
  <si>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</si>
  <si>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</si>
  <si>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</si>
  <si>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</si>
  <si>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</si>
  <si>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</si>
  <si>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</si>
  <si>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</si>
  <si>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</si>
  <si>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</si>
  <si>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</si>
  <si>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</si>
  <si>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</si>
  <si>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</si>
  <si>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</si>
  <si>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</si>
  <si>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</si>
  <si>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</si>
  <si>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</si>
  <si>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</si>
  <si>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</si>
  <si>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</si>
  <si>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</si>
  <si>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</si>
  <si>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</si>
  <si>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</si>
  <si>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</si>
  <si>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</si>
  <si>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</si>
  <si>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</si>
  <si>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</si>
  <si>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</si>
  <si>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</si>
  <si>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</si>
  <si>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</si>
  <si>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</si>
  <si>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</si>
  <si>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</si>
  <si>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</si>
  <si>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</si>
  <si>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</si>
  <si>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</si>
  <si>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</si>
  <si>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</si>
  <si>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</si>
  <si>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</si>
  <si>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</si>
  <si>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</si>
  <si>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</si>
  <si>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</si>
  <si>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</si>
  <si>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</si>
  <si>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</si>
  <si>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</si>
  <si>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</si>
  <si>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</si>
  <si>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</si>
  <si>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</si>
  <si>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</si>
  <si>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</si>
  <si>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</si>
  <si>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</si>
  <si>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</si>
  <si>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</si>
  <si>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</si>
  <si>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</si>
  <si>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</si>
  <si>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</si>
  <si>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</si>
  <si>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</si>
  <si>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</si>
  <si>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</si>
  <si>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</si>
  <si>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</si>
  <si>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</si>
  <si>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</si>
  <si>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</si>
  <si>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</si>
  <si>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</si>
  <si>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</si>
  <si>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</si>
  <si>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</si>
  <si>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</si>
  <si>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</si>
  <si>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</si>
  <si>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</si>
  <si>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</si>
  <si>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</si>
  <si>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</si>
  <si>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</si>
  <si>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</si>
  <si>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</si>
  <si>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</si>
  <si>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</si>
  <si>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</si>
  <si>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</si>
  <si>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</si>
  <si>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</si>
  <si>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</si>
  <si>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</si>
  <si>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</si>
  <si>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</si>
  <si>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</si>
  <si>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</si>
  <si>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</si>
  <si>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</si>
  <si>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</si>
  <si>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</si>
  <si>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</si>
  <si>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</si>
  <si>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</si>
  <si>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</si>
  <si>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</si>
  <si>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</si>
  <si>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</si>
  <si>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</si>
  <si>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</si>
  <si>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</si>
  <si>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</si>
  <si>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</si>
  <si>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</si>
  <si>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</si>
  <si>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</si>
  <si>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</si>
  <si>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</si>
  <si>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</si>
  <si>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</si>
  <si>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</si>
  <si>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</si>
  <si>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</si>
  <si>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</si>
  <si>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</si>
  <si>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</si>
  <si>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</si>
  <si>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</si>
  <si>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</si>
  <si>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</si>
  <si>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</si>
  <si>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</si>
  <si>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</si>
  <si>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</si>
  <si>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</si>
  <si>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</si>
  <si>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</si>
  <si>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</si>
  <si>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</si>
  <si>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</si>
  <si>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</si>
  <si>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</si>
  <si>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</si>
  <si>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</si>
  <si>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</si>
  <si>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</si>
  <si>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</si>
  <si>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</si>
  <si>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</si>
  <si>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</si>
  <si>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</si>
  <si>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</si>
  <si>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</si>
  <si>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</si>
  <si>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</si>
  <si>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</si>
  <si>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</si>
  <si>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</si>
  <si>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</si>
  <si>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</si>
  <si>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</si>
  <si>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</si>
  <si>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</si>
  <si>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</si>
  <si>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</si>
  <si>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</si>
  <si>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</si>
  <si>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</si>
  <si>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</si>
  <si>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</si>
  <si>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</si>
  <si>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</si>
  <si>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</si>
  <si>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</si>
  <si>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</si>
  <si>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</si>
  <si>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</si>
  <si>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</si>
  <si>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</si>
  <si>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</si>
  <si>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</si>
  <si>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</si>
  <si>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</si>
  <si>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</si>
  <si>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</si>
  <si>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</si>
  <si>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</si>
  <si>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</si>
  <si>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</si>
  <si>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</si>
  <si>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</si>
  <si>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</si>
  <si>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</si>
  <si>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</si>
  <si>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</si>
  <si>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</si>
  <si>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</si>
  <si>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</si>
  <si>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</si>
  <si>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</si>
  <si>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</si>
  <si>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</si>
  <si>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</si>
  <si>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</si>
  <si>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</si>
  <si>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</si>
  <si>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</si>
  <si>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</si>
  <si>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</si>
  <si>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</si>
  <si>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</si>
  <si>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</si>
  <si>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</si>
  <si>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</si>
  <si>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</si>
  <si>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</si>
  <si>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</si>
  <si>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</si>
  <si>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</si>
  <si>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</si>
  <si>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</si>
  <si>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</si>
  <si>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</si>
  <si>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</si>
  <si>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</si>
  <si>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</si>
  <si>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</si>
  <si>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</si>
  <si>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</si>
  <si>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</si>
  <si>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</si>
  <si>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</si>
  <si>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</si>
  <si>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</si>
  <si>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</si>
  <si>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</si>
  <si>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</si>
  <si>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</si>
  <si>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</si>
  <si>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</si>
  <si>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</si>
  <si>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</si>
  <si>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</si>
  <si>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</si>
  <si>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</si>
  <si>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</si>
  <si>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</si>
  <si>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</si>
  <si>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</si>
  <si>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</si>
  <si>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</si>
  <si>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</si>
  <si>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</si>
  <si>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</si>
  <si>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</si>
  <si>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</si>
  <si>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</si>
  <si>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</si>
  <si>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</si>
  <si>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</si>
  <si>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</si>
  <si>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</si>
  <si>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</si>
  <si>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</si>
  <si>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</si>
  <si>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</si>
  <si>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</si>
  <si>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</si>
  <si>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</si>
  <si>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</si>
  <si>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</si>
  <si>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</si>
  <si>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</si>
  <si>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</si>
  <si>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</si>
  <si>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</si>
  <si>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</si>
  <si>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</si>
  <si>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</si>
  <si>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</si>
  <si>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</si>
  <si>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</si>
  <si>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</si>
  <si>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</si>
  <si>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</si>
  <si>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</si>
  <si>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</si>
  <si>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</si>
  <si>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</si>
  <si>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</si>
  <si>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</si>
  <si>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</si>
  <si>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</si>
  <si>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</si>
  <si>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</si>
  <si>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</si>
  <si>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</si>
  <si>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</si>
  <si>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</si>
  <si>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</si>
  <si>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</si>
  <si>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</si>
  <si>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</si>
  <si>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</si>
  <si>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</si>
  <si>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</si>
  <si>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</si>
  <si>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</si>
  <si>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</si>
  <si>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</si>
  <si>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</si>
  <si>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</si>
  <si>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</si>
  <si>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</si>
  <si>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</si>
  <si>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</si>
  <si>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</si>
  <si>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</si>
  <si>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</si>
  <si>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</si>
  <si>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</si>
  <si>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</si>
  <si>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</si>
  <si>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</si>
  <si>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</si>
  <si>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</si>
  <si>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</si>
  <si>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</si>
  <si>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</si>
  <si>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</si>
  <si>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</si>
  <si>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</si>
  <si>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</si>
  <si>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</si>
  <si>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</si>
  <si>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</si>
  <si>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</si>
  <si>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</si>
  <si>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</si>
  <si>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</si>
  <si>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</si>
  <si>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</si>
  <si>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</si>
  <si>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</si>
  <si>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</si>
  <si>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</si>
  <si>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</si>
  <si>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</si>
  <si>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</si>
  <si>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</si>
  <si>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</si>
  <si>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</si>
  <si>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</si>
  <si>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</si>
  <si>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</si>
  <si>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</si>
  <si>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</si>
  <si>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</si>
  <si>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</si>
  <si>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</si>
  <si>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</si>
  <si>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</si>
  <si>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</si>
  <si>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</si>
  <si>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</si>
  <si>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</si>
  <si>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</si>
  <si>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</si>
  <si>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</si>
  <si>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</si>
  <si>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</si>
  <si>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</si>
  <si>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</si>
  <si>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</si>
  <si>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</si>
  <si>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</si>
  <si>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</si>
  <si>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</si>
  <si>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</si>
  <si>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</si>
  <si>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</si>
  <si>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</si>
  <si>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</si>
  <si>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</si>
  <si>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</si>
  <si>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</si>
  <si>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</si>
  <si>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</si>
  <si>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</si>
  <si>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</si>
  <si>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</si>
  <si>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</si>
  <si>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</si>
  <si>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</si>
  <si>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</si>
  <si>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</si>
  <si>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</si>
  <si>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</si>
  <si>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</si>
  <si>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</si>
  <si>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</si>
  <si>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</si>
  <si>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</si>
  <si>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</si>
  <si>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</si>
  <si>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</si>
  <si>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</si>
  <si>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</si>
  <si>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</si>
  <si>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</si>
  <si>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</si>
  <si>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</si>
  <si>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</si>
  <si>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</si>
  <si>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</si>
  <si>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</si>
  <si>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</si>
  <si>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</si>
  <si>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</si>
  <si>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</si>
  <si>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</si>
  <si>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</si>
  <si>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</si>
  <si>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</si>
  <si>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</si>
  <si>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</si>
  <si>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</si>
  <si>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</si>
  <si>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</si>
  <si>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</si>
  <si>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</si>
  <si>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</si>
  <si>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</si>
  <si>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</si>
  <si>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</si>
  <si>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</si>
  <si>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</si>
  <si>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</si>
  <si>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</si>
  <si>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</si>
  <si>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</si>
  <si>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</si>
  <si>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</si>
  <si>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</si>
  <si>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</si>
  <si>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</si>
  <si>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</si>
  <si>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</si>
  <si>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</si>
  <si>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</si>
  <si>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</si>
  <si>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</si>
  <si>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</si>
  <si>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</si>
  <si>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</si>
  <si>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</si>
  <si>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</si>
  <si>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</si>
  <si>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</si>
  <si>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</si>
  <si>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</si>
  <si>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</si>
  <si>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</si>
  <si>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</si>
  <si>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</si>
  <si>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</si>
  <si>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</si>
  <si>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</si>
  <si>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</si>
  <si>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</si>
  <si>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</si>
  <si>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</si>
  <si>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</si>
  <si>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</si>
  <si>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</si>
  <si>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</si>
  <si>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</si>
  <si>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</si>
  <si>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</si>
  <si>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</si>
  <si>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</si>
  <si>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</si>
  <si>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</si>
  <si>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</si>
  <si>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</si>
  <si>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</si>
  <si>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</si>
  <si>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</si>
  <si>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</si>
  <si>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</si>
  <si>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</si>
  <si>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</si>
  <si>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Num of transaction&gt;1000$</t>
  </si>
  <si>
    <t>"=COUNTIF(E:E,"&gt;1000")"</t>
  </si>
  <si>
    <t>Avg &gt;500</t>
  </si>
  <si>
    <t>"=AVERAGEIF(E:E,"&gt;500",E:E)"</t>
  </si>
  <si>
    <t>Column1</t>
  </si>
  <si>
    <t>Column2</t>
  </si>
  <si>
    <t>Column3</t>
  </si>
  <si>
    <t>Question 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</si>
</sst>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sales_data_sample!$AC$3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9D0-4137-A8D5-C3499347A759}"/>
              </c:ext>
            </c:extLst>
          </c:dPt>
          <c:cat>
            <c:strRef>
              <c:f>sales_data_sample!$AB$4:$AB$22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sales_data_sample!$AC$4:$AC$22</c:f>
              <c:numCache>
                <c:formatCode>General</c:formatCode>
                <c:ptCount val="19"/>
                <c:pt idx="0">
                  <c:v>750090.14000000013</c:v>
                </c:pt>
                <c:pt idx="1">
                  <c:v>327873.89999999997</c:v>
                </c:pt>
                <c:pt idx="2">
                  <c:v>54701.999999999993</c:v>
                </c:pt>
                <c:pt idx="3">
                  <c:v>136380.02000000002</c:v>
                </c:pt>
                <c:pt idx="4">
                  <c:v>126851.70999999998</c:v>
                </c:pt>
                <c:pt idx="5">
                  <c:v>8775.16</c:v>
                </c:pt>
                <c:pt idx="6">
                  <c:v>86401.819999999992</c:v>
                </c:pt>
                <c:pt idx="7">
                  <c:v>357668.48999999993</c:v>
                </c:pt>
                <c:pt idx="8">
                  <c:v>41355.72</c:v>
                </c:pt>
                <c:pt idx="9">
                  <c:v>28395.19</c:v>
                </c:pt>
                <c:pt idx="10">
                  <c:v>0</c:v>
                </c:pt>
                <c:pt idx="11">
                  <c:v>88682.03</c:v>
                </c:pt>
                <c:pt idx="12">
                  <c:v>56181.32</c:v>
                </c:pt>
                <c:pt idx="13">
                  <c:v>58871.11</c:v>
                </c:pt>
                <c:pt idx="14">
                  <c:v>35428.25</c:v>
                </c:pt>
                <c:pt idx="15">
                  <c:v>55245.020000000004</c:v>
                </c:pt>
                <c:pt idx="16">
                  <c:v>48698.83</c:v>
                </c:pt>
                <c:pt idx="17">
                  <c:v>50432.55</c:v>
                </c:pt>
                <c:pt idx="18">
                  <c:v>38784.47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0-4137-A8D5-C3499347A759}"/>
            </c:ext>
          </c:extLst>
        </c:ser>
        <c:ser>
          <c:idx val="1"/>
          <c:order val="1"/>
          <c:tx>
            <c:strRef>
              <c:f>sales_data_sample!$AD$3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D0-4137-A8D5-C3499347A759}"/>
              </c:ext>
            </c:extLst>
          </c:dPt>
          <c:cat>
            <c:strRef>
              <c:f>sales_data_sample!$AB$4:$AB$22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sales_data_sample!$AD$4:$AD$22</c:f>
              <c:numCache>
                <c:formatCode>General</c:formatCode>
                <c:ptCount val="19"/>
                <c:pt idx="0">
                  <c:v>683935.85000000033</c:v>
                </c:pt>
                <c:pt idx="1">
                  <c:v>292452.69000000012</c:v>
                </c:pt>
                <c:pt idx="2">
                  <c:v>0</c:v>
                </c:pt>
                <c:pt idx="3">
                  <c:v>118485.36</c:v>
                </c:pt>
                <c:pt idx="4">
                  <c:v>48831.63</c:v>
                </c:pt>
                <c:pt idx="5">
                  <c:v>98104.239999999991</c:v>
                </c:pt>
                <c:pt idx="6">
                  <c:v>123587.34999999999</c:v>
                </c:pt>
                <c:pt idx="7">
                  <c:v>343807.25000000012</c:v>
                </c:pt>
                <c:pt idx="8">
                  <c:v>0</c:v>
                </c:pt>
                <c:pt idx="9">
                  <c:v>92033.770000000019</c:v>
                </c:pt>
                <c:pt idx="10">
                  <c:v>89559.999999999985</c:v>
                </c:pt>
                <c:pt idx="11">
                  <c:v>43597.12999999999</c:v>
                </c:pt>
                <c:pt idx="12">
                  <c:v>41509.94</c:v>
                </c:pt>
                <c:pt idx="13">
                  <c:v>62091.880000000005</c:v>
                </c:pt>
                <c:pt idx="14">
                  <c:v>10123.210000000001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4137-A8D5-C3499347A759}"/>
            </c:ext>
          </c:extLst>
        </c:ser>
        <c:ser>
          <c:idx val="2"/>
          <c:order val="2"/>
          <c:tx>
            <c:strRef>
              <c:f>sales_data_sample!$AE$3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sales_data_sample!$AB$4:$AB$22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sales_data_sample!$AE$4:$AE$22</c:f>
              <c:numCache>
                <c:formatCode>General</c:formatCode>
                <c:ptCount val="19"/>
                <c:pt idx="0">
                  <c:v>750104.16999999969</c:v>
                </c:pt>
                <c:pt idx="1">
                  <c:v>121506.76000000001</c:v>
                </c:pt>
                <c:pt idx="2">
                  <c:v>50508.57</c:v>
                </c:pt>
                <c:pt idx="3">
                  <c:v>139861.27000000002</c:v>
                </c:pt>
                <c:pt idx="4">
                  <c:v>111815.07000000002</c:v>
                </c:pt>
                <c:pt idx="5">
                  <c:v>6693.2800000000007</c:v>
                </c:pt>
                <c:pt idx="6">
                  <c:v>0</c:v>
                </c:pt>
                <c:pt idx="7">
                  <c:v>69714.09</c:v>
                </c:pt>
                <c:pt idx="8">
                  <c:v>53941.69</c:v>
                </c:pt>
                <c:pt idx="9">
                  <c:v>90250.08</c:v>
                </c:pt>
                <c:pt idx="10">
                  <c:v>43332.350000000006</c:v>
                </c:pt>
                <c:pt idx="11">
                  <c:v>0</c:v>
                </c:pt>
                <c:pt idx="12">
                  <c:v>150538.91</c:v>
                </c:pt>
                <c:pt idx="13">
                  <c:v>0</c:v>
                </c:pt>
                <c:pt idx="14">
                  <c:v>49397.68</c:v>
                </c:pt>
                <c:pt idx="15">
                  <c:v>0</c:v>
                </c:pt>
                <c:pt idx="16">
                  <c:v>34993.919999999998</c:v>
                </c:pt>
                <c:pt idx="17">
                  <c:v>67281.010000000009</c:v>
                </c:pt>
                <c:pt idx="18">
                  <c:v>18971.96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0-4137-A8D5-C3499347A759}"/>
            </c:ext>
          </c:extLst>
        </c:ser>
        <c:ser>
          <c:idx val="3"/>
          <c:order val="3"/>
          <c:tx>
            <c:strRef>
              <c:f>sales_data_sample!$AF$3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9D0-4137-A8D5-C3499347A759}"/>
              </c:ext>
            </c:extLst>
          </c:dPt>
          <c:cat>
            <c:strRef>
              <c:f>sales_data_sample!$AB$4:$AB$22</c:f>
              <c:strCache>
                <c:ptCount val="19"/>
                <c:pt idx="0">
                  <c:v>USA</c:v>
                </c:pt>
                <c:pt idx="1">
                  <c:v>France</c:v>
                </c:pt>
                <c:pt idx="2">
                  <c:v>Norway</c:v>
                </c:pt>
                <c:pt idx="3">
                  <c:v>Australia</c:v>
                </c:pt>
                <c:pt idx="4">
                  <c:v>Finland</c:v>
                </c:pt>
                <c:pt idx="5">
                  <c:v>Austria</c:v>
                </c:pt>
                <c:pt idx="6">
                  <c:v>UK</c:v>
                </c:pt>
                <c:pt idx="7">
                  <c:v>Spain</c:v>
                </c:pt>
                <c:pt idx="8">
                  <c:v>Sweden</c:v>
                </c:pt>
                <c:pt idx="9">
                  <c:v>Singapore</c:v>
                </c:pt>
                <c:pt idx="10">
                  <c:v>Canada</c:v>
                </c:pt>
                <c:pt idx="11">
                  <c:v>Japan</c:v>
                </c:pt>
                <c:pt idx="12">
                  <c:v>Italy</c:v>
                </c:pt>
                <c:pt idx="13">
                  <c:v>Denmark</c:v>
                </c:pt>
                <c:pt idx="14">
                  <c:v>Belgium</c:v>
                </c:pt>
                <c:pt idx="15">
                  <c:v>Philippines</c:v>
                </c:pt>
                <c:pt idx="16">
                  <c:v>Germany</c:v>
                </c:pt>
                <c:pt idx="17">
                  <c:v>Switzerland</c:v>
                </c:pt>
                <c:pt idx="18">
                  <c:v>Ireland</c:v>
                </c:pt>
              </c:strCache>
            </c:strRef>
          </c:cat>
          <c:val>
            <c:numRef>
              <c:f>sales_data_sample!$AF$4:$AF$22</c:f>
              <c:numCache>
                <c:formatCode>General</c:formatCode>
                <c:ptCount val="19"/>
                <c:pt idx="0">
                  <c:v>1443852.6699999995</c:v>
                </c:pt>
                <c:pt idx="1">
                  <c:v>369083.16999999993</c:v>
                </c:pt>
                <c:pt idx="2">
                  <c:v>202253.13</c:v>
                </c:pt>
                <c:pt idx="3">
                  <c:v>235896.4500000001</c:v>
                </c:pt>
                <c:pt idx="4">
                  <c:v>42083.5</c:v>
                </c:pt>
                <c:pt idx="5">
                  <c:v>88489.85</c:v>
                </c:pt>
                <c:pt idx="6">
                  <c:v>268891.28999999998</c:v>
                </c:pt>
                <c:pt idx="7">
                  <c:v>444497.08999999985</c:v>
                </c:pt>
                <c:pt idx="8">
                  <c:v>114716.79999999997</c:v>
                </c:pt>
                <c:pt idx="9">
                  <c:v>77809.37000000001</c:v>
                </c:pt>
                <c:pt idx="10">
                  <c:v>91186.209999999992</c:v>
                </c:pt>
                <c:pt idx="11">
                  <c:v>55888.650000000009</c:v>
                </c:pt>
                <c:pt idx="12">
                  <c:v>126444.14000000001</c:v>
                </c:pt>
                <c:pt idx="13">
                  <c:v>124674.16</c:v>
                </c:pt>
                <c:pt idx="14">
                  <c:v>13463.48</c:v>
                </c:pt>
                <c:pt idx="15">
                  <c:v>38770.710000000006</c:v>
                </c:pt>
                <c:pt idx="16">
                  <c:v>136779.33999999997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4137-A8D5-C3499347A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509167"/>
        <c:axId val="882508207"/>
      </c:barChart>
      <c:catAx>
        <c:axId val="88250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08207"/>
        <c:crosses val="autoZero"/>
        <c:auto val="1"/>
        <c:lblAlgn val="ctr"/>
        <c:lblOffset val="100"/>
        <c:noMultiLvlLbl val="0"/>
      </c:catAx>
      <c:valAx>
        <c:axId val="88250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0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sales_data_sample!$AK$4</c:f>
              <c:strCache>
                <c:ptCount val="1"/>
                <c:pt idx="0">
                  <c:v>Motorcycles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sales_data_sample!$AL$4:$AW$4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7</c:v>
                </c:pt>
                <c:pt idx="7">
                  <c:v>19</c:v>
                </c:pt>
                <c:pt idx="8">
                  <c:v>13</c:v>
                </c:pt>
                <c:pt idx="9">
                  <c:v>13</c:v>
                </c:pt>
                <c:pt idx="10">
                  <c:v>39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4-4D75-8BBD-251CD14258AE}"/>
            </c:ext>
          </c:extLst>
        </c:ser>
        <c:ser>
          <c:idx val="1"/>
          <c:order val="1"/>
          <c:tx>
            <c:strRef>
              <c:f>sales_data_sample!$AK$5</c:f>
              <c:strCache>
                <c:ptCount val="1"/>
                <c:pt idx="0">
                  <c:v>Classic 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sales_data_sample!$AL$5:$AW$5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16</c:v>
                </c:pt>
                <c:pt idx="3">
                  <c:v>25</c:v>
                </c:pt>
                <c:pt idx="4">
                  <c:v>17</c:v>
                </c:pt>
                <c:pt idx="5">
                  <c:v>24</c:v>
                </c:pt>
                <c:pt idx="6">
                  <c:v>36</c:v>
                </c:pt>
                <c:pt idx="7">
                  <c:v>55</c:v>
                </c:pt>
                <c:pt idx="8">
                  <c:v>23</c:v>
                </c:pt>
                <c:pt idx="9">
                  <c:v>50</c:v>
                </c:pt>
                <c:pt idx="10">
                  <c:v>105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4-4D75-8BBD-251CD14258AE}"/>
            </c:ext>
          </c:extLst>
        </c:ser>
        <c:ser>
          <c:idx val="2"/>
          <c:order val="2"/>
          <c:tx>
            <c:strRef>
              <c:f>sales_data_sample!$AK$6</c:f>
              <c:strCache>
                <c:ptCount val="1"/>
                <c:pt idx="0">
                  <c:v>Trucks and Buses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sales_data_sample!$AL$6:$AW$6</c:f>
              <c:numCache>
                <c:formatCode>General</c:formatCode>
                <c:ptCount val="12"/>
                <c:pt idx="0">
                  <c:v>1</c:v>
                </c:pt>
                <c:pt idx="1">
                  <c:v>9</c:v>
                </c:pt>
                <c:pt idx="2">
                  <c:v>11</c:v>
                </c:pt>
                <c:pt idx="3">
                  <c:v>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22</c:v>
                </c:pt>
                <c:pt idx="10">
                  <c:v>29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4-4D75-8BBD-251CD14258AE}"/>
            </c:ext>
          </c:extLst>
        </c:ser>
        <c:ser>
          <c:idx val="3"/>
          <c:order val="3"/>
          <c:tx>
            <c:strRef>
              <c:f>sales_data_sample!$AK$7</c:f>
              <c:strCache>
                <c:ptCount val="1"/>
                <c:pt idx="0">
                  <c:v>Vintage Cars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sales_data_sample!$AL$7:$AW$7</c:f>
              <c:numCache>
                <c:formatCode>General</c:formatCode>
                <c:ptCount val="12"/>
                <c:pt idx="0">
                  <c:v>24</c:v>
                </c:pt>
                <c:pt idx="1">
                  <c:v>8</c:v>
                </c:pt>
                <c:pt idx="2">
                  <c:v>19</c:v>
                </c:pt>
                <c:pt idx="3">
                  <c:v>17</c:v>
                </c:pt>
                <c:pt idx="4">
                  <c:v>9</c:v>
                </c:pt>
                <c:pt idx="5">
                  <c:v>17</c:v>
                </c:pt>
                <c:pt idx="6">
                  <c:v>13</c:v>
                </c:pt>
                <c:pt idx="7">
                  <c:v>24</c:v>
                </c:pt>
                <c:pt idx="8">
                  <c:v>24</c:v>
                </c:pt>
                <c:pt idx="9">
                  <c:v>41</c:v>
                </c:pt>
                <c:pt idx="10">
                  <c:v>65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44-4D75-8BBD-251CD14258AE}"/>
            </c:ext>
          </c:extLst>
        </c:ser>
        <c:ser>
          <c:idx val="4"/>
          <c:order val="4"/>
          <c:tx>
            <c:strRef>
              <c:f>sales_data_sample!$AK$8</c:f>
              <c:strCache>
                <c:ptCount val="1"/>
                <c:pt idx="0">
                  <c:v>Planes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sales_data_sample!$AL$8:$AW$8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0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36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44-4D75-8BBD-251CD14258AE}"/>
            </c:ext>
          </c:extLst>
        </c:ser>
        <c:ser>
          <c:idx val="5"/>
          <c:order val="5"/>
          <c:tx>
            <c:strRef>
              <c:f>sales_data_sample!$AK$9</c:f>
              <c:strCache>
                <c:ptCount val="1"/>
                <c:pt idx="0">
                  <c:v>Ships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sales_data_sample!$AL$9:$AW$9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0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15</c:v>
                </c:pt>
                <c:pt idx="10">
                  <c:v>21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44-4D75-8BBD-251CD14258AE}"/>
            </c:ext>
          </c:extLst>
        </c:ser>
        <c:ser>
          <c:idx val="6"/>
          <c:order val="6"/>
          <c:tx>
            <c:strRef>
              <c:f>sales_data_sample!$AK$10</c:f>
              <c:strCache>
                <c:ptCount val="1"/>
                <c:pt idx="0">
                  <c:v>Trains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sales_data_sample!$AL$3:$AW$3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sales_data_sample!$AL$10:$AW$10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44-4D75-8BBD-251CD1425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323696"/>
        <c:axId val="764324176"/>
      </c:lineChart>
      <c:catAx>
        <c:axId val="76432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24176"/>
        <c:crosses val="autoZero"/>
        <c:auto val="1"/>
        <c:lblAlgn val="ctr"/>
        <c:lblOffset val="100"/>
        <c:noMultiLvlLbl val="0"/>
      </c:catAx>
      <c:valAx>
        <c:axId val="7643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2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sales_data_sample!$AO$25:$AO$36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sales_data_sample!$AP$25:$AP$36</c:f>
              <c:numCache>
                <c:formatCode>General</c:formatCode>
                <c:ptCount val="12"/>
                <c:pt idx="0">
                  <c:v>785874.44000000076</c:v>
                </c:pt>
                <c:pt idx="1">
                  <c:v>810441.9</c:v>
                </c:pt>
                <c:pt idx="2">
                  <c:v>754501.39000000013</c:v>
                </c:pt>
                <c:pt idx="3">
                  <c:v>669390.96000000031</c:v>
                </c:pt>
                <c:pt idx="4">
                  <c:v>923972.56</c:v>
                </c:pt>
                <c:pt idx="5">
                  <c:v>454756.77999999985</c:v>
                </c:pt>
                <c:pt idx="6">
                  <c:v>514875.97000000009</c:v>
                </c:pt>
                <c:pt idx="7">
                  <c:v>659310.56999999983</c:v>
                </c:pt>
                <c:pt idx="8">
                  <c:v>584724.2699999999</c:v>
                </c:pt>
                <c:pt idx="9">
                  <c:v>1121215.2199999997</c:v>
                </c:pt>
                <c:pt idx="10">
                  <c:v>2118885.67</c:v>
                </c:pt>
                <c:pt idx="11">
                  <c:v>634679.11999999976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7-417D-BC43-871FA5BE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069600"/>
        <c:axId val="1188066240"/>
      </c:lineChart>
      <c:catAx>
        <c:axId val="118806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66240"/>
        <c:crosses val="autoZero"/>
        <c:auto val="1"/>
        <c:lblAlgn val="ctr"/>
        <c:lblOffset val="100"/>
        <c:noMultiLvlLbl val="0"/>
      </c:catAx>
      <c:valAx>
        <c:axId val="11880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6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</a:t>
            </a:r>
            <a:r>
              <a:rPr lang="en-US" baseline="0"/>
              <a:t> 5&amp;6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sales_data_sample!$AU$23:$AU$30</c:f>
              <c:strCache>
                <c:ptCount val="8"/>
                <c:pt idx="0">
                  <c:v>PRODUCTLINE</c:v>
                </c:pt>
                <c:pt idx="1">
                  <c:v>Motorcycles</c:v>
                </c:pt>
                <c:pt idx="2">
                  <c:v>Classic Cars</c:v>
                </c:pt>
                <c:pt idx="3">
                  <c:v>Trucks and Buses</c:v>
                </c:pt>
                <c:pt idx="4">
                  <c:v>Vintage Cars</c:v>
                </c:pt>
                <c:pt idx="5">
                  <c:v>Planes</c:v>
                </c:pt>
                <c:pt idx="6">
                  <c:v>Ships</c:v>
                </c:pt>
                <c:pt idx="7">
                  <c:v>Trains</c:v>
                </c:pt>
              </c:strCache>
            </c:strRef>
          </c:cat>
          <c:val>
            <c:numRef>
              <c:f>sales_data_sample!$AV$23:$AV$30</c:f>
              <c:numCache>
                <c:formatCode>General</c:formatCode>
                <c:ptCount val="8"/>
                <c:pt idx="1">
                  <c:v>1166388.3400000003</c:v>
                </c:pt>
                <c:pt idx="2">
                  <c:v>3919615.6599999969</c:v>
                </c:pt>
                <c:pt idx="3">
                  <c:v>1127789.8399999996</c:v>
                </c:pt>
                <c:pt idx="4">
                  <c:v>1903150.8399999992</c:v>
                </c:pt>
                <c:pt idx="5">
                  <c:v>975003.57000000007</c:v>
                </c:pt>
                <c:pt idx="6">
                  <c:v>714437.13</c:v>
                </c:pt>
                <c:pt idx="7">
                  <c:v>226243.46999999997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F-48D4-AF7A-D0F851EB0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216720"/>
        <c:axId val="1160218160"/>
      </c:barChart>
      <c:catAx>
        <c:axId val="11602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18160"/>
        <c:crosses val="autoZero"/>
        <c:auto val="1"/>
        <c:lblAlgn val="ctr"/>
        <c:lblOffset val="100"/>
        <c:noMultiLvlLbl val="0"/>
      </c:catAx>
      <c:valAx>
        <c:axId val="11602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1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81393-9B08-4167-B431-BB75145C8E4B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201984-F4F9-4294-8E05-950C542589AB}">
  <sheetPr/>
  <sheetViews>
    <sheetView zoomScale="4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57236E-9BCD-4C35-9A77-D7BF078F543F}">
  <sheetPr/>
  <sheetViews>
    <sheetView tabSelected="1" zoomScale="4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7DCB75-474E-4277-B0AC-7B30EA8A1F96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EA2D0-1B0D-92D2-F0DD-B24637F10F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905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30A2B-9EE6-2B9B-CE36-504C515AF8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905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C8F40-030D-BDBA-6BE9-006EDB8AF9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C66CA-E247-5E98-F480-7950E847D9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94AA1-C40E-470C-AB6B-5512AEE26C54}" name="Table1" displayName="Table1" ref="AO17:AQ20" totalsRowShown="0">
  <autoFilter ref="AO17:AQ20" xr:uid="{15794AA1-C40E-470C-AB6B-5512AEE26C54}"/>
  <tableColumns count="3">
    <tableColumn id="1" xr3:uid="{5E201E99-B6E7-4B06-A7FC-84D0CFB5AE41}" name="Column1"/>
    <tableColumn id="2" xr3:uid="{F2AB5D6F-69EB-4898-88DB-7769DE22FEF0}" name="Column2"/>
    <tableColumn id="3" xr3:uid="{FFAC79FF-8A54-4CAB-BFBC-5BA44D989AF2}" name="Column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DDC01D-1EDD-4BD0-B581-BF74D14E1EE0}" name="Table2" displayName="Table2" ref="AO24:AP36" totalsRowShown="0">
  <autoFilter ref="AO24:AP36" xr:uid="{D0DDC01D-1EDD-4BD0-B581-BF74D14E1EE0}"/>
  <tableColumns count="2">
    <tableColumn id="1" xr3:uid="{9C6E0573-8DB5-4AB1-BDB6-CB7C5146AC6D}" name="Column1"/>
    <tableColumn id="2" xr3:uid="{3316A23B-E388-41EC-8117-B22A2BAE25CC}" name="Column2">
      <calculatedColumnFormula>SUMIF(I:I,AO25,E:E)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91B1-DEA8-46A3-AF40-944DBA875C8B}">
  <dimension ref="A1:AW2824"/>
  <sheetViews>
    <sheetView topLeftCell="AM1" workbookViewId="0">
      <selection activeCell="AL32" sqref="AL32"/>
    </sheetView>
  </sheetViews>
  <sheetFormatPr defaultRowHeight="14.4" x14ac:dyDescent="0.3"/>
  <cols>
    <col min="1" max="1" width="14.109375" bestFit="1" customWidth="1"/>
    <col min="2" max="2" width="17.44140625" bestFit="1" customWidth="1"/>
    <col min="3" max="3" width="10.5546875" bestFit="1" customWidth="1"/>
    <col min="4" max="4" width="17.88671875" bestFit="1" customWidth="1"/>
    <col min="5" max="5" width="8" bestFit="1" customWidth="1"/>
    <col min="6" max="6" width="14.33203125" bestFit="1" customWidth="1"/>
    <col min="7" max="7" width="9.33203125" bestFit="1" customWidth="1"/>
    <col min="8" max="8" width="6.77734375" bestFit="1" customWidth="1"/>
    <col min="9" max="9" width="9.77734375" bestFit="1" customWidth="1"/>
    <col min="10" max="10" width="7.6640625" bestFit="1" customWidth="1"/>
    <col min="11" max="11" width="15" bestFit="1" customWidth="1"/>
    <col min="12" max="12" width="5.6640625" bestFit="1" customWidth="1"/>
    <col min="13" max="13" width="14" bestFit="1" customWidth="1"/>
    <col min="14" max="14" width="28.88671875" bestFit="1" customWidth="1"/>
    <col min="15" max="15" width="15.44140625" bestFit="1" customWidth="1"/>
    <col min="16" max="16" width="37.33203125" bestFit="1" customWidth="1"/>
    <col min="17" max="17" width="13.44140625" bestFit="1" customWidth="1"/>
    <col min="18" max="18" width="13.109375" bestFit="1" customWidth="1"/>
    <col min="19" max="19" width="10.6640625" bestFit="1" customWidth="1"/>
    <col min="20" max="20" width="12.109375" bestFit="1" customWidth="1"/>
    <col min="21" max="21" width="10.21875" bestFit="1" customWidth="1"/>
    <col min="22" max="22" width="9.88671875" bestFit="1" customWidth="1"/>
    <col min="23" max="23" width="18" bestFit="1" customWidth="1"/>
    <col min="24" max="24" width="18.5546875" bestFit="1" customWidth="1"/>
    <col min="25" max="25" width="8.5546875" bestFit="1" customWidth="1"/>
    <col min="28" max="28" width="10.21875" bestFit="1" customWidth="1"/>
    <col min="37" max="37" width="15" bestFit="1" customWidth="1"/>
    <col min="41" max="41" width="21.88671875" customWidth="1"/>
    <col min="42" max="42" width="10.109375" customWidth="1"/>
    <col min="43" max="43" width="24.77734375" customWidth="1"/>
    <col min="47" max="47" width="13.109375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49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49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  <c r="AB3" t="str" cm="1">
        <f t="array" ref="AB3:AB23">_xlfn.UNIQUE(U:U)</f>
        <v>COUNTRY</v>
      </c>
      <c r="AC3">
        <v>1</v>
      </c>
      <c r="AD3">
        <v>2</v>
      </c>
      <c r="AE3">
        <v>3</v>
      </c>
      <c r="AF3">
        <v>4</v>
      </c>
      <c r="AK3" t="str" cm="1">
        <f t="array" ref="AK3:AK11">_xlfn.UNIQUE(K:K)</f>
        <v>PRODUCTLINE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</row>
    <row r="4" spans="1:49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  <c r="AB4" t="str">
        <v>USA</v>
      </c>
      <c r="AC4">
        <f>SUMIFS(E:E,U:U,AB4,H:H,1)</f>
        <v>750090.14000000013</v>
      </c>
      <c r="AD4">
        <f>SUMIFS(E:E,U:U,AB4,H:H,2)</f>
        <v>683935.85000000033</v>
      </c>
      <c r="AE4">
        <f>SUMIFS(E:E,U:U,AB4,H:H,3)</f>
        <v>750104.16999999969</v>
      </c>
      <c r="AF4">
        <f>SUMIFS(E:E,U:U,AB4,H:H,4)</f>
        <v>1443852.6699999995</v>
      </c>
      <c r="AK4" t="str">
        <v>Motorcycles</v>
      </c>
      <c r="AL4">
        <f>COUNTIFS(K:K,AK4,I:I,1,J:J,2004)</f>
        <v>13</v>
      </c>
      <c r="AM4">
        <f>COUNTIFS(K:K,AK4,I:I,2,J:J,2004)</f>
        <v>13</v>
      </c>
      <c r="AN4">
        <f>COUNTIFS(K:K,AK4,I:I,3,J:J,2004)</f>
        <v>0</v>
      </c>
      <c r="AO4">
        <f>COUNTIFS(K:K,AK4,I:I,4,J:J,2004)</f>
        <v>13</v>
      </c>
      <c r="AP4">
        <f>COUNTIFS(K:K,AK4,I:I,5,J:J,2004)</f>
        <v>13</v>
      </c>
      <c r="AQ4">
        <f>COUNTIFS(K:K,AK4,I:I,6,J:J,2004)</f>
        <v>13</v>
      </c>
      <c r="AR4">
        <f>COUNTIFS(K:K,AK4,I:I,7,J:J,2004)</f>
        <v>7</v>
      </c>
      <c r="AS4">
        <f>COUNTIFS(K:K,AK4,I:I,8,J:J,2004)</f>
        <v>19</v>
      </c>
      <c r="AT4">
        <f>COUNTIFS(K:K,AK4,I:I,9,J:J,2004)</f>
        <v>13</v>
      </c>
      <c r="AU4">
        <f>COUNTIFS(K:K,AK4,I:I,10,J:J,2004)</f>
        <v>13</v>
      </c>
      <c r="AV4">
        <f>COUNTIFS(K:K,AK4,I:I,11,J:J,2004)</f>
        <v>39</v>
      </c>
      <c r="AW4">
        <f>COUNTIFS(K:K,AK4,I:I,12,J:J,2004)</f>
        <v>8</v>
      </c>
    </row>
    <row r="5" spans="1:49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  <c r="AB5" t="str">
        <v>France</v>
      </c>
      <c r="AC5">
        <f t="shared" ref="AC5:AC23" si="0">SUMIFS(E:E,U:U,AB5,H:H,1)</f>
        <v>327873.89999999997</v>
      </c>
      <c r="AD5">
        <f t="shared" ref="AD5:AD23" si="1">SUMIFS(E:E,U:U,AB5,H:H,2)</f>
        <v>292452.69000000012</v>
      </c>
      <c r="AE5">
        <f t="shared" ref="AE5:AE23" si="2">SUMIFS(E:E,U:U,AB5,H:H,3)</f>
        <v>121506.76000000001</v>
      </c>
      <c r="AF5">
        <f t="shared" ref="AF5:AF22" si="3">SUMIFS(E:E,U:U,AB5,H:H,4)</f>
        <v>369083.16999999993</v>
      </c>
      <c r="AK5" t="str">
        <v>Classic Cars</v>
      </c>
      <c r="AL5">
        <f t="shared" ref="AL5:AL11" si="4">COUNTIFS(K:K,AK5,I:I,1,J:J,2004)</f>
        <v>30</v>
      </c>
      <c r="AM5">
        <f t="shared" ref="AM5:AM11" si="5">COUNTIFS(K:K,AK5,I:I,2,J:J,2004)</f>
        <v>32</v>
      </c>
      <c r="AN5">
        <f t="shared" ref="AN5:AN11" si="6">COUNTIFS(K:K,AK5,I:I,3,J:J,2004)</f>
        <v>16</v>
      </c>
      <c r="AO5">
        <f t="shared" ref="AO5:AO11" si="7">COUNTIFS(K:K,AK5,I:I,4,J:J,2004)</f>
        <v>25</v>
      </c>
      <c r="AP5">
        <f t="shared" ref="AP5:AP11" si="8">COUNTIFS(K:K,AK5,I:I,5,J:J,2004)</f>
        <v>17</v>
      </c>
      <c r="AQ5">
        <f t="shared" ref="AQ5:AQ11" si="9">COUNTIFS(K:K,AK5,I:I,6,J:J,2004)</f>
        <v>24</v>
      </c>
      <c r="AR5">
        <f t="shared" ref="AR5:AR11" si="10">COUNTIFS(K:K,AK5,I:I,7,J:J,2004)</f>
        <v>36</v>
      </c>
      <c r="AS5">
        <f t="shared" ref="AS5:AS11" si="11">COUNTIFS(K:K,AK5,I:I,8,J:J,2004)</f>
        <v>55</v>
      </c>
      <c r="AT5">
        <f t="shared" ref="AT5:AT11" si="12">COUNTIFS(K:K,AK5,I:I,9,J:J,2004)</f>
        <v>23</v>
      </c>
      <c r="AU5">
        <f t="shared" ref="AU5:AU11" si="13">COUNTIFS(K:K,AK5,I:I,10,J:J,2004)</f>
        <v>50</v>
      </c>
      <c r="AV5">
        <f t="shared" ref="AV5:AV11" si="14">COUNTIFS(K:K,AK5,I:I,11,J:J,2004)</f>
        <v>105</v>
      </c>
      <c r="AW5">
        <f t="shared" ref="AW5:AW11" si="15">COUNTIFS(K:K,AK5,I:I,12,J:J,2004)</f>
        <v>29</v>
      </c>
    </row>
    <row r="6" spans="1:49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  <c r="AB6" t="str">
        <v>Norway</v>
      </c>
      <c r="AC6">
        <f t="shared" si="0"/>
        <v>54701.999999999993</v>
      </c>
      <c r="AD6">
        <f t="shared" si="1"/>
        <v>0</v>
      </c>
      <c r="AE6">
        <f t="shared" si="2"/>
        <v>50508.57</v>
      </c>
      <c r="AF6">
        <f t="shared" si="3"/>
        <v>202253.13</v>
      </c>
      <c r="AK6" t="str">
        <v>Trucks and Buses</v>
      </c>
      <c r="AL6">
        <f t="shared" si="4"/>
        <v>1</v>
      </c>
      <c r="AM6">
        <f t="shared" si="5"/>
        <v>9</v>
      </c>
      <c r="AN6">
        <f t="shared" si="6"/>
        <v>11</v>
      </c>
      <c r="AO6">
        <f t="shared" si="7"/>
        <v>0</v>
      </c>
      <c r="AP6">
        <f t="shared" si="8"/>
        <v>11</v>
      </c>
      <c r="AQ6">
        <f t="shared" si="9"/>
        <v>11</v>
      </c>
      <c r="AR6">
        <f t="shared" si="10"/>
        <v>11</v>
      </c>
      <c r="AS6">
        <f t="shared" si="11"/>
        <v>11</v>
      </c>
      <c r="AT6">
        <f t="shared" si="12"/>
        <v>11</v>
      </c>
      <c r="AU6">
        <f t="shared" si="13"/>
        <v>22</v>
      </c>
      <c r="AV6">
        <f t="shared" si="14"/>
        <v>29</v>
      </c>
      <c r="AW6">
        <f t="shared" si="15"/>
        <v>15</v>
      </c>
    </row>
    <row r="7" spans="1:49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  <c r="AB7" t="str">
        <v>Australia</v>
      </c>
      <c r="AC7">
        <f t="shared" si="0"/>
        <v>136380.02000000002</v>
      </c>
      <c r="AD7">
        <f t="shared" si="1"/>
        <v>118485.36</v>
      </c>
      <c r="AE7">
        <f t="shared" si="2"/>
        <v>139861.27000000002</v>
      </c>
      <c r="AF7">
        <f t="shared" si="3"/>
        <v>235896.4500000001</v>
      </c>
      <c r="AK7" t="str">
        <v>Vintage Cars</v>
      </c>
      <c r="AL7">
        <f t="shared" si="4"/>
        <v>24</v>
      </c>
      <c r="AM7">
        <f t="shared" si="5"/>
        <v>8</v>
      </c>
      <c r="AN7">
        <f t="shared" si="6"/>
        <v>19</v>
      </c>
      <c r="AO7">
        <f t="shared" si="7"/>
        <v>17</v>
      </c>
      <c r="AP7">
        <f t="shared" si="8"/>
        <v>9</v>
      </c>
      <c r="AQ7">
        <f t="shared" si="9"/>
        <v>17</v>
      </c>
      <c r="AR7">
        <f t="shared" si="10"/>
        <v>13</v>
      </c>
      <c r="AS7">
        <f t="shared" si="11"/>
        <v>24</v>
      </c>
      <c r="AT7">
        <f t="shared" si="12"/>
        <v>24</v>
      </c>
      <c r="AU7">
        <f t="shared" si="13"/>
        <v>41</v>
      </c>
      <c r="AV7">
        <f t="shared" si="14"/>
        <v>65</v>
      </c>
      <c r="AW7">
        <f t="shared" si="15"/>
        <v>23</v>
      </c>
    </row>
    <row r="8" spans="1:49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  <c r="AB8" t="str">
        <v>Finland</v>
      </c>
      <c r="AC8">
        <f t="shared" si="0"/>
        <v>126851.70999999998</v>
      </c>
      <c r="AD8">
        <f t="shared" si="1"/>
        <v>48831.63</v>
      </c>
      <c r="AE8">
        <f t="shared" si="2"/>
        <v>111815.07000000002</v>
      </c>
      <c r="AF8">
        <f t="shared" si="3"/>
        <v>42083.5</v>
      </c>
      <c r="AK8" t="str">
        <v>Planes</v>
      </c>
      <c r="AL8">
        <f t="shared" si="4"/>
        <v>12</v>
      </c>
      <c r="AM8">
        <f t="shared" si="5"/>
        <v>12</v>
      </c>
      <c r="AN8">
        <f t="shared" si="6"/>
        <v>0</v>
      </c>
      <c r="AO8">
        <f t="shared" si="7"/>
        <v>9</v>
      </c>
      <c r="AP8">
        <f t="shared" si="8"/>
        <v>12</v>
      </c>
      <c r="AQ8">
        <f t="shared" si="9"/>
        <v>12</v>
      </c>
      <c r="AR8">
        <f t="shared" si="10"/>
        <v>12</v>
      </c>
      <c r="AS8">
        <f t="shared" si="11"/>
        <v>12</v>
      </c>
      <c r="AT8">
        <f t="shared" si="12"/>
        <v>12</v>
      </c>
      <c r="AU8">
        <f t="shared" si="13"/>
        <v>12</v>
      </c>
      <c r="AV8">
        <f t="shared" si="14"/>
        <v>36</v>
      </c>
      <c r="AW8">
        <f t="shared" si="15"/>
        <v>20</v>
      </c>
    </row>
    <row r="9" spans="1:49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  <c r="AB9" t="str">
        <v>Austria</v>
      </c>
      <c r="AC9">
        <f t="shared" si="0"/>
        <v>8775.16</v>
      </c>
      <c r="AD9">
        <f t="shared" si="1"/>
        <v>98104.239999999991</v>
      </c>
      <c r="AE9">
        <f t="shared" si="2"/>
        <v>6693.2800000000007</v>
      </c>
      <c r="AF9">
        <f t="shared" si="3"/>
        <v>88489.85</v>
      </c>
      <c r="AK9" t="str">
        <v>Ships</v>
      </c>
      <c r="AL9">
        <f t="shared" si="4"/>
        <v>9</v>
      </c>
      <c r="AM9">
        <f t="shared" si="5"/>
        <v>9</v>
      </c>
      <c r="AN9">
        <f t="shared" si="6"/>
        <v>7</v>
      </c>
      <c r="AO9">
        <f t="shared" si="7"/>
        <v>0</v>
      </c>
      <c r="AP9">
        <f t="shared" si="8"/>
        <v>9</v>
      </c>
      <c r="AQ9">
        <f t="shared" si="9"/>
        <v>8</v>
      </c>
      <c r="AR9">
        <f t="shared" si="10"/>
        <v>9</v>
      </c>
      <c r="AS9">
        <f t="shared" si="11"/>
        <v>9</v>
      </c>
      <c r="AT9">
        <f t="shared" si="12"/>
        <v>9</v>
      </c>
      <c r="AU9">
        <f t="shared" si="13"/>
        <v>15</v>
      </c>
      <c r="AV9">
        <f t="shared" si="14"/>
        <v>21</v>
      </c>
      <c r="AW9">
        <f t="shared" si="15"/>
        <v>10</v>
      </c>
    </row>
    <row r="10" spans="1:49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  <c r="AB10" t="str">
        <v>UK</v>
      </c>
      <c r="AC10">
        <f t="shared" si="0"/>
        <v>86401.819999999992</v>
      </c>
      <c r="AD10">
        <f t="shared" si="1"/>
        <v>123587.34999999999</v>
      </c>
      <c r="AE10">
        <f t="shared" si="2"/>
        <v>0</v>
      </c>
      <c r="AF10">
        <f t="shared" si="3"/>
        <v>268891.28999999998</v>
      </c>
      <c r="AK10" t="str">
        <v>Trains</v>
      </c>
      <c r="AL10">
        <f t="shared" si="4"/>
        <v>2</v>
      </c>
      <c r="AM10">
        <f t="shared" si="5"/>
        <v>3</v>
      </c>
      <c r="AN10">
        <f t="shared" si="6"/>
        <v>3</v>
      </c>
      <c r="AO10">
        <f t="shared" si="7"/>
        <v>0</v>
      </c>
      <c r="AP10">
        <f t="shared" si="8"/>
        <v>3</v>
      </c>
      <c r="AQ10">
        <f t="shared" si="9"/>
        <v>0</v>
      </c>
      <c r="AR10">
        <f t="shared" si="10"/>
        <v>3</v>
      </c>
      <c r="AS10">
        <f t="shared" si="11"/>
        <v>3</v>
      </c>
      <c r="AT10">
        <f t="shared" si="12"/>
        <v>3</v>
      </c>
      <c r="AU10">
        <f t="shared" si="13"/>
        <v>6</v>
      </c>
      <c r="AV10">
        <f t="shared" si="14"/>
        <v>6</v>
      </c>
      <c r="AW10">
        <f t="shared" si="15"/>
        <v>5</v>
      </c>
    </row>
    <row r="11" spans="1:49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  <c r="AB11" t="str">
        <v>Spain</v>
      </c>
      <c r="AC11">
        <f t="shared" si="0"/>
        <v>357668.48999999993</v>
      </c>
      <c r="AD11">
        <f t="shared" si="1"/>
        <v>343807.25000000012</v>
      </c>
      <c r="AE11">
        <f t="shared" si="2"/>
        <v>69714.09</v>
      </c>
      <c r="AF11">
        <f t="shared" si="3"/>
        <v>444497.08999999985</v>
      </c>
      <c r="AK11">
        <v>0</v>
      </c>
      <c r="AL11">
        <f t="shared" si="4"/>
        <v>0</v>
      </c>
      <c r="AM11">
        <f t="shared" si="5"/>
        <v>0</v>
      </c>
      <c r="AN11">
        <f t="shared" si="6"/>
        <v>0</v>
      </c>
      <c r="AO11">
        <f t="shared" si="7"/>
        <v>0</v>
      </c>
      <c r="AP11">
        <f t="shared" si="8"/>
        <v>0</v>
      </c>
      <c r="AQ11">
        <f t="shared" si="9"/>
        <v>0</v>
      </c>
      <c r="AR11">
        <f t="shared" si="10"/>
        <v>0</v>
      </c>
      <c r="AS11">
        <f t="shared" si="11"/>
        <v>0</v>
      </c>
      <c r="AT11">
        <f t="shared" si="12"/>
        <v>0</v>
      </c>
      <c r="AU11">
        <f t="shared" si="13"/>
        <v>0</v>
      </c>
      <c r="AV11">
        <f t="shared" si="14"/>
        <v>0</v>
      </c>
      <c r="AW11">
        <f t="shared" si="15"/>
        <v>0</v>
      </c>
    </row>
    <row r="12" spans="1:49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  <c r="AB12" t="str">
        <v>Sweden</v>
      </c>
      <c r="AC12">
        <f t="shared" si="0"/>
        <v>41355.72</v>
      </c>
      <c r="AD12">
        <f t="shared" si="1"/>
        <v>0</v>
      </c>
      <c r="AE12">
        <f t="shared" si="2"/>
        <v>53941.69</v>
      </c>
      <c r="AF12">
        <f t="shared" si="3"/>
        <v>114716.79999999997</v>
      </c>
    </row>
    <row r="13" spans="1:49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  <c r="AB13" t="str">
        <v>Singapore</v>
      </c>
      <c r="AC13">
        <f t="shared" si="0"/>
        <v>28395.19</v>
      </c>
      <c r="AD13">
        <f t="shared" si="1"/>
        <v>92033.770000000019</v>
      </c>
      <c r="AE13">
        <f t="shared" si="2"/>
        <v>90250.08</v>
      </c>
      <c r="AF13">
        <f t="shared" si="3"/>
        <v>77809.37000000001</v>
      </c>
    </row>
    <row r="14" spans="1:49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  <c r="AB14" t="str">
        <v>Canada</v>
      </c>
      <c r="AC14">
        <f t="shared" si="0"/>
        <v>0</v>
      </c>
      <c r="AD14">
        <f t="shared" si="1"/>
        <v>89559.999999999985</v>
      </c>
      <c r="AE14">
        <f t="shared" si="2"/>
        <v>43332.350000000006</v>
      </c>
      <c r="AF14">
        <f t="shared" si="3"/>
        <v>91186.209999999992</v>
      </c>
    </row>
    <row r="15" spans="1:49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  <c r="AB15" t="str">
        <v>Japan</v>
      </c>
      <c r="AC15">
        <f t="shared" si="0"/>
        <v>88682.03</v>
      </c>
      <c r="AD15">
        <f t="shared" si="1"/>
        <v>43597.12999999999</v>
      </c>
      <c r="AE15">
        <f t="shared" si="2"/>
        <v>0</v>
      </c>
      <c r="AF15">
        <f t="shared" si="3"/>
        <v>55888.650000000009</v>
      </c>
    </row>
    <row r="16" spans="1:49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  <c r="AB16" t="str">
        <v>Italy</v>
      </c>
      <c r="AC16">
        <f t="shared" si="0"/>
        <v>56181.32</v>
      </c>
      <c r="AD16">
        <f t="shared" si="1"/>
        <v>41509.94</v>
      </c>
      <c r="AE16">
        <f t="shared" si="2"/>
        <v>150538.91</v>
      </c>
      <c r="AF16">
        <f t="shared" si="3"/>
        <v>126444.14000000001</v>
      </c>
      <c r="AO16" t="s">
        <v>682</v>
      </c>
    </row>
    <row r="17" spans="1:48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  <c r="AB17" t="str">
        <v>Denmark</v>
      </c>
      <c r="AC17">
        <f t="shared" si="0"/>
        <v>58871.11</v>
      </c>
      <c r="AD17">
        <f t="shared" si="1"/>
        <v>62091.880000000005</v>
      </c>
      <c r="AE17">
        <f t="shared" si="2"/>
        <v>0</v>
      </c>
      <c r="AF17">
        <f t="shared" si="3"/>
        <v>124674.16</v>
      </c>
      <c r="AO17" t="s">
        <v>679</v>
      </c>
      <c r="AP17" t="s">
        <v>680</v>
      </c>
      <c r="AQ17" t="s">
        <v>681</v>
      </c>
    </row>
    <row r="18" spans="1:48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  <c r="AB18" t="str">
        <v>Belgium</v>
      </c>
      <c r="AC18">
        <f t="shared" si="0"/>
        <v>35428.25</v>
      </c>
      <c r="AD18">
        <f t="shared" si="1"/>
        <v>10123.210000000001</v>
      </c>
      <c r="AE18">
        <f t="shared" si="2"/>
        <v>49397.68</v>
      </c>
      <c r="AF18">
        <f t="shared" si="3"/>
        <v>13463.48</v>
      </c>
    </row>
    <row r="19" spans="1:48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  <c r="AB19" t="str">
        <v>Philippines</v>
      </c>
      <c r="AC19">
        <f t="shared" si="0"/>
        <v>55245.020000000004</v>
      </c>
      <c r="AD19">
        <f t="shared" si="1"/>
        <v>0</v>
      </c>
      <c r="AE19">
        <f t="shared" si="2"/>
        <v>0</v>
      </c>
      <c r="AF19">
        <f t="shared" si="3"/>
        <v>38770.710000000006</v>
      </c>
      <c r="AO19" t="s">
        <v>675</v>
      </c>
      <c r="AP19">
        <f>COUNTIF(E:E,"&gt;1000")</f>
        <v>2773</v>
      </c>
      <c r="AQ19" t="s">
        <v>676</v>
      </c>
    </row>
    <row r="20" spans="1:48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  <c r="AB20" t="str">
        <v>Germany</v>
      </c>
      <c r="AC20">
        <f t="shared" si="0"/>
        <v>48698.83</v>
      </c>
      <c r="AD20">
        <f t="shared" si="1"/>
        <v>0</v>
      </c>
      <c r="AE20">
        <f t="shared" si="2"/>
        <v>34993.919999999998</v>
      </c>
      <c r="AF20">
        <f t="shared" si="3"/>
        <v>136779.33999999997</v>
      </c>
      <c r="AO20" t="s">
        <v>677</v>
      </c>
      <c r="AP20">
        <f>AVERAGEIF(E:E,"&gt;500",E:E)</f>
        <v>3554.9775761871056</v>
      </c>
      <c r="AQ20" t="s">
        <v>678</v>
      </c>
    </row>
    <row r="21" spans="1:48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  <c r="AB21" t="str">
        <v>Switzerland</v>
      </c>
      <c r="AC21">
        <f t="shared" si="0"/>
        <v>50432.55</v>
      </c>
      <c r="AD21">
        <f t="shared" si="1"/>
        <v>0</v>
      </c>
      <c r="AE21">
        <f t="shared" si="2"/>
        <v>67281.010000000009</v>
      </c>
      <c r="AF21">
        <f t="shared" si="3"/>
        <v>0</v>
      </c>
    </row>
    <row r="22" spans="1:48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  <c r="AB22" t="str">
        <v>Ireland</v>
      </c>
      <c r="AC22">
        <f t="shared" si="0"/>
        <v>38784.47</v>
      </c>
      <c r="AD22">
        <f t="shared" si="1"/>
        <v>0</v>
      </c>
      <c r="AE22">
        <f t="shared" si="2"/>
        <v>18971.96</v>
      </c>
      <c r="AF22">
        <f t="shared" si="3"/>
        <v>0</v>
      </c>
    </row>
    <row r="23" spans="1:48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  <c r="AB23">
        <v>0</v>
      </c>
      <c r="AC23">
        <f t="shared" si="0"/>
        <v>0</v>
      </c>
      <c r="AD23">
        <f t="shared" si="1"/>
        <v>0</v>
      </c>
      <c r="AE23">
        <f t="shared" si="2"/>
        <v>0</v>
      </c>
      <c r="AU23" t="str" cm="1">
        <f t="array" ref="AU23:AU31">_xlfn.UNIQUE(K:K)</f>
        <v>PRODUCTLINE</v>
      </c>
    </row>
    <row r="24" spans="1:48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  <c r="AO24" t="s">
        <v>679</v>
      </c>
      <c r="AP24" t="s">
        <v>680</v>
      </c>
      <c r="AU24" t="str">
        <v>Motorcycles</v>
      </c>
      <c r="AV24">
        <f>SUMIF(K:K,AU24,E:E)</f>
        <v>1166388.3400000003</v>
      </c>
    </row>
    <row r="25" spans="1:48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  <c r="AO25">
        <v>1</v>
      </c>
      <c r="AP25">
        <f t="shared" ref="AP25:AP36" si="16">SUMIF(I:I,AO25,E:E)</f>
        <v>785874.44000000076</v>
      </c>
      <c r="AU25" t="str">
        <v>Classic Cars</v>
      </c>
      <c r="AV25">
        <f t="shared" ref="AV25:AV30" si="17">SUMIF(K:K,AU25,E:E)</f>
        <v>3919615.6599999969</v>
      </c>
    </row>
    <row r="26" spans="1:48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  <c r="AO26">
        <v>2</v>
      </c>
      <c r="AP26">
        <f t="shared" si="16"/>
        <v>810441.9</v>
      </c>
      <c r="AU26" t="str">
        <v>Trucks and Buses</v>
      </c>
      <c r="AV26">
        <f t="shared" si="17"/>
        <v>1127789.8399999996</v>
      </c>
    </row>
    <row r="27" spans="1:48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  <c r="AO27">
        <v>3</v>
      </c>
      <c r="AP27">
        <f t="shared" si="16"/>
        <v>754501.39000000013</v>
      </c>
      <c r="AU27" t="str">
        <v>Vintage Cars</v>
      </c>
      <c r="AV27">
        <f t="shared" si="17"/>
        <v>1903150.8399999992</v>
      </c>
    </row>
    <row r="28" spans="1:48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  <c r="AO28">
        <v>4</v>
      </c>
      <c r="AP28">
        <f t="shared" si="16"/>
        <v>669390.96000000031</v>
      </c>
      <c r="AU28" t="str">
        <v>Planes</v>
      </c>
      <c r="AV28">
        <f t="shared" si="17"/>
        <v>975003.57000000007</v>
      </c>
    </row>
    <row r="29" spans="1:48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  <c r="AO29">
        <v>5</v>
      </c>
      <c r="AP29">
        <f t="shared" si="16"/>
        <v>923972.56</v>
      </c>
      <c r="AU29" t="str">
        <v>Ships</v>
      </c>
      <c r="AV29">
        <f t="shared" si="17"/>
        <v>714437.13</v>
      </c>
    </row>
    <row r="30" spans="1:48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  <c r="AO30">
        <v>6</v>
      </c>
      <c r="AP30">
        <f t="shared" si="16"/>
        <v>454756.77999999985</v>
      </c>
      <c r="AU30" t="str">
        <v>Trains</v>
      </c>
      <c r="AV30">
        <f t="shared" si="17"/>
        <v>226243.46999999997</v>
      </c>
    </row>
    <row r="31" spans="1:48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  <c r="AO31">
        <v>7</v>
      </c>
      <c r="AP31">
        <f t="shared" si="16"/>
        <v>514875.97000000009</v>
      </c>
      <c r="AU31">
        <v>0</v>
      </c>
    </row>
    <row r="32" spans="1:48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  <c r="AO32">
        <v>8</v>
      </c>
      <c r="AP32">
        <f t="shared" si="16"/>
        <v>659310.56999999983</v>
      </c>
    </row>
    <row r="33" spans="1:42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  <c r="AO33">
        <v>9</v>
      </c>
      <c r="AP33">
        <f t="shared" si="16"/>
        <v>584724.2699999999</v>
      </c>
    </row>
    <row r="34" spans="1:42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  <c r="AO34">
        <v>10</v>
      </c>
      <c r="AP34">
        <f t="shared" si="16"/>
        <v>1121215.2199999997</v>
      </c>
    </row>
    <row r="35" spans="1:42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  <c r="AO35">
        <v>11</v>
      </c>
      <c r="AP35">
        <f t="shared" si="16"/>
        <v>2118885.67</v>
      </c>
    </row>
    <row r="36" spans="1:42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  <c r="AO36">
        <v>12</v>
      </c>
      <c r="AP36">
        <f t="shared" si="16"/>
        <v>634679.11999999976</v>
      </c>
    </row>
    <row r="37" spans="1:42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42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42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42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42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42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42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42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42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42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42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42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23613522B1E4F9230B2BA520DDC2F" ma:contentTypeVersion="5" ma:contentTypeDescription="Create a new document." ma:contentTypeScope="" ma:versionID="8205396248f4511c85c646ede75bc0ec">
  <xsd:schema xmlns:xsd="http://www.w3.org/2001/XMLSchema" xmlns:xs="http://www.w3.org/2001/XMLSchema" xmlns:p="http://schemas.microsoft.com/office/2006/metadata/properties" xmlns:ns3="3241a150-dfcb-49aa-abcf-eaab8c4285b7" targetNamespace="http://schemas.microsoft.com/office/2006/metadata/properties" ma:root="true" ma:fieldsID="b6b0183bf4ebd22e14a78461e276f328" ns3:_="">
    <xsd:import namespace="3241a150-dfcb-49aa-abcf-eaab8c4285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1a150-dfcb-49aa-abcf-eaab8c4285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B4F6DE-5250-489E-B71A-E4F5EE5ADA4C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241a150-dfcb-49aa-abcf-eaab8c4285b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67F325-9F00-4271-8B38-6CF799BC95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ABCAF-BB5D-49EB-92DA-C2DD02FF7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1a150-dfcb-49aa-abcf-eaab8c428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sales_data_sample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احمد اشرف احمد لبيب شلبى</cp:lastModifiedBy>
  <dcterms:created xsi:type="dcterms:W3CDTF">2024-11-17T16:00:02Z</dcterms:created>
  <dcterms:modified xsi:type="dcterms:W3CDTF">2024-12-05T22:05:23Z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0x01010000B23613522B1E4F9230B2BA520DDC2F</vt:lpwstr>
  </property>
</Properties>
</file>