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 BCKUP 20230523\FCAI\DA 2023-2024\"/>
    </mc:Choice>
  </mc:AlternateContent>
  <xr:revisionPtr revIDLastSave="0" documentId="13_ncr:1_{9997256F-6F15-4826-96C3-0714D6245B3C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Data" sheetId="13" r:id="rId1"/>
    <sheet name="Sol" sheetId="11" r:id="rId2"/>
    <sheet name="Sort Ans" sheetId="16" r:id="rId3"/>
    <sheet name="Filter Ans" sheetId="15" r:id="rId4"/>
  </sheets>
  <externalReferences>
    <externalReference r:id="rId5"/>
  </externalReferences>
  <definedNames>
    <definedName name="aaaa">'[1]Qu 1 Solution'!$F$11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6" l="1"/>
  <c r="G10" i="16" s="1"/>
  <c r="H10" i="16" s="1"/>
  <c r="I10" i="16" s="1"/>
  <c r="E10" i="16"/>
  <c r="F5" i="16"/>
  <c r="G5" i="16" s="1"/>
  <c r="H5" i="16" s="1"/>
  <c r="I5" i="16" s="1"/>
  <c r="E5" i="16"/>
  <c r="F14" i="16"/>
  <c r="G14" i="16" s="1"/>
  <c r="E14" i="16"/>
  <c r="F12" i="16"/>
  <c r="G12" i="16" s="1"/>
  <c r="E12" i="16"/>
  <c r="F9" i="16"/>
  <c r="G9" i="16" s="1"/>
  <c r="E9" i="16"/>
  <c r="G8" i="16"/>
  <c r="H8" i="16" s="1"/>
  <c r="I8" i="16" s="1"/>
  <c r="F8" i="16"/>
  <c r="E8" i="16"/>
  <c r="F7" i="16"/>
  <c r="G7" i="16" s="1"/>
  <c r="H7" i="16" s="1"/>
  <c r="I7" i="16" s="1"/>
  <c r="E7" i="16"/>
  <c r="F11" i="16"/>
  <c r="G11" i="16" s="1"/>
  <c r="H11" i="16" s="1"/>
  <c r="I11" i="16" s="1"/>
  <c r="E11" i="16"/>
  <c r="F6" i="16"/>
  <c r="G6" i="16" s="1"/>
  <c r="E6" i="16"/>
  <c r="F13" i="16"/>
  <c r="G13" i="16" s="1"/>
  <c r="H13" i="16" s="1"/>
  <c r="I13" i="16" s="1"/>
  <c r="E13" i="16"/>
  <c r="F14" i="15"/>
  <c r="G14" i="15" s="1"/>
  <c r="H14" i="15" s="1"/>
  <c r="I14" i="15" s="1"/>
  <c r="E14" i="15"/>
  <c r="G13" i="15"/>
  <c r="F13" i="15"/>
  <c r="E13" i="15"/>
  <c r="F12" i="15"/>
  <c r="G12" i="15" s="1"/>
  <c r="E12" i="15"/>
  <c r="F11" i="15"/>
  <c r="G11" i="15" s="1"/>
  <c r="E11" i="15"/>
  <c r="F10" i="15"/>
  <c r="G10" i="15" s="1"/>
  <c r="H10" i="15" s="1"/>
  <c r="I10" i="15" s="1"/>
  <c r="E10" i="15"/>
  <c r="F9" i="15"/>
  <c r="G9" i="15" s="1"/>
  <c r="H9" i="15" s="1"/>
  <c r="I9" i="15" s="1"/>
  <c r="E9" i="15"/>
  <c r="F8" i="15"/>
  <c r="G8" i="15" s="1"/>
  <c r="E8" i="15"/>
  <c r="F7" i="15"/>
  <c r="G7" i="15" s="1"/>
  <c r="E7" i="15"/>
  <c r="F6" i="15"/>
  <c r="G6" i="15" s="1"/>
  <c r="E6" i="15"/>
  <c r="F5" i="15"/>
  <c r="G5" i="15" s="1"/>
  <c r="E5" i="15"/>
  <c r="F14" i="11"/>
  <c r="G14" i="11" s="1"/>
  <c r="H14" i="11" s="1"/>
  <c r="I14" i="11" s="1"/>
  <c r="F13" i="11"/>
  <c r="G13" i="11" s="1"/>
  <c r="H13" i="11" s="1"/>
  <c r="I13" i="11" s="1"/>
  <c r="F12" i="11"/>
  <c r="G12" i="11" s="1"/>
  <c r="E12" i="11"/>
  <c r="F11" i="11"/>
  <c r="G11" i="11"/>
  <c r="F10" i="11"/>
  <c r="G10" i="11" s="1"/>
  <c r="H10" i="11" s="1"/>
  <c r="I10" i="11" s="1"/>
  <c r="F9" i="11"/>
  <c r="G9" i="11"/>
  <c r="H9" i="11" s="1"/>
  <c r="I9" i="11" s="1"/>
  <c r="F8" i="11"/>
  <c r="G8" i="11" s="1"/>
  <c r="E8" i="11"/>
  <c r="F7" i="11"/>
  <c r="G7" i="11" s="1"/>
  <c r="F6" i="11"/>
  <c r="F5" i="11"/>
  <c r="G5" i="11"/>
  <c r="E5" i="11"/>
  <c r="E14" i="11"/>
  <c r="G6" i="11"/>
  <c r="E6" i="11"/>
  <c r="E13" i="11"/>
  <c r="E11" i="11"/>
  <c r="E10" i="11"/>
  <c r="E9" i="11"/>
  <c r="E7" i="11"/>
  <c r="H7" i="15" l="1"/>
  <c r="I7" i="15" s="1"/>
  <c r="H5" i="15"/>
  <c r="I5" i="15" s="1"/>
  <c r="H6" i="15"/>
  <c r="I6" i="15" s="1"/>
  <c r="H8" i="15"/>
  <c r="I8" i="15" s="1"/>
  <c r="H11" i="15"/>
  <c r="I11" i="15" s="1"/>
  <c r="H12" i="15"/>
  <c r="I12" i="15" s="1"/>
  <c r="H13" i="15"/>
  <c r="I13" i="15" s="1"/>
  <c r="H12" i="16"/>
  <c r="I12" i="16" s="1"/>
  <c r="H6" i="16"/>
  <c r="I6" i="16" s="1"/>
  <c r="H14" i="16"/>
  <c r="I14" i="16" s="1"/>
  <c r="H9" i="16"/>
  <c r="I9" i="16" s="1"/>
  <c r="H5" i="11"/>
  <c r="I5" i="11" s="1"/>
  <c r="H11" i="11"/>
  <c r="I11" i="11" s="1"/>
  <c r="H7" i="11"/>
  <c r="I7" i="11" s="1"/>
  <c r="H6" i="11"/>
  <c r="I6" i="11" s="1"/>
  <c r="H12" i="11"/>
  <c r="I12" i="11" s="1"/>
  <c r="H8" i="11"/>
  <c r="I8" i="11" s="1"/>
</calcChain>
</file>

<file path=xl/sharedStrings.xml><?xml version="1.0" encoding="utf-8"?>
<sst xmlns="http://schemas.openxmlformats.org/spreadsheetml/2006/main" count="144" uniqueCount="38">
  <si>
    <t>Option</t>
  </si>
  <si>
    <t>House Type</t>
  </si>
  <si>
    <t>Villa</t>
  </si>
  <si>
    <t>Apartment</t>
  </si>
  <si>
    <t>Town House</t>
  </si>
  <si>
    <t>Annual Interest Rate =</t>
  </si>
  <si>
    <t>Location</t>
  </si>
  <si>
    <t>Tagamou3</t>
  </si>
  <si>
    <t>Zayed</t>
  </si>
  <si>
    <t>Obour</t>
  </si>
  <si>
    <t>Price</t>
  </si>
  <si>
    <t>No, of Payments (n) - Months</t>
  </si>
  <si>
    <t>Down Payment</t>
  </si>
  <si>
    <t>Loan Amount</t>
  </si>
  <si>
    <t>Monthly Payment</t>
  </si>
  <si>
    <t>Loan Amount = Price - Down Payment</t>
  </si>
  <si>
    <t>Interest = Monthly Payment * No. of Payments - Loan Amount</t>
  </si>
  <si>
    <t>Interest</t>
  </si>
  <si>
    <t>7. Draw the chart including relevant titles for the chart and axes and remove legends:</t>
  </si>
  <si>
    <t>`</t>
  </si>
  <si>
    <t>6. Highlight the Monthly Payments less than -2,500</t>
  </si>
  <si>
    <t>8. Make two copies of the sheet.</t>
  </si>
  <si>
    <r>
      <t>1. Determine the</t>
    </r>
    <r>
      <rPr>
        <b/>
        <sz val="12"/>
        <rFont val="Times New Roman"/>
        <family val="1"/>
      </rPr>
      <t xml:space="preserve"> no. of payments (n)</t>
    </r>
    <r>
      <rPr>
        <sz val="12"/>
        <rFont val="Times New Roman"/>
        <family val="1"/>
      </rPr>
      <t xml:space="preserve"> based on the following:</t>
    </r>
  </si>
  <si>
    <r>
      <t xml:space="preserve">- If House Type = Villa then </t>
    </r>
    <r>
      <rPr>
        <b/>
        <sz val="12"/>
        <rFont val="Times New Roman"/>
        <family val="1"/>
      </rPr>
      <t>n = 120</t>
    </r>
  </si>
  <si>
    <r>
      <t xml:space="preserve">- If House Type = Town House then </t>
    </r>
    <r>
      <rPr>
        <b/>
        <sz val="12"/>
        <rFont val="Times New Roman"/>
        <family val="1"/>
      </rPr>
      <t>n = 84</t>
    </r>
  </si>
  <si>
    <r>
      <t xml:space="preserve">- If House Type = Apartment then </t>
    </r>
    <r>
      <rPr>
        <b/>
        <sz val="12"/>
        <rFont val="Times New Roman"/>
        <family val="1"/>
      </rPr>
      <t>n = 60</t>
    </r>
  </si>
  <si>
    <r>
      <t>2. Determine the</t>
    </r>
    <r>
      <rPr>
        <b/>
        <sz val="12"/>
        <rFont val="Times New Roman"/>
        <family val="1"/>
      </rPr>
      <t xml:space="preserve"> Down Payment</t>
    </r>
    <r>
      <rPr>
        <sz val="12"/>
        <rFont val="Times New Roman"/>
        <family val="1"/>
      </rPr>
      <t xml:space="preserve"> based on the following:</t>
    </r>
  </si>
  <si>
    <r>
      <t xml:space="preserve">- If Location = Tagamou3 then </t>
    </r>
    <r>
      <rPr>
        <b/>
        <sz val="12"/>
        <rFont val="Times New Roman"/>
        <family val="1"/>
      </rPr>
      <t>30%*Price</t>
    </r>
  </si>
  <si>
    <r>
      <t xml:space="preserve">- If Location = Zayed then </t>
    </r>
    <r>
      <rPr>
        <b/>
        <sz val="12"/>
        <rFont val="Times New Roman"/>
        <family val="1"/>
      </rPr>
      <t>25%*Price</t>
    </r>
  </si>
  <si>
    <r>
      <t xml:space="preserve">- If Location = Obour then </t>
    </r>
    <r>
      <rPr>
        <b/>
        <sz val="12"/>
        <rFont val="Times New Roman"/>
        <family val="1"/>
      </rPr>
      <t>20%*Price</t>
    </r>
  </si>
  <si>
    <r>
      <t xml:space="preserve">3. Calculate the </t>
    </r>
    <r>
      <rPr>
        <b/>
        <sz val="12"/>
        <rFont val="Times New Roman"/>
        <family val="1"/>
      </rPr>
      <t>Loan Amount</t>
    </r>
    <r>
      <rPr>
        <sz val="12"/>
        <rFont val="Times New Roman"/>
        <family val="1"/>
      </rPr>
      <t>:</t>
    </r>
  </si>
  <si>
    <r>
      <t xml:space="preserve">4. Calculate the </t>
    </r>
    <r>
      <rPr>
        <b/>
        <sz val="12"/>
        <rFont val="Times New Roman"/>
        <family val="1"/>
      </rPr>
      <t>Monthly Payment:</t>
    </r>
  </si>
  <si>
    <r>
      <t xml:space="preserve">Payment = </t>
    </r>
    <r>
      <rPr>
        <u/>
        <sz val="12"/>
        <rFont val="Times New Roman"/>
        <family val="1"/>
      </rPr>
      <t>Monthly IR * Loan Amount</t>
    </r>
  </si>
  <si>
    <r>
      <t xml:space="preserve">                    1 - (1 + Monthly IR) </t>
    </r>
    <r>
      <rPr>
        <vertAlign val="superscript"/>
        <sz val="12"/>
        <rFont val="Times New Roman"/>
        <family val="1"/>
      </rPr>
      <t>n</t>
    </r>
  </si>
  <si>
    <r>
      <t xml:space="preserve">5. Calculate the </t>
    </r>
    <r>
      <rPr>
        <b/>
        <sz val="12"/>
        <rFont val="Times New Roman"/>
        <family val="1"/>
      </rPr>
      <t>Interest:</t>
    </r>
  </si>
  <si>
    <r>
      <t xml:space="preserve">- A 3D Column chart for </t>
    </r>
    <r>
      <rPr>
        <b/>
        <sz val="12"/>
        <rFont val="Times New Roman"/>
        <family val="1"/>
      </rPr>
      <t>House Type</t>
    </r>
    <r>
      <rPr>
        <sz val="12"/>
        <rFont val="Times New Roman"/>
        <family val="1"/>
      </rPr>
      <t xml:space="preserve"> vs. </t>
    </r>
    <r>
      <rPr>
        <b/>
        <sz val="12"/>
        <rFont val="Times New Roman"/>
        <family val="1"/>
      </rPr>
      <t>Monthly Payment</t>
    </r>
    <r>
      <rPr>
        <sz val="12"/>
        <rFont val="Times New Roman"/>
        <family val="1"/>
      </rPr>
      <t>. Change color of columns.</t>
    </r>
  </si>
  <si>
    <r>
      <t xml:space="preserve">- Name the first copy </t>
    </r>
    <r>
      <rPr>
        <b/>
        <sz val="12"/>
        <rFont val="Times New Roman"/>
        <family val="1"/>
      </rPr>
      <t>Sort</t>
    </r>
    <r>
      <rPr>
        <sz val="12"/>
        <rFont val="Times New Roman"/>
        <family val="1"/>
      </rPr>
      <t xml:space="preserve">. Sort according to </t>
    </r>
    <r>
      <rPr>
        <b/>
        <sz val="12"/>
        <rFont val="Times New Roman"/>
        <family val="1"/>
      </rPr>
      <t>House Type</t>
    </r>
    <r>
      <rPr>
        <sz val="12"/>
        <rFont val="Times New Roman"/>
        <family val="1"/>
      </rPr>
      <t xml:space="preserve"> (ascending) then by </t>
    </r>
    <r>
      <rPr>
        <b/>
        <sz val="12"/>
        <rFont val="Times New Roman"/>
        <family val="1"/>
      </rPr>
      <t>Price</t>
    </r>
    <r>
      <rPr>
        <sz val="12"/>
        <rFont val="Times New Roman"/>
        <family val="1"/>
      </rPr>
      <t xml:space="preserve"> (descending).</t>
    </r>
  </si>
  <si>
    <r>
      <t xml:space="preserve">- Name the second copy Filter. Filter for houses located in </t>
    </r>
    <r>
      <rPr>
        <b/>
        <sz val="12"/>
        <rFont val="Times New Roman"/>
        <family val="1"/>
      </rPr>
      <t>Obour</t>
    </r>
    <r>
      <rPr>
        <sz val="12"/>
        <rFont val="Times New Roman"/>
        <family val="1"/>
      </rPr>
      <t xml:space="preserve"> and with down payment </t>
    </r>
    <r>
      <rPr>
        <b/>
        <sz val="12"/>
        <rFont val="Times New Roman"/>
        <family val="1"/>
      </rPr>
      <t>&gt;= 90000</t>
    </r>
    <r>
      <rPr>
        <sz val="12"/>
        <rFont val="Times New Roman"/>
        <family val="1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</si>
</sst>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[$£-809]#,##0.00"/>
  </numFmts>
  <fonts count="17" x14ac:knownFonts="1">
    <font>
      <sz val="10"/>
      <name val="Arial"/>
      <charset val="178"/>
    </font>
    <font>
      <sz val="12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2"/>
      <name val="Comic Sans MS"/>
      <family val="4"/>
    </font>
    <font>
      <sz val="11"/>
      <name val="Comic Sans MS"/>
      <family val="4"/>
    </font>
    <font>
      <b/>
      <sz val="11"/>
      <name val="Comic Sans MS"/>
      <family val="4"/>
    </font>
    <font>
      <i/>
      <sz val="11"/>
      <name val="Comic Sans MS"/>
      <family val="4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u/>
      <sz val="12"/>
      <name val="Times New Roman"/>
      <family val="1"/>
    </font>
    <font>
      <vertAlign val="superscript"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0" fontId="9" fillId="0" borderId="0"/>
    <xf numFmtId="0" fontId="3" fillId="0" borderId="0"/>
    <xf numFmtId="0" fontId="1" fillId="0" borderId="0"/>
  </cellStyleXfs>
  <cellXfs count="75">
    <xf numFmtId="0" fontId="0" fillId="0" borderId="0" xfId="0"/>
    <xf numFmtId="0" fontId="2" fillId="0" borderId="0" xfId="0" applyFont="1"/>
    <xf numFmtId="8" fontId="0" fillId="0" borderId="0" xfId="0" applyNumberFormat="1"/>
    <xf numFmtId="0" fontId="6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6" fillId="0" borderId="0" xfId="0" applyNumberFormat="1" applyFont="1"/>
    <xf numFmtId="0" fontId="7" fillId="0" borderId="0" xfId="0" applyFont="1"/>
    <xf numFmtId="9" fontId="7" fillId="0" borderId="0" xfId="0" applyNumberFormat="1" applyFont="1"/>
    <xf numFmtId="0" fontId="8" fillId="0" borderId="1" xfId="0" applyFont="1" applyBorder="1" applyAlignment="1">
      <alignment horizontal="center"/>
    </xf>
    <xf numFmtId="0" fontId="6" fillId="0" borderId="2" xfId="0" applyFont="1" applyBorder="1"/>
    <xf numFmtId="164" fontId="6" fillId="0" borderId="2" xfId="0" applyNumberFormat="1" applyFont="1" applyBorder="1"/>
    <xf numFmtId="0" fontId="8" fillId="0" borderId="3" xfId="0" applyFont="1" applyBorder="1" applyAlignment="1">
      <alignment horizontal="center"/>
    </xf>
    <xf numFmtId="0" fontId="6" fillId="0" borderId="4" xfId="0" applyFont="1" applyBorder="1"/>
    <xf numFmtId="164" fontId="6" fillId="0" borderId="4" xfId="0" applyNumberFormat="1" applyFont="1" applyBorder="1"/>
    <xf numFmtId="0" fontId="8" fillId="0" borderId="5" xfId="0" applyFont="1" applyBorder="1" applyAlignment="1">
      <alignment horizontal="center"/>
    </xf>
    <xf numFmtId="0" fontId="6" fillId="0" borderId="6" xfId="0" applyFont="1" applyBorder="1"/>
    <xf numFmtId="164" fontId="6" fillId="0" borderId="6" xfId="0" applyNumberFormat="1" applyFont="1" applyBorder="1"/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6" fillId="2" borderId="6" xfId="0" applyFont="1" applyFill="1" applyBorder="1"/>
    <xf numFmtId="164" fontId="6" fillId="2" borderId="6" xfId="0" applyNumberFormat="1" applyFont="1" applyFill="1" applyBorder="1"/>
    <xf numFmtId="164" fontId="6" fillId="2" borderId="10" xfId="0" applyNumberFormat="1" applyFont="1" applyFill="1" applyBorder="1"/>
    <xf numFmtId="0" fontId="6" fillId="2" borderId="2" xfId="0" applyFont="1" applyFill="1" applyBorder="1"/>
    <xf numFmtId="164" fontId="6" fillId="2" borderId="2" xfId="0" applyNumberFormat="1" applyFont="1" applyFill="1" applyBorder="1"/>
    <xf numFmtId="164" fontId="6" fillId="2" borderId="11" xfId="0" applyNumberFormat="1" applyFont="1" applyFill="1" applyBorder="1"/>
    <xf numFmtId="0" fontId="6" fillId="2" borderId="4" xfId="0" applyFont="1" applyFill="1" applyBorder="1"/>
    <xf numFmtId="164" fontId="6" fillId="2" borderId="4" xfId="0" applyNumberFormat="1" applyFont="1" applyFill="1" applyBorder="1"/>
    <xf numFmtId="164" fontId="6" fillId="2" borderId="12" xfId="0" applyNumberFormat="1" applyFont="1" applyFill="1" applyBorder="1"/>
    <xf numFmtId="0" fontId="11" fillId="0" borderId="0" xfId="0" applyFont="1"/>
    <xf numFmtId="9" fontId="11" fillId="0" borderId="0" xfId="0" applyNumberFormat="1" applyFont="1"/>
    <xf numFmtId="0" fontId="12" fillId="0" borderId="0" xfId="0" applyFont="1"/>
    <xf numFmtId="0" fontId="13" fillId="0" borderId="0" xfId="0" applyFont="1"/>
    <xf numFmtId="0" fontId="11" fillId="0" borderId="7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0" fontId="11" fillId="0" borderId="9" xfId="0" applyFont="1" applyBorder="1" applyAlignment="1">
      <alignment horizontal="center" wrapText="1"/>
    </xf>
    <xf numFmtId="0" fontId="13" fillId="0" borderId="0" xfId="0" applyFont="1" applyAlignment="1">
      <alignment wrapText="1"/>
    </xf>
    <xf numFmtId="0" fontId="14" fillId="0" borderId="5" xfId="0" applyFont="1" applyBorder="1" applyAlignment="1">
      <alignment horizontal="center"/>
    </xf>
    <xf numFmtId="0" fontId="12" fillId="0" borderId="6" xfId="0" applyFont="1" applyBorder="1"/>
    <xf numFmtId="164" fontId="12" fillId="0" borderId="6" xfId="0" applyNumberFormat="1" applyFont="1" applyBorder="1"/>
    <xf numFmtId="0" fontId="14" fillId="0" borderId="1" xfId="0" applyFont="1" applyBorder="1" applyAlignment="1">
      <alignment horizontal="center"/>
    </xf>
    <xf numFmtId="0" fontId="12" fillId="0" borderId="2" xfId="0" applyFont="1" applyBorder="1"/>
    <xf numFmtId="164" fontId="12" fillId="0" borderId="2" xfId="0" applyNumberFormat="1" applyFont="1" applyBorder="1"/>
    <xf numFmtId="0" fontId="14" fillId="0" borderId="3" xfId="0" applyFont="1" applyBorder="1" applyAlignment="1">
      <alignment horizontal="center"/>
    </xf>
    <xf numFmtId="0" fontId="12" fillId="0" borderId="4" xfId="0" applyFont="1" applyBorder="1"/>
    <xf numFmtId="164" fontId="12" fillId="0" borderId="4" xfId="0" applyNumberFormat="1" applyFont="1" applyBorder="1"/>
    <xf numFmtId="164" fontId="12" fillId="0" borderId="0" xfId="0" applyNumberFormat="1" applyFont="1"/>
    <xf numFmtId="0" fontId="10" fillId="0" borderId="0" xfId="4" applyFont="1"/>
    <xf numFmtId="0" fontId="1" fillId="0" borderId="0" xfId="0" applyFont="1"/>
    <xf numFmtId="0" fontId="1" fillId="0" borderId="0" xfId="4"/>
    <xf numFmtId="0" fontId="1" fillId="0" borderId="0" xfId="4" quotePrefix="1"/>
    <xf numFmtId="0" fontId="1" fillId="0" borderId="0" xfId="0" quotePrefix="1" applyFont="1"/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164" fontId="6" fillId="2" borderId="15" xfId="0" applyNumberFormat="1" applyFont="1" applyFill="1" applyBorder="1"/>
    <xf numFmtId="164" fontId="6" fillId="2" borderId="16" xfId="0" applyNumberFormat="1" applyFont="1" applyFill="1" applyBorder="1"/>
    <xf numFmtId="0" fontId="7" fillId="0" borderId="17" xfId="0" applyFont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8" fillId="0" borderId="20" xfId="0" applyFont="1" applyBorder="1" applyAlignment="1">
      <alignment horizontal="center"/>
    </xf>
    <xf numFmtId="0" fontId="6" fillId="0" borderId="21" xfId="0" applyFont="1" applyBorder="1"/>
    <xf numFmtId="164" fontId="6" fillId="0" borderId="21" xfId="0" applyNumberFormat="1" applyFont="1" applyBorder="1"/>
    <xf numFmtId="0" fontId="6" fillId="2" borderId="21" xfId="0" applyFont="1" applyFill="1" applyBorder="1"/>
    <xf numFmtId="164" fontId="6" fillId="2" borderId="21" xfId="0" applyNumberFormat="1" applyFont="1" applyFill="1" applyBorder="1"/>
    <xf numFmtId="164" fontId="6" fillId="2" borderId="22" xfId="0" applyNumberFormat="1" applyFont="1" applyFill="1" applyBorder="1"/>
    <xf numFmtId="0" fontId="12" fillId="3" borderId="6" xfId="0" applyFont="1" applyFill="1" applyBorder="1"/>
    <xf numFmtId="164" fontId="12" fillId="3" borderId="6" xfId="0" applyNumberFormat="1" applyFont="1" applyFill="1" applyBorder="1"/>
    <xf numFmtId="164" fontId="12" fillId="3" borderId="10" xfId="0" applyNumberFormat="1" applyFont="1" applyFill="1" applyBorder="1"/>
    <xf numFmtId="0" fontId="12" fillId="3" borderId="2" xfId="0" applyFont="1" applyFill="1" applyBorder="1"/>
    <xf numFmtId="164" fontId="12" fillId="3" borderId="2" xfId="0" applyNumberFormat="1" applyFont="1" applyFill="1" applyBorder="1"/>
    <xf numFmtId="164" fontId="12" fillId="3" borderId="11" xfId="0" applyNumberFormat="1" applyFont="1" applyFill="1" applyBorder="1"/>
    <xf numFmtId="0" fontId="12" fillId="3" borderId="4" xfId="0" applyFont="1" applyFill="1" applyBorder="1"/>
    <xf numFmtId="164" fontId="12" fillId="3" borderId="4" xfId="0" applyNumberFormat="1" applyFont="1" applyFill="1" applyBorder="1"/>
    <xf numFmtId="164" fontId="12" fillId="3" borderId="12" xfId="0" applyNumberFormat="1" applyFont="1" applyFill="1" applyBorder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_Spring 2002-03" xfId="4" xr:uid="{00000000-0005-0000-0000-000004000000}"/>
  </cellStyles>
  <dxfs count="2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numFmt numFmtId="164" formatCode="[$£-809]#,##0.00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numFmt numFmtId="164" formatCode="[$£-809]#,##0.00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numFmt numFmtId="164" formatCode="[$£-809]#,##0.00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numFmt numFmtId="164" formatCode="[$£-809]#,##0.00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numFmt numFmtId="164" formatCode="[$£-809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fill>
        <patternFill patternType="solid">
          <fgColor indexed="64"/>
          <bgColor theme="0" tint="-0.249977111117893"/>
        </patternFill>
      </fill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numFmt numFmtId="164" formatCode="[$£-809]#,##0.00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numFmt numFmtId="164" formatCode="[$£-809]#,##0.00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numFmt numFmtId="164" formatCode="[$£-809]#,##0.00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numFmt numFmtId="164" formatCode="[$£-809]#,##0.00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numFmt numFmtId="164" formatCode="[$£-809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fill>
        <patternFill patternType="solid">
          <fgColor indexed="64"/>
          <bgColor theme="0" tint="-0.249977111117893"/>
        </patternFill>
      </fill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hab/FUE/10-Week%20Exam%2009-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 1 Problem"/>
      <sheetName val="Qu 1 Solution"/>
      <sheetName val="Functions For Printing"/>
      <sheetName val="Functions"/>
      <sheetName val="Qu 2 Problem"/>
    </sheetNames>
    <sheetDataSet>
      <sheetData sheetId="0" refreshError="1"/>
      <sheetData sheetId="1">
        <row r="11">
          <cell r="F11">
            <v>676900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DA0C0-707C-4D4F-9710-E54A9750D610}" name="Table1" displayName="Table1" ref="A4:I14" totalsRowShown="0" headerRowDxfId="28" dataDxfId="26" headerRowBorderDxfId="27" tableBorderDxfId="25">
  <autoFilter ref="A4:I14" xr:uid="{BEBDA0C0-707C-4D4F-9710-E54A9750D610}"/>
  <sortState xmlns:xlrd2="http://schemas.microsoft.com/office/spreadsheetml/2017/richdata2" ref="A5:I14">
    <sortCondition ref="B5:B14"/>
    <sortCondition descending="1" ref="D5:D14"/>
  </sortState>
  <tableColumns count="9">
    <tableColumn id="1" xr3:uid="{F2934418-21F2-4A53-89B3-368ADB12AF99}" name="Option" dataDxfId="24"/>
    <tableColumn id="2" xr3:uid="{EF67DFEB-ED53-41E5-B269-B952BBC4F82A}" name="House Type" dataDxfId="23"/>
    <tableColumn id="3" xr3:uid="{815C739B-B4A6-4BC5-B093-649B48E8118B}" name="Location" dataDxfId="22"/>
    <tableColumn id="4" xr3:uid="{2A8FE692-A17F-4755-866C-2D0A30D8F549}" name="Price" dataDxfId="21"/>
    <tableColumn id="5" xr3:uid="{38BE7D21-4571-4CA7-A70C-96FF9B4B5F5E}" name="No, of Payments (n) - Months" dataDxfId="20">
      <calculatedColumnFormula>IF(B5="Villa",120,IF(B5="Town House",84,60))</calculatedColumnFormula>
    </tableColumn>
    <tableColumn id="6" xr3:uid="{1DD5EE79-6C3C-442F-9A5A-0336A22D7A23}" name="Down Payment" dataDxfId="19">
      <calculatedColumnFormula>IF(C5="Tagamou3",D5*30%,IF(C5="Zayed",D5*25%,D5*20%))</calculatedColumnFormula>
    </tableColumn>
    <tableColumn id="7" xr3:uid="{BB42AF36-FA1F-40AC-8FEE-248A880D7C13}" name="Loan Amount" dataDxfId="18">
      <calculatedColumnFormula>D5-F5</calculatedColumnFormula>
    </tableColumn>
    <tableColumn id="8" xr3:uid="{3A870F2D-2FAE-41F7-865B-F70080C959FA}" name="Monthly Payment" dataDxfId="17">
      <calculatedColumnFormula>($B$2/12*G5)/(1-(1+$B$2/12)^E5)</calculatedColumnFormula>
    </tableColumn>
    <tableColumn id="9" xr3:uid="{E64C4D7B-1D77-40A7-A5C9-89121B89388A}" name="Interest" dataDxfId="16">
      <calculatedColumnFormula>H5*E5-G5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B1B761-E985-45A1-A87D-C6A30872D1F3}" name="Table2" displayName="Table2" ref="A4:I14" totalsRowShown="0" headerRowDxfId="15" dataDxfId="13" headerRowBorderDxfId="14" tableBorderDxfId="12">
  <autoFilter ref="A4:I14" xr:uid="{E1B1B761-E985-45A1-A87D-C6A30872D1F3}">
    <filterColumn colId="2">
      <filters>
        <filter val="Obour"/>
      </filters>
    </filterColumn>
    <filterColumn colId="5">
      <customFilters>
        <customFilter operator="greaterThanOrEqual" val="90000"/>
      </customFilters>
    </filterColumn>
  </autoFilter>
  <tableColumns count="9">
    <tableColumn id="1" xr3:uid="{118450F6-082B-478A-93DC-0F063F3F8D0C}" name="Option" dataDxfId="11"/>
    <tableColumn id="2" xr3:uid="{184793C1-A62F-443E-8B2B-C071BB808C98}" name="House Type" dataDxfId="10"/>
    <tableColumn id="3" xr3:uid="{EF7B9F11-49FC-45CB-84A5-D6C8DDF0AD32}" name="Location" dataDxfId="9"/>
    <tableColumn id="4" xr3:uid="{EA537E44-FCB2-45F8-A652-7A6691A02C9E}" name="Price" dataDxfId="8"/>
    <tableColumn id="5" xr3:uid="{A4C22A63-A69C-4355-B92C-18942DF2B06C}" name="No, of Payments (n) - Months" dataDxfId="7">
      <calculatedColumnFormula>IF(B5="Villa",120,IF(B5="Town House",84,60))</calculatedColumnFormula>
    </tableColumn>
    <tableColumn id="6" xr3:uid="{263CCE2C-2B66-4C8A-B6F5-B545537FB77A}" name="Down Payment" dataDxfId="6">
      <calculatedColumnFormula>IF(C5="Tagamou3",D5*30%,IF(C5="Zayed",D5*25%,D5*20%))</calculatedColumnFormula>
    </tableColumn>
    <tableColumn id="7" xr3:uid="{CCC6FEFF-40D7-4EBC-8047-3362EB40805F}" name="Loan Amount" dataDxfId="5">
      <calculatedColumnFormula>D5-F5</calculatedColumnFormula>
    </tableColumn>
    <tableColumn id="8" xr3:uid="{56452928-7FE1-4A90-BF39-8F91A54A475E}" name="Monthly Payment" dataDxfId="4">
      <calculatedColumnFormula>($B$2/12*G5)/(1-(1+$B$2/12)^E5)</calculatedColumnFormula>
    </tableColumn>
    <tableColumn id="9" xr3:uid="{18CDD4F2-B706-4966-98A0-A1040EA10348}" name="Interest" dataDxfId="3">
      <calculatedColumnFormula>H5*E5-G5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I43"/>
  <sheetViews>
    <sheetView topLeftCell="A5" zoomScale="90" zoomScaleNormal="90" workbookViewId="0">
      <selection activeCell="E5" sqref="E5"/>
    </sheetView>
  </sheetViews>
  <sheetFormatPr defaultColWidth="8.90625" defaultRowHeight="13" x14ac:dyDescent="0.3"/>
  <cols>
    <col min="1" max="1" width="25.6328125" style="33" customWidth="1"/>
    <col min="2" max="9" width="15.6328125" style="33" customWidth="1"/>
    <col min="10" max="16384" width="8.90625" style="33"/>
  </cols>
  <sheetData>
    <row r="2" spans="1:9" ht="14" x14ac:dyDescent="0.3">
      <c r="A2" s="30" t="s">
        <v>5</v>
      </c>
      <c r="B2" s="31">
        <v>0.12</v>
      </c>
      <c r="C2" s="32"/>
      <c r="D2" s="32"/>
      <c r="E2" s="32"/>
      <c r="F2" s="32"/>
      <c r="G2" s="32"/>
      <c r="H2" s="32"/>
    </row>
    <row r="3" spans="1:9" ht="14.5" thickBot="1" x14ac:dyDescent="0.35">
      <c r="A3" s="32"/>
      <c r="B3" s="32"/>
      <c r="C3" s="32"/>
      <c r="D3" s="32"/>
      <c r="E3" s="32"/>
      <c r="F3" s="32"/>
      <c r="G3" s="32"/>
      <c r="H3" s="32"/>
    </row>
    <row r="4" spans="1:9" s="37" customFormat="1" ht="29" thickTop="1" thickBot="1" x14ac:dyDescent="0.35">
      <c r="A4" s="34" t="s">
        <v>0</v>
      </c>
      <c r="B4" s="35" t="s">
        <v>1</v>
      </c>
      <c r="C4" s="35" t="s">
        <v>6</v>
      </c>
      <c r="D4" s="35" t="s">
        <v>10</v>
      </c>
      <c r="E4" s="35" t="s">
        <v>11</v>
      </c>
      <c r="F4" s="35" t="s">
        <v>12</v>
      </c>
      <c r="G4" s="35" t="s">
        <v>13</v>
      </c>
      <c r="H4" s="35" t="s">
        <v>14</v>
      </c>
      <c r="I4" s="36" t="s">
        <v>17</v>
      </c>
    </row>
    <row r="5" spans="1:9" ht="14.5" thickTop="1" x14ac:dyDescent="0.3">
      <c r="A5" s="38">
        <v>1</v>
      </c>
      <c r="B5" s="39" t="s">
        <v>2</v>
      </c>
      <c r="C5" s="39" t="s">
        <v>7</v>
      </c>
      <c r="D5" s="40">
        <v>750000</v>
      </c>
      <c r="E5" s="66"/>
      <c r="F5" s="67"/>
      <c r="G5" s="67"/>
      <c r="H5" s="67"/>
      <c r="I5" s="68"/>
    </row>
    <row r="6" spans="1:9" ht="14" x14ac:dyDescent="0.3">
      <c r="A6" s="41">
        <v>2</v>
      </c>
      <c r="B6" s="42" t="s">
        <v>3</v>
      </c>
      <c r="C6" s="42" t="s">
        <v>8</v>
      </c>
      <c r="D6" s="43">
        <v>300000</v>
      </c>
      <c r="E6" s="69"/>
      <c r="F6" s="70"/>
      <c r="G6" s="70"/>
      <c r="H6" s="70"/>
      <c r="I6" s="71"/>
    </row>
    <row r="7" spans="1:9" ht="14" x14ac:dyDescent="0.3">
      <c r="A7" s="41">
        <v>3</v>
      </c>
      <c r="B7" s="42" t="s">
        <v>4</v>
      </c>
      <c r="C7" s="42" t="s">
        <v>9</v>
      </c>
      <c r="D7" s="43">
        <v>450000</v>
      </c>
      <c r="E7" s="69"/>
      <c r="F7" s="70"/>
      <c r="G7" s="70"/>
      <c r="H7" s="70"/>
      <c r="I7" s="71"/>
    </row>
    <row r="8" spans="1:9" ht="14" x14ac:dyDescent="0.3">
      <c r="A8" s="41">
        <v>4</v>
      </c>
      <c r="B8" s="42" t="s">
        <v>3</v>
      </c>
      <c r="C8" s="42" t="s">
        <v>9</v>
      </c>
      <c r="D8" s="43">
        <v>250000</v>
      </c>
      <c r="E8" s="69"/>
      <c r="F8" s="70"/>
      <c r="G8" s="70"/>
      <c r="H8" s="70"/>
      <c r="I8" s="71"/>
    </row>
    <row r="9" spans="1:9" ht="14" x14ac:dyDescent="0.3">
      <c r="A9" s="41">
        <v>5</v>
      </c>
      <c r="B9" s="42" t="s">
        <v>3</v>
      </c>
      <c r="C9" s="42" t="s">
        <v>7</v>
      </c>
      <c r="D9" s="43">
        <v>250000</v>
      </c>
      <c r="E9" s="69"/>
      <c r="F9" s="70"/>
      <c r="G9" s="70"/>
      <c r="H9" s="70"/>
      <c r="I9" s="71"/>
    </row>
    <row r="10" spans="1:9" ht="14" x14ac:dyDescent="0.3">
      <c r="A10" s="41">
        <v>6</v>
      </c>
      <c r="B10" s="42" t="s">
        <v>4</v>
      </c>
      <c r="C10" s="42" t="s">
        <v>8</v>
      </c>
      <c r="D10" s="43">
        <v>500000</v>
      </c>
      <c r="E10" s="69"/>
      <c r="F10" s="70"/>
      <c r="G10" s="70"/>
      <c r="H10" s="70"/>
      <c r="I10" s="71"/>
    </row>
    <row r="11" spans="1:9" ht="14" x14ac:dyDescent="0.3">
      <c r="A11" s="41">
        <v>7</v>
      </c>
      <c r="B11" s="42" t="s">
        <v>2</v>
      </c>
      <c r="C11" s="42" t="s">
        <v>8</v>
      </c>
      <c r="D11" s="43">
        <v>800000</v>
      </c>
      <c r="E11" s="69"/>
      <c r="F11" s="70"/>
      <c r="G11" s="70"/>
      <c r="H11" s="70"/>
      <c r="I11" s="71"/>
    </row>
    <row r="12" spans="1:9" ht="14" x14ac:dyDescent="0.3">
      <c r="A12" s="41">
        <v>8</v>
      </c>
      <c r="B12" s="42" t="s">
        <v>2</v>
      </c>
      <c r="C12" s="42" t="s">
        <v>9</v>
      </c>
      <c r="D12" s="43">
        <v>600000</v>
      </c>
      <c r="E12" s="69"/>
      <c r="F12" s="70"/>
      <c r="G12" s="70"/>
      <c r="H12" s="70"/>
      <c r="I12" s="71"/>
    </row>
    <row r="13" spans="1:9" ht="14" x14ac:dyDescent="0.3">
      <c r="A13" s="41">
        <v>9</v>
      </c>
      <c r="B13" s="42" t="s">
        <v>3</v>
      </c>
      <c r="C13" s="42" t="s">
        <v>8</v>
      </c>
      <c r="D13" s="43">
        <v>350000</v>
      </c>
      <c r="E13" s="69"/>
      <c r="F13" s="70"/>
      <c r="G13" s="70"/>
      <c r="H13" s="70"/>
      <c r="I13" s="71"/>
    </row>
    <row r="14" spans="1:9" ht="14.5" thickBot="1" x14ac:dyDescent="0.35">
      <c r="A14" s="44">
        <v>10</v>
      </c>
      <c r="B14" s="45" t="s">
        <v>4</v>
      </c>
      <c r="C14" s="45" t="s">
        <v>7</v>
      </c>
      <c r="D14" s="46">
        <v>500000</v>
      </c>
      <c r="E14" s="72"/>
      <c r="F14" s="73"/>
      <c r="G14" s="73"/>
      <c r="H14" s="73"/>
      <c r="I14" s="74"/>
    </row>
    <row r="15" spans="1:9" ht="16" thickTop="1" x14ac:dyDescent="0.35">
      <c r="A15" s="48"/>
      <c r="B15" s="49"/>
      <c r="C15" s="49"/>
      <c r="D15" s="49"/>
      <c r="E15" s="49"/>
      <c r="F15" s="49"/>
      <c r="G15" s="49"/>
      <c r="H15" s="49"/>
      <c r="I15" s="47"/>
    </row>
    <row r="16" spans="1:9" ht="15.5" x14ac:dyDescent="0.35">
      <c r="A16" s="50" t="s">
        <v>22</v>
      </c>
      <c r="B16" s="49"/>
      <c r="C16" s="49"/>
      <c r="D16" s="49"/>
      <c r="E16" s="49"/>
      <c r="F16" s="49"/>
      <c r="G16" s="49"/>
      <c r="H16" s="49"/>
      <c r="I16" s="47"/>
    </row>
    <row r="17" spans="1:9" ht="15.5" x14ac:dyDescent="0.35">
      <c r="A17" s="49"/>
      <c r="B17" s="51" t="s">
        <v>23</v>
      </c>
      <c r="C17" s="49"/>
      <c r="D17" s="49"/>
      <c r="E17" s="49"/>
      <c r="F17" s="49"/>
      <c r="G17" s="49"/>
      <c r="H17" s="49"/>
      <c r="I17" s="47"/>
    </row>
    <row r="18" spans="1:9" ht="15.5" x14ac:dyDescent="0.35">
      <c r="A18" s="49"/>
      <c r="B18" s="51" t="s">
        <v>24</v>
      </c>
      <c r="C18" s="49"/>
      <c r="D18" s="49"/>
      <c r="E18" s="49"/>
      <c r="F18" s="49"/>
      <c r="G18" s="49"/>
      <c r="H18" s="49"/>
      <c r="I18" s="47"/>
    </row>
    <row r="19" spans="1:9" ht="15.5" x14ac:dyDescent="0.35">
      <c r="A19" s="49"/>
      <c r="B19" s="51" t="s">
        <v>25</v>
      </c>
      <c r="C19" s="49"/>
      <c r="D19" s="49"/>
      <c r="E19" s="49"/>
      <c r="F19" s="49"/>
      <c r="G19" s="49"/>
      <c r="H19" s="49"/>
    </row>
    <row r="20" spans="1:9" ht="15.5" x14ac:dyDescent="0.35">
      <c r="A20" s="49"/>
      <c r="B20" s="49"/>
      <c r="C20" s="49"/>
      <c r="D20" s="49"/>
      <c r="E20" s="49"/>
      <c r="F20" s="49"/>
      <c r="G20" s="49"/>
      <c r="H20" s="49"/>
    </row>
    <row r="21" spans="1:9" ht="15.5" x14ac:dyDescent="0.35">
      <c r="A21" s="50" t="s">
        <v>26</v>
      </c>
      <c r="B21" s="49"/>
      <c r="C21" s="49"/>
      <c r="D21" s="49"/>
      <c r="E21" s="49"/>
      <c r="F21" s="49"/>
      <c r="G21" s="49"/>
      <c r="H21" s="49"/>
    </row>
    <row r="22" spans="1:9" ht="15.5" x14ac:dyDescent="0.35">
      <c r="A22" s="49"/>
      <c r="B22" s="51" t="s">
        <v>27</v>
      </c>
      <c r="C22" s="49"/>
      <c r="D22" s="49"/>
      <c r="E22" s="49"/>
      <c r="F22" s="49"/>
      <c r="G22" s="49"/>
      <c r="H22" s="49"/>
    </row>
    <row r="23" spans="1:9" ht="15.5" x14ac:dyDescent="0.35">
      <c r="A23" s="49"/>
      <c r="B23" s="51" t="s">
        <v>28</v>
      </c>
      <c r="C23" s="49"/>
      <c r="D23" s="49"/>
      <c r="E23" s="49"/>
      <c r="F23" s="49"/>
      <c r="G23" s="49"/>
      <c r="H23" s="49"/>
    </row>
    <row r="24" spans="1:9" ht="15.5" x14ac:dyDescent="0.35">
      <c r="A24" s="49"/>
      <c r="B24" s="51" t="s">
        <v>29</v>
      </c>
      <c r="C24" s="49"/>
      <c r="D24" s="49"/>
      <c r="E24" s="49"/>
      <c r="F24" s="49"/>
      <c r="G24" s="49"/>
      <c r="H24" s="49"/>
    </row>
    <row r="25" spans="1:9" ht="15.5" x14ac:dyDescent="0.35">
      <c r="A25" s="49"/>
      <c r="B25" s="49"/>
      <c r="C25" s="49"/>
      <c r="D25" s="49"/>
      <c r="E25" s="49"/>
      <c r="F25" s="49"/>
      <c r="G25" s="49"/>
      <c r="H25" s="49"/>
    </row>
    <row r="26" spans="1:9" ht="15.5" x14ac:dyDescent="0.35">
      <c r="A26" s="49" t="s">
        <v>30</v>
      </c>
      <c r="B26" s="49"/>
      <c r="C26" s="49"/>
      <c r="D26" s="49"/>
      <c r="E26" s="49"/>
      <c r="F26" s="49"/>
      <c r="G26" s="49"/>
      <c r="H26" s="49"/>
    </row>
    <row r="27" spans="1:9" ht="15.5" x14ac:dyDescent="0.35">
      <c r="A27" s="49"/>
      <c r="B27" s="49" t="s">
        <v>15</v>
      </c>
      <c r="C27" s="49"/>
      <c r="D27" s="49"/>
      <c r="E27" s="49"/>
      <c r="F27" s="49"/>
      <c r="G27" s="49"/>
      <c r="H27" s="49"/>
    </row>
    <row r="28" spans="1:9" ht="15.5" x14ac:dyDescent="0.35">
      <c r="A28" s="49"/>
      <c r="B28" s="49"/>
      <c r="C28" s="49"/>
      <c r="D28" s="49"/>
      <c r="E28" s="49"/>
      <c r="F28" s="49"/>
      <c r="G28" s="49"/>
      <c r="H28" s="49"/>
    </row>
    <row r="29" spans="1:9" ht="15.5" x14ac:dyDescent="0.35">
      <c r="A29" s="49" t="s">
        <v>31</v>
      </c>
      <c r="B29" s="49"/>
      <c r="C29" s="49"/>
      <c r="D29" s="49"/>
      <c r="E29" s="49"/>
      <c r="F29" s="49"/>
      <c r="G29" s="49"/>
      <c r="H29" s="49"/>
    </row>
    <row r="30" spans="1:9" ht="15.5" x14ac:dyDescent="0.35">
      <c r="A30" s="49"/>
      <c r="B30" s="49" t="s">
        <v>32</v>
      </c>
      <c r="C30" s="49"/>
      <c r="D30" s="49"/>
      <c r="E30" s="49"/>
      <c r="F30" s="49"/>
      <c r="G30" s="49"/>
      <c r="H30" s="49"/>
    </row>
    <row r="31" spans="1:9" ht="18.5" x14ac:dyDescent="0.35">
      <c r="A31" s="49"/>
      <c r="B31" s="52" t="s">
        <v>33</v>
      </c>
      <c r="C31" s="49"/>
      <c r="D31" s="49"/>
      <c r="E31" s="49"/>
      <c r="F31" s="49"/>
      <c r="G31" s="49"/>
      <c r="H31" s="49"/>
    </row>
    <row r="32" spans="1:9" ht="15.5" x14ac:dyDescent="0.35">
      <c r="A32" s="49"/>
      <c r="B32" s="49"/>
      <c r="C32" s="49"/>
      <c r="D32" s="49"/>
      <c r="E32" s="49"/>
      <c r="F32" s="49"/>
      <c r="G32" s="49"/>
      <c r="H32" s="49"/>
    </row>
    <row r="33" spans="1:8" ht="15.5" x14ac:dyDescent="0.35">
      <c r="A33" s="49" t="s">
        <v>34</v>
      </c>
      <c r="B33" s="49"/>
      <c r="C33" s="49"/>
      <c r="D33" s="49"/>
      <c r="E33" s="49"/>
      <c r="F33" s="49"/>
      <c r="G33" s="49"/>
      <c r="H33" s="49"/>
    </row>
    <row r="34" spans="1:8" ht="15.5" x14ac:dyDescent="0.35">
      <c r="A34" s="49"/>
      <c r="B34" s="49" t="s">
        <v>16</v>
      </c>
      <c r="C34" s="49"/>
      <c r="D34" s="49"/>
      <c r="E34" s="49"/>
      <c r="F34" s="49"/>
      <c r="G34" s="49"/>
      <c r="H34" s="49"/>
    </row>
    <row r="36" spans="1:8" ht="15.5" x14ac:dyDescent="0.35">
      <c r="A36" s="49" t="s">
        <v>20</v>
      </c>
    </row>
    <row r="38" spans="1:8" ht="15.5" x14ac:dyDescent="0.35">
      <c r="A38" s="49" t="s">
        <v>18</v>
      </c>
      <c r="B38" s="49"/>
    </row>
    <row r="39" spans="1:8" ht="15.5" x14ac:dyDescent="0.35">
      <c r="A39" s="49"/>
      <c r="B39" s="52" t="s">
        <v>35</v>
      </c>
    </row>
    <row r="40" spans="1:8" ht="15.5" x14ac:dyDescent="0.35">
      <c r="A40" s="49"/>
      <c r="B40" s="52"/>
    </row>
    <row r="41" spans="1:8" ht="15.5" x14ac:dyDescent="0.35">
      <c r="A41" s="49" t="s">
        <v>21</v>
      </c>
      <c r="B41" s="49"/>
    </row>
    <row r="42" spans="1:8" ht="15.5" x14ac:dyDescent="0.35">
      <c r="A42" s="49"/>
      <c r="B42" s="52" t="s">
        <v>36</v>
      </c>
    </row>
    <row r="43" spans="1:8" ht="15.5" x14ac:dyDescent="0.35">
      <c r="A43" s="49"/>
      <c r="B43" s="52" t="s">
        <v>37</v>
      </c>
    </row>
  </sheetData>
  <printOptions headings="1"/>
  <pageMargins left="0.7" right="0.7" top="0.75" bottom="0.75" header="0.3" footer="0.3"/>
  <pageSetup scale="59" orientation="portrait" r:id="rId1"/>
  <headerFooter>
    <oddHeader>&amp;C&amp;"Arial,Bold"Problem # 2</oddHeader>
    <oddFooter>&amp;L&amp;"Calibri"&amp;11&amp;K000000_x000D_&amp;1#&amp;"Calibri"&amp;10&amp;K000000External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39"/>
  <sheetViews>
    <sheetView workbookViewId="0">
      <selection activeCell="B1" sqref="B1"/>
    </sheetView>
  </sheetViews>
  <sheetFormatPr defaultRowHeight="12.5" x14ac:dyDescent="0.25"/>
  <cols>
    <col min="1" max="1" width="25.6328125" customWidth="1"/>
    <col min="2" max="9" width="15.6328125" customWidth="1"/>
  </cols>
  <sheetData>
    <row r="2" spans="1:11" ht="17" x14ac:dyDescent="0.5">
      <c r="A2" s="7" t="s">
        <v>5</v>
      </c>
      <c r="B2" s="8">
        <v>0.12</v>
      </c>
      <c r="C2" s="3"/>
      <c r="D2" s="3"/>
      <c r="E2" s="3"/>
      <c r="F2" s="3"/>
      <c r="G2" s="3"/>
      <c r="H2" s="3"/>
    </row>
    <row r="3" spans="1:11" ht="17" thickBot="1" x14ac:dyDescent="0.5">
      <c r="A3" s="3"/>
      <c r="B3" s="3"/>
      <c r="C3" s="3"/>
      <c r="D3" s="3"/>
      <c r="E3" s="3"/>
      <c r="F3" s="3"/>
      <c r="G3" s="3"/>
      <c r="H3" s="3"/>
    </row>
    <row r="4" spans="1:11" s="5" customFormat="1" ht="52" thickTop="1" thickBot="1" x14ac:dyDescent="0.55000000000000004">
      <c r="A4" s="18" t="s">
        <v>0</v>
      </c>
      <c r="B4" s="19" t="s">
        <v>1</v>
      </c>
      <c r="C4" s="19" t="s">
        <v>6</v>
      </c>
      <c r="D4" s="19" t="s">
        <v>10</v>
      </c>
      <c r="E4" s="19" t="s">
        <v>11</v>
      </c>
      <c r="F4" s="19" t="s">
        <v>12</v>
      </c>
      <c r="G4" s="19" t="s">
        <v>13</v>
      </c>
      <c r="H4" s="19" t="s">
        <v>14</v>
      </c>
      <c r="I4" s="20" t="s">
        <v>17</v>
      </c>
    </row>
    <row r="5" spans="1:11" ht="18.5" thickTop="1" x14ac:dyDescent="0.55000000000000004">
      <c r="A5" s="15">
        <v>1</v>
      </c>
      <c r="B5" s="16" t="s">
        <v>2</v>
      </c>
      <c r="C5" s="16" t="s">
        <v>7</v>
      </c>
      <c r="D5" s="17">
        <v>750000</v>
      </c>
      <c r="E5" s="21">
        <f>IF(B5="Villa",120,IF(B5="Town House",84,60))</f>
        <v>120</v>
      </c>
      <c r="F5" s="22">
        <f>IF(C5="Tagamou3",D5*30%,IF(C5="Zayed",D5*25%,D5*20%))</f>
        <v>225000</v>
      </c>
      <c r="G5" s="22">
        <f>D5-F5</f>
        <v>525000</v>
      </c>
      <c r="H5" s="22">
        <f>($B$2/12*G5)/(1-(1+$B$2/12)^E5)</f>
        <v>-2282.2247911358327</v>
      </c>
      <c r="I5" s="23">
        <f>H5*E5-G5</f>
        <v>-798866.97493629996</v>
      </c>
      <c r="K5" t="s">
        <v>19</v>
      </c>
    </row>
    <row r="6" spans="1:11" ht="18" x14ac:dyDescent="0.55000000000000004">
      <c r="A6" s="9">
        <v>2</v>
      </c>
      <c r="B6" s="10" t="s">
        <v>3</v>
      </c>
      <c r="C6" s="10" t="s">
        <v>8</v>
      </c>
      <c r="D6" s="11">
        <v>300000</v>
      </c>
      <c r="E6" s="24">
        <f t="shared" ref="E6:E14" si="0">IF(B6="Villa",120,IF(B6="Town House",84,60))</f>
        <v>60</v>
      </c>
      <c r="F6" s="25">
        <f t="shared" ref="F6:F14" si="1">IF(C6="Tagamou3",D6*30%,IF(C6="Zayed",D6*25%,D6*20%))</f>
        <v>75000</v>
      </c>
      <c r="G6" s="25">
        <f t="shared" ref="G6:G14" si="2">D6-F6</f>
        <v>225000</v>
      </c>
      <c r="H6" s="25">
        <f t="shared" ref="H6:H14" si="3">($B$2/12*G6)/(1-(1+$B$2/12)^E6)</f>
        <v>-2755.0007291028965</v>
      </c>
      <c r="I6" s="26">
        <f t="shared" ref="I6:I14" si="4">H6*E6-G6</f>
        <v>-390300.04374617379</v>
      </c>
    </row>
    <row r="7" spans="1:11" ht="18" x14ac:dyDescent="0.55000000000000004">
      <c r="A7" s="9">
        <v>3</v>
      </c>
      <c r="B7" s="10" t="s">
        <v>4</v>
      </c>
      <c r="C7" s="10" t="s">
        <v>9</v>
      </c>
      <c r="D7" s="11">
        <v>450000</v>
      </c>
      <c r="E7" s="24">
        <f t="shared" si="0"/>
        <v>84</v>
      </c>
      <c r="F7" s="25">
        <f t="shared" si="1"/>
        <v>90000</v>
      </c>
      <c r="G7" s="25">
        <f t="shared" si="2"/>
        <v>360000</v>
      </c>
      <c r="H7" s="25">
        <f t="shared" si="3"/>
        <v>-2754.9838069465713</v>
      </c>
      <c r="I7" s="26">
        <f t="shared" si="4"/>
        <v>-591418.63978351199</v>
      </c>
    </row>
    <row r="8" spans="1:11" ht="18" x14ac:dyDescent="0.55000000000000004">
      <c r="A8" s="9">
        <v>4</v>
      </c>
      <c r="B8" s="10" t="s">
        <v>3</v>
      </c>
      <c r="C8" s="10" t="s">
        <v>9</v>
      </c>
      <c r="D8" s="11">
        <v>250000</v>
      </c>
      <c r="E8" s="24">
        <f t="shared" si="0"/>
        <v>60</v>
      </c>
      <c r="F8" s="25">
        <f t="shared" si="1"/>
        <v>50000</v>
      </c>
      <c r="G8" s="25">
        <f t="shared" si="2"/>
        <v>200000</v>
      </c>
      <c r="H8" s="25">
        <f t="shared" si="3"/>
        <v>-2448.8895369803522</v>
      </c>
      <c r="I8" s="26">
        <f t="shared" si="4"/>
        <v>-346933.37221882114</v>
      </c>
    </row>
    <row r="9" spans="1:11" ht="18" x14ac:dyDescent="0.55000000000000004">
      <c r="A9" s="9">
        <v>5</v>
      </c>
      <c r="B9" s="10" t="s">
        <v>3</v>
      </c>
      <c r="C9" s="10" t="s">
        <v>7</v>
      </c>
      <c r="D9" s="11">
        <v>250000</v>
      </c>
      <c r="E9" s="24">
        <f t="shared" si="0"/>
        <v>60</v>
      </c>
      <c r="F9" s="25">
        <f t="shared" si="1"/>
        <v>75000</v>
      </c>
      <c r="G9" s="25">
        <f t="shared" si="2"/>
        <v>175000</v>
      </c>
      <c r="H9" s="25">
        <f t="shared" si="3"/>
        <v>-2142.7783448578084</v>
      </c>
      <c r="I9" s="26">
        <f t="shared" si="4"/>
        <v>-303566.70069146849</v>
      </c>
    </row>
    <row r="10" spans="1:11" ht="18" x14ac:dyDescent="0.55000000000000004">
      <c r="A10" s="9">
        <v>6</v>
      </c>
      <c r="B10" s="10" t="s">
        <v>4</v>
      </c>
      <c r="C10" s="10" t="s">
        <v>8</v>
      </c>
      <c r="D10" s="11">
        <v>500000</v>
      </c>
      <c r="E10" s="24">
        <f t="shared" si="0"/>
        <v>84</v>
      </c>
      <c r="F10" s="25">
        <f t="shared" si="1"/>
        <v>125000</v>
      </c>
      <c r="G10" s="25">
        <f t="shared" si="2"/>
        <v>375000</v>
      </c>
      <c r="H10" s="25">
        <f t="shared" si="3"/>
        <v>-2869.7747989026784</v>
      </c>
      <c r="I10" s="26">
        <f t="shared" si="4"/>
        <v>-616061.08310782502</v>
      </c>
    </row>
    <row r="11" spans="1:11" ht="18" x14ac:dyDescent="0.55000000000000004">
      <c r="A11" s="9">
        <v>7</v>
      </c>
      <c r="B11" s="10" t="s">
        <v>2</v>
      </c>
      <c r="C11" s="10" t="s">
        <v>8</v>
      </c>
      <c r="D11" s="11">
        <v>800000</v>
      </c>
      <c r="E11" s="24">
        <f t="shared" si="0"/>
        <v>120</v>
      </c>
      <c r="F11" s="25">
        <f t="shared" si="1"/>
        <v>200000</v>
      </c>
      <c r="G11" s="25">
        <f t="shared" si="2"/>
        <v>600000</v>
      </c>
      <c r="H11" s="25">
        <f t="shared" si="3"/>
        <v>-2608.256904155237</v>
      </c>
      <c r="I11" s="26">
        <f t="shared" si="4"/>
        <v>-912990.82849862846</v>
      </c>
    </row>
    <row r="12" spans="1:11" ht="18" x14ac:dyDescent="0.55000000000000004">
      <c r="A12" s="9">
        <v>8</v>
      </c>
      <c r="B12" s="10" t="s">
        <v>2</v>
      </c>
      <c r="C12" s="10" t="s">
        <v>9</v>
      </c>
      <c r="D12" s="11">
        <v>600000</v>
      </c>
      <c r="E12" s="24">
        <f t="shared" si="0"/>
        <v>120</v>
      </c>
      <c r="F12" s="25">
        <f t="shared" si="1"/>
        <v>120000</v>
      </c>
      <c r="G12" s="25">
        <f t="shared" si="2"/>
        <v>480000</v>
      </c>
      <c r="H12" s="25">
        <f t="shared" si="3"/>
        <v>-2086.6055233241896</v>
      </c>
      <c r="I12" s="26">
        <f t="shared" si="4"/>
        <v>-730392.66279890272</v>
      </c>
    </row>
    <row r="13" spans="1:11" ht="18" x14ac:dyDescent="0.55000000000000004">
      <c r="A13" s="9">
        <v>9</v>
      </c>
      <c r="B13" s="10" t="s">
        <v>3</v>
      </c>
      <c r="C13" s="10" t="s">
        <v>8</v>
      </c>
      <c r="D13" s="11">
        <v>350000</v>
      </c>
      <c r="E13" s="24">
        <f t="shared" si="0"/>
        <v>60</v>
      </c>
      <c r="F13" s="25">
        <f t="shared" si="1"/>
        <v>87500</v>
      </c>
      <c r="G13" s="25">
        <f t="shared" si="2"/>
        <v>262500</v>
      </c>
      <c r="H13" s="25">
        <f t="shared" si="3"/>
        <v>-3214.1675172867126</v>
      </c>
      <c r="I13" s="26">
        <f t="shared" si="4"/>
        <v>-455350.05103720276</v>
      </c>
    </row>
    <row r="14" spans="1:11" ht="18.5" thickBot="1" x14ac:dyDescent="0.6">
      <c r="A14" s="12">
        <v>10</v>
      </c>
      <c r="B14" s="13" t="s">
        <v>4</v>
      </c>
      <c r="C14" s="13" t="s">
        <v>7</v>
      </c>
      <c r="D14" s="14">
        <v>500000</v>
      </c>
      <c r="E14" s="27">
        <f t="shared" si="0"/>
        <v>84</v>
      </c>
      <c r="F14" s="28">
        <f t="shared" si="1"/>
        <v>150000</v>
      </c>
      <c r="G14" s="28">
        <f t="shared" si="2"/>
        <v>350000</v>
      </c>
      <c r="H14" s="28">
        <f t="shared" si="3"/>
        <v>-2678.4564789758333</v>
      </c>
      <c r="I14" s="29">
        <f t="shared" si="4"/>
        <v>-574990.34423396992</v>
      </c>
    </row>
    <row r="15" spans="1:11" ht="17" thickTop="1" x14ac:dyDescent="0.45">
      <c r="B15" s="1"/>
      <c r="C15" s="1"/>
      <c r="H15" s="2"/>
      <c r="I15" s="6"/>
    </row>
    <row r="16" spans="1:11" ht="16.5" x14ac:dyDescent="0.45">
      <c r="B16" s="1"/>
      <c r="C16" s="1"/>
      <c r="H16" s="2"/>
      <c r="I16" s="6"/>
    </row>
    <row r="17" spans="1:9" ht="16.5" x14ac:dyDescent="0.45">
      <c r="B17" s="1"/>
      <c r="C17" s="1"/>
      <c r="H17" s="2"/>
      <c r="I17" s="6"/>
    </row>
    <row r="18" spans="1:9" ht="16.5" x14ac:dyDescent="0.45">
      <c r="I18" s="6"/>
    </row>
    <row r="19" spans="1:9" ht="18" x14ac:dyDescent="0.5">
      <c r="A19" s="4"/>
      <c r="B19" s="4"/>
      <c r="C19" s="4"/>
      <c r="D19" s="4"/>
      <c r="E19" s="4"/>
      <c r="F19" s="4"/>
      <c r="G19" s="6"/>
    </row>
    <row r="20" spans="1:9" ht="18" x14ac:dyDescent="0.5">
      <c r="A20" s="4"/>
      <c r="B20" s="4"/>
      <c r="C20" s="4"/>
      <c r="D20" s="4"/>
      <c r="E20" s="4"/>
      <c r="F20" s="4"/>
      <c r="G20" s="6"/>
    </row>
    <row r="21" spans="1:9" ht="18" x14ac:dyDescent="0.5">
      <c r="A21" s="4"/>
      <c r="B21" s="4"/>
      <c r="C21" s="4"/>
      <c r="D21" s="4"/>
      <c r="E21" s="4"/>
      <c r="F21" s="4"/>
      <c r="G21" s="6"/>
    </row>
    <row r="22" spans="1:9" ht="18" x14ac:dyDescent="0.5">
      <c r="A22" s="4"/>
      <c r="B22" s="4"/>
      <c r="C22" s="4"/>
      <c r="D22" s="4"/>
      <c r="E22" s="4"/>
      <c r="F22" s="4"/>
      <c r="G22" s="6"/>
    </row>
    <row r="23" spans="1:9" ht="18" x14ac:dyDescent="0.5">
      <c r="A23" s="4"/>
      <c r="B23" s="4"/>
      <c r="C23" s="4"/>
      <c r="D23" s="4"/>
      <c r="E23" s="4"/>
      <c r="F23" s="4"/>
    </row>
    <row r="24" spans="1:9" ht="18" x14ac:dyDescent="0.5">
      <c r="A24" s="4"/>
      <c r="B24" s="4"/>
      <c r="C24" s="4"/>
      <c r="D24" s="4"/>
      <c r="E24" s="4"/>
      <c r="F24" s="4"/>
    </row>
    <row r="25" spans="1:9" ht="18" x14ac:dyDescent="0.5">
      <c r="A25" s="4"/>
      <c r="B25" s="4"/>
      <c r="C25" s="4"/>
      <c r="D25" s="4"/>
      <c r="E25" s="4"/>
      <c r="F25" s="4"/>
    </row>
    <row r="26" spans="1:9" ht="18" x14ac:dyDescent="0.5">
      <c r="A26" s="4"/>
      <c r="B26" s="4"/>
      <c r="C26" s="4"/>
      <c r="D26" s="4"/>
      <c r="E26" s="4"/>
      <c r="F26" s="4"/>
    </row>
    <row r="27" spans="1:9" ht="18" x14ac:dyDescent="0.5">
      <c r="A27" s="4"/>
      <c r="B27" s="4"/>
      <c r="C27" s="4"/>
      <c r="D27" s="4"/>
      <c r="E27" s="4"/>
      <c r="F27" s="4"/>
    </row>
    <row r="28" spans="1:9" ht="18" x14ac:dyDescent="0.5">
      <c r="A28" s="4"/>
      <c r="B28" s="4"/>
      <c r="C28" s="4"/>
      <c r="D28" s="4"/>
      <c r="E28" s="4"/>
      <c r="F28" s="4"/>
    </row>
    <row r="29" spans="1:9" ht="18" x14ac:dyDescent="0.5">
      <c r="A29" s="4"/>
      <c r="B29" s="4"/>
      <c r="C29" s="4"/>
      <c r="D29" s="4"/>
      <c r="E29" s="4"/>
      <c r="F29" s="4"/>
    </row>
    <row r="30" spans="1:9" ht="18" x14ac:dyDescent="0.5">
      <c r="A30" s="4"/>
      <c r="B30" s="4"/>
      <c r="C30" s="4"/>
      <c r="D30" s="4"/>
      <c r="E30" s="4"/>
      <c r="F30" s="4"/>
    </row>
    <row r="31" spans="1:9" ht="18" x14ac:dyDescent="0.5">
      <c r="A31" s="4"/>
      <c r="B31" s="4"/>
      <c r="C31" s="4"/>
      <c r="D31" s="4"/>
      <c r="E31" s="4"/>
      <c r="F31" s="4"/>
    </row>
    <row r="32" spans="1:9" ht="18" x14ac:dyDescent="0.5">
      <c r="A32" s="4"/>
      <c r="B32" s="4"/>
      <c r="C32" s="4"/>
      <c r="D32" s="4"/>
      <c r="E32" s="4"/>
      <c r="F32" s="4"/>
    </row>
    <row r="33" spans="1:6" ht="18" x14ac:dyDescent="0.5">
      <c r="A33" s="4"/>
      <c r="B33" s="4"/>
      <c r="C33" s="4"/>
      <c r="D33" s="4"/>
      <c r="E33" s="4"/>
      <c r="F33" s="4"/>
    </row>
    <row r="34" spans="1:6" ht="18" x14ac:dyDescent="0.5">
      <c r="A34" s="4"/>
      <c r="B34" s="4"/>
      <c r="C34" s="4"/>
      <c r="D34" s="4"/>
      <c r="E34" s="4"/>
      <c r="F34" s="4"/>
    </row>
    <row r="35" spans="1:6" ht="18" x14ac:dyDescent="0.5">
      <c r="A35" s="4"/>
      <c r="B35" s="4"/>
      <c r="C35" s="4"/>
      <c r="D35" s="4"/>
      <c r="E35" s="4"/>
      <c r="F35" s="4"/>
    </row>
    <row r="36" spans="1:6" ht="18" x14ac:dyDescent="0.5">
      <c r="A36" s="4"/>
      <c r="B36" s="4"/>
      <c r="C36" s="4"/>
      <c r="D36" s="4"/>
      <c r="E36" s="4"/>
      <c r="F36" s="4"/>
    </row>
    <row r="37" spans="1:6" ht="18" x14ac:dyDescent="0.5">
      <c r="A37" s="4"/>
      <c r="B37" s="4"/>
      <c r="C37" s="4"/>
      <c r="D37" s="4"/>
      <c r="E37" s="4"/>
      <c r="F37" s="4"/>
    </row>
    <row r="38" spans="1:6" ht="18" x14ac:dyDescent="0.5">
      <c r="A38" s="4"/>
      <c r="B38" s="4"/>
      <c r="C38" s="4"/>
      <c r="D38" s="4"/>
      <c r="E38" s="4"/>
      <c r="F38" s="4"/>
    </row>
    <row r="39" spans="1:6" ht="18" x14ac:dyDescent="0.5">
      <c r="A39" s="4"/>
      <c r="B39" s="4"/>
      <c r="C39" s="4"/>
      <c r="D39" s="4"/>
      <c r="E39" s="4"/>
      <c r="F39" s="4"/>
    </row>
  </sheetData>
  <conditionalFormatting sqref="H5:H14">
    <cfRule type="cellIs" dxfId="2" priority="1" stopIfTrue="1" operator="lessThan">
      <formula>-2500</formula>
    </cfRule>
  </conditionalFormatting>
  <pageMargins left="0.7" right="0.7" top="0.75" bottom="0.75" header="0.3" footer="0.3"/>
  <pageSetup orientation="portrait" r:id="rId1"/>
  <headerFooter>
    <oddFooter>&amp;L&amp;"Calibri"&amp;11&amp;K000000_x000D_&amp;1#&amp;"Calibri"&amp;10&amp;K000000External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593A4-DBE4-4A42-9749-445F94121DE3}">
  <dimension ref="A2:K39"/>
  <sheetViews>
    <sheetView workbookViewId="0">
      <selection activeCell="D1" sqref="D1"/>
    </sheetView>
  </sheetViews>
  <sheetFormatPr defaultRowHeight="12.5" x14ac:dyDescent="0.25"/>
  <cols>
    <col min="1" max="1" width="25.6328125" customWidth="1"/>
    <col min="2" max="4" width="15.6328125" customWidth="1"/>
    <col min="5" max="5" width="32.7265625" customWidth="1"/>
    <col min="6" max="6" width="16.6328125" customWidth="1"/>
    <col min="7" max="7" width="15.6328125" customWidth="1"/>
    <col min="8" max="8" width="19.26953125" customWidth="1"/>
    <col min="9" max="9" width="15.6328125" customWidth="1"/>
  </cols>
  <sheetData>
    <row r="2" spans="1:11" ht="17" x14ac:dyDescent="0.5">
      <c r="A2" s="7" t="s">
        <v>5</v>
      </c>
      <c r="B2" s="8">
        <v>0.12</v>
      </c>
      <c r="C2" s="3"/>
      <c r="D2" s="3"/>
      <c r="E2" s="3"/>
      <c r="F2" s="3"/>
      <c r="G2" s="3"/>
      <c r="H2" s="3"/>
    </row>
    <row r="3" spans="1:11" ht="16.5" x14ac:dyDescent="0.45">
      <c r="A3" s="3"/>
      <c r="B3" s="3"/>
      <c r="C3" s="3"/>
      <c r="D3" s="3"/>
      <c r="E3" s="3"/>
      <c r="F3" s="3"/>
      <c r="G3" s="3"/>
      <c r="H3" s="3"/>
    </row>
    <row r="4" spans="1:11" s="5" customFormat="1" ht="17.5" thickBot="1" x14ac:dyDescent="0.55000000000000004">
      <c r="A4" s="57" t="s">
        <v>0</v>
      </c>
      <c r="B4" s="58" t="s">
        <v>1</v>
      </c>
      <c r="C4" s="58" t="s">
        <v>6</v>
      </c>
      <c r="D4" s="58" t="s">
        <v>10</v>
      </c>
      <c r="E4" s="58" t="s">
        <v>11</v>
      </c>
      <c r="F4" s="58" t="s">
        <v>12</v>
      </c>
      <c r="G4" s="58" t="s">
        <v>13</v>
      </c>
      <c r="H4" s="58" t="s">
        <v>14</v>
      </c>
      <c r="I4" s="59" t="s">
        <v>17</v>
      </c>
    </row>
    <row r="5" spans="1:11" ht="18.5" thickTop="1" x14ac:dyDescent="0.55000000000000004">
      <c r="A5" s="53">
        <v>9</v>
      </c>
      <c r="B5" s="16" t="s">
        <v>3</v>
      </c>
      <c r="C5" s="16" t="s">
        <v>8</v>
      </c>
      <c r="D5" s="17">
        <v>350000</v>
      </c>
      <c r="E5" s="21">
        <f t="shared" ref="E5:E14" si="0">IF(B5="Villa",120,IF(B5="Town House",84,60))</f>
        <v>60</v>
      </c>
      <c r="F5" s="22">
        <f t="shared" ref="F5:F14" si="1">IF(C5="Tagamou3",D5*30%,IF(C5="Zayed",D5*25%,D5*20%))</f>
        <v>87500</v>
      </c>
      <c r="G5" s="22">
        <f t="shared" ref="G5:G14" si="2">D5-F5</f>
        <v>262500</v>
      </c>
      <c r="H5" s="22">
        <f t="shared" ref="H5:H14" si="3">($B$2/12*G5)/(1-(1+$B$2/12)^E5)</f>
        <v>-3214.1675172867126</v>
      </c>
      <c r="I5" s="55">
        <f t="shared" ref="I5:I14" si="4">H5*E5-G5</f>
        <v>-455350.05103720276</v>
      </c>
      <c r="K5" t="s">
        <v>19</v>
      </c>
    </row>
    <row r="6" spans="1:11" ht="18" x14ac:dyDescent="0.55000000000000004">
      <c r="A6" s="54">
        <v>2</v>
      </c>
      <c r="B6" s="10" t="s">
        <v>3</v>
      </c>
      <c r="C6" s="10" t="s">
        <v>8</v>
      </c>
      <c r="D6" s="11">
        <v>300000</v>
      </c>
      <c r="E6" s="24">
        <f t="shared" si="0"/>
        <v>60</v>
      </c>
      <c r="F6" s="25">
        <f t="shared" si="1"/>
        <v>75000</v>
      </c>
      <c r="G6" s="25">
        <f t="shared" si="2"/>
        <v>225000</v>
      </c>
      <c r="H6" s="25">
        <f t="shared" si="3"/>
        <v>-2755.0007291028965</v>
      </c>
      <c r="I6" s="56">
        <f t="shared" si="4"/>
        <v>-390300.04374617379</v>
      </c>
    </row>
    <row r="7" spans="1:11" ht="18" x14ac:dyDescent="0.55000000000000004">
      <c r="A7" s="54">
        <v>4</v>
      </c>
      <c r="B7" s="10" t="s">
        <v>3</v>
      </c>
      <c r="C7" s="10" t="s">
        <v>9</v>
      </c>
      <c r="D7" s="11">
        <v>250000</v>
      </c>
      <c r="E7" s="24">
        <f t="shared" si="0"/>
        <v>60</v>
      </c>
      <c r="F7" s="25">
        <f t="shared" si="1"/>
        <v>50000</v>
      </c>
      <c r="G7" s="25">
        <f t="shared" si="2"/>
        <v>200000</v>
      </c>
      <c r="H7" s="25">
        <f t="shared" si="3"/>
        <v>-2448.8895369803522</v>
      </c>
      <c r="I7" s="56">
        <f t="shared" si="4"/>
        <v>-346933.37221882114</v>
      </c>
    </row>
    <row r="8" spans="1:11" ht="18" x14ac:dyDescent="0.55000000000000004">
      <c r="A8" s="54">
        <v>5</v>
      </c>
      <c r="B8" s="10" t="s">
        <v>3</v>
      </c>
      <c r="C8" s="10" t="s">
        <v>7</v>
      </c>
      <c r="D8" s="11">
        <v>250000</v>
      </c>
      <c r="E8" s="24">
        <f t="shared" si="0"/>
        <v>60</v>
      </c>
      <c r="F8" s="25">
        <f t="shared" si="1"/>
        <v>75000</v>
      </c>
      <c r="G8" s="25">
        <f t="shared" si="2"/>
        <v>175000</v>
      </c>
      <c r="H8" s="25">
        <f t="shared" si="3"/>
        <v>-2142.7783448578084</v>
      </c>
      <c r="I8" s="56">
        <f t="shared" si="4"/>
        <v>-303566.70069146849</v>
      </c>
    </row>
    <row r="9" spans="1:11" ht="18" x14ac:dyDescent="0.55000000000000004">
      <c r="A9" s="54">
        <v>6</v>
      </c>
      <c r="B9" s="10" t="s">
        <v>4</v>
      </c>
      <c r="C9" s="10" t="s">
        <v>8</v>
      </c>
      <c r="D9" s="11">
        <v>500000</v>
      </c>
      <c r="E9" s="24">
        <f t="shared" si="0"/>
        <v>84</v>
      </c>
      <c r="F9" s="25">
        <f t="shared" si="1"/>
        <v>125000</v>
      </c>
      <c r="G9" s="25">
        <f t="shared" si="2"/>
        <v>375000</v>
      </c>
      <c r="H9" s="25">
        <f t="shared" si="3"/>
        <v>-2869.7747989026784</v>
      </c>
      <c r="I9" s="56">
        <f t="shared" si="4"/>
        <v>-616061.08310782502</v>
      </c>
    </row>
    <row r="10" spans="1:11" ht="18" x14ac:dyDescent="0.55000000000000004">
      <c r="A10" s="54">
        <v>10</v>
      </c>
      <c r="B10" s="10" t="s">
        <v>4</v>
      </c>
      <c r="C10" s="10" t="s">
        <v>7</v>
      </c>
      <c r="D10" s="11">
        <v>500000</v>
      </c>
      <c r="E10" s="24">
        <f t="shared" si="0"/>
        <v>84</v>
      </c>
      <c r="F10" s="25">
        <f t="shared" si="1"/>
        <v>150000</v>
      </c>
      <c r="G10" s="25">
        <f t="shared" si="2"/>
        <v>350000</v>
      </c>
      <c r="H10" s="25">
        <f t="shared" si="3"/>
        <v>-2678.4564789758333</v>
      </c>
      <c r="I10" s="56">
        <f t="shared" si="4"/>
        <v>-574990.34423396992</v>
      </c>
    </row>
    <row r="11" spans="1:11" ht="18" x14ac:dyDescent="0.55000000000000004">
      <c r="A11" s="54">
        <v>3</v>
      </c>
      <c r="B11" s="10" t="s">
        <v>4</v>
      </c>
      <c r="C11" s="10" t="s">
        <v>9</v>
      </c>
      <c r="D11" s="11">
        <v>450000</v>
      </c>
      <c r="E11" s="24">
        <f t="shared" si="0"/>
        <v>84</v>
      </c>
      <c r="F11" s="25">
        <f t="shared" si="1"/>
        <v>90000</v>
      </c>
      <c r="G11" s="25">
        <f t="shared" si="2"/>
        <v>360000</v>
      </c>
      <c r="H11" s="25">
        <f t="shared" si="3"/>
        <v>-2754.9838069465713</v>
      </c>
      <c r="I11" s="56">
        <f t="shared" si="4"/>
        <v>-591418.63978351199</v>
      </c>
    </row>
    <row r="12" spans="1:11" ht="18" x14ac:dyDescent="0.55000000000000004">
      <c r="A12" s="54">
        <v>7</v>
      </c>
      <c r="B12" s="10" t="s">
        <v>2</v>
      </c>
      <c r="C12" s="10" t="s">
        <v>8</v>
      </c>
      <c r="D12" s="11">
        <v>800000</v>
      </c>
      <c r="E12" s="24">
        <f t="shared" si="0"/>
        <v>120</v>
      </c>
      <c r="F12" s="25">
        <f t="shared" si="1"/>
        <v>200000</v>
      </c>
      <c r="G12" s="25">
        <f t="shared" si="2"/>
        <v>600000</v>
      </c>
      <c r="H12" s="25">
        <f t="shared" si="3"/>
        <v>-2608.256904155237</v>
      </c>
      <c r="I12" s="56">
        <f t="shared" si="4"/>
        <v>-912990.82849862846</v>
      </c>
    </row>
    <row r="13" spans="1:11" ht="18" x14ac:dyDescent="0.55000000000000004">
      <c r="A13" s="54">
        <v>1</v>
      </c>
      <c r="B13" s="10" t="s">
        <v>2</v>
      </c>
      <c r="C13" s="10" t="s">
        <v>7</v>
      </c>
      <c r="D13" s="11">
        <v>750000</v>
      </c>
      <c r="E13" s="24">
        <f t="shared" si="0"/>
        <v>120</v>
      </c>
      <c r="F13" s="25">
        <f t="shared" si="1"/>
        <v>225000</v>
      </c>
      <c r="G13" s="25">
        <f t="shared" si="2"/>
        <v>525000</v>
      </c>
      <c r="H13" s="25">
        <f t="shared" si="3"/>
        <v>-2282.2247911358327</v>
      </c>
      <c r="I13" s="56">
        <f t="shared" si="4"/>
        <v>-798866.97493629996</v>
      </c>
    </row>
    <row r="14" spans="1:11" ht="18" x14ac:dyDescent="0.55000000000000004">
      <c r="A14" s="60">
        <v>8</v>
      </c>
      <c r="B14" s="61" t="s">
        <v>2</v>
      </c>
      <c r="C14" s="61" t="s">
        <v>9</v>
      </c>
      <c r="D14" s="62">
        <v>600000</v>
      </c>
      <c r="E14" s="63">
        <f t="shared" si="0"/>
        <v>120</v>
      </c>
      <c r="F14" s="64">
        <f t="shared" si="1"/>
        <v>120000</v>
      </c>
      <c r="G14" s="64">
        <f t="shared" si="2"/>
        <v>480000</v>
      </c>
      <c r="H14" s="64">
        <f t="shared" si="3"/>
        <v>-2086.6055233241896</v>
      </c>
      <c r="I14" s="65">
        <f t="shared" si="4"/>
        <v>-730392.66279890272</v>
      </c>
    </row>
    <row r="15" spans="1:11" ht="16.5" x14ac:dyDescent="0.45">
      <c r="B15" s="1"/>
      <c r="C15" s="1"/>
      <c r="H15" s="2"/>
      <c r="I15" s="6"/>
    </row>
    <row r="16" spans="1:11" ht="16.5" x14ac:dyDescent="0.45">
      <c r="B16" s="1"/>
      <c r="C16" s="1"/>
      <c r="H16" s="2"/>
      <c r="I16" s="6"/>
    </row>
    <row r="17" spans="1:9" ht="16.5" x14ac:dyDescent="0.45">
      <c r="B17" s="1"/>
      <c r="C17" s="1"/>
      <c r="H17" s="2"/>
      <c r="I17" s="6"/>
    </row>
    <row r="18" spans="1:9" ht="16.5" x14ac:dyDescent="0.45">
      <c r="I18" s="6"/>
    </row>
    <row r="19" spans="1:9" ht="18" x14ac:dyDescent="0.5">
      <c r="A19" s="4"/>
      <c r="B19" s="4"/>
      <c r="C19" s="4"/>
      <c r="D19" s="4"/>
      <c r="E19" s="4"/>
      <c r="F19" s="4"/>
      <c r="G19" s="6"/>
    </row>
    <row r="20" spans="1:9" ht="18" x14ac:dyDescent="0.5">
      <c r="A20" s="4"/>
      <c r="B20" s="4"/>
      <c r="C20" s="4"/>
      <c r="D20" s="4"/>
      <c r="E20" s="4"/>
      <c r="F20" s="4"/>
      <c r="G20" s="6"/>
    </row>
    <row r="21" spans="1:9" ht="18" x14ac:dyDescent="0.5">
      <c r="A21" s="4"/>
      <c r="B21" s="4"/>
      <c r="C21" s="4"/>
      <c r="D21" s="4"/>
      <c r="E21" s="4"/>
      <c r="F21" s="4"/>
      <c r="G21" s="6"/>
    </row>
    <row r="22" spans="1:9" ht="18" x14ac:dyDescent="0.5">
      <c r="A22" s="4"/>
      <c r="B22" s="4"/>
      <c r="C22" s="4"/>
      <c r="D22" s="4"/>
      <c r="E22" s="4"/>
      <c r="F22" s="4"/>
      <c r="G22" s="6"/>
    </row>
    <row r="23" spans="1:9" ht="18" x14ac:dyDescent="0.5">
      <c r="A23" s="4"/>
      <c r="B23" s="4"/>
      <c r="C23" s="4"/>
      <c r="D23" s="4"/>
      <c r="E23" s="4"/>
      <c r="F23" s="4"/>
    </row>
    <row r="24" spans="1:9" ht="18" x14ac:dyDescent="0.5">
      <c r="A24" s="4"/>
      <c r="B24" s="4"/>
      <c r="C24" s="4"/>
      <c r="D24" s="4"/>
      <c r="E24" s="4"/>
      <c r="F24" s="4"/>
    </row>
    <row r="25" spans="1:9" ht="18" x14ac:dyDescent="0.5">
      <c r="A25" s="4"/>
      <c r="B25" s="4"/>
      <c r="C25" s="4"/>
      <c r="D25" s="4"/>
      <c r="E25" s="4"/>
      <c r="F25" s="4"/>
    </row>
    <row r="26" spans="1:9" ht="18" x14ac:dyDescent="0.5">
      <c r="A26" s="4"/>
      <c r="B26" s="4"/>
      <c r="C26" s="4"/>
      <c r="D26" s="4"/>
      <c r="E26" s="4"/>
      <c r="F26" s="4"/>
    </row>
    <row r="27" spans="1:9" ht="18" x14ac:dyDescent="0.5">
      <c r="A27" s="4"/>
      <c r="B27" s="4"/>
      <c r="C27" s="4"/>
      <c r="D27" s="4"/>
      <c r="E27" s="4"/>
      <c r="F27" s="4"/>
    </row>
    <row r="28" spans="1:9" ht="18" x14ac:dyDescent="0.5">
      <c r="A28" s="4"/>
      <c r="B28" s="4"/>
      <c r="C28" s="4"/>
      <c r="D28" s="4"/>
      <c r="E28" s="4"/>
      <c r="F28" s="4"/>
    </row>
    <row r="29" spans="1:9" ht="18" x14ac:dyDescent="0.5">
      <c r="A29" s="4"/>
      <c r="B29" s="4"/>
      <c r="C29" s="4"/>
      <c r="D29" s="4"/>
      <c r="E29" s="4"/>
      <c r="F29" s="4"/>
    </row>
    <row r="30" spans="1:9" ht="18" x14ac:dyDescent="0.5">
      <c r="A30" s="4"/>
      <c r="B30" s="4"/>
      <c r="C30" s="4"/>
      <c r="D30" s="4"/>
      <c r="E30" s="4"/>
      <c r="F30" s="4"/>
    </row>
    <row r="31" spans="1:9" ht="18" x14ac:dyDescent="0.5">
      <c r="A31" s="4"/>
      <c r="B31" s="4"/>
      <c r="C31" s="4"/>
      <c r="D31" s="4"/>
      <c r="E31" s="4"/>
      <c r="F31" s="4"/>
    </row>
    <row r="32" spans="1:9" ht="18" x14ac:dyDescent="0.5">
      <c r="A32" s="4"/>
      <c r="B32" s="4"/>
      <c r="C32" s="4"/>
      <c r="D32" s="4"/>
      <c r="E32" s="4"/>
      <c r="F32" s="4"/>
    </row>
    <row r="33" spans="1:6" ht="18" x14ac:dyDescent="0.5">
      <c r="A33" s="4"/>
      <c r="B33" s="4"/>
      <c r="C33" s="4"/>
      <c r="D33" s="4"/>
      <c r="E33" s="4"/>
      <c r="F33" s="4"/>
    </row>
    <row r="34" spans="1:6" ht="18" x14ac:dyDescent="0.5">
      <c r="A34" s="4"/>
      <c r="B34" s="4"/>
      <c r="C34" s="4"/>
      <c r="D34" s="4"/>
      <c r="E34" s="4"/>
      <c r="F34" s="4"/>
    </row>
    <row r="35" spans="1:6" ht="18" x14ac:dyDescent="0.5">
      <c r="A35" s="4"/>
      <c r="B35" s="4"/>
      <c r="C35" s="4"/>
      <c r="D35" s="4"/>
      <c r="E35" s="4"/>
      <c r="F35" s="4"/>
    </row>
    <row r="36" spans="1:6" ht="18" x14ac:dyDescent="0.5">
      <c r="A36" s="4"/>
      <c r="B36" s="4"/>
      <c r="C36" s="4"/>
      <c r="D36" s="4"/>
      <c r="E36" s="4"/>
      <c r="F36" s="4"/>
    </row>
    <row r="37" spans="1:6" ht="18" x14ac:dyDescent="0.5">
      <c r="A37" s="4"/>
      <c r="B37" s="4"/>
      <c r="C37" s="4"/>
      <c r="D37" s="4"/>
      <c r="E37" s="4"/>
      <c r="F37" s="4"/>
    </row>
    <row r="38" spans="1:6" ht="18" x14ac:dyDescent="0.5">
      <c r="A38" s="4"/>
      <c r="B38" s="4"/>
      <c r="C38" s="4"/>
      <c r="D38" s="4"/>
      <c r="E38" s="4"/>
      <c r="F38" s="4"/>
    </row>
    <row r="39" spans="1:6" ht="18" x14ac:dyDescent="0.5">
      <c r="A39" s="4"/>
      <c r="B39" s="4"/>
      <c r="C39" s="4"/>
      <c r="D39" s="4"/>
      <c r="E39" s="4"/>
      <c r="F39" s="4"/>
    </row>
  </sheetData>
  <conditionalFormatting sqref="H5:H14">
    <cfRule type="cellIs" dxfId="1" priority="1" stopIfTrue="1" operator="lessThan">
      <formula>-2500</formula>
    </cfRule>
  </conditionalFormatting>
  <pageMargins left="0.7" right="0.7" top="0.75" bottom="0.75" header="0.3" footer="0.3"/>
  <pageSetup orientation="portrait" r:id="rId1"/>
  <headerFooter>
    <oddFooter>&amp;L&amp;"Calibri"&amp;11&amp;K000000_x000D_&amp;1#&amp;"Calibri"&amp;10&amp;K000000External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1384-18F7-473A-835F-70BA766AF36D}">
  <dimension ref="A2:K39"/>
  <sheetViews>
    <sheetView tabSelected="1" workbookViewId="0">
      <selection activeCell="C23" sqref="B23:C23"/>
    </sheetView>
  </sheetViews>
  <sheetFormatPr defaultRowHeight="12.5" x14ac:dyDescent="0.25"/>
  <cols>
    <col min="1" max="1" width="25.6328125" customWidth="1"/>
    <col min="2" max="4" width="15.6328125" customWidth="1"/>
    <col min="5" max="5" width="32.7265625" customWidth="1"/>
    <col min="6" max="6" width="16.6328125" customWidth="1"/>
    <col min="7" max="7" width="15.6328125" customWidth="1"/>
    <col min="8" max="8" width="19.26953125" customWidth="1"/>
    <col min="9" max="9" width="15.6328125" customWidth="1"/>
  </cols>
  <sheetData>
    <row r="2" spans="1:11" ht="17" x14ac:dyDescent="0.5">
      <c r="A2" s="7" t="s">
        <v>5</v>
      </c>
      <c r="B2" s="8">
        <v>0.12</v>
      </c>
      <c r="C2" s="3"/>
      <c r="D2" s="3"/>
      <c r="E2" s="3"/>
      <c r="F2" s="3"/>
      <c r="G2" s="3"/>
      <c r="H2" s="3"/>
    </row>
    <row r="3" spans="1:11" ht="16.5" x14ac:dyDescent="0.45">
      <c r="A3" s="3"/>
      <c r="B3" s="3"/>
      <c r="C3" s="3"/>
      <c r="D3" s="3"/>
      <c r="E3" s="3"/>
      <c r="F3" s="3"/>
      <c r="G3" s="3"/>
      <c r="H3" s="3"/>
    </row>
    <row r="4" spans="1:11" s="5" customFormat="1" ht="17.5" thickBot="1" x14ac:dyDescent="0.55000000000000004">
      <c r="A4" s="57" t="s">
        <v>0</v>
      </c>
      <c r="B4" s="58" t="s">
        <v>1</v>
      </c>
      <c r="C4" s="58" t="s">
        <v>6</v>
      </c>
      <c r="D4" s="58" t="s">
        <v>10</v>
      </c>
      <c r="E4" s="58" t="s">
        <v>11</v>
      </c>
      <c r="F4" s="58" t="s">
        <v>12</v>
      </c>
      <c r="G4" s="58" t="s">
        <v>13</v>
      </c>
      <c r="H4" s="58" t="s">
        <v>14</v>
      </c>
      <c r="I4" s="59" t="s">
        <v>17</v>
      </c>
    </row>
    <row r="5" spans="1:11" ht="18.5" hidden="1" thickTop="1" x14ac:dyDescent="0.55000000000000004">
      <c r="A5" s="53">
        <v>1</v>
      </c>
      <c r="B5" s="16" t="s">
        <v>2</v>
      </c>
      <c r="C5" s="16" t="s">
        <v>7</v>
      </c>
      <c r="D5" s="17">
        <v>750000</v>
      </c>
      <c r="E5" s="21">
        <f>IF(B5="Villa",120,IF(B5="Town House",84,60))</f>
        <v>120</v>
      </c>
      <c r="F5" s="22">
        <f>IF(C5="Tagamou3",D5*30%,IF(C5="Zayed",D5*25%,D5*20%))</f>
        <v>225000</v>
      </c>
      <c r="G5" s="22">
        <f>D5-F5</f>
        <v>525000</v>
      </c>
      <c r="H5" s="22">
        <f>($B$2/12*G5)/(1-(1+$B$2/12)^E5)</f>
        <v>-2282.2247911358327</v>
      </c>
      <c r="I5" s="55">
        <f>H5*E5-G5</f>
        <v>-798866.97493629996</v>
      </c>
      <c r="K5" t="s">
        <v>19</v>
      </c>
    </row>
    <row r="6" spans="1:11" ht="18.5" hidden="1" thickTop="1" x14ac:dyDescent="0.55000000000000004">
      <c r="A6" s="54">
        <v>2</v>
      </c>
      <c r="B6" s="10" t="s">
        <v>3</v>
      </c>
      <c r="C6" s="10" t="s">
        <v>8</v>
      </c>
      <c r="D6" s="11">
        <v>300000</v>
      </c>
      <c r="E6" s="24">
        <f t="shared" ref="E6:E14" si="0">IF(B6="Villa",120,IF(B6="Town House",84,60))</f>
        <v>60</v>
      </c>
      <c r="F6" s="25">
        <f t="shared" ref="F6:F14" si="1">IF(C6="Tagamou3",D6*30%,IF(C6="Zayed",D6*25%,D6*20%))</f>
        <v>75000</v>
      </c>
      <c r="G6" s="25">
        <f t="shared" ref="G6:G14" si="2">D6-F6</f>
        <v>225000</v>
      </c>
      <c r="H6" s="25">
        <f t="shared" ref="H6:H14" si="3">($B$2/12*G6)/(1-(1+$B$2/12)^E6)</f>
        <v>-2755.0007291028965</v>
      </c>
      <c r="I6" s="56">
        <f t="shared" ref="I6:I14" si="4">H6*E6-G6</f>
        <v>-390300.04374617379</v>
      </c>
    </row>
    <row r="7" spans="1:11" ht="18.5" thickTop="1" x14ac:dyDescent="0.55000000000000004">
      <c r="A7" s="54">
        <v>3</v>
      </c>
      <c r="B7" s="10" t="s">
        <v>4</v>
      </c>
      <c r="C7" s="10" t="s">
        <v>9</v>
      </c>
      <c r="D7" s="11">
        <v>450000</v>
      </c>
      <c r="E7" s="24">
        <f t="shared" si="0"/>
        <v>84</v>
      </c>
      <c r="F7" s="25">
        <f t="shared" si="1"/>
        <v>90000</v>
      </c>
      <c r="G7" s="25">
        <f t="shared" si="2"/>
        <v>360000</v>
      </c>
      <c r="H7" s="25">
        <f t="shared" si="3"/>
        <v>-2754.9838069465713</v>
      </c>
      <c r="I7" s="56">
        <f t="shared" si="4"/>
        <v>-591418.63978351199</v>
      </c>
    </row>
    <row r="8" spans="1:11" ht="18" hidden="1" x14ac:dyDescent="0.55000000000000004">
      <c r="A8" s="54">
        <v>4</v>
      </c>
      <c r="B8" s="10" t="s">
        <v>3</v>
      </c>
      <c r="C8" s="10" t="s">
        <v>9</v>
      </c>
      <c r="D8" s="11">
        <v>250000</v>
      </c>
      <c r="E8" s="24">
        <f t="shared" si="0"/>
        <v>60</v>
      </c>
      <c r="F8" s="25">
        <f t="shared" si="1"/>
        <v>50000</v>
      </c>
      <c r="G8" s="25">
        <f t="shared" si="2"/>
        <v>200000</v>
      </c>
      <c r="H8" s="25">
        <f t="shared" si="3"/>
        <v>-2448.8895369803522</v>
      </c>
      <c r="I8" s="56">
        <f t="shared" si="4"/>
        <v>-346933.37221882114</v>
      </c>
    </row>
    <row r="9" spans="1:11" ht="18" hidden="1" x14ac:dyDescent="0.55000000000000004">
      <c r="A9" s="54">
        <v>5</v>
      </c>
      <c r="B9" s="10" t="s">
        <v>3</v>
      </c>
      <c r="C9" s="10" t="s">
        <v>7</v>
      </c>
      <c r="D9" s="11">
        <v>250000</v>
      </c>
      <c r="E9" s="24">
        <f t="shared" si="0"/>
        <v>60</v>
      </c>
      <c r="F9" s="25">
        <f t="shared" si="1"/>
        <v>75000</v>
      </c>
      <c r="G9" s="25">
        <f t="shared" si="2"/>
        <v>175000</v>
      </c>
      <c r="H9" s="25">
        <f t="shared" si="3"/>
        <v>-2142.7783448578084</v>
      </c>
      <c r="I9" s="56">
        <f t="shared" si="4"/>
        <v>-303566.70069146849</v>
      </c>
    </row>
    <row r="10" spans="1:11" ht="18" hidden="1" x14ac:dyDescent="0.55000000000000004">
      <c r="A10" s="54">
        <v>6</v>
      </c>
      <c r="B10" s="10" t="s">
        <v>4</v>
      </c>
      <c r="C10" s="10" t="s">
        <v>8</v>
      </c>
      <c r="D10" s="11">
        <v>500000</v>
      </c>
      <c r="E10" s="24">
        <f t="shared" si="0"/>
        <v>84</v>
      </c>
      <c r="F10" s="25">
        <f t="shared" si="1"/>
        <v>125000</v>
      </c>
      <c r="G10" s="25">
        <f t="shared" si="2"/>
        <v>375000</v>
      </c>
      <c r="H10" s="25">
        <f t="shared" si="3"/>
        <v>-2869.7747989026784</v>
      </c>
      <c r="I10" s="56">
        <f t="shared" si="4"/>
        <v>-616061.08310782502</v>
      </c>
    </row>
    <row r="11" spans="1:11" ht="18" hidden="1" x14ac:dyDescent="0.55000000000000004">
      <c r="A11" s="54">
        <v>7</v>
      </c>
      <c r="B11" s="10" t="s">
        <v>2</v>
      </c>
      <c r="C11" s="10" t="s">
        <v>8</v>
      </c>
      <c r="D11" s="11">
        <v>800000</v>
      </c>
      <c r="E11" s="24">
        <f t="shared" si="0"/>
        <v>120</v>
      </c>
      <c r="F11" s="25">
        <f t="shared" si="1"/>
        <v>200000</v>
      </c>
      <c r="G11" s="25">
        <f t="shared" si="2"/>
        <v>600000</v>
      </c>
      <c r="H11" s="25">
        <f t="shared" si="3"/>
        <v>-2608.256904155237</v>
      </c>
      <c r="I11" s="56">
        <f t="shared" si="4"/>
        <v>-912990.82849862846</v>
      </c>
    </row>
    <row r="12" spans="1:11" ht="18" x14ac:dyDescent="0.55000000000000004">
      <c r="A12" s="54">
        <v>8</v>
      </c>
      <c r="B12" s="10" t="s">
        <v>2</v>
      </c>
      <c r="C12" s="10" t="s">
        <v>9</v>
      </c>
      <c r="D12" s="11">
        <v>600000</v>
      </c>
      <c r="E12" s="24">
        <f t="shared" si="0"/>
        <v>120</v>
      </c>
      <c r="F12" s="25">
        <f t="shared" si="1"/>
        <v>120000</v>
      </c>
      <c r="G12" s="25">
        <f t="shared" si="2"/>
        <v>480000</v>
      </c>
      <c r="H12" s="25">
        <f t="shared" si="3"/>
        <v>-2086.6055233241896</v>
      </c>
      <c r="I12" s="56">
        <f t="shared" si="4"/>
        <v>-730392.66279890272</v>
      </c>
    </row>
    <row r="13" spans="1:11" ht="18" hidden="1" x14ac:dyDescent="0.55000000000000004">
      <c r="A13" s="54">
        <v>9</v>
      </c>
      <c r="B13" s="10" t="s">
        <v>3</v>
      </c>
      <c r="C13" s="10" t="s">
        <v>8</v>
      </c>
      <c r="D13" s="11">
        <v>350000</v>
      </c>
      <c r="E13" s="24">
        <f t="shared" si="0"/>
        <v>60</v>
      </c>
      <c r="F13" s="25">
        <f t="shared" si="1"/>
        <v>87500</v>
      </c>
      <c r="G13" s="25">
        <f t="shared" si="2"/>
        <v>262500</v>
      </c>
      <c r="H13" s="25">
        <f t="shared" si="3"/>
        <v>-3214.1675172867126</v>
      </c>
      <c r="I13" s="56">
        <f t="shared" si="4"/>
        <v>-455350.05103720276</v>
      </c>
    </row>
    <row r="14" spans="1:11" ht="18" hidden="1" x14ac:dyDescent="0.55000000000000004">
      <c r="A14" s="60">
        <v>10</v>
      </c>
      <c r="B14" s="61" t="s">
        <v>4</v>
      </c>
      <c r="C14" s="61" t="s">
        <v>7</v>
      </c>
      <c r="D14" s="62">
        <v>500000</v>
      </c>
      <c r="E14" s="63">
        <f t="shared" si="0"/>
        <v>84</v>
      </c>
      <c r="F14" s="64">
        <f t="shared" si="1"/>
        <v>150000</v>
      </c>
      <c r="G14" s="64">
        <f t="shared" si="2"/>
        <v>350000</v>
      </c>
      <c r="H14" s="64">
        <f t="shared" si="3"/>
        <v>-2678.4564789758333</v>
      </c>
      <c r="I14" s="65">
        <f t="shared" si="4"/>
        <v>-574990.34423396992</v>
      </c>
    </row>
    <row r="15" spans="1:11" ht="16.5" x14ac:dyDescent="0.45">
      <c r="B15" s="1"/>
      <c r="C15" s="1"/>
      <c r="H15" s="2"/>
      <c r="I15" s="6"/>
    </row>
    <row r="16" spans="1:11" ht="16.5" x14ac:dyDescent="0.45">
      <c r="B16" s="1"/>
      <c r="C16" s="1"/>
      <c r="H16" s="2"/>
      <c r="I16" s="6"/>
    </row>
    <row r="17" spans="1:9" ht="16.5" x14ac:dyDescent="0.45">
      <c r="B17" s="1"/>
      <c r="C17" s="1"/>
      <c r="H17" s="2"/>
      <c r="I17" s="6"/>
    </row>
    <row r="18" spans="1:9" ht="16.5" x14ac:dyDescent="0.45">
      <c r="I18" s="6"/>
    </row>
    <row r="19" spans="1:9" ht="18" x14ac:dyDescent="0.5">
      <c r="A19" s="4"/>
      <c r="B19" s="4"/>
      <c r="C19" s="4"/>
      <c r="D19" s="4"/>
      <c r="E19" s="4"/>
      <c r="F19" s="4"/>
      <c r="G19" s="6"/>
    </row>
    <row r="20" spans="1:9" ht="18" x14ac:dyDescent="0.5">
      <c r="A20" s="4"/>
      <c r="B20" s="4"/>
      <c r="C20" s="4"/>
      <c r="D20" s="4"/>
      <c r="E20" s="4"/>
      <c r="F20" s="4"/>
      <c r="G20" s="6"/>
    </row>
    <row r="21" spans="1:9" ht="18" x14ac:dyDescent="0.5">
      <c r="A21" s="4"/>
      <c r="B21" s="4"/>
      <c r="C21" s="4"/>
      <c r="D21" s="4"/>
      <c r="E21" s="4"/>
      <c r="F21" s="4"/>
      <c r="G21" s="6"/>
    </row>
    <row r="22" spans="1:9" ht="18" x14ac:dyDescent="0.5">
      <c r="A22" s="4"/>
      <c r="B22" s="4"/>
      <c r="C22" s="4"/>
      <c r="D22" s="4"/>
      <c r="E22" s="4"/>
      <c r="F22" s="4"/>
      <c r="G22" s="6"/>
    </row>
    <row r="23" spans="1:9" ht="18" x14ac:dyDescent="0.5">
      <c r="A23" s="4"/>
      <c r="B23" s="4"/>
      <c r="C23" s="4"/>
      <c r="D23" s="4"/>
      <c r="E23" s="4"/>
      <c r="F23" s="4"/>
    </row>
    <row r="24" spans="1:9" ht="18" x14ac:dyDescent="0.5">
      <c r="A24" s="4"/>
      <c r="B24" s="4"/>
      <c r="C24" s="4"/>
      <c r="D24" s="4"/>
      <c r="E24" s="4"/>
      <c r="F24" s="4"/>
    </row>
    <row r="25" spans="1:9" ht="18" x14ac:dyDescent="0.5">
      <c r="A25" s="4"/>
      <c r="B25" s="4"/>
      <c r="C25" s="4"/>
      <c r="D25" s="4"/>
      <c r="E25" s="4"/>
      <c r="F25" s="4"/>
    </row>
    <row r="26" spans="1:9" ht="18" x14ac:dyDescent="0.5">
      <c r="A26" s="4"/>
      <c r="B26" s="4"/>
      <c r="C26" s="4"/>
      <c r="D26" s="4"/>
      <c r="E26" s="4"/>
      <c r="F26" s="4"/>
    </row>
    <row r="27" spans="1:9" ht="18" x14ac:dyDescent="0.5">
      <c r="A27" s="4"/>
      <c r="B27" s="4"/>
      <c r="C27" s="4"/>
      <c r="D27" s="4"/>
      <c r="E27" s="4"/>
      <c r="F27" s="4"/>
    </row>
    <row r="28" spans="1:9" ht="18" x14ac:dyDescent="0.5">
      <c r="A28" s="4"/>
      <c r="B28" s="4"/>
      <c r="C28" s="4"/>
      <c r="D28" s="4"/>
      <c r="E28" s="4"/>
      <c r="F28" s="4"/>
    </row>
    <row r="29" spans="1:9" ht="18" x14ac:dyDescent="0.5">
      <c r="A29" s="4"/>
      <c r="B29" s="4"/>
      <c r="C29" s="4"/>
      <c r="D29" s="4"/>
      <c r="E29" s="4"/>
      <c r="F29" s="4"/>
    </row>
    <row r="30" spans="1:9" ht="18" x14ac:dyDescent="0.5">
      <c r="A30" s="4"/>
      <c r="B30" s="4"/>
      <c r="C30" s="4"/>
      <c r="D30" s="4"/>
      <c r="E30" s="4"/>
      <c r="F30" s="4"/>
    </row>
    <row r="31" spans="1:9" ht="18" x14ac:dyDescent="0.5">
      <c r="A31" s="4"/>
      <c r="B31" s="4"/>
      <c r="C31" s="4"/>
      <c r="D31" s="4"/>
      <c r="E31" s="4"/>
      <c r="F31" s="4"/>
    </row>
    <row r="32" spans="1:9" ht="18" x14ac:dyDescent="0.5">
      <c r="A32" s="4"/>
      <c r="B32" s="4"/>
      <c r="C32" s="4"/>
      <c r="D32" s="4"/>
      <c r="E32" s="4"/>
      <c r="F32" s="4"/>
    </row>
    <row r="33" spans="1:6" ht="18" x14ac:dyDescent="0.5">
      <c r="A33" s="4"/>
      <c r="B33" s="4"/>
      <c r="C33" s="4"/>
      <c r="D33" s="4"/>
      <c r="E33" s="4"/>
      <c r="F33" s="4"/>
    </row>
    <row r="34" spans="1:6" ht="18" x14ac:dyDescent="0.5">
      <c r="A34" s="4"/>
      <c r="B34" s="4"/>
      <c r="C34" s="4"/>
      <c r="D34" s="4"/>
      <c r="E34" s="4"/>
      <c r="F34" s="4"/>
    </row>
    <row r="35" spans="1:6" ht="18" x14ac:dyDescent="0.5">
      <c r="A35" s="4"/>
      <c r="B35" s="4"/>
      <c r="C35" s="4"/>
      <c r="D35" s="4"/>
      <c r="E35" s="4"/>
      <c r="F35" s="4"/>
    </row>
    <row r="36" spans="1:6" ht="18" x14ac:dyDescent="0.5">
      <c r="A36" s="4"/>
      <c r="B36" s="4"/>
      <c r="C36" s="4"/>
      <c r="D36" s="4"/>
      <c r="E36" s="4"/>
      <c r="F36" s="4"/>
    </row>
    <row r="37" spans="1:6" ht="18" x14ac:dyDescent="0.5">
      <c r="A37" s="4"/>
      <c r="B37" s="4"/>
      <c r="C37" s="4"/>
      <c r="D37" s="4"/>
      <c r="E37" s="4"/>
      <c r="F37" s="4"/>
    </row>
    <row r="38" spans="1:6" ht="18" x14ac:dyDescent="0.5">
      <c r="A38" s="4"/>
      <c r="B38" s="4"/>
      <c r="C38" s="4"/>
      <c r="D38" s="4"/>
      <c r="E38" s="4"/>
      <c r="F38" s="4"/>
    </row>
    <row r="39" spans="1:6" ht="18" x14ac:dyDescent="0.5">
      <c r="A39" s="4"/>
      <c r="B39" s="4"/>
      <c r="C39" s="4"/>
      <c r="D39" s="4"/>
      <c r="E39" s="4"/>
      <c r="F39" s="4"/>
    </row>
  </sheetData>
  <conditionalFormatting sqref="H5:H14">
    <cfRule type="cellIs" dxfId="0" priority="1" stopIfTrue="1" operator="lessThan">
      <formula>-2500</formula>
    </cfRule>
  </conditionalFormatting>
  <pageMargins left="0.7" right="0.7" top="0.75" bottom="0.75" header="0.3" footer="0.3"/>
  <pageSetup orientation="portrait" r:id="rId1"/>
  <headerFooter>
    <oddFooter>&amp;L&amp;"Calibri"&amp;11&amp;K000000_x000D_&amp;1#&amp;"Calibri"&amp;10&amp;K000000External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Sol</vt:lpstr>
      <vt:lpstr>Sort Ans</vt:lpstr>
      <vt:lpstr>Filter Ans</vt:lpstr>
    </vt:vector>
  </TitlesOfParts>
  <Company>Nour-Rana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El-Khodary</dc:creator>
  <cp:lastModifiedBy>Yousra Ayman</cp:lastModifiedBy>
  <cp:lastPrinted>2021-09-08T20:09:18Z</cp:lastPrinted>
  <dcterms:created xsi:type="dcterms:W3CDTF">2002-12-05T05:59:40Z</dcterms:created>
  <dcterms:modified xsi:type="dcterms:W3CDTF">2023-11-05T09:36:42Z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b3da2d-754e-456f-97c4-0f49d2fa125d_Enabled">
    <vt:lpwstr>true</vt:lpwstr>
  </property>
  <property fmtid="{D5CDD505-2E9C-101B-9397-08002B2CF9AE}" pid="3" name="MSIP_Label_d0b3da2d-754e-456f-97c4-0f49d2fa125d_SetDate">
    <vt:lpwstr>2023-03-21T13:49:11Z</vt:lpwstr>
  </property>
  <property fmtid="{D5CDD505-2E9C-101B-9397-08002B2CF9AE}" pid="4" name="MSIP_Label_d0b3da2d-754e-456f-97c4-0f49d2fa125d_Method">
    <vt:lpwstr>Privileged</vt:lpwstr>
  </property>
  <property fmtid="{D5CDD505-2E9C-101B-9397-08002B2CF9AE}" pid="5" name="MSIP_Label_d0b3da2d-754e-456f-97c4-0f49d2fa125d_Name">
    <vt:lpwstr>Non Vodafone</vt:lpwstr>
  </property>
  <property fmtid="{D5CDD505-2E9C-101B-9397-08002B2CF9AE}" pid="6" name="MSIP_Label_d0b3da2d-754e-456f-97c4-0f49d2fa125d_SiteId">
    <vt:lpwstr>28d54ec7-2221-4717-acb0-7f8c37359048</vt:lpwstr>
  </property>
  <property fmtid="{D5CDD505-2E9C-101B-9397-08002B2CF9AE}" pid="7" name="MSIP_Label_d0b3da2d-754e-456f-97c4-0f49d2fa125d_ActionId">
    <vt:lpwstr>1ea5a05b-39f4-4d90-bf18-a0552c8301c6</vt:lpwstr>
  </property>
  <property fmtid="{D5CDD505-2E9C-101B-9397-08002B2CF9AE}" pid="8" name="MSIP_Label_d0b3da2d-754e-456f-97c4-0f49d2fa125d_ContentBits">
    <vt:lpwstr>2</vt:lpwstr>
  </property>
</Properties>
</file>