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web_apps\excel web app4\"/>
    </mc:Choice>
  </mc:AlternateContent>
  <xr:revisionPtr revIDLastSave="0" documentId="13_ncr:1_{D06155C7-4EEC-4C03-A2DE-6349D4EF6D0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وارد الأسمنت المعبأ العادى" sheetId="1" r:id="rId1"/>
    <sheet name="وارد الأسمنت السايب المقاوم" sheetId="15" r:id="rId2"/>
    <sheet name="وارد الأسمنت المعبأ المقاوم" sheetId="16" r:id="rId3"/>
    <sheet name="وارد الأسمنت السايب العادى" sheetId="17" r:id="rId4"/>
    <sheet name="وارد الحديد" sheetId="18" r:id="rId5"/>
  </sheets>
  <definedNames>
    <definedName name="_xlnm._FilterDatabase" localSheetId="3" hidden="1">'وارد الأسمنت السايب العادى'!$A$5:$G$11</definedName>
    <definedName name="_xlnm._FilterDatabase" localSheetId="1" hidden="1">'وارد الأسمنت السايب المقاوم'!$A$5:$G$100</definedName>
    <definedName name="_xlnm._FilterDatabase" localSheetId="0" hidden="1">'وارد الأسمنت المعبأ العادى'!$A$5:$G$192</definedName>
    <definedName name="_xlnm._FilterDatabase" localSheetId="2" hidden="1">'وارد الأسمنت المعبأ المقاوم'!$A$5:$G$10</definedName>
    <definedName name="_xlnm.Print_Area" localSheetId="3">'وارد الأسمنت السايب العادى'!$A$1:$G$11</definedName>
    <definedName name="_xlnm.Print_Area" localSheetId="1">'وارد الأسمنت السايب المقاوم'!$A$1:$G$102</definedName>
    <definedName name="_xlnm.Print_Area" localSheetId="0">'وارد الأسمنت المعبأ العادى'!$A$1:$G$192</definedName>
    <definedName name="_xlnm.Print_Area" localSheetId="2">'وارد الأسمنت المعبأ المقاوم'!$A$1:$G$10</definedName>
    <definedName name="_xlnm.Print_Area" localSheetId="4">'وارد الحديد'!$A$1:$G$117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1" i="15" l="1"/>
  <c r="A102" i="15"/>
  <c r="G117" i="18" l="1"/>
  <c r="G115" i="18"/>
  <c r="F111" i="18"/>
  <c r="E111" i="18"/>
  <c r="G109" i="18" s="1"/>
  <c r="G91" i="18"/>
  <c r="G89" i="18"/>
  <c r="F88" i="18"/>
  <c r="E88" i="18"/>
  <c r="G78" i="18" s="1"/>
  <c r="F72" i="18"/>
  <c r="F70" i="18"/>
  <c r="G69" i="18"/>
  <c r="F69" i="18"/>
  <c r="G68" i="18"/>
  <c r="G54" i="18"/>
  <c r="E41" i="18"/>
  <c r="G38" i="18" s="1"/>
  <c r="G35" i="18"/>
  <c r="G27" i="18"/>
  <c r="E17" i="18"/>
  <c r="G17" i="18" s="1"/>
  <c r="G14" i="18"/>
  <c r="G6" i="18"/>
  <c r="F6" i="17"/>
  <c r="F6" i="16"/>
  <c r="F95" i="15"/>
  <c r="F92" i="15"/>
  <c r="F90" i="15"/>
  <c r="F77" i="15"/>
  <c r="F58" i="15"/>
  <c r="F32" i="15"/>
  <c r="F21" i="15"/>
  <c r="F15" i="15"/>
  <c r="F8" i="15"/>
  <c r="F6" i="15"/>
  <c r="L6" i="18" l="1"/>
  <c r="L5" i="18"/>
  <c r="L7" i="18" s="1"/>
  <c r="A7" i="15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7" i="17" l="1"/>
  <c r="A8" i="17" s="1"/>
  <c r="A9" i="17" s="1"/>
  <c r="A10" i="17" s="1"/>
  <c r="A11" i="17" s="1"/>
  <c r="A7" i="16"/>
  <c r="A8" i="16" s="1"/>
  <c r="A9" i="16" s="1"/>
  <c r="A10" i="16" s="1"/>
  <c r="A45" i="15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F187" i="1" l="1"/>
  <c r="F162" i="1" l="1"/>
  <c r="F178" i="1" l="1"/>
  <c r="F157" i="1"/>
  <c r="F170" i="1" l="1"/>
  <c r="F143" i="1" l="1"/>
  <c r="F117" i="1" l="1"/>
  <c r="F148" i="1" l="1"/>
  <c r="F136" i="1" l="1"/>
  <c r="F127" i="1"/>
  <c r="F6" i="1" l="1"/>
  <c r="F7" i="1"/>
  <c r="F96" i="1"/>
  <c r="F78" i="1"/>
  <c r="F49" i="1"/>
  <c r="F25" i="1"/>
  <c r="F14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l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7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l="1"/>
  <c r="A144" i="1" s="1"/>
  <c r="A145" i="1" s="1"/>
  <c r="A146" i="1" s="1"/>
  <c r="A147" i="1" s="1"/>
  <c r="A148" i="1" l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l="1"/>
  <c r="A163" i="1" l="1"/>
  <c r="A164" i="1" l="1"/>
  <c r="A165" i="1" l="1"/>
  <c r="A166" i="1" s="1"/>
  <c r="A167" i="1" l="1"/>
  <c r="A168" i="1" l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l="1"/>
  <c r="A187" i="1" s="1"/>
  <c r="A188" i="1" s="1"/>
  <c r="A189" i="1" s="1"/>
  <c r="A190" i="1" l="1"/>
  <c r="A191" i="1" s="1"/>
  <c r="A192" i="1" s="1"/>
</calcChain>
</file>

<file path=xl/sharedStrings.xml><?xml version="1.0" encoding="utf-8"?>
<sst xmlns="http://schemas.openxmlformats.org/spreadsheetml/2006/main" count="389" uniqueCount="52">
  <si>
    <t>التاريخ</t>
  </si>
  <si>
    <t>رقم الاذن / البوليسة</t>
  </si>
  <si>
    <t>شركة الناغى للمقاولات العمومية والتوريدات</t>
  </si>
  <si>
    <t xml:space="preserve">مشروع : حياة كريمة (ابو حمص) </t>
  </si>
  <si>
    <t xml:space="preserve">وزن البوليصة </t>
  </si>
  <si>
    <t xml:space="preserve">اجمالى الشهر </t>
  </si>
  <si>
    <t xml:space="preserve">ملاحظات </t>
  </si>
  <si>
    <t>م</t>
  </si>
  <si>
    <t>اسم الخامة</t>
  </si>
  <si>
    <t>الوحدة</t>
  </si>
  <si>
    <t>عدد اللفات</t>
  </si>
  <si>
    <t xml:space="preserve">اجمالى الكمية فى الشهر </t>
  </si>
  <si>
    <t>اذن 1</t>
  </si>
  <si>
    <t>حديد قطر 12مم</t>
  </si>
  <si>
    <t>طن</t>
  </si>
  <si>
    <t>حديد قطر 16 مم</t>
  </si>
  <si>
    <t>حديد قطر 8مم</t>
  </si>
  <si>
    <t>اذن 2</t>
  </si>
  <si>
    <t>اذن 3</t>
  </si>
  <si>
    <t>اذن 4</t>
  </si>
  <si>
    <t>حديد قطر 10مم</t>
  </si>
  <si>
    <t>اذن 5</t>
  </si>
  <si>
    <t>حديد قطر 18 مم</t>
  </si>
  <si>
    <t>حديد قطر 32 مم</t>
  </si>
  <si>
    <t>حديد قطر 22 مم</t>
  </si>
  <si>
    <t>حديد قطر25 مم</t>
  </si>
  <si>
    <t>سويتر</t>
  </si>
  <si>
    <t>3/2022 K</t>
  </si>
  <si>
    <t xml:space="preserve">مجدى شهدى </t>
  </si>
  <si>
    <t>اسمنت الممتاز 42.5</t>
  </si>
  <si>
    <t>حديد قطر 25 مم</t>
  </si>
  <si>
    <t>وارد الحديد والأسمنت حتي تاريخ 23-4-2022</t>
  </si>
  <si>
    <t>اسمنت سائب SRC 3</t>
  </si>
  <si>
    <t>اسمنت سائب CEM 42.5 bulk</t>
  </si>
  <si>
    <t xml:space="preserve">اجمالي الكمية (بالطن) حتى تاريخ 18/5/2022 التعاقد القديم </t>
  </si>
  <si>
    <t xml:space="preserve">اجمالى الكمية ( بالطن ) التعاقد الجديد </t>
  </si>
  <si>
    <t xml:space="preserve">اجمالى الكمية ( بالطن ) التعاقد القديم </t>
  </si>
  <si>
    <t xml:space="preserve">Cem SR5 42.5 bulk مقاوم سائب </t>
  </si>
  <si>
    <t>Cem SR5 42.5 bulkمقاوم سائب</t>
  </si>
  <si>
    <t xml:space="preserve">اسمنت سايب مقاوم لمحطة الخرسانة </t>
  </si>
  <si>
    <t>اسمنت مقاوم معبأ ( شكاير )</t>
  </si>
  <si>
    <t xml:space="preserve">اسمنت سايب عادى </t>
  </si>
  <si>
    <t xml:space="preserve">بداية جديدة </t>
  </si>
  <si>
    <t>CM IV/A(P) 42.5 N-SR</t>
  </si>
  <si>
    <t xml:space="preserve">Cem SR5 42.5bags مقاوم  </t>
  </si>
  <si>
    <t>حديد قطر 12 مم</t>
  </si>
  <si>
    <t>اسمنت سائب مقاوم SR3</t>
  </si>
  <si>
    <t xml:space="preserve">اجمالى الكمية تعاقد جديد وقديم </t>
  </si>
  <si>
    <t>SRC CEM IV/A-P 42.5 N Bulk</t>
  </si>
  <si>
    <t>31/1/2023</t>
  </si>
  <si>
    <t>30/1/2023</t>
  </si>
  <si>
    <t xml:space="preserve">وارد الأسمنت المعبأ العادى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</si>
</sst>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yyyy/mm/dd;@"/>
    <numFmt numFmtId="165" formatCode="#,##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  <charset val="178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 readingOrder="2"/>
    </xf>
    <xf numFmtId="0" fontId="3" fillId="2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 readingOrder="2"/>
    </xf>
    <xf numFmtId="1" fontId="2" fillId="0" borderId="1" xfId="0" applyNumberFormat="1" applyFont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 readingOrder="2"/>
    </xf>
    <xf numFmtId="0" fontId="1" fillId="3" borderId="1" xfId="0" applyNumberFormat="1" applyFont="1" applyFill="1" applyBorder="1" applyAlignment="1">
      <alignment horizontal="center" vertical="center" readingOrder="2"/>
    </xf>
    <xf numFmtId="1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 readingOrder="2"/>
    </xf>
    <xf numFmtId="0" fontId="0" fillId="0" borderId="0" xfId="0" applyBorder="1"/>
    <xf numFmtId="0" fontId="1" fillId="4" borderId="1" xfId="0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 readingOrder="2"/>
    </xf>
    <xf numFmtId="0" fontId="1" fillId="0" borderId="7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>
      <alignment horizontal="center" vertical="center" wrapText="1"/>
    </xf>
    <xf numFmtId="4" fontId="3" fillId="2" borderId="2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165" fontId="1" fillId="4" borderId="12" xfId="0" applyNumberFormat="1" applyFont="1" applyFill="1" applyBorder="1" applyAlignment="1">
      <alignment horizontal="center" vertical="center"/>
    </xf>
    <xf numFmtId="1" fontId="1" fillId="3" borderId="12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 readingOrder="2"/>
    </xf>
    <xf numFmtId="1" fontId="2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65" fontId="1" fillId="0" borderId="12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 readingOrder="2"/>
    </xf>
    <xf numFmtId="164" fontId="1" fillId="0" borderId="12" xfId="0" applyNumberFormat="1" applyFont="1" applyFill="1" applyBorder="1" applyAlignment="1">
      <alignment horizontal="center" vertical="center" readingOrder="2"/>
    </xf>
    <xf numFmtId="1" fontId="1" fillId="0" borderId="12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 readingOrder="2"/>
    </xf>
    <xf numFmtId="1" fontId="2" fillId="0" borderId="9" xfId="0" applyNumberFormat="1" applyFont="1" applyFill="1" applyBorder="1" applyAlignment="1">
      <alignment horizontal="center" vertical="center"/>
    </xf>
    <xf numFmtId="1" fontId="1" fillId="3" borderId="9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 readingOrder="2"/>
    </xf>
    <xf numFmtId="0" fontId="1" fillId="0" borderId="12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1" fillId="7" borderId="12" xfId="0" applyNumberFormat="1" applyFont="1" applyFill="1" applyBorder="1" applyAlignment="1">
      <alignment horizontal="center" vertical="center" readingOrder="2"/>
    </xf>
    <xf numFmtId="1" fontId="2" fillId="7" borderId="12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165" fontId="1" fillId="7" borderId="12" xfId="0" applyNumberFormat="1" applyFont="1" applyFill="1" applyBorder="1" applyAlignment="1">
      <alignment horizontal="center" vertical="center"/>
    </xf>
    <xf numFmtId="1" fontId="1" fillId="7" borderId="15" xfId="0" applyNumberFormat="1" applyFont="1" applyFill="1" applyBorder="1" applyAlignment="1">
      <alignment horizontal="center" vertical="center"/>
    </xf>
    <xf numFmtId="1" fontId="1" fillId="7" borderId="10" xfId="0" applyNumberFormat="1" applyFont="1" applyFill="1" applyBorder="1" applyAlignment="1">
      <alignment horizontal="center" vertical="center"/>
    </xf>
    <xf numFmtId="1" fontId="1" fillId="7" borderId="14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readingOrder="2"/>
    </xf>
    <xf numFmtId="0" fontId="1" fillId="0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 readingOrder="2"/>
    </xf>
    <xf numFmtId="164" fontId="1" fillId="9" borderId="12" xfId="0" applyNumberFormat="1" applyFont="1" applyFill="1" applyBorder="1" applyAlignment="1">
      <alignment horizontal="center" vertical="center" readingOrder="2"/>
    </xf>
    <xf numFmtId="1" fontId="2" fillId="9" borderId="12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5" fontId="1" fillId="9" borderId="12" xfId="0" applyNumberFormat="1" applyFont="1" applyFill="1" applyBorder="1" applyAlignment="1">
      <alignment horizontal="center" vertical="center"/>
    </xf>
    <xf numFmtId="1" fontId="1" fillId="9" borderId="1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 readingOrder="2"/>
    </xf>
    <xf numFmtId="164" fontId="1" fillId="6" borderId="12" xfId="0" applyNumberFormat="1" applyFont="1" applyFill="1" applyBorder="1" applyAlignment="1">
      <alignment horizontal="center" vertical="center" readingOrder="2"/>
    </xf>
    <xf numFmtId="1" fontId="2" fillId="6" borderId="12" xfId="0" applyNumberFormat="1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165" fontId="1" fillId="6" borderId="12" xfId="0" applyNumberFormat="1" applyFont="1" applyFill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readingOrder="2"/>
    </xf>
    <xf numFmtId="164" fontId="1" fillId="3" borderId="2" xfId="0" applyNumberFormat="1" applyFont="1" applyFill="1" applyBorder="1" applyAlignment="1">
      <alignment horizontal="center" vertical="center" readingOrder="2"/>
    </xf>
    <xf numFmtId="1" fontId="2" fillId="3" borderId="2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2" fontId="1" fillId="3" borderId="12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2" fontId="1" fillId="9" borderId="4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 applyAlignment="1">
      <alignment horizontal="center" vertical="center" readingOrder="2"/>
    </xf>
    <xf numFmtId="0" fontId="2" fillId="3" borderId="12" xfId="0" applyFont="1" applyFill="1" applyBorder="1" applyAlignment="1">
      <alignment horizontal="center" vertical="center" wrapText="1"/>
    </xf>
    <xf numFmtId="1" fontId="2" fillId="3" borderId="1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readingOrder="2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5" fontId="1" fillId="0" borderId="9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" fontId="3" fillId="2" borderId="18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readingOrder="2"/>
    </xf>
    <xf numFmtId="0" fontId="5" fillId="0" borderId="0" xfId="0" applyFont="1" applyBorder="1" applyAlignment="1">
      <alignment horizontal="center" readingOrder="2"/>
    </xf>
    <xf numFmtId="0" fontId="5" fillId="0" borderId="0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4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readingOrder="2"/>
    </xf>
    <xf numFmtId="0" fontId="9" fillId="6" borderId="0" xfId="0" applyFont="1" applyFill="1" applyBorder="1" applyAlignment="1">
      <alignment horizontal="center" readingOrder="2"/>
    </xf>
    <xf numFmtId="0" fontId="3" fillId="8" borderId="13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 applyAlignment="1">
      <alignment horizontal="center" vertical="center" readingOrder="2"/>
    </xf>
    <xf numFmtId="2" fontId="1" fillId="3" borderId="12" xfId="0" applyNumberFormat="1" applyFont="1" applyFill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3" borderId="16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7" borderId="9" xfId="0" applyNumberFormat="1" applyFont="1" applyFill="1" applyBorder="1" applyAlignment="1">
      <alignment horizontal="center" vertical="center"/>
    </xf>
    <xf numFmtId="2" fontId="1" fillId="7" borderId="8" xfId="0" applyNumberFormat="1" applyFont="1" applyFill="1" applyBorder="1" applyAlignment="1">
      <alignment horizontal="center" vertical="center"/>
    </xf>
    <xf numFmtId="2" fontId="1" fillId="9" borderId="2" xfId="0" applyNumberFormat="1" applyFont="1" applyFill="1" applyBorder="1" applyAlignment="1">
      <alignment horizontal="center" vertical="center"/>
    </xf>
    <xf numFmtId="2" fontId="1" fillId="9" borderId="3" xfId="0" applyNumberFormat="1" applyFont="1" applyFill="1" applyBorder="1" applyAlignment="1">
      <alignment horizontal="center" vertical="center"/>
    </xf>
    <xf numFmtId="2" fontId="1" fillId="9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2" fontId="1" fillId="3" borderId="14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1178866</xdr:colOff>
      <xdr:row>0</xdr:row>
      <xdr:rowOff>101395</xdr:rowOff>
    </xdr:from>
    <xdr:to>
      <xdr:col>6</xdr:col>
      <xdr:colOff>1791710</xdr:colOff>
      <xdr:row>3</xdr:row>
      <xdr:rowOff>72469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0CA4CE-36A9-4F09-A9A5-F4646CB15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2931025" y="101395"/>
          <a:ext cx="612844" cy="810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1007959</xdr:colOff>
      <xdr:row>0</xdr:row>
      <xdr:rowOff>0</xdr:rowOff>
    </xdr:from>
    <xdr:to>
      <xdr:col>6</xdr:col>
      <xdr:colOff>1620803</xdr:colOff>
      <xdr:row>2</xdr:row>
      <xdr:rowOff>250992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29E19E-7403-416D-8EBA-90D381A31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3405176" y="0"/>
          <a:ext cx="612844" cy="810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1311204</xdr:colOff>
      <xdr:row>0</xdr:row>
      <xdr:rowOff>93306</xdr:rowOff>
    </xdr:from>
    <xdr:to>
      <xdr:col>6</xdr:col>
      <xdr:colOff>1924048</xdr:colOff>
      <xdr:row>3</xdr:row>
      <xdr:rowOff>64380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BE3F48-D55F-443F-904A-1AA3EC667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2798687" y="93306"/>
          <a:ext cx="612844" cy="810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1474490</xdr:colOff>
      <xdr:row>0</xdr:row>
      <xdr:rowOff>38878</xdr:rowOff>
    </xdr:from>
    <xdr:to>
      <xdr:col>6</xdr:col>
      <xdr:colOff>2087334</xdr:colOff>
      <xdr:row>3</xdr:row>
      <xdr:rowOff>9952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BCCB0A-BF3A-4C47-905F-72290FFF2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2635401" y="38878"/>
          <a:ext cx="612844" cy="8108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487000</xdr:colOff>
      <xdr:row>0</xdr:row>
      <xdr:rowOff>8088</xdr:rowOff>
    </xdr:from>
    <xdr:to>
      <xdr:col>6</xdr:col>
      <xdr:colOff>493354</xdr:colOff>
      <xdr:row>2</xdr:row>
      <xdr:rowOff>259080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CF4404-0353-49F6-876D-61EE2C864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3969786" y="8088"/>
          <a:ext cx="615954" cy="81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9"/>
  <sheetViews>
    <sheetView rightToLeft="1" view="pageBreakPreview" topLeftCell="B1" zoomScale="98" zoomScaleNormal="98" zoomScaleSheetLayoutView="98" workbookViewId="0">
      <selection activeCell="E5" sqref="E5"/>
    </sheetView>
  </sheetViews>
  <sheetFormatPr defaultRowHeight="14.4" x14ac:dyDescent="0.3"/>
  <cols>
    <col min="1" max="1" width="11.21875" bestFit="1" customWidth="1"/>
    <col min="2" max="2" width="14.5546875" style="1" customWidth="1"/>
    <col min="3" max="3" width="14.5546875" style="21" customWidth="1"/>
    <col min="4" max="4" width="12.109375" customWidth="1"/>
    <col min="5" max="5" width="17.6640625" customWidth="1"/>
    <col min="6" max="6" width="12.109375" customWidth="1"/>
    <col min="7" max="7" width="32.6640625" customWidth="1"/>
  </cols>
  <sheetData>
    <row r="1" spans="1:7" ht="22.2" customHeight="1" x14ac:dyDescent="0.4">
      <c r="A1" s="113" t="s">
        <v>2</v>
      </c>
      <c r="B1" s="113"/>
      <c r="C1" s="113"/>
      <c r="D1" s="113"/>
      <c r="E1" s="113"/>
      <c r="F1" s="106"/>
      <c r="G1" s="106"/>
    </row>
    <row r="2" spans="1:7" ht="22.2" customHeight="1" x14ac:dyDescent="0.4">
      <c r="A2" s="113" t="s">
        <v>3</v>
      </c>
      <c r="B2" s="113"/>
      <c r="C2" s="113"/>
      <c r="D2" s="113"/>
      <c r="E2" s="113"/>
      <c r="F2" s="106"/>
      <c r="G2" s="106"/>
    </row>
    <row r="3" spans="1:7" ht="22.2" customHeight="1" x14ac:dyDescent="0.4">
      <c r="A3" s="112" t="s">
        <v>31</v>
      </c>
      <c r="B3" s="112"/>
      <c r="C3" s="112"/>
      <c r="D3" s="112"/>
      <c r="E3" s="112"/>
      <c r="F3" s="106"/>
      <c r="G3" s="106"/>
    </row>
    <row r="4" spans="1:7" ht="22.2" customHeight="1" x14ac:dyDescent="0.4">
      <c r="A4" s="110" t="s">
        <v>51</v>
      </c>
      <c r="B4" s="111"/>
      <c r="C4" s="111"/>
      <c r="D4" s="111"/>
      <c r="E4" s="111"/>
      <c r="F4" s="111"/>
      <c r="G4" s="111"/>
    </row>
    <row r="5" spans="1:7" ht="51.6" customHeight="1" x14ac:dyDescent="0.3">
      <c r="A5" s="5" t="s">
        <v>7</v>
      </c>
      <c r="B5" s="5" t="s">
        <v>0</v>
      </c>
      <c r="C5" s="5"/>
      <c r="D5" s="6" t="s">
        <v>1</v>
      </c>
      <c r="E5" s="6" t="s">
        <v>4</v>
      </c>
      <c r="F5" s="6" t="s">
        <v>5</v>
      </c>
      <c r="G5" s="89" t="s">
        <v>6</v>
      </c>
    </row>
    <row r="6" spans="1:7" x14ac:dyDescent="0.3">
      <c r="A6" s="11">
        <v>1</v>
      </c>
      <c r="B6" s="8">
        <v>44331</v>
      </c>
      <c r="C6" s="8"/>
      <c r="D6" s="3">
        <v>124542</v>
      </c>
      <c r="E6" s="2">
        <v>60</v>
      </c>
      <c r="F6" s="2">
        <f>E6</f>
        <v>60</v>
      </c>
      <c r="G6" s="80"/>
    </row>
    <row r="7" spans="1:7" x14ac:dyDescent="0.3">
      <c r="A7" s="11">
        <f>A6+1</f>
        <v>2</v>
      </c>
      <c r="B7" s="8">
        <v>44350</v>
      </c>
      <c r="C7" s="8"/>
      <c r="D7" s="3">
        <v>1253591</v>
      </c>
      <c r="E7" s="2">
        <v>70</v>
      </c>
      <c r="F7" s="107">
        <f>SUM(E7:E13)</f>
        <v>450</v>
      </c>
      <c r="G7" s="80"/>
    </row>
    <row r="8" spans="1:7" x14ac:dyDescent="0.3">
      <c r="A8" s="11">
        <f t="shared" ref="A8:A71" si="0">A7+1</f>
        <v>3</v>
      </c>
      <c r="B8" s="8">
        <v>44352</v>
      </c>
      <c r="C8" s="8"/>
      <c r="D8" s="3">
        <v>1254213</v>
      </c>
      <c r="E8" s="2">
        <v>70</v>
      </c>
      <c r="F8" s="108"/>
      <c r="G8" s="80"/>
    </row>
    <row r="9" spans="1:7" x14ac:dyDescent="0.3">
      <c r="A9" s="11">
        <f t="shared" si="0"/>
        <v>4</v>
      </c>
      <c r="B9" s="8">
        <v>44357</v>
      </c>
      <c r="C9" s="8"/>
      <c r="D9" s="3">
        <v>1257898</v>
      </c>
      <c r="E9" s="2">
        <v>70</v>
      </c>
      <c r="F9" s="108"/>
      <c r="G9" s="80"/>
    </row>
    <row r="10" spans="1:7" x14ac:dyDescent="0.3">
      <c r="A10" s="11">
        <f t="shared" si="0"/>
        <v>5</v>
      </c>
      <c r="B10" s="8">
        <v>44368</v>
      </c>
      <c r="C10" s="8"/>
      <c r="D10" s="3">
        <v>1264216</v>
      </c>
      <c r="E10" s="2">
        <v>60</v>
      </c>
      <c r="F10" s="108"/>
      <c r="G10" s="80"/>
    </row>
    <row r="11" spans="1:7" x14ac:dyDescent="0.3">
      <c r="A11" s="11">
        <f t="shared" si="0"/>
        <v>6</v>
      </c>
      <c r="B11" s="8">
        <v>44369</v>
      </c>
      <c r="C11" s="8"/>
      <c r="D11" s="3">
        <v>1264620</v>
      </c>
      <c r="E11" s="2">
        <v>60</v>
      </c>
      <c r="F11" s="108"/>
      <c r="G11" s="80"/>
    </row>
    <row r="12" spans="1:7" x14ac:dyDescent="0.3">
      <c r="A12" s="11">
        <f t="shared" si="0"/>
        <v>7</v>
      </c>
      <c r="B12" s="8">
        <v>44372</v>
      </c>
      <c r="C12" s="8"/>
      <c r="D12" s="3">
        <v>1266101</v>
      </c>
      <c r="E12" s="2">
        <v>60</v>
      </c>
      <c r="F12" s="108"/>
      <c r="G12" s="80"/>
    </row>
    <row r="13" spans="1:7" x14ac:dyDescent="0.3">
      <c r="A13" s="11">
        <f t="shared" si="0"/>
        <v>8</v>
      </c>
      <c r="B13" s="8">
        <v>44373</v>
      </c>
      <c r="C13" s="8"/>
      <c r="D13" s="3">
        <v>1266723</v>
      </c>
      <c r="E13" s="2">
        <v>60</v>
      </c>
      <c r="F13" s="109"/>
      <c r="G13" s="80"/>
    </row>
    <row r="14" spans="1:7" x14ac:dyDescent="0.3">
      <c r="A14" s="11">
        <f t="shared" si="0"/>
        <v>9</v>
      </c>
      <c r="B14" s="8">
        <v>44379</v>
      </c>
      <c r="C14" s="8"/>
      <c r="D14" s="3">
        <v>1270297</v>
      </c>
      <c r="E14" s="2">
        <v>60</v>
      </c>
      <c r="F14" s="107">
        <f>SUM(E14:E24)</f>
        <v>690</v>
      </c>
      <c r="G14" s="80"/>
    </row>
    <row r="15" spans="1:7" x14ac:dyDescent="0.3">
      <c r="A15" s="11">
        <f t="shared" si="0"/>
        <v>10</v>
      </c>
      <c r="B15" s="8">
        <v>44380</v>
      </c>
      <c r="C15" s="8"/>
      <c r="D15" s="3">
        <v>1271062</v>
      </c>
      <c r="E15" s="2">
        <v>70</v>
      </c>
      <c r="F15" s="108"/>
      <c r="G15" s="80"/>
    </row>
    <row r="16" spans="1:7" x14ac:dyDescent="0.3">
      <c r="A16" s="11">
        <f t="shared" si="0"/>
        <v>11</v>
      </c>
      <c r="B16" s="8">
        <v>44381</v>
      </c>
      <c r="C16" s="8"/>
      <c r="D16" s="3">
        <v>1271405</v>
      </c>
      <c r="E16" s="2">
        <v>70</v>
      </c>
      <c r="F16" s="108"/>
      <c r="G16" s="80"/>
    </row>
    <row r="17" spans="1:7" x14ac:dyDescent="0.3">
      <c r="A17" s="11">
        <f t="shared" si="0"/>
        <v>12</v>
      </c>
      <c r="B17" s="8">
        <v>44386</v>
      </c>
      <c r="C17" s="8"/>
      <c r="D17" s="7">
        <v>1275049</v>
      </c>
      <c r="E17" s="2">
        <v>60</v>
      </c>
      <c r="F17" s="108"/>
      <c r="G17" s="80"/>
    </row>
    <row r="18" spans="1:7" x14ac:dyDescent="0.3">
      <c r="A18" s="11">
        <f t="shared" si="0"/>
        <v>13</v>
      </c>
      <c r="B18" s="8">
        <v>44387</v>
      </c>
      <c r="C18" s="8"/>
      <c r="D18" s="7">
        <v>1275402</v>
      </c>
      <c r="E18" s="2">
        <v>60</v>
      </c>
      <c r="F18" s="108"/>
      <c r="G18" s="80"/>
    </row>
    <row r="19" spans="1:7" x14ac:dyDescent="0.3">
      <c r="A19" s="11">
        <f t="shared" si="0"/>
        <v>14</v>
      </c>
      <c r="B19" s="8">
        <v>44387</v>
      </c>
      <c r="C19" s="8"/>
      <c r="D19" s="7">
        <v>1275591</v>
      </c>
      <c r="E19" s="2">
        <v>60</v>
      </c>
      <c r="F19" s="108"/>
      <c r="G19" s="80"/>
    </row>
    <row r="20" spans="1:7" x14ac:dyDescent="0.3">
      <c r="A20" s="11">
        <f t="shared" si="0"/>
        <v>15</v>
      </c>
      <c r="B20" s="8">
        <v>44390</v>
      </c>
      <c r="C20" s="8"/>
      <c r="D20" s="7">
        <v>1278328</v>
      </c>
      <c r="E20" s="2">
        <v>60</v>
      </c>
      <c r="F20" s="108"/>
      <c r="G20" s="80"/>
    </row>
    <row r="21" spans="1:7" x14ac:dyDescent="0.3">
      <c r="A21" s="11">
        <f t="shared" si="0"/>
        <v>16</v>
      </c>
      <c r="B21" s="8">
        <v>44402</v>
      </c>
      <c r="C21" s="8"/>
      <c r="D21" s="7">
        <v>1282188</v>
      </c>
      <c r="E21" s="2">
        <v>60</v>
      </c>
      <c r="F21" s="108"/>
      <c r="G21" s="80"/>
    </row>
    <row r="22" spans="1:7" x14ac:dyDescent="0.3">
      <c r="A22" s="11">
        <f t="shared" si="0"/>
        <v>17</v>
      </c>
      <c r="B22" s="8">
        <v>44402</v>
      </c>
      <c r="C22" s="8"/>
      <c r="D22" s="7">
        <v>1282317</v>
      </c>
      <c r="E22" s="2">
        <v>60</v>
      </c>
      <c r="F22" s="108"/>
      <c r="G22" s="80"/>
    </row>
    <row r="23" spans="1:7" x14ac:dyDescent="0.3">
      <c r="A23" s="11">
        <f t="shared" si="0"/>
        <v>18</v>
      </c>
      <c r="B23" s="8">
        <v>44402</v>
      </c>
      <c r="C23" s="8"/>
      <c r="D23" s="7">
        <v>1282221</v>
      </c>
      <c r="E23" s="2">
        <v>60</v>
      </c>
      <c r="F23" s="108"/>
      <c r="G23" s="80"/>
    </row>
    <row r="24" spans="1:7" x14ac:dyDescent="0.3">
      <c r="A24" s="11">
        <f t="shared" si="0"/>
        <v>19</v>
      </c>
      <c r="B24" s="8">
        <v>44406</v>
      </c>
      <c r="C24" s="8"/>
      <c r="D24" s="7">
        <v>1285105</v>
      </c>
      <c r="E24" s="2">
        <v>70</v>
      </c>
      <c r="F24" s="109"/>
      <c r="G24" s="80"/>
    </row>
    <row r="25" spans="1:7" x14ac:dyDescent="0.3">
      <c r="A25" s="11">
        <f t="shared" si="0"/>
        <v>20</v>
      </c>
      <c r="B25" s="8">
        <v>44415</v>
      </c>
      <c r="C25" s="8"/>
      <c r="D25" s="7">
        <v>1292584</v>
      </c>
      <c r="E25" s="2">
        <v>60</v>
      </c>
      <c r="F25" s="107">
        <f>SUM(E25:E48)</f>
        <v>1610</v>
      </c>
      <c r="G25" s="80"/>
    </row>
    <row r="26" spans="1:7" x14ac:dyDescent="0.3">
      <c r="A26" s="11">
        <f t="shared" si="0"/>
        <v>21</v>
      </c>
      <c r="B26" s="8">
        <v>44415</v>
      </c>
      <c r="C26" s="8"/>
      <c r="D26" s="9">
        <v>1292572</v>
      </c>
      <c r="E26" s="4">
        <v>60</v>
      </c>
      <c r="F26" s="108"/>
      <c r="G26" s="80"/>
    </row>
    <row r="27" spans="1:7" x14ac:dyDescent="0.3">
      <c r="A27" s="11">
        <f t="shared" si="0"/>
        <v>22</v>
      </c>
      <c r="B27" s="8">
        <v>44415</v>
      </c>
      <c r="C27" s="8"/>
      <c r="D27" s="9">
        <v>1292554</v>
      </c>
      <c r="E27" s="4">
        <v>60</v>
      </c>
      <c r="F27" s="108"/>
      <c r="G27" s="80"/>
    </row>
    <row r="28" spans="1:7" x14ac:dyDescent="0.3">
      <c r="A28" s="11">
        <f t="shared" si="0"/>
        <v>23</v>
      </c>
      <c r="B28" s="8">
        <v>44416</v>
      </c>
      <c r="C28" s="8"/>
      <c r="D28" s="7">
        <v>1292576</v>
      </c>
      <c r="E28" s="2">
        <v>60</v>
      </c>
      <c r="F28" s="108"/>
      <c r="G28" s="80"/>
    </row>
    <row r="29" spans="1:7" x14ac:dyDescent="0.3">
      <c r="A29" s="11">
        <f t="shared" si="0"/>
        <v>24</v>
      </c>
      <c r="B29" s="8">
        <v>44418</v>
      </c>
      <c r="C29" s="8"/>
      <c r="D29" s="7">
        <v>1294498</v>
      </c>
      <c r="E29" s="2">
        <v>60</v>
      </c>
      <c r="F29" s="108"/>
      <c r="G29" s="80"/>
    </row>
    <row r="30" spans="1:7" x14ac:dyDescent="0.3">
      <c r="A30" s="11">
        <f t="shared" si="0"/>
        <v>25</v>
      </c>
      <c r="B30" s="8">
        <v>44418</v>
      </c>
      <c r="C30" s="8"/>
      <c r="D30" s="7">
        <v>1294600</v>
      </c>
      <c r="E30" s="2">
        <v>60</v>
      </c>
      <c r="F30" s="108"/>
      <c r="G30" s="80"/>
    </row>
    <row r="31" spans="1:7" x14ac:dyDescent="0.3">
      <c r="A31" s="11">
        <f t="shared" si="0"/>
        <v>26</v>
      </c>
      <c r="B31" s="8">
        <v>44418</v>
      </c>
      <c r="C31" s="8"/>
      <c r="D31" s="7">
        <v>1294634</v>
      </c>
      <c r="E31" s="2">
        <v>60</v>
      </c>
      <c r="F31" s="108"/>
      <c r="G31" s="80"/>
    </row>
    <row r="32" spans="1:7" x14ac:dyDescent="0.3">
      <c r="A32" s="11">
        <f t="shared" si="0"/>
        <v>27</v>
      </c>
      <c r="B32" s="10">
        <v>44420</v>
      </c>
      <c r="C32" s="10"/>
      <c r="D32" s="7">
        <v>1296087</v>
      </c>
      <c r="E32" s="2">
        <v>70</v>
      </c>
      <c r="F32" s="108"/>
      <c r="G32" s="80"/>
    </row>
    <row r="33" spans="1:7" x14ac:dyDescent="0.3">
      <c r="A33" s="11">
        <f t="shared" si="0"/>
        <v>28</v>
      </c>
      <c r="B33" s="10">
        <v>44420</v>
      </c>
      <c r="C33" s="10"/>
      <c r="D33" s="7">
        <v>1295729</v>
      </c>
      <c r="E33" s="2">
        <v>70</v>
      </c>
      <c r="F33" s="108"/>
      <c r="G33" s="80"/>
    </row>
    <row r="34" spans="1:7" x14ac:dyDescent="0.3">
      <c r="A34" s="11">
        <f t="shared" si="0"/>
        <v>29</v>
      </c>
      <c r="B34" s="10">
        <v>44421</v>
      </c>
      <c r="C34" s="10"/>
      <c r="D34" s="7">
        <v>1296824</v>
      </c>
      <c r="E34" s="2">
        <v>70</v>
      </c>
      <c r="F34" s="108"/>
      <c r="G34" s="80"/>
    </row>
    <row r="35" spans="1:7" x14ac:dyDescent="0.3">
      <c r="A35" s="11">
        <f t="shared" si="0"/>
        <v>30</v>
      </c>
      <c r="B35" s="10">
        <v>44421</v>
      </c>
      <c r="C35" s="10"/>
      <c r="D35" s="7">
        <v>1296407</v>
      </c>
      <c r="E35" s="2">
        <v>70</v>
      </c>
      <c r="F35" s="108"/>
      <c r="G35" s="80"/>
    </row>
    <row r="36" spans="1:7" x14ac:dyDescent="0.3">
      <c r="A36" s="11">
        <f t="shared" si="0"/>
        <v>31</v>
      </c>
      <c r="B36" s="10">
        <v>44431</v>
      </c>
      <c r="C36" s="10"/>
      <c r="D36" s="7">
        <v>1304317</v>
      </c>
      <c r="E36" s="2">
        <v>70</v>
      </c>
      <c r="F36" s="108"/>
      <c r="G36" s="80"/>
    </row>
    <row r="37" spans="1:7" x14ac:dyDescent="0.3">
      <c r="A37" s="11">
        <f t="shared" si="0"/>
        <v>32</v>
      </c>
      <c r="B37" s="10">
        <v>44431</v>
      </c>
      <c r="C37" s="10"/>
      <c r="D37" s="7">
        <v>1304270</v>
      </c>
      <c r="E37" s="2">
        <v>70</v>
      </c>
      <c r="F37" s="108"/>
      <c r="G37" s="80"/>
    </row>
    <row r="38" spans="1:7" x14ac:dyDescent="0.3">
      <c r="A38" s="11">
        <f t="shared" si="0"/>
        <v>33</v>
      </c>
      <c r="B38" s="10">
        <v>44431</v>
      </c>
      <c r="C38" s="10"/>
      <c r="D38" s="7">
        <v>1304156</v>
      </c>
      <c r="E38" s="2">
        <v>70</v>
      </c>
      <c r="F38" s="108"/>
      <c r="G38" s="80"/>
    </row>
    <row r="39" spans="1:7" x14ac:dyDescent="0.3">
      <c r="A39" s="11">
        <f t="shared" si="0"/>
        <v>34</v>
      </c>
      <c r="B39" s="10">
        <v>44432</v>
      </c>
      <c r="C39" s="10"/>
      <c r="D39" s="7">
        <v>1305121</v>
      </c>
      <c r="E39" s="2">
        <v>70</v>
      </c>
      <c r="F39" s="108"/>
      <c r="G39" s="80"/>
    </row>
    <row r="40" spans="1:7" x14ac:dyDescent="0.3">
      <c r="A40" s="11">
        <f t="shared" si="0"/>
        <v>35</v>
      </c>
      <c r="B40" s="10">
        <v>44432</v>
      </c>
      <c r="C40" s="10"/>
      <c r="D40" s="7">
        <v>1305100</v>
      </c>
      <c r="E40" s="2">
        <v>70</v>
      </c>
      <c r="F40" s="108"/>
      <c r="G40" s="80"/>
    </row>
    <row r="41" spans="1:7" x14ac:dyDescent="0.3">
      <c r="A41" s="11">
        <f t="shared" si="0"/>
        <v>36</v>
      </c>
      <c r="B41" s="10">
        <v>44432</v>
      </c>
      <c r="C41" s="10"/>
      <c r="D41" s="7">
        <v>1305009</v>
      </c>
      <c r="E41" s="2">
        <v>70</v>
      </c>
      <c r="F41" s="108"/>
      <c r="G41" s="80"/>
    </row>
    <row r="42" spans="1:7" x14ac:dyDescent="0.3">
      <c r="A42" s="11">
        <f t="shared" si="0"/>
        <v>37</v>
      </c>
      <c r="B42" s="10">
        <v>44432</v>
      </c>
      <c r="C42" s="10"/>
      <c r="D42" s="7">
        <v>1304973</v>
      </c>
      <c r="E42" s="2">
        <v>70</v>
      </c>
      <c r="F42" s="108"/>
      <c r="G42" s="80"/>
    </row>
    <row r="43" spans="1:7" x14ac:dyDescent="0.3">
      <c r="A43" s="11">
        <f t="shared" si="0"/>
        <v>38</v>
      </c>
      <c r="B43" s="10">
        <v>44433</v>
      </c>
      <c r="C43" s="10"/>
      <c r="D43" s="7">
        <v>1305384</v>
      </c>
      <c r="E43" s="2">
        <v>70</v>
      </c>
      <c r="F43" s="108"/>
      <c r="G43" s="80"/>
    </row>
    <row r="44" spans="1:7" x14ac:dyDescent="0.3">
      <c r="A44" s="11">
        <f t="shared" si="0"/>
        <v>39</v>
      </c>
      <c r="B44" s="10">
        <v>44433</v>
      </c>
      <c r="C44" s="10"/>
      <c r="D44" s="7">
        <v>1305282</v>
      </c>
      <c r="E44" s="2">
        <v>70</v>
      </c>
      <c r="F44" s="108"/>
      <c r="G44" s="80"/>
    </row>
    <row r="45" spans="1:7" x14ac:dyDescent="0.3">
      <c r="A45" s="11">
        <f t="shared" si="0"/>
        <v>40</v>
      </c>
      <c r="B45" s="10">
        <v>44436</v>
      </c>
      <c r="C45" s="10"/>
      <c r="D45" s="7">
        <v>1307765</v>
      </c>
      <c r="E45" s="2">
        <v>70</v>
      </c>
      <c r="F45" s="108"/>
      <c r="G45" s="80"/>
    </row>
    <row r="46" spans="1:7" x14ac:dyDescent="0.3">
      <c r="A46" s="11">
        <f t="shared" si="0"/>
        <v>41</v>
      </c>
      <c r="B46" s="10">
        <v>44436</v>
      </c>
      <c r="C46" s="10"/>
      <c r="D46" s="7">
        <v>1307731</v>
      </c>
      <c r="E46" s="2">
        <v>70</v>
      </c>
      <c r="F46" s="108"/>
      <c r="G46" s="80"/>
    </row>
    <row r="47" spans="1:7" x14ac:dyDescent="0.3">
      <c r="A47" s="11">
        <f t="shared" si="0"/>
        <v>42</v>
      </c>
      <c r="B47" s="10">
        <v>44436</v>
      </c>
      <c r="C47" s="10"/>
      <c r="D47" s="7">
        <v>1307662</v>
      </c>
      <c r="E47" s="2">
        <v>70</v>
      </c>
      <c r="F47" s="108"/>
      <c r="G47" s="80"/>
    </row>
    <row r="48" spans="1:7" x14ac:dyDescent="0.3">
      <c r="A48" s="11">
        <f t="shared" si="0"/>
        <v>43</v>
      </c>
      <c r="B48" s="10">
        <v>44437</v>
      </c>
      <c r="C48" s="10"/>
      <c r="D48" s="7">
        <v>1307984</v>
      </c>
      <c r="E48" s="2">
        <v>70</v>
      </c>
      <c r="F48" s="109"/>
      <c r="G48" s="80"/>
    </row>
    <row r="49" spans="1:7" x14ac:dyDescent="0.3">
      <c r="A49" s="11">
        <f t="shared" si="0"/>
        <v>44</v>
      </c>
      <c r="B49" s="10">
        <v>44440</v>
      </c>
      <c r="C49" s="10"/>
      <c r="D49" s="7">
        <v>1310550</v>
      </c>
      <c r="E49" s="2">
        <v>70</v>
      </c>
      <c r="F49" s="107">
        <f>SUM(E49:E77)</f>
        <v>2030</v>
      </c>
      <c r="G49" s="80"/>
    </row>
    <row r="50" spans="1:7" x14ac:dyDescent="0.3">
      <c r="A50" s="11">
        <f t="shared" si="0"/>
        <v>45</v>
      </c>
      <c r="B50" s="10">
        <v>44440</v>
      </c>
      <c r="C50" s="10"/>
      <c r="D50" s="7">
        <v>1310492</v>
      </c>
      <c r="E50" s="2">
        <v>70</v>
      </c>
      <c r="F50" s="108"/>
      <c r="G50" s="80"/>
    </row>
    <row r="51" spans="1:7" x14ac:dyDescent="0.3">
      <c r="A51" s="11">
        <f t="shared" si="0"/>
        <v>46</v>
      </c>
      <c r="B51" s="10">
        <v>44440</v>
      </c>
      <c r="C51" s="10"/>
      <c r="D51" s="7">
        <v>1310479</v>
      </c>
      <c r="E51" s="2">
        <v>70</v>
      </c>
      <c r="F51" s="108"/>
      <c r="G51" s="80"/>
    </row>
    <row r="52" spans="1:7" x14ac:dyDescent="0.3">
      <c r="A52" s="11">
        <f t="shared" si="0"/>
        <v>47</v>
      </c>
      <c r="B52" s="10">
        <v>44440</v>
      </c>
      <c r="C52" s="10"/>
      <c r="D52" s="7">
        <v>1310472</v>
      </c>
      <c r="E52" s="2">
        <v>70</v>
      </c>
      <c r="F52" s="108"/>
      <c r="G52" s="80"/>
    </row>
    <row r="53" spans="1:7" x14ac:dyDescent="0.3">
      <c r="A53" s="11">
        <f t="shared" si="0"/>
        <v>48</v>
      </c>
      <c r="B53" s="10">
        <v>44441</v>
      </c>
      <c r="C53" s="10"/>
      <c r="D53" s="7">
        <v>1310662</v>
      </c>
      <c r="E53" s="2">
        <v>70</v>
      </c>
      <c r="F53" s="108"/>
      <c r="G53" s="80"/>
    </row>
    <row r="54" spans="1:7" x14ac:dyDescent="0.3">
      <c r="A54" s="11">
        <f t="shared" si="0"/>
        <v>49</v>
      </c>
      <c r="B54" s="10">
        <v>44441</v>
      </c>
      <c r="C54" s="10"/>
      <c r="D54" s="7">
        <v>1310642</v>
      </c>
      <c r="E54" s="2">
        <v>70</v>
      </c>
      <c r="F54" s="108"/>
      <c r="G54" s="80"/>
    </row>
    <row r="55" spans="1:7" x14ac:dyDescent="0.3">
      <c r="A55" s="11">
        <f t="shared" si="0"/>
        <v>50</v>
      </c>
      <c r="B55" s="10">
        <v>44448</v>
      </c>
      <c r="C55" s="10"/>
      <c r="D55" s="7">
        <v>1316693</v>
      </c>
      <c r="E55" s="2">
        <v>70</v>
      </c>
      <c r="F55" s="108"/>
      <c r="G55" s="80"/>
    </row>
    <row r="56" spans="1:7" x14ac:dyDescent="0.3">
      <c r="A56" s="11">
        <f t="shared" si="0"/>
        <v>51</v>
      </c>
      <c r="B56" s="10">
        <v>44449</v>
      </c>
      <c r="C56" s="10"/>
      <c r="D56" s="7">
        <v>1316909</v>
      </c>
      <c r="E56" s="2">
        <v>70</v>
      </c>
      <c r="F56" s="108"/>
      <c r="G56" s="80"/>
    </row>
    <row r="57" spans="1:7" x14ac:dyDescent="0.3">
      <c r="A57" s="11">
        <f t="shared" si="0"/>
        <v>52</v>
      </c>
      <c r="B57" s="10">
        <v>44449</v>
      </c>
      <c r="C57" s="10"/>
      <c r="D57" s="7">
        <v>1316895</v>
      </c>
      <c r="E57" s="2">
        <v>70</v>
      </c>
      <c r="F57" s="108"/>
      <c r="G57" s="80"/>
    </row>
    <row r="58" spans="1:7" x14ac:dyDescent="0.3">
      <c r="A58" s="11">
        <f t="shared" si="0"/>
        <v>53</v>
      </c>
      <c r="B58" s="10">
        <v>44449</v>
      </c>
      <c r="C58" s="10"/>
      <c r="D58" s="7">
        <v>1316881</v>
      </c>
      <c r="E58" s="2">
        <v>70</v>
      </c>
      <c r="F58" s="108"/>
      <c r="G58" s="80"/>
    </row>
    <row r="59" spans="1:7" x14ac:dyDescent="0.3">
      <c r="A59" s="11">
        <f t="shared" si="0"/>
        <v>54</v>
      </c>
      <c r="B59" s="10">
        <v>44451</v>
      </c>
      <c r="C59" s="10"/>
      <c r="D59" s="7">
        <v>1318881</v>
      </c>
      <c r="E59" s="2">
        <v>70</v>
      </c>
      <c r="F59" s="108"/>
      <c r="G59" s="80"/>
    </row>
    <row r="60" spans="1:7" x14ac:dyDescent="0.3">
      <c r="A60" s="11">
        <f t="shared" si="0"/>
        <v>55</v>
      </c>
      <c r="B60" s="10">
        <v>44451</v>
      </c>
      <c r="C60" s="10"/>
      <c r="D60" s="7">
        <v>1318871</v>
      </c>
      <c r="E60" s="2">
        <v>70</v>
      </c>
      <c r="F60" s="108"/>
      <c r="G60" s="80"/>
    </row>
    <row r="61" spans="1:7" x14ac:dyDescent="0.3">
      <c r="A61" s="11">
        <f t="shared" si="0"/>
        <v>56</v>
      </c>
      <c r="B61" s="10">
        <v>44451</v>
      </c>
      <c r="C61" s="10"/>
      <c r="D61" s="7">
        <v>1318859</v>
      </c>
      <c r="E61" s="2">
        <v>70</v>
      </c>
      <c r="F61" s="108"/>
      <c r="G61" s="80"/>
    </row>
    <row r="62" spans="1:7" x14ac:dyDescent="0.3">
      <c r="A62" s="11">
        <f t="shared" si="0"/>
        <v>57</v>
      </c>
      <c r="B62" s="10">
        <v>44451</v>
      </c>
      <c r="C62" s="10"/>
      <c r="D62" s="7">
        <v>1318739</v>
      </c>
      <c r="E62" s="2">
        <v>70</v>
      </c>
      <c r="F62" s="108"/>
      <c r="G62" s="80"/>
    </row>
    <row r="63" spans="1:7" x14ac:dyDescent="0.3">
      <c r="A63" s="11">
        <f t="shared" si="0"/>
        <v>58</v>
      </c>
      <c r="B63" s="10">
        <v>44452</v>
      </c>
      <c r="C63" s="10"/>
      <c r="D63" s="7">
        <v>1319008</v>
      </c>
      <c r="E63" s="2">
        <v>70</v>
      </c>
      <c r="F63" s="108"/>
      <c r="G63" s="80"/>
    </row>
    <row r="64" spans="1:7" x14ac:dyDescent="0.3">
      <c r="A64" s="11">
        <f t="shared" si="0"/>
        <v>59</v>
      </c>
      <c r="B64" s="10">
        <v>44458</v>
      </c>
      <c r="C64" s="10"/>
      <c r="D64" s="7">
        <v>1324618</v>
      </c>
      <c r="E64" s="2">
        <v>70</v>
      </c>
      <c r="F64" s="108"/>
      <c r="G64" s="80"/>
    </row>
    <row r="65" spans="1:7" x14ac:dyDescent="0.3">
      <c r="A65" s="11">
        <f t="shared" si="0"/>
        <v>60</v>
      </c>
      <c r="B65" s="10">
        <v>44458</v>
      </c>
      <c r="C65" s="10"/>
      <c r="D65" s="7">
        <v>1324325</v>
      </c>
      <c r="E65" s="2">
        <v>70</v>
      </c>
      <c r="F65" s="108"/>
      <c r="G65" s="80"/>
    </row>
    <row r="66" spans="1:7" x14ac:dyDescent="0.3">
      <c r="A66" s="11">
        <f t="shared" si="0"/>
        <v>61</v>
      </c>
      <c r="B66" s="10">
        <v>44458</v>
      </c>
      <c r="C66" s="10"/>
      <c r="D66" s="7">
        <v>1324329</v>
      </c>
      <c r="E66" s="2">
        <v>70</v>
      </c>
      <c r="F66" s="108"/>
      <c r="G66" s="80"/>
    </row>
    <row r="67" spans="1:7" x14ac:dyDescent="0.3">
      <c r="A67" s="11">
        <f t="shared" si="0"/>
        <v>62</v>
      </c>
      <c r="B67" s="10">
        <v>44458</v>
      </c>
      <c r="C67" s="10"/>
      <c r="D67" s="7">
        <v>1324378</v>
      </c>
      <c r="E67" s="2">
        <v>70</v>
      </c>
      <c r="F67" s="108"/>
      <c r="G67" s="80"/>
    </row>
    <row r="68" spans="1:7" x14ac:dyDescent="0.3">
      <c r="A68" s="11">
        <f t="shared" si="0"/>
        <v>63</v>
      </c>
      <c r="B68" s="10">
        <v>44458</v>
      </c>
      <c r="C68" s="10"/>
      <c r="D68" s="7">
        <v>1324496</v>
      </c>
      <c r="E68" s="2">
        <v>70</v>
      </c>
      <c r="F68" s="108"/>
      <c r="G68" s="80"/>
    </row>
    <row r="69" spans="1:7" x14ac:dyDescent="0.3">
      <c r="A69" s="11">
        <f t="shared" si="0"/>
        <v>64</v>
      </c>
      <c r="B69" s="10">
        <v>44458</v>
      </c>
      <c r="C69" s="10"/>
      <c r="D69" s="7">
        <v>1324629</v>
      </c>
      <c r="E69" s="2">
        <v>70</v>
      </c>
      <c r="F69" s="108"/>
      <c r="G69" s="80"/>
    </row>
    <row r="70" spans="1:7" x14ac:dyDescent="0.3">
      <c r="A70" s="11">
        <f t="shared" si="0"/>
        <v>65</v>
      </c>
      <c r="B70" s="10">
        <v>44458</v>
      </c>
      <c r="C70" s="10"/>
      <c r="D70" s="7">
        <v>1323900</v>
      </c>
      <c r="E70" s="2">
        <v>70</v>
      </c>
      <c r="F70" s="108"/>
      <c r="G70" s="80"/>
    </row>
    <row r="71" spans="1:7" x14ac:dyDescent="0.3">
      <c r="A71" s="11">
        <f t="shared" si="0"/>
        <v>66</v>
      </c>
      <c r="B71" s="10">
        <v>44458</v>
      </c>
      <c r="C71" s="10"/>
      <c r="D71" s="7">
        <v>1323937</v>
      </c>
      <c r="E71" s="2">
        <v>70</v>
      </c>
      <c r="F71" s="108"/>
      <c r="G71" s="80"/>
    </row>
    <row r="72" spans="1:7" x14ac:dyDescent="0.3">
      <c r="A72" s="11">
        <f t="shared" ref="A72:A140" si="1">A71+1</f>
        <v>67</v>
      </c>
      <c r="B72" s="10">
        <v>44458</v>
      </c>
      <c r="C72" s="10"/>
      <c r="D72" s="7">
        <v>1323964</v>
      </c>
      <c r="E72" s="2">
        <v>70</v>
      </c>
      <c r="F72" s="108"/>
      <c r="G72" s="80"/>
    </row>
    <row r="73" spans="1:7" x14ac:dyDescent="0.3">
      <c r="A73" s="11">
        <f t="shared" si="1"/>
        <v>68</v>
      </c>
      <c r="B73" s="10">
        <v>44458</v>
      </c>
      <c r="C73" s="10"/>
      <c r="D73" s="7">
        <v>1323980</v>
      </c>
      <c r="E73" s="2">
        <v>70</v>
      </c>
      <c r="F73" s="108"/>
      <c r="G73" s="80"/>
    </row>
    <row r="74" spans="1:7" x14ac:dyDescent="0.3">
      <c r="A74" s="11">
        <f t="shared" si="1"/>
        <v>69</v>
      </c>
      <c r="B74" s="10">
        <v>44459</v>
      </c>
      <c r="C74" s="10"/>
      <c r="D74" s="7">
        <v>1325018</v>
      </c>
      <c r="E74" s="2">
        <v>70</v>
      </c>
      <c r="F74" s="108"/>
      <c r="G74" s="80"/>
    </row>
    <row r="75" spans="1:7" x14ac:dyDescent="0.3">
      <c r="A75" s="11">
        <f t="shared" si="1"/>
        <v>70</v>
      </c>
      <c r="B75" s="10">
        <v>44459</v>
      </c>
      <c r="C75" s="10"/>
      <c r="D75" s="7">
        <v>1324793</v>
      </c>
      <c r="E75" s="2">
        <v>70</v>
      </c>
      <c r="F75" s="108"/>
      <c r="G75" s="80"/>
    </row>
    <row r="76" spans="1:7" x14ac:dyDescent="0.3">
      <c r="A76" s="11">
        <f t="shared" si="1"/>
        <v>71</v>
      </c>
      <c r="B76" s="10">
        <v>44467</v>
      </c>
      <c r="C76" s="10"/>
      <c r="D76" s="7">
        <v>1331979</v>
      </c>
      <c r="E76" s="2">
        <v>70</v>
      </c>
      <c r="F76" s="108"/>
      <c r="G76" s="80"/>
    </row>
    <row r="77" spans="1:7" x14ac:dyDescent="0.3">
      <c r="A77" s="11">
        <f t="shared" si="1"/>
        <v>72</v>
      </c>
      <c r="B77" s="10">
        <v>44467</v>
      </c>
      <c r="C77" s="10"/>
      <c r="D77" s="7">
        <v>1332617</v>
      </c>
      <c r="E77" s="2">
        <v>70</v>
      </c>
      <c r="F77" s="109"/>
      <c r="G77" s="80"/>
    </row>
    <row r="78" spans="1:7" x14ac:dyDescent="0.3">
      <c r="A78" s="11">
        <f t="shared" si="1"/>
        <v>73</v>
      </c>
      <c r="B78" s="10">
        <v>44472</v>
      </c>
      <c r="C78" s="10"/>
      <c r="D78" s="7">
        <v>1336195</v>
      </c>
      <c r="E78" s="2">
        <v>70</v>
      </c>
      <c r="F78" s="101">
        <f>SUM(E78:E95)</f>
        <v>1154.5</v>
      </c>
      <c r="G78" s="80"/>
    </row>
    <row r="79" spans="1:7" x14ac:dyDescent="0.3">
      <c r="A79" s="11">
        <f t="shared" si="1"/>
        <v>74</v>
      </c>
      <c r="B79" s="10">
        <v>44472</v>
      </c>
      <c r="C79" s="10"/>
      <c r="D79" s="7">
        <v>1336571</v>
      </c>
      <c r="E79" s="2">
        <v>70</v>
      </c>
      <c r="F79" s="102"/>
      <c r="G79" s="80"/>
    </row>
    <row r="80" spans="1:7" x14ac:dyDescent="0.3">
      <c r="A80" s="11">
        <f t="shared" si="1"/>
        <v>75</v>
      </c>
      <c r="B80" s="10">
        <v>44473</v>
      </c>
      <c r="C80" s="10"/>
      <c r="D80" s="7">
        <v>1337120</v>
      </c>
      <c r="E80" s="2">
        <v>65</v>
      </c>
      <c r="F80" s="102"/>
      <c r="G80" s="80"/>
    </row>
    <row r="81" spans="1:7" x14ac:dyDescent="0.3">
      <c r="A81" s="11">
        <f t="shared" si="1"/>
        <v>76</v>
      </c>
      <c r="B81" s="10">
        <v>44473</v>
      </c>
      <c r="C81" s="10"/>
      <c r="D81" s="7">
        <v>1337525</v>
      </c>
      <c r="E81" s="2">
        <v>65</v>
      </c>
      <c r="F81" s="102"/>
      <c r="G81" s="80"/>
    </row>
    <row r="82" spans="1:7" x14ac:dyDescent="0.3">
      <c r="A82" s="11">
        <f t="shared" si="1"/>
        <v>77</v>
      </c>
      <c r="B82" s="10">
        <v>44473</v>
      </c>
      <c r="C82" s="10"/>
      <c r="D82" s="7">
        <v>1337352</v>
      </c>
      <c r="E82" s="2">
        <v>65</v>
      </c>
      <c r="F82" s="102"/>
      <c r="G82" s="80"/>
    </row>
    <row r="83" spans="1:7" x14ac:dyDescent="0.3">
      <c r="A83" s="11">
        <f t="shared" si="1"/>
        <v>78</v>
      </c>
      <c r="B83" s="10">
        <v>44473</v>
      </c>
      <c r="C83" s="10"/>
      <c r="D83" s="7">
        <v>1337220</v>
      </c>
      <c r="E83" s="2">
        <v>65</v>
      </c>
      <c r="F83" s="102"/>
      <c r="G83" s="80"/>
    </row>
    <row r="84" spans="1:7" x14ac:dyDescent="0.3">
      <c r="A84" s="11">
        <f t="shared" si="1"/>
        <v>79</v>
      </c>
      <c r="B84" s="10">
        <v>44473</v>
      </c>
      <c r="C84" s="10"/>
      <c r="D84" s="7">
        <v>1337270</v>
      </c>
      <c r="E84" s="2">
        <v>65</v>
      </c>
      <c r="F84" s="102"/>
      <c r="G84" s="80"/>
    </row>
    <row r="85" spans="1:7" x14ac:dyDescent="0.3">
      <c r="A85" s="11">
        <f t="shared" si="1"/>
        <v>80</v>
      </c>
      <c r="B85" s="10">
        <v>44473</v>
      </c>
      <c r="C85" s="10"/>
      <c r="D85" s="7">
        <v>1337465</v>
      </c>
      <c r="E85" s="2">
        <v>65</v>
      </c>
      <c r="F85" s="102"/>
      <c r="G85" s="80"/>
    </row>
    <row r="86" spans="1:7" x14ac:dyDescent="0.3">
      <c r="A86" s="11">
        <f t="shared" si="1"/>
        <v>81</v>
      </c>
      <c r="B86" s="10">
        <v>44474</v>
      </c>
      <c r="C86" s="10"/>
      <c r="D86" s="7">
        <v>1337857</v>
      </c>
      <c r="E86" s="2">
        <v>70</v>
      </c>
      <c r="F86" s="102"/>
      <c r="G86" s="80"/>
    </row>
    <row r="87" spans="1:7" x14ac:dyDescent="0.3">
      <c r="A87" s="11">
        <f t="shared" si="1"/>
        <v>82</v>
      </c>
      <c r="B87" s="10">
        <v>44474</v>
      </c>
      <c r="C87" s="10"/>
      <c r="D87" s="7">
        <v>1337758</v>
      </c>
      <c r="E87" s="2">
        <v>70</v>
      </c>
      <c r="F87" s="102"/>
      <c r="G87" s="80"/>
    </row>
    <row r="88" spans="1:7" x14ac:dyDescent="0.3">
      <c r="A88" s="11">
        <f t="shared" si="1"/>
        <v>83</v>
      </c>
      <c r="B88" s="10">
        <v>44474</v>
      </c>
      <c r="C88" s="10"/>
      <c r="D88" s="7">
        <v>1339625</v>
      </c>
      <c r="E88" s="2">
        <v>70</v>
      </c>
      <c r="F88" s="102"/>
      <c r="G88" s="80"/>
    </row>
    <row r="89" spans="1:7" x14ac:dyDescent="0.3">
      <c r="A89" s="11">
        <f t="shared" si="1"/>
        <v>84</v>
      </c>
      <c r="B89" s="10">
        <v>44483</v>
      </c>
      <c r="C89" s="10"/>
      <c r="D89" s="7">
        <v>1345146</v>
      </c>
      <c r="E89" s="2">
        <v>51</v>
      </c>
      <c r="F89" s="102"/>
      <c r="G89" s="80"/>
    </row>
    <row r="90" spans="1:7" x14ac:dyDescent="0.3">
      <c r="A90" s="11">
        <f t="shared" si="1"/>
        <v>85</v>
      </c>
      <c r="B90" s="10">
        <v>44483</v>
      </c>
      <c r="C90" s="10"/>
      <c r="D90" s="7">
        <v>1344790</v>
      </c>
      <c r="E90" s="2">
        <v>70</v>
      </c>
      <c r="F90" s="102"/>
      <c r="G90" s="80"/>
    </row>
    <row r="91" spans="1:7" x14ac:dyDescent="0.3">
      <c r="A91" s="11">
        <f t="shared" si="1"/>
        <v>86</v>
      </c>
      <c r="B91" s="10">
        <v>44483</v>
      </c>
      <c r="C91" s="10"/>
      <c r="D91" s="7">
        <v>1345019</v>
      </c>
      <c r="E91" s="2">
        <v>70</v>
      </c>
      <c r="F91" s="102"/>
      <c r="G91" s="80"/>
    </row>
    <row r="92" spans="1:7" x14ac:dyDescent="0.3">
      <c r="A92" s="11">
        <f t="shared" si="1"/>
        <v>87</v>
      </c>
      <c r="B92" s="10">
        <v>44484</v>
      </c>
      <c r="C92" s="10"/>
      <c r="D92" s="7">
        <v>1348564</v>
      </c>
      <c r="E92" s="2">
        <v>70</v>
      </c>
      <c r="F92" s="102"/>
      <c r="G92" s="80"/>
    </row>
    <row r="93" spans="1:7" x14ac:dyDescent="0.3">
      <c r="A93" s="11">
        <f t="shared" si="1"/>
        <v>88</v>
      </c>
      <c r="B93" s="10">
        <v>44485</v>
      </c>
      <c r="C93" s="10"/>
      <c r="D93" s="7">
        <v>1346558</v>
      </c>
      <c r="E93" s="2">
        <v>70</v>
      </c>
      <c r="F93" s="102"/>
      <c r="G93" s="80"/>
    </row>
    <row r="94" spans="1:7" x14ac:dyDescent="0.3">
      <c r="A94" s="11">
        <f t="shared" si="1"/>
        <v>89</v>
      </c>
      <c r="B94" s="10">
        <v>44497</v>
      </c>
      <c r="C94" s="10"/>
      <c r="D94" s="7">
        <v>1345146</v>
      </c>
      <c r="E94" s="2">
        <v>3.5</v>
      </c>
      <c r="F94" s="102"/>
      <c r="G94" s="36"/>
    </row>
    <row r="95" spans="1:7" x14ac:dyDescent="0.3">
      <c r="A95" s="11">
        <f t="shared" si="1"/>
        <v>90</v>
      </c>
      <c r="B95" s="10">
        <v>44500</v>
      </c>
      <c r="C95" s="10"/>
      <c r="D95" s="7">
        <v>1358088</v>
      </c>
      <c r="E95" s="2">
        <v>80</v>
      </c>
      <c r="F95" s="103"/>
      <c r="G95" s="80"/>
    </row>
    <row r="96" spans="1:7" x14ac:dyDescent="0.3">
      <c r="A96" s="11">
        <f t="shared" si="1"/>
        <v>91</v>
      </c>
      <c r="B96" s="10">
        <v>44501</v>
      </c>
      <c r="C96" s="10"/>
      <c r="D96" s="7">
        <v>1358255</v>
      </c>
      <c r="E96" s="2">
        <v>80</v>
      </c>
      <c r="F96" s="101">
        <f>SUM(E96:E115)</f>
        <v>1465</v>
      </c>
      <c r="G96" s="80"/>
    </row>
    <row r="97" spans="1:7" x14ac:dyDescent="0.3">
      <c r="A97" s="11">
        <f t="shared" si="1"/>
        <v>92</v>
      </c>
      <c r="B97" s="10">
        <v>44501</v>
      </c>
      <c r="C97" s="10"/>
      <c r="D97" s="7">
        <v>1358165</v>
      </c>
      <c r="E97" s="2">
        <v>80</v>
      </c>
      <c r="F97" s="102"/>
      <c r="G97" s="80"/>
    </row>
    <row r="98" spans="1:7" x14ac:dyDescent="0.3">
      <c r="A98" s="11">
        <f t="shared" si="1"/>
        <v>93</v>
      </c>
      <c r="B98" s="10">
        <v>44501</v>
      </c>
      <c r="C98" s="10"/>
      <c r="D98" s="7">
        <v>1358139</v>
      </c>
      <c r="E98" s="2">
        <v>80</v>
      </c>
      <c r="F98" s="102"/>
      <c r="G98" s="80"/>
    </row>
    <row r="99" spans="1:7" x14ac:dyDescent="0.3">
      <c r="A99" s="11">
        <f t="shared" si="1"/>
        <v>94</v>
      </c>
      <c r="B99" s="10">
        <v>44510</v>
      </c>
      <c r="C99" s="10"/>
      <c r="D99" s="7">
        <v>1364388</v>
      </c>
      <c r="E99" s="2">
        <v>80</v>
      </c>
      <c r="F99" s="102"/>
      <c r="G99" s="80"/>
    </row>
    <row r="100" spans="1:7" x14ac:dyDescent="0.3">
      <c r="A100" s="11">
        <f t="shared" si="1"/>
        <v>95</v>
      </c>
      <c r="B100" s="10">
        <v>44511</v>
      </c>
      <c r="C100" s="10"/>
      <c r="D100" s="7">
        <v>1364663</v>
      </c>
      <c r="E100" s="2">
        <v>80</v>
      </c>
      <c r="F100" s="102"/>
      <c r="G100" s="80"/>
    </row>
    <row r="101" spans="1:7" x14ac:dyDescent="0.3">
      <c r="A101" s="11">
        <f t="shared" si="1"/>
        <v>96</v>
      </c>
      <c r="B101" s="10">
        <v>44511</v>
      </c>
      <c r="C101" s="10"/>
      <c r="D101" s="7">
        <v>1364495</v>
      </c>
      <c r="E101" s="2">
        <v>80</v>
      </c>
      <c r="F101" s="102"/>
      <c r="G101" s="80"/>
    </row>
    <row r="102" spans="1:7" x14ac:dyDescent="0.3">
      <c r="A102" s="11">
        <f t="shared" si="1"/>
        <v>97</v>
      </c>
      <c r="B102" s="10">
        <v>44511</v>
      </c>
      <c r="C102" s="10"/>
      <c r="D102" s="7">
        <v>1364521</v>
      </c>
      <c r="E102" s="2">
        <v>80</v>
      </c>
      <c r="F102" s="102"/>
      <c r="G102" s="80"/>
    </row>
    <row r="103" spans="1:7" x14ac:dyDescent="0.3">
      <c r="A103" s="11">
        <f t="shared" si="1"/>
        <v>98</v>
      </c>
      <c r="B103" s="10">
        <v>44511</v>
      </c>
      <c r="C103" s="10"/>
      <c r="D103" s="7">
        <v>1364616</v>
      </c>
      <c r="E103" s="2">
        <v>80</v>
      </c>
      <c r="F103" s="102"/>
      <c r="G103" s="80"/>
    </row>
    <row r="104" spans="1:7" x14ac:dyDescent="0.3">
      <c r="A104" s="11">
        <f t="shared" si="1"/>
        <v>99</v>
      </c>
      <c r="B104" s="10">
        <v>44511</v>
      </c>
      <c r="C104" s="10"/>
      <c r="D104" s="7">
        <v>1364856</v>
      </c>
      <c r="E104" s="2">
        <v>80</v>
      </c>
      <c r="F104" s="102"/>
      <c r="G104" s="80"/>
    </row>
    <row r="105" spans="1:7" x14ac:dyDescent="0.3">
      <c r="A105" s="11">
        <f t="shared" si="1"/>
        <v>100</v>
      </c>
      <c r="B105" s="10">
        <v>44519</v>
      </c>
      <c r="C105" s="10"/>
      <c r="D105" s="7">
        <v>81931</v>
      </c>
      <c r="E105" s="2">
        <v>65</v>
      </c>
      <c r="F105" s="102"/>
      <c r="G105" s="80"/>
    </row>
    <row r="106" spans="1:7" x14ac:dyDescent="0.3">
      <c r="A106" s="11">
        <f t="shared" si="1"/>
        <v>101</v>
      </c>
      <c r="B106" s="10">
        <v>44519</v>
      </c>
      <c r="C106" s="10"/>
      <c r="D106" s="7">
        <v>81929</v>
      </c>
      <c r="E106" s="2">
        <v>65</v>
      </c>
      <c r="F106" s="102"/>
      <c r="G106" s="80"/>
    </row>
    <row r="107" spans="1:7" x14ac:dyDescent="0.3">
      <c r="A107" s="11">
        <f t="shared" si="1"/>
        <v>102</v>
      </c>
      <c r="B107" s="10">
        <v>44519</v>
      </c>
      <c r="C107" s="10"/>
      <c r="D107" s="7">
        <v>81930</v>
      </c>
      <c r="E107" s="2">
        <v>65</v>
      </c>
      <c r="F107" s="102"/>
      <c r="G107" s="80"/>
    </row>
    <row r="108" spans="1:7" x14ac:dyDescent="0.3">
      <c r="A108" s="11">
        <f t="shared" si="1"/>
        <v>103</v>
      </c>
      <c r="B108" s="10">
        <v>44520</v>
      </c>
      <c r="C108" s="10"/>
      <c r="D108" s="7">
        <v>81934</v>
      </c>
      <c r="E108" s="2">
        <v>65</v>
      </c>
      <c r="F108" s="102"/>
      <c r="G108" s="80"/>
    </row>
    <row r="109" spans="1:7" x14ac:dyDescent="0.3">
      <c r="A109" s="11">
        <f t="shared" si="1"/>
        <v>104</v>
      </c>
      <c r="B109" s="10">
        <v>44520</v>
      </c>
      <c r="C109" s="10"/>
      <c r="D109" s="7">
        <v>109213</v>
      </c>
      <c r="E109" s="2">
        <v>65</v>
      </c>
      <c r="F109" s="102"/>
      <c r="G109" s="80"/>
    </row>
    <row r="110" spans="1:7" x14ac:dyDescent="0.3">
      <c r="A110" s="11">
        <f t="shared" si="1"/>
        <v>105</v>
      </c>
      <c r="B110" s="10">
        <v>44520</v>
      </c>
      <c r="C110" s="10"/>
      <c r="D110" s="7">
        <v>91701</v>
      </c>
      <c r="E110" s="2">
        <v>70</v>
      </c>
      <c r="F110" s="102"/>
      <c r="G110" s="80"/>
    </row>
    <row r="111" spans="1:7" x14ac:dyDescent="0.3">
      <c r="A111" s="11">
        <f t="shared" si="1"/>
        <v>106</v>
      </c>
      <c r="B111" s="10">
        <v>44520</v>
      </c>
      <c r="C111" s="10"/>
      <c r="D111" s="7">
        <v>97985</v>
      </c>
      <c r="E111" s="2">
        <v>70</v>
      </c>
      <c r="F111" s="102"/>
      <c r="G111" s="80"/>
    </row>
    <row r="112" spans="1:7" x14ac:dyDescent="0.3">
      <c r="A112" s="11">
        <f t="shared" si="1"/>
        <v>107</v>
      </c>
      <c r="B112" s="10">
        <v>44520</v>
      </c>
      <c r="C112" s="10"/>
      <c r="D112" s="7">
        <v>97966</v>
      </c>
      <c r="E112" s="2">
        <v>70</v>
      </c>
      <c r="F112" s="102"/>
      <c r="G112" s="80"/>
    </row>
    <row r="113" spans="1:7" x14ac:dyDescent="0.3">
      <c r="A113" s="11">
        <f t="shared" si="1"/>
        <v>108</v>
      </c>
      <c r="B113" s="10">
        <v>44520</v>
      </c>
      <c r="C113" s="10"/>
      <c r="D113" s="7">
        <v>97780</v>
      </c>
      <c r="E113" s="2">
        <v>70</v>
      </c>
      <c r="F113" s="102"/>
      <c r="G113" s="80"/>
    </row>
    <row r="114" spans="1:7" x14ac:dyDescent="0.3">
      <c r="A114" s="11">
        <f t="shared" si="1"/>
        <v>109</v>
      </c>
      <c r="B114" s="10">
        <v>44520</v>
      </c>
      <c r="C114" s="10"/>
      <c r="D114" s="7">
        <v>97760</v>
      </c>
      <c r="E114" s="2">
        <v>70</v>
      </c>
      <c r="F114" s="102"/>
      <c r="G114" s="80"/>
    </row>
    <row r="115" spans="1:7" x14ac:dyDescent="0.3">
      <c r="A115" s="11">
        <f t="shared" si="1"/>
        <v>110</v>
      </c>
      <c r="B115" s="10">
        <v>44520</v>
      </c>
      <c r="C115" s="10"/>
      <c r="D115" s="7">
        <v>98000</v>
      </c>
      <c r="E115" s="2">
        <v>70</v>
      </c>
      <c r="F115" s="102"/>
      <c r="G115" s="80"/>
    </row>
    <row r="116" spans="1:7" x14ac:dyDescent="0.3">
      <c r="A116" s="43"/>
      <c r="B116" s="37">
        <v>44885</v>
      </c>
      <c r="C116" s="37"/>
      <c r="D116" s="34">
        <v>1337408</v>
      </c>
      <c r="E116" s="16">
        <v>65</v>
      </c>
      <c r="F116" s="103"/>
      <c r="G116" s="69" t="s">
        <v>28</v>
      </c>
    </row>
    <row r="117" spans="1:7" x14ac:dyDescent="0.3">
      <c r="A117" s="11">
        <f>A115+1</f>
        <v>111</v>
      </c>
      <c r="B117" s="10">
        <v>44542</v>
      </c>
      <c r="C117" s="10"/>
      <c r="D117" s="7">
        <v>97954</v>
      </c>
      <c r="E117" s="2">
        <v>70</v>
      </c>
      <c r="F117" s="101">
        <f>SUM(E117:E126)</f>
        <v>700</v>
      </c>
      <c r="G117" s="80"/>
    </row>
    <row r="118" spans="1:7" x14ac:dyDescent="0.3">
      <c r="A118" s="11">
        <f t="shared" si="1"/>
        <v>112</v>
      </c>
      <c r="B118" s="10">
        <v>44543</v>
      </c>
      <c r="C118" s="10"/>
      <c r="D118" s="7">
        <v>97752</v>
      </c>
      <c r="E118" s="2">
        <v>70</v>
      </c>
      <c r="F118" s="102"/>
      <c r="G118" s="80"/>
    </row>
    <row r="119" spans="1:7" x14ac:dyDescent="0.3">
      <c r="A119" s="11">
        <f t="shared" si="1"/>
        <v>113</v>
      </c>
      <c r="B119" s="10">
        <v>44544</v>
      </c>
      <c r="C119" s="10"/>
      <c r="D119" s="7">
        <v>97954</v>
      </c>
      <c r="E119" s="2">
        <v>70</v>
      </c>
      <c r="F119" s="102"/>
      <c r="G119" s="80"/>
    </row>
    <row r="120" spans="1:7" x14ac:dyDescent="0.3">
      <c r="A120" s="11">
        <f t="shared" si="1"/>
        <v>114</v>
      </c>
      <c r="B120" s="10">
        <v>44545</v>
      </c>
      <c r="C120" s="10"/>
      <c r="D120" s="7">
        <v>97786</v>
      </c>
      <c r="E120" s="2">
        <v>70</v>
      </c>
      <c r="F120" s="102"/>
      <c r="G120" s="80"/>
    </row>
    <row r="121" spans="1:7" x14ac:dyDescent="0.3">
      <c r="A121" s="11">
        <f t="shared" si="1"/>
        <v>115</v>
      </c>
      <c r="B121" s="10">
        <v>44914</v>
      </c>
      <c r="C121" s="10"/>
      <c r="D121" s="7">
        <v>13134</v>
      </c>
      <c r="E121" s="2">
        <v>70</v>
      </c>
      <c r="F121" s="102"/>
      <c r="G121" s="80"/>
    </row>
    <row r="122" spans="1:7" x14ac:dyDescent="0.3">
      <c r="A122" s="11">
        <f t="shared" si="1"/>
        <v>116</v>
      </c>
      <c r="B122" s="10">
        <v>44550</v>
      </c>
      <c r="C122" s="10"/>
      <c r="D122" s="7">
        <v>40702</v>
      </c>
      <c r="E122" s="2">
        <v>70</v>
      </c>
      <c r="F122" s="102"/>
      <c r="G122" s="80"/>
    </row>
    <row r="123" spans="1:7" x14ac:dyDescent="0.3">
      <c r="A123" s="11">
        <f t="shared" si="1"/>
        <v>117</v>
      </c>
      <c r="B123" s="10">
        <v>44551</v>
      </c>
      <c r="C123" s="10"/>
      <c r="D123" s="7">
        <v>81898</v>
      </c>
      <c r="E123" s="2">
        <v>70</v>
      </c>
      <c r="F123" s="102"/>
      <c r="G123" s="80"/>
    </row>
    <row r="124" spans="1:7" x14ac:dyDescent="0.3">
      <c r="A124" s="11">
        <f t="shared" si="1"/>
        <v>118</v>
      </c>
      <c r="B124" s="10">
        <v>44551</v>
      </c>
      <c r="C124" s="10"/>
      <c r="D124" s="7">
        <v>99941</v>
      </c>
      <c r="E124" s="2">
        <v>70</v>
      </c>
      <c r="F124" s="102"/>
      <c r="G124" s="80"/>
    </row>
    <row r="125" spans="1:7" x14ac:dyDescent="0.3">
      <c r="A125" s="11">
        <f t="shared" si="1"/>
        <v>119</v>
      </c>
      <c r="B125" s="10">
        <v>44551</v>
      </c>
      <c r="C125" s="10"/>
      <c r="D125" s="7">
        <v>13135</v>
      </c>
      <c r="E125" s="2">
        <v>70</v>
      </c>
      <c r="F125" s="102"/>
      <c r="G125" s="80"/>
    </row>
    <row r="126" spans="1:7" x14ac:dyDescent="0.3">
      <c r="A126" s="11">
        <f t="shared" si="1"/>
        <v>120</v>
      </c>
      <c r="B126" s="10">
        <v>44552</v>
      </c>
      <c r="C126" s="10"/>
      <c r="D126" s="7">
        <v>81898</v>
      </c>
      <c r="E126" s="2">
        <v>70</v>
      </c>
      <c r="F126" s="103"/>
      <c r="G126" s="80"/>
    </row>
    <row r="127" spans="1:7" x14ac:dyDescent="0.3">
      <c r="A127" s="11">
        <f>A128+1</f>
        <v>122</v>
      </c>
      <c r="B127" s="10">
        <v>44198</v>
      </c>
      <c r="C127" s="10"/>
      <c r="D127" s="7">
        <v>48556</v>
      </c>
      <c r="E127" s="2">
        <v>70</v>
      </c>
      <c r="F127" s="101">
        <f>SUM(E127:E135)</f>
        <v>640</v>
      </c>
      <c r="G127" s="80"/>
    </row>
    <row r="128" spans="1:7" x14ac:dyDescent="0.3">
      <c r="A128" s="43">
        <f>A126+1</f>
        <v>121</v>
      </c>
      <c r="B128" s="37">
        <v>44564</v>
      </c>
      <c r="C128" s="37"/>
      <c r="D128" s="34">
        <v>27919</v>
      </c>
      <c r="E128" s="16">
        <v>70</v>
      </c>
      <c r="F128" s="102"/>
      <c r="G128" s="47"/>
    </row>
    <row r="129" spans="1:7" x14ac:dyDescent="0.3">
      <c r="A129" s="11">
        <f>A127+1</f>
        <v>123</v>
      </c>
      <c r="B129" s="10">
        <v>44201</v>
      </c>
      <c r="C129" s="10"/>
      <c r="D129" s="7">
        <v>27905</v>
      </c>
      <c r="E129" s="2">
        <v>70</v>
      </c>
      <c r="F129" s="102"/>
      <c r="G129" s="80"/>
    </row>
    <row r="130" spans="1:7" x14ac:dyDescent="0.3">
      <c r="A130" s="11">
        <f t="shared" si="1"/>
        <v>124</v>
      </c>
      <c r="B130" s="10">
        <v>44203</v>
      </c>
      <c r="C130" s="10"/>
      <c r="D130" s="7">
        <v>60519</v>
      </c>
      <c r="E130" s="2">
        <v>80</v>
      </c>
      <c r="F130" s="102"/>
      <c r="G130" s="80"/>
    </row>
    <row r="131" spans="1:7" x14ac:dyDescent="0.3">
      <c r="A131" s="11">
        <f t="shared" si="1"/>
        <v>125</v>
      </c>
      <c r="B131" s="10">
        <v>44574</v>
      </c>
      <c r="C131" s="10"/>
      <c r="D131" s="7">
        <v>27912</v>
      </c>
      <c r="E131" s="2">
        <v>70</v>
      </c>
      <c r="F131" s="102"/>
      <c r="G131" s="80"/>
    </row>
    <row r="132" spans="1:7" x14ac:dyDescent="0.3">
      <c r="A132" s="11">
        <f t="shared" si="1"/>
        <v>126</v>
      </c>
      <c r="B132" s="10">
        <v>44575</v>
      </c>
      <c r="C132" s="10"/>
      <c r="D132" s="7">
        <v>48598</v>
      </c>
      <c r="E132" s="2">
        <v>70</v>
      </c>
      <c r="F132" s="102"/>
      <c r="G132" s="19"/>
    </row>
    <row r="133" spans="1:7" x14ac:dyDescent="0.3">
      <c r="A133" s="11">
        <f t="shared" si="1"/>
        <v>127</v>
      </c>
      <c r="B133" s="10">
        <v>44576</v>
      </c>
      <c r="C133" s="10"/>
      <c r="D133" s="7">
        <v>48599</v>
      </c>
      <c r="E133" s="2">
        <v>70</v>
      </c>
      <c r="F133" s="102"/>
      <c r="G133" s="19"/>
    </row>
    <row r="134" spans="1:7" x14ac:dyDescent="0.3">
      <c r="A134" s="43">
        <f t="shared" si="1"/>
        <v>128</v>
      </c>
      <c r="B134" s="37">
        <v>44577</v>
      </c>
      <c r="C134" s="37"/>
      <c r="D134" s="34">
        <v>9490982</v>
      </c>
      <c r="E134" s="16">
        <v>70</v>
      </c>
      <c r="F134" s="102"/>
      <c r="G134" s="19"/>
    </row>
    <row r="135" spans="1:7" x14ac:dyDescent="0.3">
      <c r="A135" s="11">
        <f t="shared" si="1"/>
        <v>129</v>
      </c>
      <c r="B135" s="14">
        <v>44588</v>
      </c>
      <c r="C135" s="14"/>
      <c r="D135" s="12">
        <v>48969</v>
      </c>
      <c r="E135" s="13">
        <v>70</v>
      </c>
      <c r="F135" s="102"/>
      <c r="G135" s="19"/>
    </row>
    <row r="136" spans="1:7" x14ac:dyDescent="0.3">
      <c r="A136" s="11">
        <f t="shared" si="1"/>
        <v>130</v>
      </c>
      <c r="B136" s="14">
        <v>44594</v>
      </c>
      <c r="C136" s="14"/>
      <c r="D136" s="7">
        <v>9494619</v>
      </c>
      <c r="E136" s="13">
        <v>70</v>
      </c>
      <c r="F136" s="104">
        <f>SUM(E136:E142)</f>
        <v>490</v>
      </c>
      <c r="G136" s="19"/>
    </row>
    <row r="137" spans="1:7" x14ac:dyDescent="0.3">
      <c r="A137" s="11">
        <f t="shared" si="1"/>
        <v>131</v>
      </c>
      <c r="B137" s="17">
        <v>44597</v>
      </c>
      <c r="C137" s="17"/>
      <c r="D137" s="7">
        <v>9494718</v>
      </c>
      <c r="E137" s="18">
        <v>70</v>
      </c>
      <c r="F137" s="104"/>
      <c r="G137" s="19"/>
    </row>
    <row r="138" spans="1:7" x14ac:dyDescent="0.3">
      <c r="A138" s="11">
        <f t="shared" si="1"/>
        <v>132</v>
      </c>
      <c r="B138" s="17">
        <v>44598</v>
      </c>
      <c r="C138" s="17"/>
      <c r="D138" s="7">
        <v>19601495</v>
      </c>
      <c r="E138" s="18">
        <v>70</v>
      </c>
      <c r="F138" s="104"/>
      <c r="G138" s="19"/>
    </row>
    <row r="139" spans="1:7" x14ac:dyDescent="0.3">
      <c r="A139" s="11">
        <f t="shared" si="1"/>
        <v>133</v>
      </c>
      <c r="B139" s="17">
        <v>44598</v>
      </c>
      <c r="C139" s="17"/>
      <c r="D139" s="7">
        <v>9494769</v>
      </c>
      <c r="E139" s="18">
        <v>70</v>
      </c>
      <c r="F139" s="104"/>
      <c r="G139" s="19"/>
    </row>
    <row r="140" spans="1:7" x14ac:dyDescent="0.3">
      <c r="A140" s="11">
        <f t="shared" si="1"/>
        <v>134</v>
      </c>
      <c r="B140" s="14">
        <v>44599</v>
      </c>
      <c r="C140" s="14"/>
      <c r="D140" s="7">
        <v>19601936</v>
      </c>
      <c r="E140" s="13">
        <v>70</v>
      </c>
      <c r="F140" s="104"/>
      <c r="G140" s="19"/>
    </row>
    <row r="141" spans="1:7" x14ac:dyDescent="0.3">
      <c r="A141" s="11">
        <f t="shared" ref="A141:A156" si="2">A140+1</f>
        <v>135</v>
      </c>
      <c r="B141" s="14">
        <v>44599</v>
      </c>
      <c r="C141" s="14"/>
      <c r="D141" s="7">
        <v>9494831</v>
      </c>
      <c r="E141" s="13">
        <v>70</v>
      </c>
      <c r="F141" s="104"/>
      <c r="G141" s="19"/>
    </row>
    <row r="142" spans="1:7" x14ac:dyDescent="0.3">
      <c r="A142" s="11">
        <f t="shared" si="2"/>
        <v>136</v>
      </c>
      <c r="B142" s="14">
        <v>44600</v>
      </c>
      <c r="C142" s="14"/>
      <c r="D142" s="7">
        <v>9494885</v>
      </c>
      <c r="E142" s="13">
        <v>70</v>
      </c>
      <c r="F142" s="104"/>
      <c r="G142" s="19"/>
    </row>
    <row r="143" spans="1:7" x14ac:dyDescent="0.3">
      <c r="A143" s="11">
        <f t="shared" si="2"/>
        <v>137</v>
      </c>
      <c r="B143" s="14">
        <v>44630</v>
      </c>
      <c r="C143" s="14"/>
      <c r="D143" s="7">
        <v>9496208</v>
      </c>
      <c r="E143" s="13">
        <v>70</v>
      </c>
      <c r="F143" s="101">
        <f>SUM(E143:E147)</f>
        <v>380</v>
      </c>
      <c r="G143" s="19"/>
    </row>
    <row r="144" spans="1:7" x14ac:dyDescent="0.3">
      <c r="A144" s="11">
        <f t="shared" si="2"/>
        <v>138</v>
      </c>
      <c r="B144" s="14">
        <v>44638</v>
      </c>
      <c r="C144" s="14"/>
      <c r="D144" s="7">
        <v>19620734</v>
      </c>
      <c r="E144" s="13">
        <v>80</v>
      </c>
      <c r="F144" s="102"/>
      <c r="G144" s="19"/>
    </row>
    <row r="145" spans="1:8" x14ac:dyDescent="0.3">
      <c r="A145" s="11">
        <f t="shared" si="2"/>
        <v>139</v>
      </c>
      <c r="B145" s="14">
        <v>44636</v>
      </c>
      <c r="C145" s="14"/>
      <c r="D145" s="7">
        <v>9496533</v>
      </c>
      <c r="E145" s="13">
        <v>70</v>
      </c>
      <c r="F145" s="102"/>
      <c r="G145" s="19"/>
      <c r="H145" s="20"/>
    </row>
    <row r="146" spans="1:8" x14ac:dyDescent="0.3">
      <c r="A146" s="11">
        <f t="shared" si="2"/>
        <v>140</v>
      </c>
      <c r="B146" s="14">
        <v>44638</v>
      </c>
      <c r="C146" s="14"/>
      <c r="D146" s="7">
        <v>19620972</v>
      </c>
      <c r="E146" s="13">
        <v>80</v>
      </c>
      <c r="F146" s="102"/>
      <c r="G146" s="19"/>
    </row>
    <row r="147" spans="1:8" x14ac:dyDescent="0.3">
      <c r="A147" s="11">
        <f>A146+1</f>
        <v>141</v>
      </c>
      <c r="B147" s="14">
        <v>44648</v>
      </c>
      <c r="C147" s="14"/>
      <c r="D147" s="7">
        <v>19625710</v>
      </c>
      <c r="E147" s="13">
        <v>80</v>
      </c>
      <c r="F147" s="103"/>
      <c r="G147" s="19"/>
    </row>
    <row r="148" spans="1:8" x14ac:dyDescent="0.3">
      <c r="A148" s="11">
        <f t="shared" ref="A148:A155" si="3">A147+1</f>
        <v>142</v>
      </c>
      <c r="B148" s="14">
        <v>44657</v>
      </c>
      <c r="C148" s="14"/>
      <c r="D148" s="7">
        <v>19630017</v>
      </c>
      <c r="E148" s="13">
        <v>80</v>
      </c>
      <c r="F148" s="98">
        <f>SUM(E148:E156)</f>
        <v>600</v>
      </c>
      <c r="G148" s="19"/>
    </row>
    <row r="149" spans="1:8" x14ac:dyDescent="0.3">
      <c r="A149" s="11">
        <f t="shared" si="3"/>
        <v>143</v>
      </c>
      <c r="B149" s="14">
        <v>44663</v>
      </c>
      <c r="C149" s="14"/>
      <c r="D149" s="7">
        <v>19632758</v>
      </c>
      <c r="E149" s="13">
        <v>80</v>
      </c>
      <c r="F149" s="99"/>
      <c r="G149" s="19"/>
    </row>
    <row r="150" spans="1:8" x14ac:dyDescent="0.3">
      <c r="A150" s="11">
        <f t="shared" si="3"/>
        <v>144</v>
      </c>
      <c r="B150" s="14">
        <v>44664</v>
      </c>
      <c r="C150" s="14"/>
      <c r="D150" s="7">
        <v>60764</v>
      </c>
      <c r="E150" s="13">
        <v>80</v>
      </c>
      <c r="F150" s="99"/>
      <c r="G150" s="19"/>
    </row>
    <row r="151" spans="1:8" x14ac:dyDescent="0.3">
      <c r="A151" s="11">
        <f t="shared" si="3"/>
        <v>145</v>
      </c>
      <c r="B151" s="14">
        <v>44668</v>
      </c>
      <c r="C151" s="14"/>
      <c r="D151" s="7">
        <v>30011596906</v>
      </c>
      <c r="E151" s="13">
        <v>60</v>
      </c>
      <c r="F151" s="99"/>
      <c r="G151" s="19"/>
    </row>
    <row r="152" spans="1:8" x14ac:dyDescent="0.3">
      <c r="A152" s="11">
        <f t="shared" si="3"/>
        <v>146</v>
      </c>
      <c r="B152" s="14">
        <v>44668</v>
      </c>
      <c r="C152" s="14"/>
      <c r="D152" s="7">
        <v>30011596928</v>
      </c>
      <c r="E152" s="13">
        <v>60</v>
      </c>
      <c r="F152" s="99"/>
      <c r="G152" s="19" t="s">
        <v>29</v>
      </c>
    </row>
    <row r="153" spans="1:8" x14ac:dyDescent="0.3">
      <c r="A153" s="11">
        <f t="shared" si="3"/>
        <v>147</v>
      </c>
      <c r="B153" s="14">
        <v>44671</v>
      </c>
      <c r="C153" s="14"/>
      <c r="D153" s="7">
        <v>30011597814</v>
      </c>
      <c r="E153" s="13">
        <v>60</v>
      </c>
      <c r="F153" s="99"/>
      <c r="G153" s="19" t="s">
        <v>29</v>
      </c>
    </row>
    <row r="154" spans="1:8" x14ac:dyDescent="0.3">
      <c r="A154" s="11">
        <f t="shared" si="3"/>
        <v>148</v>
      </c>
      <c r="B154" s="14">
        <v>44672</v>
      </c>
      <c r="C154" s="14"/>
      <c r="D154" s="7">
        <v>30011598031</v>
      </c>
      <c r="E154" s="13">
        <v>60</v>
      </c>
      <c r="F154" s="99"/>
      <c r="G154" s="19" t="s">
        <v>29</v>
      </c>
    </row>
    <row r="155" spans="1:8" x14ac:dyDescent="0.3">
      <c r="A155" s="11">
        <f t="shared" si="3"/>
        <v>149</v>
      </c>
      <c r="B155" s="14">
        <v>44672</v>
      </c>
      <c r="C155" s="14"/>
      <c r="D155" s="7">
        <v>30011598224</v>
      </c>
      <c r="E155" s="13">
        <v>60</v>
      </c>
      <c r="F155" s="99"/>
      <c r="G155" s="19" t="s">
        <v>29</v>
      </c>
    </row>
    <row r="156" spans="1:8" x14ac:dyDescent="0.3">
      <c r="A156" s="43">
        <f t="shared" si="2"/>
        <v>150</v>
      </c>
      <c r="B156" s="60">
        <v>44673</v>
      </c>
      <c r="C156" s="60"/>
      <c r="D156" s="34">
        <v>30011598258</v>
      </c>
      <c r="E156" s="16">
        <v>60</v>
      </c>
      <c r="F156" s="99"/>
      <c r="G156" s="19" t="s">
        <v>29</v>
      </c>
    </row>
    <row r="157" spans="1:8" x14ac:dyDescent="0.3">
      <c r="A157" s="56">
        <f>A156+1</f>
        <v>151</v>
      </c>
      <c r="B157" s="14">
        <v>44702</v>
      </c>
      <c r="C157" s="14"/>
      <c r="D157" s="12">
        <v>9499887</v>
      </c>
      <c r="E157" s="13">
        <v>70</v>
      </c>
      <c r="F157" s="98">
        <f>SUM(E157:E161)</f>
        <v>350</v>
      </c>
      <c r="G157" s="57" t="s">
        <v>42</v>
      </c>
    </row>
    <row r="158" spans="1:8" x14ac:dyDescent="0.3">
      <c r="A158" s="56">
        <f t="shared" ref="A158:A192" si="4">A157+1</f>
        <v>152</v>
      </c>
      <c r="B158" s="14">
        <v>44703</v>
      </c>
      <c r="C158" s="14"/>
      <c r="D158" s="12">
        <v>9499982</v>
      </c>
      <c r="E158" s="13">
        <v>70</v>
      </c>
      <c r="F158" s="99"/>
      <c r="G158" s="105"/>
    </row>
    <row r="159" spans="1:8" x14ac:dyDescent="0.3">
      <c r="A159" s="56">
        <f t="shared" si="4"/>
        <v>153</v>
      </c>
      <c r="B159" s="14">
        <v>44703</v>
      </c>
      <c r="C159" s="14"/>
      <c r="D159" s="12">
        <v>9499947</v>
      </c>
      <c r="E159" s="13">
        <v>70</v>
      </c>
      <c r="F159" s="99"/>
      <c r="G159" s="105"/>
    </row>
    <row r="160" spans="1:8" x14ac:dyDescent="0.3">
      <c r="A160" s="56">
        <f t="shared" si="4"/>
        <v>154</v>
      </c>
      <c r="B160" s="14">
        <v>44709</v>
      </c>
      <c r="C160" s="14"/>
      <c r="D160" s="12">
        <v>9500400</v>
      </c>
      <c r="E160" s="13">
        <v>70</v>
      </c>
      <c r="F160" s="99"/>
      <c r="G160" s="105"/>
    </row>
    <row r="161" spans="1:7" x14ac:dyDescent="0.3">
      <c r="A161" s="56">
        <f t="shared" si="4"/>
        <v>155</v>
      </c>
      <c r="B161" s="14">
        <v>44710</v>
      </c>
      <c r="C161" s="14"/>
      <c r="D161" s="12">
        <v>9500472</v>
      </c>
      <c r="E161" s="13">
        <v>70</v>
      </c>
      <c r="F161" s="100"/>
      <c r="G161" s="105"/>
    </row>
    <row r="162" spans="1:7" x14ac:dyDescent="0.3">
      <c r="A162" s="56">
        <f t="shared" si="4"/>
        <v>156</v>
      </c>
      <c r="B162" s="14">
        <v>44719</v>
      </c>
      <c r="C162" s="14"/>
      <c r="D162" s="12">
        <v>9501004</v>
      </c>
      <c r="E162" s="13">
        <v>70</v>
      </c>
      <c r="F162" s="98">
        <f>SUM(E162:E169)</f>
        <v>560</v>
      </c>
      <c r="G162" s="105"/>
    </row>
    <row r="163" spans="1:7" x14ac:dyDescent="0.3">
      <c r="A163" s="56">
        <f t="shared" si="4"/>
        <v>157</v>
      </c>
      <c r="B163" s="14">
        <v>44721</v>
      </c>
      <c r="C163" s="14"/>
      <c r="D163" s="12">
        <v>9501168</v>
      </c>
      <c r="E163" s="13">
        <v>70</v>
      </c>
      <c r="F163" s="99"/>
      <c r="G163" s="105"/>
    </row>
    <row r="164" spans="1:7" x14ac:dyDescent="0.3">
      <c r="A164" s="56">
        <f t="shared" si="4"/>
        <v>158</v>
      </c>
      <c r="B164" s="14">
        <v>44726</v>
      </c>
      <c r="C164" s="14"/>
      <c r="D164" s="12">
        <v>9501503</v>
      </c>
      <c r="E164" s="13">
        <v>70</v>
      </c>
      <c r="F164" s="99"/>
      <c r="G164" s="105"/>
    </row>
    <row r="165" spans="1:7" x14ac:dyDescent="0.3">
      <c r="A165" s="56">
        <f t="shared" si="4"/>
        <v>159</v>
      </c>
      <c r="B165" s="14">
        <v>44732</v>
      </c>
      <c r="C165" s="14"/>
      <c r="D165" s="12">
        <v>9501861</v>
      </c>
      <c r="E165" s="13">
        <v>70</v>
      </c>
      <c r="F165" s="99"/>
      <c r="G165" s="105"/>
    </row>
    <row r="166" spans="1:7" x14ac:dyDescent="0.3">
      <c r="A166" s="56">
        <f t="shared" si="4"/>
        <v>160</v>
      </c>
      <c r="B166" s="14">
        <v>44733</v>
      </c>
      <c r="C166" s="14"/>
      <c r="D166" s="12">
        <v>9501958</v>
      </c>
      <c r="E166" s="13">
        <v>70</v>
      </c>
      <c r="F166" s="99"/>
      <c r="G166" s="105"/>
    </row>
    <row r="167" spans="1:7" x14ac:dyDescent="0.3">
      <c r="A167" s="56">
        <f t="shared" si="4"/>
        <v>161</v>
      </c>
      <c r="B167" s="14">
        <v>44740</v>
      </c>
      <c r="C167" s="14"/>
      <c r="D167" s="12">
        <v>9502415</v>
      </c>
      <c r="E167" s="13">
        <v>70</v>
      </c>
      <c r="F167" s="99"/>
      <c r="G167" s="105"/>
    </row>
    <row r="168" spans="1:7" x14ac:dyDescent="0.3">
      <c r="A168" s="56">
        <f t="shared" si="4"/>
        <v>162</v>
      </c>
      <c r="B168" s="14">
        <v>44741</v>
      </c>
      <c r="C168" s="14"/>
      <c r="D168" s="12">
        <v>9502478</v>
      </c>
      <c r="E168" s="13">
        <v>70</v>
      </c>
      <c r="F168" s="99"/>
      <c r="G168" s="105"/>
    </row>
    <row r="169" spans="1:7" x14ac:dyDescent="0.3">
      <c r="A169" s="56"/>
      <c r="B169" s="14">
        <v>44741</v>
      </c>
      <c r="C169" s="14"/>
      <c r="D169" s="12">
        <v>9502514</v>
      </c>
      <c r="E169" s="66">
        <v>70</v>
      </c>
      <c r="F169" s="100"/>
      <c r="G169" s="105"/>
    </row>
    <row r="170" spans="1:7" x14ac:dyDescent="0.3">
      <c r="A170" s="56">
        <f>A168+1</f>
        <v>163</v>
      </c>
      <c r="B170" s="14">
        <v>44743</v>
      </c>
      <c r="C170" s="14"/>
      <c r="D170" s="12">
        <v>9502539</v>
      </c>
      <c r="E170" s="13">
        <v>70</v>
      </c>
      <c r="F170" s="98">
        <f>SUM(E170:E177)</f>
        <v>560</v>
      </c>
      <c r="G170" s="105"/>
    </row>
    <row r="171" spans="1:7" x14ac:dyDescent="0.3">
      <c r="A171" s="56">
        <f t="shared" si="4"/>
        <v>164</v>
      </c>
      <c r="B171" s="14">
        <v>44745</v>
      </c>
      <c r="C171" s="14"/>
      <c r="D171" s="12">
        <v>9502741</v>
      </c>
      <c r="E171" s="13">
        <v>70</v>
      </c>
      <c r="F171" s="99"/>
      <c r="G171" s="105"/>
    </row>
    <row r="172" spans="1:7" x14ac:dyDescent="0.3">
      <c r="A172" s="56">
        <f t="shared" si="4"/>
        <v>165</v>
      </c>
      <c r="B172" s="14">
        <v>44747</v>
      </c>
      <c r="C172" s="14"/>
      <c r="D172" s="12">
        <v>9502885</v>
      </c>
      <c r="E172" s="13">
        <v>70</v>
      </c>
      <c r="F172" s="99"/>
      <c r="G172" s="105"/>
    </row>
    <row r="173" spans="1:7" x14ac:dyDescent="0.3">
      <c r="A173" s="56">
        <f t="shared" si="4"/>
        <v>166</v>
      </c>
      <c r="B173" s="14">
        <v>44748</v>
      </c>
      <c r="C173" s="14"/>
      <c r="D173" s="12">
        <v>9502998</v>
      </c>
      <c r="E173" s="13">
        <v>70</v>
      </c>
      <c r="F173" s="99"/>
      <c r="G173" s="105"/>
    </row>
    <row r="174" spans="1:7" x14ac:dyDescent="0.3">
      <c r="A174" s="56">
        <f t="shared" si="4"/>
        <v>167</v>
      </c>
      <c r="B174" s="14">
        <v>44748</v>
      </c>
      <c r="C174" s="14"/>
      <c r="D174" s="12">
        <v>9503000</v>
      </c>
      <c r="E174" s="13">
        <v>70</v>
      </c>
      <c r="F174" s="99"/>
      <c r="G174" s="105"/>
    </row>
    <row r="175" spans="1:7" x14ac:dyDescent="0.3">
      <c r="A175" s="56">
        <f t="shared" si="4"/>
        <v>168</v>
      </c>
      <c r="B175" s="14">
        <v>44758</v>
      </c>
      <c r="C175" s="14"/>
      <c r="D175" s="12">
        <v>9503099</v>
      </c>
      <c r="E175" s="13">
        <v>70</v>
      </c>
      <c r="F175" s="99"/>
      <c r="G175" s="105"/>
    </row>
    <row r="176" spans="1:7" x14ac:dyDescent="0.3">
      <c r="A176" s="56">
        <f t="shared" si="4"/>
        <v>169</v>
      </c>
      <c r="B176" s="14">
        <v>44759</v>
      </c>
      <c r="C176" s="14"/>
      <c r="D176" s="12">
        <v>9503155</v>
      </c>
      <c r="E176" s="13">
        <v>70</v>
      </c>
      <c r="F176" s="99"/>
      <c r="G176" s="105"/>
    </row>
    <row r="177" spans="1:7" x14ac:dyDescent="0.3">
      <c r="A177" s="56">
        <f t="shared" si="4"/>
        <v>170</v>
      </c>
      <c r="B177" s="14">
        <v>44760</v>
      </c>
      <c r="C177" s="14"/>
      <c r="D177" s="12">
        <v>9503225</v>
      </c>
      <c r="E177" s="13">
        <v>70</v>
      </c>
      <c r="F177" s="100"/>
      <c r="G177" s="105"/>
    </row>
    <row r="178" spans="1:7" x14ac:dyDescent="0.3">
      <c r="A178" s="56">
        <f t="shared" si="4"/>
        <v>171</v>
      </c>
      <c r="B178" s="8">
        <v>44779</v>
      </c>
      <c r="C178" s="8"/>
      <c r="D178" s="7">
        <v>9504338</v>
      </c>
      <c r="E178" s="58">
        <v>70</v>
      </c>
      <c r="F178" s="98">
        <f>SUM(E178:E186)</f>
        <v>630</v>
      </c>
      <c r="G178" s="105"/>
    </row>
    <row r="179" spans="1:7" x14ac:dyDescent="0.3">
      <c r="A179" s="56">
        <f t="shared" si="4"/>
        <v>172</v>
      </c>
      <c r="B179" s="8">
        <v>44783</v>
      </c>
      <c r="C179" s="8"/>
      <c r="D179" s="7">
        <v>9504619</v>
      </c>
      <c r="E179" s="59">
        <v>70</v>
      </c>
      <c r="F179" s="99"/>
      <c r="G179" s="105"/>
    </row>
    <row r="180" spans="1:7" x14ac:dyDescent="0.3">
      <c r="A180" s="56">
        <f t="shared" si="4"/>
        <v>173</v>
      </c>
      <c r="B180" s="8">
        <v>44785</v>
      </c>
      <c r="C180" s="8"/>
      <c r="D180" s="7">
        <v>9504764</v>
      </c>
      <c r="E180" s="59">
        <v>70</v>
      </c>
      <c r="F180" s="99"/>
      <c r="G180" s="105"/>
    </row>
    <row r="181" spans="1:7" x14ac:dyDescent="0.3">
      <c r="A181" s="56">
        <f t="shared" si="4"/>
        <v>174</v>
      </c>
      <c r="B181" s="8">
        <v>44787</v>
      </c>
      <c r="C181" s="8"/>
      <c r="D181" s="7">
        <v>9504824</v>
      </c>
      <c r="E181" s="59">
        <v>70</v>
      </c>
      <c r="F181" s="99"/>
      <c r="G181" s="105"/>
    </row>
    <row r="182" spans="1:7" x14ac:dyDescent="0.3">
      <c r="A182" s="56">
        <f t="shared" si="4"/>
        <v>175</v>
      </c>
      <c r="B182" s="8">
        <v>44788</v>
      </c>
      <c r="C182" s="8"/>
      <c r="D182" s="7">
        <v>9504955</v>
      </c>
      <c r="E182" s="59">
        <v>70</v>
      </c>
      <c r="F182" s="99"/>
      <c r="G182" s="105"/>
    </row>
    <row r="183" spans="1:7" x14ac:dyDescent="0.3">
      <c r="A183" s="56">
        <f t="shared" si="4"/>
        <v>176</v>
      </c>
      <c r="B183" s="8">
        <v>44789</v>
      </c>
      <c r="C183" s="8"/>
      <c r="D183" s="12">
        <v>9504990</v>
      </c>
      <c r="E183" s="59">
        <v>70</v>
      </c>
      <c r="F183" s="99"/>
      <c r="G183" s="105"/>
    </row>
    <row r="184" spans="1:7" x14ac:dyDescent="0.3">
      <c r="A184" s="56">
        <f t="shared" si="4"/>
        <v>177</v>
      </c>
      <c r="B184" s="14">
        <v>44796</v>
      </c>
      <c r="C184" s="14"/>
      <c r="D184" s="12">
        <v>9505495</v>
      </c>
      <c r="E184" s="66">
        <v>70</v>
      </c>
      <c r="F184" s="99"/>
      <c r="G184" s="105"/>
    </row>
    <row r="185" spans="1:7" x14ac:dyDescent="0.3">
      <c r="A185" s="56">
        <f t="shared" si="4"/>
        <v>178</v>
      </c>
      <c r="B185" s="14">
        <v>44797</v>
      </c>
      <c r="C185" s="14"/>
      <c r="D185" s="12">
        <v>9505526</v>
      </c>
      <c r="E185" s="66">
        <v>70</v>
      </c>
      <c r="F185" s="99"/>
      <c r="G185" s="105"/>
    </row>
    <row r="186" spans="1:7" x14ac:dyDescent="0.3">
      <c r="A186" s="56">
        <f t="shared" si="4"/>
        <v>179</v>
      </c>
      <c r="B186" s="14">
        <v>44801</v>
      </c>
      <c r="C186" s="14"/>
      <c r="D186" s="12">
        <v>9505807</v>
      </c>
      <c r="E186" s="66">
        <v>70</v>
      </c>
      <c r="F186" s="100"/>
      <c r="G186" s="105"/>
    </row>
    <row r="187" spans="1:7" x14ac:dyDescent="0.3">
      <c r="A187" s="56">
        <f t="shared" si="4"/>
        <v>180</v>
      </c>
      <c r="B187" s="14">
        <v>44807</v>
      </c>
      <c r="C187" s="14"/>
      <c r="D187" s="12">
        <v>9506171</v>
      </c>
      <c r="E187" s="66">
        <v>70</v>
      </c>
      <c r="F187" s="98">
        <f>SUM(E187:E192)</f>
        <v>420</v>
      </c>
      <c r="G187" s="105"/>
    </row>
    <row r="188" spans="1:7" x14ac:dyDescent="0.3">
      <c r="A188" s="56">
        <f t="shared" si="4"/>
        <v>181</v>
      </c>
      <c r="B188" s="14">
        <v>44807</v>
      </c>
      <c r="C188" s="14"/>
      <c r="D188" s="12">
        <v>9506157</v>
      </c>
      <c r="E188" s="66">
        <v>70</v>
      </c>
      <c r="F188" s="99"/>
      <c r="G188" s="105"/>
    </row>
    <row r="189" spans="1:7" x14ac:dyDescent="0.3">
      <c r="A189" s="56">
        <f t="shared" si="4"/>
        <v>182</v>
      </c>
      <c r="B189" s="8">
        <v>44809</v>
      </c>
      <c r="C189" s="8"/>
      <c r="D189" s="7">
        <v>9506345</v>
      </c>
      <c r="E189" s="13">
        <v>70</v>
      </c>
      <c r="F189" s="99"/>
      <c r="G189" s="105"/>
    </row>
    <row r="190" spans="1:7" x14ac:dyDescent="0.3">
      <c r="A190" s="56">
        <f t="shared" si="4"/>
        <v>183</v>
      </c>
      <c r="B190" s="8">
        <v>44809</v>
      </c>
      <c r="C190" s="8"/>
      <c r="D190" s="7">
        <v>9506346</v>
      </c>
      <c r="E190" s="67">
        <v>70</v>
      </c>
      <c r="F190" s="99"/>
      <c r="G190" s="105"/>
    </row>
    <row r="191" spans="1:7" x14ac:dyDescent="0.3">
      <c r="A191" s="56">
        <f t="shared" si="4"/>
        <v>184</v>
      </c>
      <c r="B191" s="8">
        <v>44824</v>
      </c>
      <c r="C191" s="8"/>
      <c r="D191" s="7">
        <v>9507389</v>
      </c>
      <c r="E191" s="68">
        <v>70</v>
      </c>
      <c r="F191" s="99"/>
      <c r="G191" s="105"/>
    </row>
    <row r="192" spans="1:7" x14ac:dyDescent="0.3">
      <c r="A192" s="56">
        <f t="shared" si="4"/>
        <v>185</v>
      </c>
      <c r="B192" s="8">
        <v>44825</v>
      </c>
      <c r="C192" s="8"/>
      <c r="D192" s="7">
        <v>9507483</v>
      </c>
      <c r="E192" s="68">
        <v>70</v>
      </c>
      <c r="F192" s="100"/>
      <c r="G192" s="105"/>
    </row>
    <row r="197" spans="2:6" x14ac:dyDescent="0.3">
      <c r="B197" s="23"/>
      <c r="F197" s="15"/>
    </row>
    <row r="199" spans="2:6" x14ac:dyDescent="0.3">
      <c r="E199" s="15"/>
    </row>
  </sheetData>
  <autoFilter ref="A5:G192" xr:uid="{3580943A-73C3-46BE-A471-E1871859DDB1}">
    <filterColumn colId="6" showButton="0"/>
  </autoFilter>
  <mergeCells count="22">
    <mergeCell ref="G158:G192"/>
    <mergeCell ref="F170:F177"/>
    <mergeCell ref="F1:G3"/>
    <mergeCell ref="F7:F13"/>
    <mergeCell ref="A4:G4"/>
    <mergeCell ref="A3:E3"/>
    <mergeCell ref="A1:E1"/>
    <mergeCell ref="A2:E2"/>
    <mergeCell ref="F14:F24"/>
    <mergeCell ref="F25:F48"/>
    <mergeCell ref="F49:F77"/>
    <mergeCell ref="F96:F116"/>
    <mergeCell ref="F187:F192"/>
    <mergeCell ref="F78:F95"/>
    <mergeCell ref="F148:F156"/>
    <mergeCell ref="F157:F161"/>
    <mergeCell ref="F178:F186"/>
    <mergeCell ref="F143:F147"/>
    <mergeCell ref="F136:F142"/>
    <mergeCell ref="F162:F169"/>
    <mergeCell ref="F117:F126"/>
    <mergeCell ref="F127:F135"/>
  </mergeCells>
  <phoneticPr fontId="8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59" orientation="portrait" r:id="rId1"/>
  <rowBreaks count="2" manualBreakCount="2">
    <brk id="63" max="8" man="1"/>
    <brk id="147" max="8" man="1"/>
  </rowBreaks>
  <ignoredErrors>
    <ignoredError sqref="F14 F78 F96 F49 F25 F7 F127 F136 F148 F117 F143 F170 F157 F178 F162 F18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34AA-91CA-4BE1-9DAF-1D30D60F3927}">
  <dimension ref="A1:G108"/>
  <sheetViews>
    <sheetView rightToLeft="1" tabSelected="1" view="pageBreakPreview" topLeftCell="A87" zoomScale="98" zoomScaleNormal="98" zoomScaleSheetLayoutView="98" workbookViewId="0">
      <selection activeCell="E104" sqref="E104"/>
    </sheetView>
  </sheetViews>
  <sheetFormatPr defaultRowHeight="14.4" x14ac:dyDescent="0.3"/>
  <cols>
    <col min="1" max="1" width="11.21875" bestFit="1" customWidth="1"/>
    <col min="2" max="3" width="14.5546875" style="22" customWidth="1"/>
    <col min="4" max="4" width="12.109375" customWidth="1"/>
    <col min="5" max="5" width="17.6640625" customWidth="1"/>
    <col min="6" max="6" width="12.109375" customWidth="1"/>
    <col min="7" max="7" width="32.6640625" customWidth="1"/>
  </cols>
  <sheetData>
    <row r="1" spans="1:7" ht="22.2" customHeight="1" x14ac:dyDescent="0.4">
      <c r="A1" s="113" t="s">
        <v>2</v>
      </c>
      <c r="B1" s="113"/>
      <c r="C1" s="113"/>
      <c r="D1" s="113"/>
      <c r="E1" s="113"/>
      <c r="F1" s="106"/>
      <c r="G1" s="106"/>
    </row>
    <row r="2" spans="1:7" ht="22.2" customHeight="1" x14ac:dyDescent="0.4">
      <c r="A2" s="113" t="s">
        <v>3</v>
      </c>
      <c r="B2" s="113"/>
      <c r="C2" s="113"/>
      <c r="D2" s="113"/>
      <c r="E2" s="113"/>
      <c r="F2" s="106"/>
      <c r="G2" s="106"/>
    </row>
    <row r="3" spans="1:7" ht="22.2" customHeight="1" x14ac:dyDescent="0.4">
      <c r="A3" s="112" t="s">
        <v>31</v>
      </c>
      <c r="B3" s="112"/>
      <c r="C3" s="112"/>
      <c r="D3" s="112"/>
      <c r="E3" s="112"/>
      <c r="F3" s="106"/>
      <c r="G3" s="106"/>
    </row>
    <row r="4" spans="1:7" ht="22.2" customHeight="1" x14ac:dyDescent="0.35">
      <c r="A4" s="118" t="s">
        <v>39</v>
      </c>
      <c r="B4" s="119"/>
      <c r="C4" s="119"/>
      <c r="D4" s="119"/>
      <c r="E4" s="119"/>
      <c r="F4" s="119"/>
      <c r="G4" s="119"/>
    </row>
    <row r="5" spans="1:7" ht="51.6" customHeight="1" x14ac:dyDescent="0.3">
      <c r="A5" s="5" t="s">
        <v>7</v>
      </c>
      <c r="B5" s="5" t="s">
        <v>0</v>
      </c>
      <c r="C5" s="5"/>
      <c r="D5" s="89" t="s">
        <v>1</v>
      </c>
      <c r="E5" s="89" t="s">
        <v>4</v>
      </c>
      <c r="F5" s="89" t="s">
        <v>5</v>
      </c>
      <c r="G5" s="94" t="s">
        <v>6</v>
      </c>
    </row>
    <row r="6" spans="1:7" ht="16.8" customHeight="1" x14ac:dyDescent="0.3">
      <c r="A6" s="56">
        <v>1</v>
      </c>
      <c r="B6" s="14">
        <v>44688</v>
      </c>
      <c r="C6" s="14"/>
      <c r="D6" s="12">
        <v>95581</v>
      </c>
      <c r="E6" s="83">
        <v>53.88</v>
      </c>
      <c r="F6" s="115">
        <f>SUM(E6:E7)</f>
        <v>106.96000000000001</v>
      </c>
      <c r="G6" s="83" t="s">
        <v>32</v>
      </c>
    </row>
    <row r="7" spans="1:7" ht="16.8" customHeight="1" x14ac:dyDescent="0.3">
      <c r="A7" s="56">
        <f>A6+1</f>
        <v>2</v>
      </c>
      <c r="B7" s="14">
        <v>44688</v>
      </c>
      <c r="C7" s="14"/>
      <c r="D7" s="12">
        <v>95585</v>
      </c>
      <c r="E7" s="83">
        <v>53.08</v>
      </c>
      <c r="F7" s="116"/>
      <c r="G7" s="83" t="s">
        <v>32</v>
      </c>
    </row>
    <row r="8" spans="1:7" x14ac:dyDescent="0.3">
      <c r="A8" s="56">
        <f t="shared" ref="A8:A71" si="0">A7+1</f>
        <v>3</v>
      </c>
      <c r="B8" s="8">
        <v>44722</v>
      </c>
      <c r="C8" s="8"/>
      <c r="D8" s="12">
        <v>9501184</v>
      </c>
      <c r="E8" s="91">
        <v>60.4</v>
      </c>
      <c r="F8" s="117">
        <f>SUM(E8:E14)</f>
        <v>387.75</v>
      </c>
      <c r="G8" s="83" t="s">
        <v>38</v>
      </c>
    </row>
    <row r="9" spans="1:7" x14ac:dyDescent="0.3">
      <c r="A9" s="56">
        <f t="shared" si="0"/>
        <v>4</v>
      </c>
      <c r="B9" s="8">
        <v>44721</v>
      </c>
      <c r="C9" s="8"/>
      <c r="D9" s="12">
        <v>9501144</v>
      </c>
      <c r="E9" s="91">
        <v>52.3</v>
      </c>
      <c r="F9" s="117"/>
      <c r="G9" s="83" t="s">
        <v>38</v>
      </c>
    </row>
    <row r="10" spans="1:7" x14ac:dyDescent="0.3">
      <c r="A10" s="56">
        <f t="shared" si="0"/>
        <v>5</v>
      </c>
      <c r="B10" s="8">
        <v>44725</v>
      </c>
      <c r="C10" s="8"/>
      <c r="D10" s="12">
        <v>9501391</v>
      </c>
      <c r="E10" s="91">
        <v>55.7</v>
      </c>
      <c r="F10" s="117"/>
      <c r="G10" s="83" t="s">
        <v>37</v>
      </c>
    </row>
    <row r="11" spans="1:7" x14ac:dyDescent="0.3">
      <c r="A11" s="56">
        <f t="shared" si="0"/>
        <v>6</v>
      </c>
      <c r="B11" s="8">
        <v>44726</v>
      </c>
      <c r="C11" s="8"/>
      <c r="D11" s="12">
        <v>9501451</v>
      </c>
      <c r="E11" s="91">
        <v>55.8</v>
      </c>
      <c r="F11" s="117"/>
      <c r="G11" s="83" t="s">
        <v>37</v>
      </c>
    </row>
    <row r="12" spans="1:7" x14ac:dyDescent="0.3">
      <c r="A12" s="56">
        <f t="shared" si="0"/>
        <v>7</v>
      </c>
      <c r="B12" s="8">
        <v>44727</v>
      </c>
      <c r="C12" s="8"/>
      <c r="D12" s="12">
        <v>9501526</v>
      </c>
      <c r="E12" s="91">
        <v>54.3</v>
      </c>
      <c r="F12" s="117"/>
      <c r="G12" s="83" t="s">
        <v>37</v>
      </c>
    </row>
    <row r="13" spans="1:7" x14ac:dyDescent="0.3">
      <c r="A13" s="56">
        <f t="shared" si="0"/>
        <v>8</v>
      </c>
      <c r="B13" s="8">
        <v>44727</v>
      </c>
      <c r="C13" s="8"/>
      <c r="D13" s="12">
        <v>9501528</v>
      </c>
      <c r="E13" s="91">
        <v>55.7</v>
      </c>
      <c r="F13" s="117"/>
      <c r="G13" s="83" t="s">
        <v>37</v>
      </c>
    </row>
    <row r="14" spans="1:7" x14ac:dyDescent="0.3">
      <c r="A14" s="56">
        <f t="shared" si="0"/>
        <v>9</v>
      </c>
      <c r="B14" s="8">
        <v>44728</v>
      </c>
      <c r="C14" s="8"/>
      <c r="D14" s="12">
        <v>9501574</v>
      </c>
      <c r="E14" s="91">
        <v>53.55</v>
      </c>
      <c r="F14" s="117"/>
      <c r="G14" s="83" t="s">
        <v>37</v>
      </c>
    </row>
    <row r="15" spans="1:7" x14ac:dyDescent="0.3">
      <c r="A15" s="56">
        <f>A14+1</f>
        <v>10</v>
      </c>
      <c r="B15" s="8">
        <v>44758</v>
      </c>
      <c r="C15" s="8"/>
      <c r="D15" s="12">
        <v>9503104</v>
      </c>
      <c r="E15" s="91">
        <v>56.95</v>
      </c>
      <c r="F15" s="107">
        <f>SUM(E15:E20)</f>
        <v>341.54999999999995</v>
      </c>
      <c r="G15" s="83" t="s">
        <v>37</v>
      </c>
    </row>
    <row r="16" spans="1:7" x14ac:dyDescent="0.3">
      <c r="A16" s="56">
        <f t="shared" si="0"/>
        <v>11</v>
      </c>
      <c r="B16" s="8">
        <v>44761</v>
      </c>
      <c r="C16" s="8"/>
      <c r="D16" s="12">
        <v>9503341</v>
      </c>
      <c r="E16" s="91">
        <v>56.85</v>
      </c>
      <c r="F16" s="108"/>
      <c r="G16" s="83" t="s">
        <v>37</v>
      </c>
    </row>
    <row r="17" spans="1:7" x14ac:dyDescent="0.3">
      <c r="A17" s="56">
        <f t="shared" si="0"/>
        <v>12</v>
      </c>
      <c r="B17" s="8">
        <v>44761</v>
      </c>
      <c r="C17" s="8"/>
      <c r="D17" s="12">
        <v>9503290</v>
      </c>
      <c r="E17" s="91">
        <v>58.95</v>
      </c>
      <c r="F17" s="108"/>
      <c r="G17" s="83" t="s">
        <v>37</v>
      </c>
    </row>
    <row r="18" spans="1:7" x14ac:dyDescent="0.3">
      <c r="A18" s="56">
        <f t="shared" si="0"/>
        <v>13</v>
      </c>
      <c r="B18" s="8">
        <v>44766</v>
      </c>
      <c r="C18" s="8"/>
      <c r="D18" s="12">
        <v>9503582</v>
      </c>
      <c r="E18" s="91">
        <v>59.7</v>
      </c>
      <c r="F18" s="108"/>
      <c r="G18" s="83" t="s">
        <v>43</v>
      </c>
    </row>
    <row r="19" spans="1:7" x14ac:dyDescent="0.3">
      <c r="A19" s="56">
        <f t="shared" si="0"/>
        <v>14</v>
      </c>
      <c r="B19" s="8">
        <v>44767</v>
      </c>
      <c r="C19" s="8"/>
      <c r="D19" s="12">
        <v>9503654</v>
      </c>
      <c r="E19" s="91">
        <v>55.65</v>
      </c>
      <c r="F19" s="108"/>
      <c r="G19" s="83" t="s">
        <v>43</v>
      </c>
    </row>
    <row r="20" spans="1:7" x14ac:dyDescent="0.3">
      <c r="A20" s="56">
        <f t="shared" si="0"/>
        <v>15</v>
      </c>
      <c r="B20" s="8">
        <v>44769</v>
      </c>
      <c r="C20" s="8"/>
      <c r="D20" s="12">
        <v>9503747</v>
      </c>
      <c r="E20" s="91">
        <v>53.45</v>
      </c>
      <c r="F20" s="109"/>
      <c r="G20" s="83" t="s">
        <v>43</v>
      </c>
    </row>
    <row r="21" spans="1:7" x14ac:dyDescent="0.3">
      <c r="A21" s="56">
        <f>A20+1</f>
        <v>16</v>
      </c>
      <c r="B21" s="8">
        <v>44780</v>
      </c>
      <c r="C21" s="8"/>
      <c r="D21" s="12">
        <v>9504419</v>
      </c>
      <c r="E21" s="91">
        <v>58.7</v>
      </c>
      <c r="F21" s="107">
        <f>SUM(E21:E31)</f>
        <v>599.04999999999995</v>
      </c>
      <c r="G21" s="83" t="s">
        <v>43</v>
      </c>
    </row>
    <row r="22" spans="1:7" x14ac:dyDescent="0.3">
      <c r="A22" s="56">
        <f t="shared" si="0"/>
        <v>17</v>
      </c>
      <c r="B22" s="8">
        <v>44790</v>
      </c>
      <c r="C22" s="8"/>
      <c r="D22" s="12">
        <v>9505035</v>
      </c>
      <c r="E22" s="91">
        <v>55.1</v>
      </c>
      <c r="F22" s="108"/>
      <c r="G22" s="83" t="s">
        <v>43</v>
      </c>
    </row>
    <row r="23" spans="1:7" x14ac:dyDescent="0.3">
      <c r="A23" s="56">
        <f t="shared" si="0"/>
        <v>18</v>
      </c>
      <c r="B23" s="8">
        <v>44792</v>
      </c>
      <c r="C23" s="8"/>
      <c r="D23" s="12">
        <v>9505195</v>
      </c>
      <c r="E23" s="91">
        <v>53.8</v>
      </c>
      <c r="F23" s="108"/>
      <c r="G23" s="83" t="s">
        <v>43</v>
      </c>
    </row>
    <row r="24" spans="1:7" x14ac:dyDescent="0.3">
      <c r="A24" s="56">
        <f t="shared" si="0"/>
        <v>19</v>
      </c>
      <c r="B24" s="14">
        <v>44792</v>
      </c>
      <c r="C24" s="14"/>
      <c r="D24" s="12">
        <v>9505194</v>
      </c>
      <c r="E24" s="83">
        <v>51.6</v>
      </c>
      <c r="F24" s="108"/>
      <c r="G24" s="83" t="s">
        <v>43</v>
      </c>
    </row>
    <row r="25" spans="1:7" x14ac:dyDescent="0.3">
      <c r="A25" s="56">
        <f t="shared" si="0"/>
        <v>20</v>
      </c>
      <c r="B25" s="14">
        <v>44800</v>
      </c>
      <c r="C25" s="14"/>
      <c r="D25" s="12">
        <v>9505704</v>
      </c>
      <c r="E25" s="83">
        <v>53.55</v>
      </c>
      <c r="F25" s="108"/>
      <c r="G25" s="83" t="s">
        <v>43</v>
      </c>
    </row>
    <row r="26" spans="1:7" x14ac:dyDescent="0.3">
      <c r="A26" s="56">
        <f t="shared" si="0"/>
        <v>21</v>
      </c>
      <c r="B26" s="8">
        <v>44801</v>
      </c>
      <c r="C26" s="8"/>
      <c r="D26" s="7">
        <v>9505812</v>
      </c>
      <c r="E26" s="91">
        <v>52.3</v>
      </c>
      <c r="F26" s="108"/>
      <c r="G26" s="83" t="s">
        <v>43</v>
      </c>
    </row>
    <row r="27" spans="1:7" x14ac:dyDescent="0.3">
      <c r="A27" s="56">
        <f t="shared" si="0"/>
        <v>22</v>
      </c>
      <c r="B27" s="14">
        <v>44801</v>
      </c>
      <c r="C27" s="14"/>
      <c r="D27" s="12">
        <v>9505741</v>
      </c>
      <c r="E27" s="83">
        <v>55.65</v>
      </c>
      <c r="F27" s="108"/>
      <c r="G27" s="83" t="s">
        <v>43</v>
      </c>
    </row>
    <row r="28" spans="1:7" x14ac:dyDescent="0.3">
      <c r="A28" s="56">
        <f t="shared" si="0"/>
        <v>23</v>
      </c>
      <c r="B28" s="14">
        <v>44801</v>
      </c>
      <c r="C28" s="14"/>
      <c r="D28" s="12">
        <v>9505814</v>
      </c>
      <c r="E28" s="83">
        <v>52.6</v>
      </c>
      <c r="F28" s="108"/>
      <c r="G28" s="83" t="s">
        <v>43</v>
      </c>
    </row>
    <row r="29" spans="1:7" x14ac:dyDescent="0.3">
      <c r="A29" s="56">
        <f t="shared" si="0"/>
        <v>24</v>
      </c>
      <c r="B29" s="14">
        <v>44801</v>
      </c>
      <c r="C29" s="14"/>
      <c r="D29" s="12">
        <v>9505813</v>
      </c>
      <c r="E29" s="83">
        <v>53.2</v>
      </c>
      <c r="F29" s="108"/>
      <c r="G29" s="83" t="s">
        <v>43</v>
      </c>
    </row>
    <row r="30" spans="1:7" x14ac:dyDescent="0.3">
      <c r="A30" s="56">
        <f t="shared" si="0"/>
        <v>25</v>
      </c>
      <c r="B30" s="14">
        <v>44802</v>
      </c>
      <c r="C30" s="14"/>
      <c r="D30" s="12">
        <v>9505830</v>
      </c>
      <c r="E30" s="83">
        <v>55.8</v>
      </c>
      <c r="F30" s="108"/>
      <c r="G30" s="83" t="s">
        <v>43</v>
      </c>
    </row>
    <row r="31" spans="1:7" x14ac:dyDescent="0.3">
      <c r="A31" s="56">
        <f t="shared" si="0"/>
        <v>26</v>
      </c>
      <c r="B31" s="8">
        <v>44802</v>
      </c>
      <c r="C31" s="8"/>
      <c r="D31" s="7">
        <v>9505877</v>
      </c>
      <c r="E31" s="91">
        <v>56.75</v>
      </c>
      <c r="F31" s="109"/>
      <c r="G31" s="83" t="s">
        <v>43</v>
      </c>
    </row>
    <row r="32" spans="1:7" x14ac:dyDescent="0.3">
      <c r="A32" s="56">
        <f t="shared" si="0"/>
        <v>27</v>
      </c>
      <c r="B32" s="8">
        <v>44805</v>
      </c>
      <c r="C32" s="8"/>
      <c r="D32" s="7">
        <v>9506036</v>
      </c>
      <c r="E32" s="91">
        <v>54.7</v>
      </c>
      <c r="F32" s="107">
        <f>SUM(E32:E57)</f>
        <v>1367.1100000000001</v>
      </c>
      <c r="G32" s="83" t="s">
        <v>43</v>
      </c>
    </row>
    <row r="33" spans="1:7" x14ac:dyDescent="0.3">
      <c r="A33" s="56">
        <f t="shared" si="0"/>
        <v>28</v>
      </c>
      <c r="B33" s="8">
        <v>44805</v>
      </c>
      <c r="C33" s="8"/>
      <c r="D33" s="7">
        <v>9506039</v>
      </c>
      <c r="E33" s="91">
        <v>50.8</v>
      </c>
      <c r="F33" s="108"/>
      <c r="G33" s="83" t="s">
        <v>43</v>
      </c>
    </row>
    <row r="34" spans="1:7" x14ac:dyDescent="0.3">
      <c r="A34" s="56">
        <f t="shared" si="0"/>
        <v>29</v>
      </c>
      <c r="B34" s="8">
        <v>44805</v>
      </c>
      <c r="C34" s="8"/>
      <c r="D34" s="7">
        <v>9506040</v>
      </c>
      <c r="E34" s="91">
        <v>52.95</v>
      </c>
      <c r="F34" s="108"/>
      <c r="G34" s="83" t="s">
        <v>43</v>
      </c>
    </row>
    <row r="35" spans="1:7" x14ac:dyDescent="0.3">
      <c r="A35" s="56">
        <f t="shared" si="0"/>
        <v>30</v>
      </c>
      <c r="B35" s="8">
        <v>44805</v>
      </c>
      <c r="C35" s="8"/>
      <c r="D35" s="7">
        <v>9506062</v>
      </c>
      <c r="E35" s="91">
        <v>51.65</v>
      </c>
      <c r="F35" s="108"/>
      <c r="G35" s="83" t="s">
        <v>43</v>
      </c>
    </row>
    <row r="36" spans="1:7" x14ac:dyDescent="0.3">
      <c r="A36" s="56">
        <f t="shared" si="0"/>
        <v>31</v>
      </c>
      <c r="B36" s="14">
        <v>44807</v>
      </c>
      <c r="C36" s="14"/>
      <c r="D36" s="12">
        <v>9506150</v>
      </c>
      <c r="E36" s="83">
        <v>53.75</v>
      </c>
      <c r="F36" s="108"/>
      <c r="G36" s="83" t="s">
        <v>43</v>
      </c>
    </row>
    <row r="37" spans="1:7" x14ac:dyDescent="0.3">
      <c r="A37" s="56">
        <f t="shared" si="0"/>
        <v>32</v>
      </c>
      <c r="B37" s="14">
        <v>44807</v>
      </c>
      <c r="C37" s="14"/>
      <c r="D37" s="12">
        <v>9506151</v>
      </c>
      <c r="E37" s="83">
        <v>52.4</v>
      </c>
      <c r="F37" s="108"/>
      <c r="G37" s="83" t="s">
        <v>43</v>
      </c>
    </row>
    <row r="38" spans="1:7" x14ac:dyDescent="0.3">
      <c r="A38" s="56">
        <f t="shared" si="0"/>
        <v>33</v>
      </c>
      <c r="B38" s="14">
        <v>44807</v>
      </c>
      <c r="C38" s="14"/>
      <c r="D38" s="12">
        <v>9506196</v>
      </c>
      <c r="E38" s="83">
        <v>52.35</v>
      </c>
      <c r="F38" s="108"/>
      <c r="G38" s="83" t="s">
        <v>43</v>
      </c>
    </row>
    <row r="39" spans="1:7" x14ac:dyDescent="0.3">
      <c r="A39" s="56">
        <f t="shared" si="0"/>
        <v>34</v>
      </c>
      <c r="B39" s="14">
        <v>44807</v>
      </c>
      <c r="C39" s="14"/>
      <c r="D39" s="12">
        <v>9506198</v>
      </c>
      <c r="E39" s="83">
        <v>54.3</v>
      </c>
      <c r="F39" s="108"/>
      <c r="G39" s="83" t="s">
        <v>43</v>
      </c>
    </row>
    <row r="40" spans="1:7" x14ac:dyDescent="0.3">
      <c r="A40" s="56">
        <f t="shared" si="0"/>
        <v>35</v>
      </c>
      <c r="B40" s="14">
        <v>44809</v>
      </c>
      <c r="C40" s="14"/>
      <c r="D40" s="12">
        <v>9506285</v>
      </c>
      <c r="E40" s="83">
        <v>53.7</v>
      </c>
      <c r="F40" s="108"/>
      <c r="G40" s="83" t="s">
        <v>43</v>
      </c>
    </row>
    <row r="41" spans="1:7" x14ac:dyDescent="0.3">
      <c r="A41" s="56">
        <f t="shared" si="0"/>
        <v>36</v>
      </c>
      <c r="B41" s="8">
        <v>44811</v>
      </c>
      <c r="C41" s="8"/>
      <c r="D41" s="7">
        <v>9506469</v>
      </c>
      <c r="E41" s="91">
        <v>52.9</v>
      </c>
      <c r="F41" s="108"/>
      <c r="G41" s="83" t="s">
        <v>43</v>
      </c>
    </row>
    <row r="42" spans="1:7" x14ac:dyDescent="0.3">
      <c r="A42" s="56">
        <f t="shared" si="0"/>
        <v>37</v>
      </c>
      <c r="B42" s="8">
        <v>44811</v>
      </c>
      <c r="C42" s="8"/>
      <c r="D42" s="7">
        <v>9506452</v>
      </c>
      <c r="E42" s="91">
        <v>50.85</v>
      </c>
      <c r="F42" s="108"/>
      <c r="G42" s="83" t="s">
        <v>43</v>
      </c>
    </row>
    <row r="43" spans="1:7" x14ac:dyDescent="0.3">
      <c r="A43" s="56">
        <f t="shared" si="0"/>
        <v>38</v>
      </c>
      <c r="B43" s="8">
        <v>44811</v>
      </c>
      <c r="C43" s="8"/>
      <c r="D43" s="7">
        <v>9506493</v>
      </c>
      <c r="E43" s="91">
        <v>56.2</v>
      </c>
      <c r="F43" s="108"/>
      <c r="G43" s="83" t="s">
        <v>43</v>
      </c>
    </row>
    <row r="44" spans="1:7" x14ac:dyDescent="0.3">
      <c r="A44" s="56">
        <f t="shared" si="0"/>
        <v>39</v>
      </c>
      <c r="B44" s="8">
        <v>44811</v>
      </c>
      <c r="C44" s="8"/>
      <c r="D44" s="7">
        <v>9506497</v>
      </c>
      <c r="E44" s="91">
        <v>52.5</v>
      </c>
      <c r="F44" s="108"/>
      <c r="G44" s="83" t="s">
        <v>43</v>
      </c>
    </row>
    <row r="45" spans="1:7" x14ac:dyDescent="0.3">
      <c r="A45" s="56">
        <f t="shared" si="0"/>
        <v>40</v>
      </c>
      <c r="B45" s="8">
        <v>44812</v>
      </c>
      <c r="C45" s="8"/>
      <c r="D45" s="7">
        <v>9506573</v>
      </c>
      <c r="E45" s="91">
        <v>51.3</v>
      </c>
      <c r="F45" s="108"/>
      <c r="G45" s="83" t="s">
        <v>43</v>
      </c>
    </row>
    <row r="46" spans="1:7" x14ac:dyDescent="0.3">
      <c r="A46" s="56">
        <f t="shared" si="0"/>
        <v>41</v>
      </c>
      <c r="B46" s="8">
        <v>44814</v>
      </c>
      <c r="C46" s="8"/>
      <c r="D46" s="7">
        <v>9506642</v>
      </c>
      <c r="E46" s="91">
        <v>51.75</v>
      </c>
      <c r="F46" s="108"/>
      <c r="G46" s="83" t="s">
        <v>43</v>
      </c>
    </row>
    <row r="47" spans="1:7" x14ac:dyDescent="0.3">
      <c r="A47" s="56">
        <f t="shared" si="0"/>
        <v>42</v>
      </c>
      <c r="B47" s="8">
        <v>44814</v>
      </c>
      <c r="C47" s="8"/>
      <c r="D47" s="7">
        <v>9506709</v>
      </c>
      <c r="E47" s="91">
        <v>50.7</v>
      </c>
      <c r="F47" s="108"/>
      <c r="G47" s="83" t="s">
        <v>43</v>
      </c>
    </row>
    <row r="48" spans="1:7" x14ac:dyDescent="0.3">
      <c r="A48" s="56">
        <f t="shared" si="0"/>
        <v>43</v>
      </c>
      <c r="B48" s="8">
        <v>44814</v>
      </c>
      <c r="C48" s="8"/>
      <c r="D48" s="7">
        <v>9506710</v>
      </c>
      <c r="E48" s="91">
        <v>52</v>
      </c>
      <c r="F48" s="108"/>
      <c r="G48" s="83" t="s">
        <v>43</v>
      </c>
    </row>
    <row r="49" spans="1:7" x14ac:dyDescent="0.3">
      <c r="A49" s="56">
        <f t="shared" si="0"/>
        <v>44</v>
      </c>
      <c r="B49" s="8">
        <v>44816</v>
      </c>
      <c r="C49" s="8"/>
      <c r="D49" s="7">
        <v>9506796</v>
      </c>
      <c r="E49" s="91">
        <v>52</v>
      </c>
      <c r="F49" s="108"/>
      <c r="G49" s="83" t="s">
        <v>43</v>
      </c>
    </row>
    <row r="50" spans="1:7" x14ac:dyDescent="0.3">
      <c r="A50" s="56">
        <f t="shared" si="0"/>
        <v>45</v>
      </c>
      <c r="B50" s="8">
        <v>44816</v>
      </c>
      <c r="C50" s="8"/>
      <c r="D50" s="7">
        <v>9506860</v>
      </c>
      <c r="E50" s="91">
        <v>52.9</v>
      </c>
      <c r="F50" s="108"/>
      <c r="G50" s="83" t="s">
        <v>43</v>
      </c>
    </row>
    <row r="51" spans="1:7" x14ac:dyDescent="0.3">
      <c r="A51" s="56">
        <f t="shared" si="0"/>
        <v>46</v>
      </c>
      <c r="B51" s="8">
        <v>44817</v>
      </c>
      <c r="C51" s="8"/>
      <c r="D51" s="7">
        <v>9506881</v>
      </c>
      <c r="E51" s="91">
        <v>52.05</v>
      </c>
      <c r="F51" s="108"/>
      <c r="G51" s="83" t="s">
        <v>43</v>
      </c>
    </row>
    <row r="52" spans="1:7" x14ac:dyDescent="0.3">
      <c r="A52" s="56">
        <f t="shared" si="0"/>
        <v>47</v>
      </c>
      <c r="B52" s="8">
        <v>44817</v>
      </c>
      <c r="C52" s="8"/>
      <c r="D52" s="7">
        <v>9506908</v>
      </c>
      <c r="E52" s="91">
        <v>53.15</v>
      </c>
      <c r="F52" s="108"/>
      <c r="G52" s="83" t="s">
        <v>43</v>
      </c>
    </row>
    <row r="53" spans="1:7" x14ac:dyDescent="0.3">
      <c r="A53" s="56">
        <f t="shared" si="0"/>
        <v>48</v>
      </c>
      <c r="B53" s="8">
        <v>44820</v>
      </c>
      <c r="C53" s="8"/>
      <c r="D53" s="7">
        <v>9507144</v>
      </c>
      <c r="E53" s="91">
        <v>51.45</v>
      </c>
      <c r="F53" s="108"/>
      <c r="G53" s="83" t="s">
        <v>43</v>
      </c>
    </row>
    <row r="54" spans="1:7" x14ac:dyDescent="0.3">
      <c r="A54" s="56">
        <f t="shared" si="0"/>
        <v>49</v>
      </c>
      <c r="B54" s="8">
        <v>44820</v>
      </c>
      <c r="C54" s="8"/>
      <c r="D54" s="7">
        <v>9507160</v>
      </c>
      <c r="E54" s="91">
        <v>52.55</v>
      </c>
      <c r="F54" s="108"/>
      <c r="G54" s="83" t="s">
        <v>43</v>
      </c>
    </row>
    <row r="55" spans="1:7" x14ac:dyDescent="0.3">
      <c r="A55" s="56">
        <f t="shared" si="0"/>
        <v>50</v>
      </c>
      <c r="B55" s="8">
        <v>44820</v>
      </c>
      <c r="C55" s="8"/>
      <c r="D55" s="7">
        <v>1519510</v>
      </c>
      <c r="E55" s="91">
        <v>59.08</v>
      </c>
      <c r="F55" s="108"/>
      <c r="G55" s="83"/>
    </row>
    <row r="56" spans="1:7" x14ac:dyDescent="0.3">
      <c r="A56" s="56">
        <f t="shared" si="0"/>
        <v>51</v>
      </c>
      <c r="B56" s="8">
        <v>44820</v>
      </c>
      <c r="C56" s="8"/>
      <c r="D56" s="7">
        <v>1519521</v>
      </c>
      <c r="E56" s="91">
        <v>44.98</v>
      </c>
      <c r="F56" s="108"/>
      <c r="G56" s="83"/>
    </row>
    <row r="57" spans="1:7" x14ac:dyDescent="0.3">
      <c r="A57" s="56">
        <f t="shared" si="0"/>
        <v>52</v>
      </c>
      <c r="B57" s="8">
        <v>44825</v>
      </c>
      <c r="C57" s="8"/>
      <c r="D57" s="7">
        <v>9507541</v>
      </c>
      <c r="E57" s="91">
        <v>54.15</v>
      </c>
      <c r="F57" s="109"/>
      <c r="G57" s="83" t="s">
        <v>43</v>
      </c>
    </row>
    <row r="58" spans="1:7" x14ac:dyDescent="0.3">
      <c r="A58" s="56">
        <f t="shared" si="0"/>
        <v>53</v>
      </c>
      <c r="B58" s="8">
        <v>44835</v>
      </c>
      <c r="C58" s="8"/>
      <c r="D58" s="7">
        <v>9508189</v>
      </c>
      <c r="E58" s="91">
        <v>52.55</v>
      </c>
      <c r="F58" s="107">
        <f>SUM(E58:E76)</f>
        <v>1077.2099999999998</v>
      </c>
      <c r="G58" s="83" t="s">
        <v>43</v>
      </c>
    </row>
    <row r="59" spans="1:7" x14ac:dyDescent="0.3">
      <c r="A59" s="56">
        <f t="shared" si="0"/>
        <v>54</v>
      </c>
      <c r="B59" s="70">
        <v>44838</v>
      </c>
      <c r="C59" s="8"/>
      <c r="D59" s="7">
        <v>9508385</v>
      </c>
      <c r="E59" s="91">
        <v>52.15</v>
      </c>
      <c r="F59" s="108"/>
      <c r="G59" s="83" t="s">
        <v>43</v>
      </c>
    </row>
    <row r="60" spans="1:7" x14ac:dyDescent="0.3">
      <c r="A60" s="56">
        <f t="shared" si="0"/>
        <v>55</v>
      </c>
      <c r="B60" s="70">
        <v>44841</v>
      </c>
      <c r="C60" s="8"/>
      <c r="D60" s="7">
        <v>1533826</v>
      </c>
      <c r="E60" s="91">
        <v>61.78</v>
      </c>
      <c r="F60" s="108"/>
      <c r="G60" s="83" t="s">
        <v>46</v>
      </c>
    </row>
    <row r="61" spans="1:7" x14ac:dyDescent="0.3">
      <c r="A61" s="56">
        <f t="shared" si="0"/>
        <v>56</v>
      </c>
      <c r="B61" s="8">
        <v>44842</v>
      </c>
      <c r="C61" s="8"/>
      <c r="D61" s="7">
        <v>9508601</v>
      </c>
      <c r="E61" s="91">
        <v>56.15</v>
      </c>
      <c r="F61" s="108"/>
      <c r="G61" s="83" t="s">
        <v>43</v>
      </c>
    </row>
    <row r="62" spans="1:7" x14ac:dyDescent="0.3">
      <c r="A62" s="56">
        <f t="shared" si="0"/>
        <v>57</v>
      </c>
      <c r="B62" s="8">
        <v>44842</v>
      </c>
      <c r="C62" s="8"/>
      <c r="D62" s="7">
        <v>9508616</v>
      </c>
      <c r="E62" s="91">
        <v>54.6</v>
      </c>
      <c r="F62" s="108"/>
      <c r="G62" s="83" t="s">
        <v>43</v>
      </c>
    </row>
    <row r="63" spans="1:7" x14ac:dyDescent="0.3">
      <c r="A63" s="56">
        <f t="shared" si="0"/>
        <v>58</v>
      </c>
      <c r="B63" s="8">
        <v>44842</v>
      </c>
      <c r="C63" s="8"/>
      <c r="D63" s="7">
        <v>9508609</v>
      </c>
      <c r="E63" s="91">
        <v>52.6</v>
      </c>
      <c r="F63" s="108"/>
      <c r="G63" s="83" t="s">
        <v>43</v>
      </c>
    </row>
    <row r="64" spans="1:7" x14ac:dyDescent="0.3">
      <c r="A64" s="56">
        <f t="shared" si="0"/>
        <v>59</v>
      </c>
      <c r="B64" s="8">
        <v>44842</v>
      </c>
      <c r="C64" s="8"/>
      <c r="D64" s="7">
        <v>1534482</v>
      </c>
      <c r="E64" s="91">
        <v>61.54</v>
      </c>
      <c r="F64" s="108"/>
      <c r="G64" s="83" t="s">
        <v>46</v>
      </c>
    </row>
    <row r="65" spans="1:7" x14ac:dyDescent="0.3">
      <c r="A65" s="56">
        <f t="shared" si="0"/>
        <v>60</v>
      </c>
      <c r="B65" s="8">
        <v>44856</v>
      </c>
      <c r="C65" s="8"/>
      <c r="D65" s="7">
        <v>1542137</v>
      </c>
      <c r="E65" s="91">
        <v>64.14</v>
      </c>
      <c r="F65" s="108"/>
      <c r="G65" s="83" t="s">
        <v>46</v>
      </c>
    </row>
    <row r="66" spans="1:7" x14ac:dyDescent="0.3">
      <c r="A66" s="56">
        <f t="shared" si="0"/>
        <v>61</v>
      </c>
      <c r="B66" s="8">
        <v>44858</v>
      </c>
      <c r="C66" s="8"/>
      <c r="D66" s="7">
        <v>1543299</v>
      </c>
      <c r="E66" s="91">
        <v>60.04</v>
      </c>
      <c r="F66" s="108"/>
      <c r="G66" s="83" t="s">
        <v>46</v>
      </c>
    </row>
    <row r="67" spans="1:7" x14ac:dyDescent="0.3">
      <c r="A67" s="56">
        <f t="shared" si="0"/>
        <v>62</v>
      </c>
      <c r="B67" s="8">
        <v>44858</v>
      </c>
      <c r="C67" s="8"/>
      <c r="D67" s="7">
        <v>1543313</v>
      </c>
      <c r="E67" s="91">
        <v>57.62</v>
      </c>
      <c r="F67" s="108"/>
      <c r="G67" s="83" t="s">
        <v>46</v>
      </c>
    </row>
    <row r="68" spans="1:7" x14ac:dyDescent="0.3">
      <c r="A68" s="56">
        <f t="shared" si="0"/>
        <v>63</v>
      </c>
      <c r="B68" s="8">
        <v>44858</v>
      </c>
      <c r="C68" s="8"/>
      <c r="D68" s="7">
        <v>1543138</v>
      </c>
      <c r="E68" s="91">
        <v>60.94</v>
      </c>
      <c r="F68" s="108"/>
      <c r="G68" s="83" t="s">
        <v>46</v>
      </c>
    </row>
    <row r="69" spans="1:7" x14ac:dyDescent="0.3">
      <c r="A69" s="56">
        <f t="shared" si="0"/>
        <v>64</v>
      </c>
      <c r="B69" s="8">
        <v>44858</v>
      </c>
      <c r="C69" s="8"/>
      <c r="D69" s="7">
        <v>1543319</v>
      </c>
      <c r="E69" s="91">
        <v>60.06</v>
      </c>
      <c r="F69" s="108"/>
      <c r="G69" s="83" t="s">
        <v>46</v>
      </c>
    </row>
    <row r="70" spans="1:7" x14ac:dyDescent="0.3">
      <c r="A70" s="56">
        <f t="shared" si="0"/>
        <v>65</v>
      </c>
      <c r="B70" s="8">
        <v>44858</v>
      </c>
      <c r="C70" s="8"/>
      <c r="D70" s="7">
        <v>1543267</v>
      </c>
      <c r="E70" s="91">
        <v>53.8</v>
      </c>
      <c r="F70" s="108"/>
      <c r="G70" s="83" t="s">
        <v>46</v>
      </c>
    </row>
    <row r="71" spans="1:7" x14ac:dyDescent="0.3">
      <c r="A71" s="56">
        <f t="shared" si="0"/>
        <v>66</v>
      </c>
      <c r="B71" s="8">
        <v>44858</v>
      </c>
      <c r="C71" s="8"/>
      <c r="D71" s="7">
        <v>1543156</v>
      </c>
      <c r="E71" s="91">
        <v>62.06</v>
      </c>
      <c r="F71" s="108"/>
      <c r="G71" s="83" t="s">
        <v>46</v>
      </c>
    </row>
    <row r="72" spans="1:7" x14ac:dyDescent="0.3">
      <c r="A72" s="56">
        <f t="shared" ref="A72:A102" si="1">A71+1</f>
        <v>67</v>
      </c>
      <c r="B72" s="8">
        <v>44863</v>
      </c>
      <c r="C72" s="8"/>
      <c r="D72" s="7">
        <v>9509844</v>
      </c>
      <c r="E72" s="91">
        <v>54.3</v>
      </c>
      <c r="F72" s="108"/>
      <c r="G72" s="83" t="s">
        <v>43</v>
      </c>
    </row>
    <row r="73" spans="1:7" x14ac:dyDescent="0.3">
      <c r="A73" s="56">
        <f t="shared" si="1"/>
        <v>68</v>
      </c>
      <c r="B73" s="8">
        <v>44863</v>
      </c>
      <c r="C73" s="8"/>
      <c r="D73" s="7">
        <v>1546460</v>
      </c>
      <c r="E73" s="91">
        <v>67.099999999999994</v>
      </c>
      <c r="F73" s="108"/>
      <c r="G73" s="83" t="s">
        <v>43</v>
      </c>
    </row>
    <row r="74" spans="1:7" x14ac:dyDescent="0.3">
      <c r="A74" s="56">
        <f t="shared" si="1"/>
        <v>69</v>
      </c>
      <c r="B74" s="8">
        <v>44864</v>
      </c>
      <c r="C74" s="8"/>
      <c r="D74" s="7">
        <v>1546552</v>
      </c>
      <c r="E74" s="91">
        <v>43.38</v>
      </c>
      <c r="F74" s="108"/>
      <c r="G74" s="83" t="s">
        <v>46</v>
      </c>
    </row>
    <row r="75" spans="1:7" x14ac:dyDescent="0.3">
      <c r="A75" s="56">
        <f t="shared" si="1"/>
        <v>70</v>
      </c>
      <c r="B75" s="8">
        <v>44864</v>
      </c>
      <c r="C75" s="8"/>
      <c r="D75" s="7">
        <v>1546551</v>
      </c>
      <c r="E75" s="91">
        <v>49.32</v>
      </c>
      <c r="F75" s="108"/>
      <c r="G75" s="83" t="s">
        <v>46</v>
      </c>
    </row>
    <row r="76" spans="1:7" x14ac:dyDescent="0.3">
      <c r="A76" s="56">
        <f t="shared" si="1"/>
        <v>71</v>
      </c>
      <c r="B76" s="8">
        <v>44864</v>
      </c>
      <c r="C76" s="8"/>
      <c r="D76" s="7">
        <v>1546650</v>
      </c>
      <c r="E76" s="91">
        <v>53.08</v>
      </c>
      <c r="F76" s="109"/>
      <c r="G76" s="83" t="s">
        <v>46</v>
      </c>
    </row>
    <row r="77" spans="1:7" x14ac:dyDescent="0.3">
      <c r="A77" s="56">
        <f t="shared" si="1"/>
        <v>72</v>
      </c>
      <c r="B77" s="8">
        <v>44873</v>
      </c>
      <c r="C77" s="8"/>
      <c r="D77" s="7">
        <v>1552328</v>
      </c>
      <c r="E77" s="91">
        <v>66.08</v>
      </c>
      <c r="F77" s="107">
        <f>SUM(E77:E89)</f>
        <v>718.88</v>
      </c>
      <c r="G77" s="83" t="s">
        <v>46</v>
      </c>
    </row>
    <row r="78" spans="1:7" x14ac:dyDescent="0.3">
      <c r="A78" s="56">
        <f t="shared" si="1"/>
        <v>73</v>
      </c>
      <c r="B78" s="8">
        <v>44877</v>
      </c>
      <c r="C78" s="8"/>
      <c r="D78" s="7">
        <v>1554907</v>
      </c>
      <c r="E78" s="91">
        <v>61.16</v>
      </c>
      <c r="F78" s="108"/>
      <c r="G78" s="83" t="s">
        <v>46</v>
      </c>
    </row>
    <row r="79" spans="1:7" x14ac:dyDescent="0.3">
      <c r="A79" s="56">
        <f t="shared" si="1"/>
        <v>74</v>
      </c>
      <c r="B79" s="8">
        <v>44877</v>
      </c>
      <c r="C79" s="8"/>
      <c r="D79" s="7">
        <v>1554862</v>
      </c>
      <c r="E79" s="91">
        <v>57.74</v>
      </c>
      <c r="F79" s="108"/>
      <c r="G79" s="83" t="s">
        <v>46</v>
      </c>
    </row>
    <row r="80" spans="1:7" x14ac:dyDescent="0.3">
      <c r="A80" s="56">
        <f t="shared" si="1"/>
        <v>75</v>
      </c>
      <c r="B80" s="8">
        <v>44879</v>
      </c>
      <c r="C80" s="8"/>
      <c r="D80" s="7">
        <v>9510693</v>
      </c>
      <c r="E80" s="91">
        <v>54.35</v>
      </c>
      <c r="F80" s="108"/>
      <c r="G80" s="83" t="s">
        <v>48</v>
      </c>
    </row>
    <row r="81" spans="1:7" x14ac:dyDescent="0.3">
      <c r="A81" s="56">
        <f t="shared" si="1"/>
        <v>76</v>
      </c>
      <c r="B81" s="8">
        <v>44884</v>
      </c>
      <c r="C81" s="8"/>
      <c r="D81" s="7">
        <v>9510974</v>
      </c>
      <c r="E81" s="91">
        <v>53.55</v>
      </c>
      <c r="F81" s="108"/>
      <c r="G81" s="83" t="s">
        <v>48</v>
      </c>
    </row>
    <row r="82" spans="1:7" x14ac:dyDescent="0.3">
      <c r="A82" s="56">
        <f t="shared" si="1"/>
        <v>77</v>
      </c>
      <c r="B82" s="8">
        <v>44884</v>
      </c>
      <c r="C82" s="8"/>
      <c r="D82" s="7">
        <v>9510976</v>
      </c>
      <c r="E82" s="91">
        <v>54.35</v>
      </c>
      <c r="F82" s="108"/>
      <c r="G82" s="83" t="s">
        <v>48</v>
      </c>
    </row>
    <row r="83" spans="1:7" x14ac:dyDescent="0.3">
      <c r="A83" s="56">
        <f t="shared" si="1"/>
        <v>78</v>
      </c>
      <c r="B83" s="8">
        <v>44884</v>
      </c>
      <c r="C83" s="8"/>
      <c r="D83" s="7">
        <v>9511017</v>
      </c>
      <c r="E83" s="91">
        <v>52.6</v>
      </c>
      <c r="F83" s="108"/>
      <c r="G83" s="83" t="s">
        <v>48</v>
      </c>
    </row>
    <row r="84" spans="1:7" x14ac:dyDescent="0.3">
      <c r="A84" s="56">
        <f t="shared" si="1"/>
        <v>79</v>
      </c>
      <c r="B84" s="8">
        <v>44886</v>
      </c>
      <c r="C84" s="8"/>
      <c r="D84" s="7">
        <v>9511082</v>
      </c>
      <c r="E84" s="91">
        <v>55.05</v>
      </c>
      <c r="F84" s="108"/>
      <c r="G84" s="83" t="s">
        <v>48</v>
      </c>
    </row>
    <row r="85" spans="1:7" x14ac:dyDescent="0.3">
      <c r="A85" s="56">
        <f t="shared" si="1"/>
        <v>80</v>
      </c>
      <c r="B85" s="8">
        <v>44886</v>
      </c>
      <c r="C85" s="8"/>
      <c r="D85" s="7">
        <v>9511088</v>
      </c>
      <c r="E85" s="91">
        <v>53.9</v>
      </c>
      <c r="F85" s="108"/>
      <c r="G85" s="83" t="s">
        <v>48</v>
      </c>
    </row>
    <row r="86" spans="1:7" x14ac:dyDescent="0.3">
      <c r="A86" s="56">
        <f t="shared" si="1"/>
        <v>81</v>
      </c>
      <c r="B86" s="8">
        <v>44887</v>
      </c>
      <c r="C86" s="8"/>
      <c r="D86" s="7">
        <v>9511177</v>
      </c>
      <c r="E86" s="91">
        <v>51.5</v>
      </c>
      <c r="F86" s="108"/>
      <c r="G86" s="83" t="s">
        <v>48</v>
      </c>
    </row>
    <row r="87" spans="1:7" x14ac:dyDescent="0.3">
      <c r="A87" s="56">
        <f t="shared" si="1"/>
        <v>82</v>
      </c>
      <c r="B87" s="14">
        <v>44888</v>
      </c>
      <c r="C87" s="14"/>
      <c r="D87" s="12">
        <v>9511225</v>
      </c>
      <c r="E87" s="83">
        <v>53.4</v>
      </c>
      <c r="F87" s="108"/>
      <c r="G87" s="83"/>
    </row>
    <row r="88" spans="1:7" x14ac:dyDescent="0.3">
      <c r="A88" s="56">
        <f t="shared" si="1"/>
        <v>83</v>
      </c>
      <c r="B88" s="14">
        <v>44890</v>
      </c>
      <c r="C88" s="14"/>
      <c r="D88" s="12">
        <v>9511340</v>
      </c>
      <c r="E88" s="83">
        <v>51.85</v>
      </c>
      <c r="F88" s="108"/>
      <c r="G88" s="83"/>
    </row>
    <row r="89" spans="1:7" x14ac:dyDescent="0.3">
      <c r="A89" s="56">
        <f t="shared" si="1"/>
        <v>84</v>
      </c>
      <c r="B89" s="8">
        <v>44892</v>
      </c>
      <c r="C89" s="8"/>
      <c r="D89" s="7">
        <v>9511447</v>
      </c>
      <c r="E89" s="91">
        <v>53.35</v>
      </c>
      <c r="F89" s="109"/>
      <c r="G89" s="83" t="s">
        <v>48</v>
      </c>
    </row>
    <row r="90" spans="1:7" x14ac:dyDescent="0.3">
      <c r="A90" s="56">
        <f t="shared" si="1"/>
        <v>85</v>
      </c>
      <c r="B90" s="8">
        <v>44904</v>
      </c>
      <c r="C90" s="8"/>
      <c r="D90" s="7">
        <v>9512124</v>
      </c>
      <c r="E90" s="91">
        <v>52.95</v>
      </c>
      <c r="F90" s="107">
        <f>SUM(E90:E91)</f>
        <v>104.75</v>
      </c>
      <c r="G90" s="83" t="s">
        <v>48</v>
      </c>
    </row>
    <row r="91" spans="1:7" x14ac:dyDescent="0.3">
      <c r="A91" s="56">
        <f t="shared" si="1"/>
        <v>86</v>
      </c>
      <c r="B91" s="8">
        <v>44906</v>
      </c>
      <c r="C91" s="8"/>
      <c r="D91" s="7">
        <v>9512198</v>
      </c>
      <c r="E91" s="91">
        <v>51.8</v>
      </c>
      <c r="F91" s="109"/>
      <c r="G91" s="83" t="s">
        <v>48</v>
      </c>
    </row>
    <row r="92" spans="1:7" x14ac:dyDescent="0.3">
      <c r="A92" s="56">
        <f t="shared" si="1"/>
        <v>87</v>
      </c>
      <c r="B92" s="8">
        <v>44950</v>
      </c>
      <c r="C92" s="8"/>
      <c r="D92" s="7">
        <v>1591927</v>
      </c>
      <c r="E92" s="91">
        <v>59.14</v>
      </c>
      <c r="F92" s="107">
        <f>SUM(E92:E94)</f>
        <v>166.79999999999998</v>
      </c>
      <c r="G92" s="83"/>
    </row>
    <row r="93" spans="1:7" x14ac:dyDescent="0.3">
      <c r="A93" s="56">
        <f t="shared" si="1"/>
        <v>88</v>
      </c>
      <c r="B93" s="8" t="s">
        <v>50</v>
      </c>
      <c r="C93" s="8"/>
      <c r="D93" s="7">
        <v>1594474</v>
      </c>
      <c r="E93" s="91">
        <v>55.18</v>
      </c>
      <c r="F93" s="108"/>
      <c r="G93" s="83"/>
    </row>
    <row r="94" spans="1:7" x14ac:dyDescent="0.3">
      <c r="A94" s="56">
        <f t="shared" si="1"/>
        <v>89</v>
      </c>
      <c r="B94" s="8" t="s">
        <v>49</v>
      </c>
      <c r="C94" s="8"/>
      <c r="D94" s="7">
        <v>1595545</v>
      </c>
      <c r="E94" s="91">
        <v>52.48</v>
      </c>
      <c r="F94" s="109"/>
      <c r="G94" s="83"/>
    </row>
    <row r="95" spans="1:7" x14ac:dyDescent="0.3">
      <c r="A95" s="56">
        <f t="shared" si="1"/>
        <v>90</v>
      </c>
      <c r="B95" s="8">
        <v>45019</v>
      </c>
      <c r="C95" s="8"/>
      <c r="D95" s="7">
        <v>1624276</v>
      </c>
      <c r="E95" s="91">
        <v>59.14</v>
      </c>
      <c r="F95" s="107">
        <f>SUM(E95:E96)</f>
        <v>120.14</v>
      </c>
      <c r="G95" s="83"/>
    </row>
    <row r="96" spans="1:7" x14ac:dyDescent="0.3">
      <c r="A96" s="76">
        <f t="shared" si="1"/>
        <v>91</v>
      </c>
      <c r="B96" s="77">
        <v>45020</v>
      </c>
      <c r="C96" s="77"/>
      <c r="D96" s="78">
        <v>1624643</v>
      </c>
      <c r="E96" s="84">
        <v>61</v>
      </c>
      <c r="F96" s="109"/>
      <c r="G96" s="83"/>
    </row>
    <row r="97" spans="1:7" x14ac:dyDescent="0.3">
      <c r="A97" s="76">
        <f t="shared" si="1"/>
        <v>92</v>
      </c>
      <c r="B97" s="77">
        <v>45060</v>
      </c>
      <c r="C97" s="8"/>
      <c r="D97" s="7">
        <v>1637957</v>
      </c>
      <c r="E97" s="91">
        <v>59</v>
      </c>
      <c r="F97" s="107"/>
      <c r="G97" s="83"/>
    </row>
    <row r="98" spans="1:7" x14ac:dyDescent="0.3">
      <c r="A98" s="76">
        <f t="shared" si="1"/>
        <v>93</v>
      </c>
      <c r="B98" s="77">
        <v>45060</v>
      </c>
      <c r="C98" s="8"/>
      <c r="D98" s="7">
        <v>1637844</v>
      </c>
      <c r="E98" s="91">
        <v>60.46</v>
      </c>
      <c r="F98" s="109"/>
      <c r="G98" s="83"/>
    </row>
    <row r="99" spans="1:7" x14ac:dyDescent="0.3">
      <c r="A99" s="76">
        <f t="shared" si="1"/>
        <v>94</v>
      </c>
      <c r="B99" s="77">
        <v>45064</v>
      </c>
      <c r="C99" s="8"/>
      <c r="D99" s="7">
        <v>1639786</v>
      </c>
      <c r="E99" s="91">
        <v>56.82</v>
      </c>
      <c r="F99" s="79"/>
      <c r="G99" s="83"/>
    </row>
    <row r="100" spans="1:7" x14ac:dyDescent="0.3">
      <c r="A100" s="76">
        <f t="shared" si="1"/>
        <v>95</v>
      </c>
      <c r="B100" s="77">
        <v>45065</v>
      </c>
      <c r="C100" s="8"/>
      <c r="D100" s="7">
        <v>1639848</v>
      </c>
      <c r="E100" s="91">
        <v>59.68</v>
      </c>
      <c r="F100" s="79"/>
      <c r="G100" s="83"/>
    </row>
    <row r="101" spans="1:7" x14ac:dyDescent="0.3">
      <c r="A101" s="76">
        <f t="shared" si="1"/>
        <v>96</v>
      </c>
      <c r="B101" s="77">
        <v>45075</v>
      </c>
      <c r="C101" s="8"/>
      <c r="D101" s="7">
        <v>1644014</v>
      </c>
      <c r="E101" s="97">
        <v>57.22</v>
      </c>
      <c r="F101" s="79"/>
      <c r="G101" s="83"/>
    </row>
    <row r="102" spans="1:7" x14ac:dyDescent="0.3">
      <c r="A102" s="76">
        <f t="shared" si="1"/>
        <v>97</v>
      </c>
      <c r="B102" s="77">
        <v>45075</v>
      </c>
      <c r="C102" s="8"/>
      <c r="D102" s="7">
        <v>1643909</v>
      </c>
      <c r="E102" s="97">
        <v>53.24</v>
      </c>
      <c r="F102" s="79"/>
      <c r="G102" s="83"/>
    </row>
    <row r="105" spans="1:7" ht="17.399999999999999" x14ac:dyDescent="0.3">
      <c r="A105" s="114" t="s">
        <v>34</v>
      </c>
      <c r="B105" s="114"/>
      <c r="C105" s="114"/>
      <c r="D105" s="114"/>
      <c r="E105" s="114"/>
      <c r="F105" s="114"/>
    </row>
    <row r="106" spans="1:7" x14ac:dyDescent="0.3">
      <c r="B106" s="23"/>
      <c r="F106" s="15"/>
    </row>
    <row r="108" spans="1:7" x14ac:dyDescent="0.3">
      <c r="E108" s="15"/>
    </row>
  </sheetData>
  <autoFilter ref="A5:G100" xr:uid="{3580943A-73C3-46BE-A471-E1871859DDB1}">
    <filterColumn colId="6" showButton="0"/>
  </autoFilter>
  <mergeCells count="17">
    <mergeCell ref="A1:E1"/>
    <mergeCell ref="F1:G3"/>
    <mergeCell ref="A2:E2"/>
    <mergeCell ref="A3:E3"/>
    <mergeCell ref="A4:G4"/>
    <mergeCell ref="F6:F7"/>
    <mergeCell ref="F8:F14"/>
    <mergeCell ref="F15:F20"/>
    <mergeCell ref="F21:F31"/>
    <mergeCell ref="F32:F57"/>
    <mergeCell ref="F58:F76"/>
    <mergeCell ref="F77:F89"/>
    <mergeCell ref="A105:F105"/>
    <mergeCell ref="F90:F91"/>
    <mergeCell ref="F92:F94"/>
    <mergeCell ref="F95:F96"/>
    <mergeCell ref="F97:F9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59" orientation="portrait" r:id="rId1"/>
  <rowBreaks count="1" manualBreakCount="1">
    <brk id="76" max="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1F5F-78EE-4F94-8FCB-1357826433F8}">
  <dimension ref="A1:H17"/>
  <sheetViews>
    <sheetView rightToLeft="1" view="pageBreakPreview" zoomScale="98" zoomScaleNormal="98" zoomScaleSheetLayoutView="98" workbookViewId="0">
      <selection activeCell="I3" sqref="I3"/>
    </sheetView>
  </sheetViews>
  <sheetFormatPr defaultRowHeight="14.4" x14ac:dyDescent="0.3"/>
  <cols>
    <col min="1" max="1" width="11.21875" bestFit="1" customWidth="1"/>
    <col min="2" max="3" width="14.5546875" style="22" customWidth="1"/>
    <col min="4" max="4" width="12.109375" customWidth="1"/>
    <col min="5" max="5" width="17.6640625" customWidth="1"/>
    <col min="6" max="6" width="12.109375" customWidth="1"/>
    <col min="7" max="7" width="32.6640625" customWidth="1"/>
    <col min="8" max="8" width="8.88671875" style="22"/>
  </cols>
  <sheetData>
    <row r="1" spans="1:7" ht="22.2" customHeight="1" x14ac:dyDescent="0.4">
      <c r="A1" s="113" t="s">
        <v>2</v>
      </c>
      <c r="B1" s="113"/>
      <c r="C1" s="113"/>
      <c r="D1" s="113"/>
      <c r="E1" s="113"/>
      <c r="F1" s="106"/>
      <c r="G1" s="106"/>
    </row>
    <row r="2" spans="1:7" ht="22.2" customHeight="1" x14ac:dyDescent="0.4">
      <c r="A2" s="113" t="s">
        <v>3</v>
      </c>
      <c r="B2" s="113"/>
      <c r="C2" s="113"/>
      <c r="D2" s="113"/>
      <c r="E2" s="113"/>
      <c r="F2" s="106"/>
      <c r="G2" s="106"/>
    </row>
    <row r="3" spans="1:7" ht="22.2" customHeight="1" x14ac:dyDescent="0.4">
      <c r="A3" s="112" t="s">
        <v>31</v>
      </c>
      <c r="B3" s="112"/>
      <c r="C3" s="112"/>
      <c r="D3" s="112"/>
      <c r="E3" s="112"/>
      <c r="F3" s="106"/>
      <c r="G3" s="106"/>
    </row>
    <row r="4" spans="1:7" ht="22.2" customHeight="1" x14ac:dyDescent="0.4">
      <c r="A4" s="120" t="s">
        <v>40</v>
      </c>
      <c r="B4" s="120"/>
      <c r="C4" s="120"/>
      <c r="D4" s="120"/>
      <c r="E4" s="120"/>
      <c r="F4" s="121"/>
      <c r="G4" s="90"/>
    </row>
    <row r="5" spans="1:7" ht="51.6" customHeight="1" x14ac:dyDescent="0.3">
      <c r="A5" s="5" t="s">
        <v>7</v>
      </c>
      <c r="B5" s="5" t="s">
        <v>0</v>
      </c>
      <c r="C5" s="5"/>
      <c r="D5" s="89" t="s">
        <v>1</v>
      </c>
      <c r="E5" s="89" t="s">
        <v>4</v>
      </c>
      <c r="F5" s="89" t="s">
        <v>5</v>
      </c>
      <c r="G5" s="94" t="s">
        <v>6</v>
      </c>
    </row>
    <row r="6" spans="1:7" x14ac:dyDescent="0.3">
      <c r="A6" s="11">
        <v>1</v>
      </c>
      <c r="B6" s="14">
        <v>44623</v>
      </c>
      <c r="C6" s="14"/>
      <c r="D6" s="7">
        <v>19613679</v>
      </c>
      <c r="E6" s="83">
        <v>70</v>
      </c>
      <c r="F6" s="101">
        <f>SUM(E6:E10)</f>
        <v>360</v>
      </c>
      <c r="G6" s="83" t="s">
        <v>26</v>
      </c>
    </row>
    <row r="7" spans="1:7" x14ac:dyDescent="0.3">
      <c r="A7" s="11">
        <f>A6+1</f>
        <v>2</v>
      </c>
      <c r="B7" s="14">
        <v>44650</v>
      </c>
      <c r="C7" s="14"/>
      <c r="D7" s="7">
        <v>19626919</v>
      </c>
      <c r="E7" s="82">
        <v>80</v>
      </c>
      <c r="F7" s="102"/>
      <c r="G7" s="83" t="s">
        <v>26</v>
      </c>
    </row>
    <row r="8" spans="1:7" x14ac:dyDescent="0.3">
      <c r="A8" s="11">
        <f t="shared" ref="A8:A10" si="0">A7+1</f>
        <v>3</v>
      </c>
      <c r="B8" s="8">
        <v>44717</v>
      </c>
      <c r="C8" s="8"/>
      <c r="D8" s="7">
        <v>9500884</v>
      </c>
      <c r="E8" s="91">
        <v>70</v>
      </c>
      <c r="F8" s="102"/>
      <c r="G8" s="83" t="s">
        <v>26</v>
      </c>
    </row>
    <row r="9" spans="1:7" x14ac:dyDescent="0.3">
      <c r="A9" s="11">
        <f t="shared" si="0"/>
        <v>4</v>
      </c>
      <c r="B9" s="8">
        <v>44769</v>
      </c>
      <c r="C9" s="8"/>
      <c r="D9" s="7">
        <v>9503754</v>
      </c>
      <c r="E9" s="91">
        <v>70</v>
      </c>
      <c r="F9" s="102"/>
      <c r="G9" s="83" t="s">
        <v>26</v>
      </c>
    </row>
    <row r="10" spans="1:7" x14ac:dyDescent="0.3">
      <c r="A10" s="11">
        <f t="shared" si="0"/>
        <v>5</v>
      </c>
      <c r="B10" s="8">
        <v>44768</v>
      </c>
      <c r="C10" s="8"/>
      <c r="D10" s="7">
        <v>9503705</v>
      </c>
      <c r="E10" s="91">
        <v>70</v>
      </c>
      <c r="F10" s="103"/>
      <c r="G10" s="83" t="s">
        <v>44</v>
      </c>
    </row>
    <row r="15" spans="1:7" x14ac:dyDescent="0.3">
      <c r="B15" s="23"/>
      <c r="F15" s="15"/>
    </row>
    <row r="17" spans="5:5" x14ac:dyDescent="0.3">
      <c r="E17" s="15"/>
    </row>
  </sheetData>
  <autoFilter ref="A5:G10" xr:uid="{3580943A-73C3-46BE-A471-E1871859DDB1}">
    <filterColumn colId="6" showButton="0"/>
  </autoFilter>
  <mergeCells count="6">
    <mergeCell ref="F6:F10"/>
    <mergeCell ref="A4:F4"/>
    <mergeCell ref="A1:E1"/>
    <mergeCell ref="F1:G3"/>
    <mergeCell ref="A2:E2"/>
    <mergeCell ref="A3:E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5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3BA-96CB-4327-8A38-DEB49774CC5E}">
  <dimension ref="A1:G18"/>
  <sheetViews>
    <sheetView rightToLeft="1" view="pageBreakPreview" zoomScale="98" zoomScaleNormal="98" zoomScaleSheetLayoutView="98" workbookViewId="0">
      <selection activeCell="J5" sqref="J5"/>
    </sheetView>
  </sheetViews>
  <sheetFormatPr defaultRowHeight="14.4" x14ac:dyDescent="0.3"/>
  <cols>
    <col min="1" max="1" width="11.21875" bestFit="1" customWidth="1"/>
    <col min="2" max="3" width="14.5546875" style="22" customWidth="1"/>
    <col min="4" max="4" width="12.109375" customWidth="1"/>
    <col min="5" max="5" width="17.6640625" customWidth="1"/>
    <col min="6" max="6" width="12.109375" customWidth="1"/>
    <col min="7" max="7" width="32.6640625" customWidth="1"/>
  </cols>
  <sheetData>
    <row r="1" spans="1:7" ht="22.2" customHeight="1" x14ac:dyDescent="0.4">
      <c r="A1" s="113" t="s">
        <v>2</v>
      </c>
      <c r="B1" s="113"/>
      <c r="C1" s="113"/>
      <c r="D1" s="113"/>
      <c r="E1" s="113"/>
      <c r="F1" s="106"/>
      <c r="G1" s="106"/>
    </row>
    <row r="2" spans="1:7" ht="22.2" customHeight="1" x14ac:dyDescent="0.4">
      <c r="A2" s="113" t="s">
        <v>3</v>
      </c>
      <c r="B2" s="113"/>
      <c r="C2" s="113"/>
      <c r="D2" s="113"/>
      <c r="E2" s="113"/>
      <c r="F2" s="106"/>
      <c r="G2" s="106"/>
    </row>
    <row r="3" spans="1:7" ht="22.2" customHeight="1" x14ac:dyDescent="0.4">
      <c r="A3" s="112" t="s">
        <v>31</v>
      </c>
      <c r="B3" s="112"/>
      <c r="C3" s="112"/>
      <c r="D3" s="112"/>
      <c r="E3" s="112"/>
      <c r="F3" s="106"/>
      <c r="G3" s="106"/>
    </row>
    <row r="4" spans="1:7" ht="22.2" customHeight="1" x14ac:dyDescent="0.4">
      <c r="A4" s="120" t="s">
        <v>41</v>
      </c>
      <c r="B4" s="120"/>
      <c r="C4" s="120"/>
      <c r="D4" s="120"/>
      <c r="E4" s="120"/>
      <c r="F4" s="121"/>
      <c r="G4" s="90"/>
    </row>
    <row r="5" spans="1:7" ht="51.6" customHeight="1" x14ac:dyDescent="0.3">
      <c r="A5" s="5" t="s">
        <v>7</v>
      </c>
      <c r="B5" s="5" t="s">
        <v>0</v>
      </c>
      <c r="C5" s="5"/>
      <c r="D5" s="89" t="s">
        <v>1</v>
      </c>
      <c r="E5" s="89" t="s">
        <v>4</v>
      </c>
      <c r="F5" s="89" t="s">
        <v>5</v>
      </c>
      <c r="G5" s="94" t="s">
        <v>6</v>
      </c>
    </row>
    <row r="6" spans="1:7" x14ac:dyDescent="0.3">
      <c r="A6" s="56">
        <v>1</v>
      </c>
      <c r="B6" s="14">
        <v>44716</v>
      </c>
      <c r="C6" s="14"/>
      <c r="D6" s="12">
        <v>9500780</v>
      </c>
      <c r="E6" s="83">
        <v>56</v>
      </c>
      <c r="F6" s="98">
        <f>SUM(E6:E11)</f>
        <v>333.65000000000003</v>
      </c>
      <c r="G6" s="83" t="s">
        <v>33</v>
      </c>
    </row>
    <row r="7" spans="1:7" x14ac:dyDescent="0.3">
      <c r="A7" s="56">
        <f>A6+1</f>
        <v>2</v>
      </c>
      <c r="B7" s="14">
        <v>44732</v>
      </c>
      <c r="C7" s="14"/>
      <c r="D7" s="12">
        <v>9501847</v>
      </c>
      <c r="E7" s="83">
        <v>55.2</v>
      </c>
      <c r="F7" s="99"/>
      <c r="G7" s="83" t="s">
        <v>33</v>
      </c>
    </row>
    <row r="8" spans="1:7" x14ac:dyDescent="0.3">
      <c r="A8" s="56">
        <f t="shared" ref="A8:A11" si="0">A7+1</f>
        <v>3</v>
      </c>
      <c r="B8" s="14">
        <v>44747</v>
      </c>
      <c r="C8" s="14"/>
      <c r="D8" s="12">
        <v>9502916</v>
      </c>
      <c r="E8" s="83">
        <v>54.85</v>
      </c>
      <c r="F8" s="99"/>
      <c r="G8" s="83" t="s">
        <v>33</v>
      </c>
    </row>
    <row r="9" spans="1:7" x14ac:dyDescent="0.3">
      <c r="A9" s="56">
        <f t="shared" si="0"/>
        <v>4</v>
      </c>
      <c r="B9" s="14">
        <v>44748</v>
      </c>
      <c r="C9" s="14"/>
      <c r="D9" s="12">
        <v>9502968</v>
      </c>
      <c r="E9" s="83">
        <v>53.5</v>
      </c>
      <c r="F9" s="99"/>
      <c r="G9" s="83" t="s">
        <v>33</v>
      </c>
    </row>
    <row r="10" spans="1:7" x14ac:dyDescent="0.3">
      <c r="A10" s="56">
        <f t="shared" si="0"/>
        <v>5</v>
      </c>
      <c r="B10" s="14">
        <v>44780</v>
      </c>
      <c r="C10" s="14"/>
      <c r="D10" s="12">
        <v>9504374</v>
      </c>
      <c r="E10" s="83">
        <v>57.35</v>
      </c>
      <c r="F10" s="99"/>
      <c r="G10" s="83" t="s">
        <v>33</v>
      </c>
    </row>
    <row r="11" spans="1:7" x14ac:dyDescent="0.3">
      <c r="A11" s="56">
        <f t="shared" si="0"/>
        <v>6</v>
      </c>
      <c r="B11" s="14">
        <v>44780</v>
      </c>
      <c r="C11" s="14"/>
      <c r="D11" s="12">
        <v>9504380</v>
      </c>
      <c r="E11" s="83">
        <v>56.75</v>
      </c>
      <c r="F11" s="100"/>
      <c r="G11" s="83" t="s">
        <v>33</v>
      </c>
    </row>
    <row r="16" spans="1:7" x14ac:dyDescent="0.3">
      <c r="B16" s="23"/>
      <c r="F16" s="15"/>
    </row>
    <row r="18" spans="5:5" x14ac:dyDescent="0.3">
      <c r="E18" s="15"/>
    </row>
  </sheetData>
  <autoFilter ref="A5:G11" xr:uid="{3580943A-73C3-46BE-A471-E1871859DDB1}">
    <filterColumn colId="6" showButton="0"/>
  </autoFilter>
  <mergeCells count="6">
    <mergeCell ref="A4:F4"/>
    <mergeCell ref="F6:F11"/>
    <mergeCell ref="A1:E1"/>
    <mergeCell ref="F1:G3"/>
    <mergeCell ref="A2:E2"/>
    <mergeCell ref="A3:E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5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BBF3-CA07-454A-AD58-D20A72F1C909}">
  <dimension ref="A1:M124"/>
  <sheetViews>
    <sheetView rightToLeft="1" view="pageBreakPreview" zoomScale="98" zoomScaleNormal="98" zoomScaleSheetLayoutView="98" workbookViewId="0">
      <selection activeCell="I3" sqref="I3"/>
    </sheetView>
  </sheetViews>
  <sheetFormatPr defaultRowHeight="14.4" x14ac:dyDescent="0.3"/>
  <cols>
    <col min="1" max="1" width="11.21875" bestFit="1" customWidth="1"/>
    <col min="2" max="2" width="14.5546875" style="22" customWidth="1"/>
    <col min="3" max="3" width="17.6640625" customWidth="1"/>
    <col min="4" max="4" width="12.109375" customWidth="1"/>
    <col min="5" max="5" width="32.6640625" customWidth="1"/>
    <col min="7" max="7" width="13.21875" customWidth="1"/>
    <col min="10" max="10" width="20.33203125" customWidth="1"/>
  </cols>
  <sheetData>
    <row r="1" spans="1:13" ht="22.2" customHeight="1" x14ac:dyDescent="0.4">
      <c r="A1" s="113" t="s">
        <v>2</v>
      </c>
      <c r="B1" s="113"/>
      <c r="C1" s="113"/>
      <c r="D1" s="106"/>
      <c r="E1" s="106"/>
      <c r="F1" s="106"/>
      <c r="G1" s="106"/>
    </row>
    <row r="2" spans="1:13" ht="22.2" customHeight="1" x14ac:dyDescent="0.4">
      <c r="A2" s="113" t="s">
        <v>3</v>
      </c>
      <c r="B2" s="113"/>
      <c r="C2" s="113"/>
      <c r="D2" s="106"/>
      <c r="E2" s="106"/>
      <c r="F2" s="106"/>
      <c r="G2" s="106"/>
    </row>
    <row r="3" spans="1:13" ht="22.2" customHeight="1" x14ac:dyDescent="0.4">
      <c r="A3" s="112" t="s">
        <v>31</v>
      </c>
      <c r="B3" s="112"/>
      <c r="C3" s="112"/>
      <c r="D3" s="106"/>
      <c r="E3" s="106"/>
      <c r="F3" s="106"/>
      <c r="G3" s="106"/>
    </row>
    <row r="4" spans="1:13" ht="22.2" customHeight="1" x14ac:dyDescent="0.4">
      <c r="A4" s="110"/>
      <c r="B4" s="111"/>
      <c r="C4" s="111"/>
      <c r="D4" s="111"/>
      <c r="E4" s="111"/>
      <c r="F4" s="111"/>
      <c r="G4" s="111"/>
    </row>
    <row r="5" spans="1:13" ht="69" customHeight="1" thickBot="1" x14ac:dyDescent="0.35">
      <c r="A5" s="25" t="s">
        <v>0</v>
      </c>
      <c r="B5" s="26" t="s">
        <v>1</v>
      </c>
      <c r="C5" s="26" t="s">
        <v>8</v>
      </c>
      <c r="D5" s="26" t="s">
        <v>9</v>
      </c>
      <c r="E5" s="94" t="s">
        <v>4</v>
      </c>
      <c r="F5" s="27" t="s">
        <v>10</v>
      </c>
      <c r="G5" s="95" t="s">
        <v>11</v>
      </c>
      <c r="H5" s="122" t="s">
        <v>36</v>
      </c>
      <c r="I5" s="122"/>
      <c r="J5" s="122"/>
      <c r="K5" s="96" t="s">
        <v>14</v>
      </c>
      <c r="L5" s="123">
        <f>SUM(E6:E90)</f>
        <v>4390.8129999999992</v>
      </c>
      <c r="M5" s="123"/>
    </row>
    <row r="6" spans="1:13" ht="18" thickBot="1" x14ac:dyDescent="0.35">
      <c r="A6" s="125">
        <v>44335</v>
      </c>
      <c r="B6" s="137" t="s">
        <v>12</v>
      </c>
      <c r="C6" s="28" t="s">
        <v>13</v>
      </c>
      <c r="D6" s="28" t="s">
        <v>14</v>
      </c>
      <c r="E6" s="35">
        <v>38.92</v>
      </c>
      <c r="F6" s="30">
        <v>20</v>
      </c>
      <c r="G6" s="138">
        <f>SUM(E6:E13)</f>
        <v>276.20000000000005</v>
      </c>
      <c r="H6" s="122" t="s">
        <v>35</v>
      </c>
      <c r="I6" s="122"/>
      <c r="J6" s="122"/>
      <c r="K6" s="96" t="s">
        <v>14</v>
      </c>
      <c r="L6" s="123">
        <f>SUM(E91:E117)</f>
        <v>1960.8549999999998</v>
      </c>
      <c r="M6" s="123"/>
    </row>
    <row r="7" spans="1:13" ht="18" thickBot="1" x14ac:dyDescent="0.35">
      <c r="A7" s="125"/>
      <c r="B7" s="137"/>
      <c r="C7" s="28" t="s">
        <v>15</v>
      </c>
      <c r="D7" s="28" t="s">
        <v>14</v>
      </c>
      <c r="E7" s="35">
        <v>17.7</v>
      </c>
      <c r="F7" s="30">
        <v>9</v>
      </c>
      <c r="G7" s="138"/>
      <c r="H7" s="122" t="s">
        <v>47</v>
      </c>
      <c r="I7" s="122"/>
      <c r="J7" s="122"/>
      <c r="K7" s="96" t="s">
        <v>14</v>
      </c>
      <c r="L7" s="123">
        <f>L5+L6</f>
        <v>6351.6679999999988</v>
      </c>
      <c r="M7" s="123"/>
    </row>
    <row r="8" spans="1:13" ht="15" thickBot="1" x14ac:dyDescent="0.35">
      <c r="A8" s="125"/>
      <c r="B8" s="137"/>
      <c r="C8" s="28" t="s">
        <v>16</v>
      </c>
      <c r="D8" s="28" t="s">
        <v>14</v>
      </c>
      <c r="E8" s="35">
        <v>12.56</v>
      </c>
      <c r="F8" s="30">
        <v>6</v>
      </c>
      <c r="G8" s="126"/>
    </row>
    <row r="9" spans="1:13" ht="15" thickBot="1" x14ac:dyDescent="0.35">
      <c r="A9" s="125"/>
      <c r="B9" s="87" t="s">
        <v>17</v>
      </c>
      <c r="C9" s="28" t="s">
        <v>13</v>
      </c>
      <c r="D9" s="28" t="s">
        <v>14</v>
      </c>
      <c r="E9" s="35">
        <v>68.12</v>
      </c>
      <c r="F9" s="30">
        <v>35</v>
      </c>
      <c r="G9" s="126"/>
    </row>
    <row r="10" spans="1:13" ht="15" thickBot="1" x14ac:dyDescent="0.35">
      <c r="A10" s="125"/>
      <c r="B10" s="87" t="s">
        <v>18</v>
      </c>
      <c r="C10" s="28" t="s">
        <v>13</v>
      </c>
      <c r="D10" s="28" t="s">
        <v>14</v>
      </c>
      <c r="E10" s="35">
        <v>69.72</v>
      </c>
      <c r="F10" s="30">
        <v>35</v>
      </c>
      <c r="G10" s="126"/>
    </row>
    <row r="11" spans="1:13" ht="15" thickBot="1" x14ac:dyDescent="0.35">
      <c r="A11" s="125"/>
      <c r="B11" s="137" t="s">
        <v>19</v>
      </c>
      <c r="C11" s="28" t="s">
        <v>20</v>
      </c>
      <c r="D11" s="28" t="s">
        <v>14</v>
      </c>
      <c r="E11" s="35">
        <v>7.86</v>
      </c>
      <c r="F11" s="30">
        <v>4</v>
      </c>
      <c r="G11" s="126"/>
    </row>
    <row r="12" spans="1:13" ht="15" thickBot="1" x14ac:dyDescent="0.35">
      <c r="A12" s="125"/>
      <c r="B12" s="137"/>
      <c r="C12" s="28" t="s">
        <v>15</v>
      </c>
      <c r="D12" s="28" t="s">
        <v>14</v>
      </c>
      <c r="E12" s="35">
        <v>48.72</v>
      </c>
      <c r="F12" s="30">
        <v>25</v>
      </c>
      <c r="G12" s="126"/>
    </row>
    <row r="13" spans="1:13" ht="15" thickBot="1" x14ac:dyDescent="0.35">
      <c r="A13" s="125"/>
      <c r="B13" s="137"/>
      <c r="C13" s="28" t="s">
        <v>16</v>
      </c>
      <c r="D13" s="28" t="s">
        <v>14</v>
      </c>
      <c r="E13" s="35">
        <v>12.6</v>
      </c>
      <c r="F13" s="30">
        <v>6</v>
      </c>
      <c r="G13" s="126"/>
    </row>
    <row r="14" spans="1:13" ht="15" thickBot="1" x14ac:dyDescent="0.35">
      <c r="A14" s="125">
        <v>44404</v>
      </c>
      <c r="B14" s="137" t="s">
        <v>21</v>
      </c>
      <c r="C14" s="28" t="s">
        <v>13</v>
      </c>
      <c r="D14" s="28" t="s">
        <v>14</v>
      </c>
      <c r="E14" s="35">
        <v>9.76</v>
      </c>
      <c r="F14" s="30">
        <v>5</v>
      </c>
      <c r="G14" s="126">
        <f>SUM(E14:E16)</f>
        <v>99.240000000000009</v>
      </c>
    </row>
    <row r="15" spans="1:13" ht="15" thickBot="1" x14ac:dyDescent="0.35">
      <c r="A15" s="125"/>
      <c r="B15" s="137"/>
      <c r="C15" s="28" t="s">
        <v>15</v>
      </c>
      <c r="D15" s="28" t="s">
        <v>14</v>
      </c>
      <c r="E15" s="35">
        <v>79.12</v>
      </c>
      <c r="F15" s="30">
        <v>40</v>
      </c>
      <c r="G15" s="126"/>
    </row>
    <row r="16" spans="1:13" ht="15" thickBot="1" x14ac:dyDescent="0.35">
      <c r="A16" s="125"/>
      <c r="B16" s="137"/>
      <c r="C16" s="28" t="s">
        <v>22</v>
      </c>
      <c r="D16" s="28" t="s">
        <v>14</v>
      </c>
      <c r="E16" s="35">
        <v>10.36</v>
      </c>
      <c r="F16" s="30">
        <v>5</v>
      </c>
      <c r="G16" s="126"/>
    </row>
    <row r="17" spans="1:7" ht="15" thickBot="1" x14ac:dyDescent="0.35">
      <c r="A17" s="125">
        <v>44434</v>
      </c>
      <c r="B17" s="72">
        <v>32456</v>
      </c>
      <c r="C17" s="73" t="s">
        <v>15</v>
      </c>
      <c r="D17" s="73" t="s">
        <v>14</v>
      </c>
      <c r="E17" s="74">
        <f>72.2+2</f>
        <v>74.2</v>
      </c>
      <c r="F17" s="75">
        <v>37</v>
      </c>
      <c r="G17" s="126">
        <f>SUM(E17:E26)</f>
        <v>533.96000000000015</v>
      </c>
    </row>
    <row r="18" spans="1:7" ht="15" thickBot="1" x14ac:dyDescent="0.35">
      <c r="A18" s="125"/>
      <c r="B18" s="88">
        <v>32451</v>
      </c>
      <c r="C18" s="28" t="s">
        <v>13</v>
      </c>
      <c r="D18" s="28" t="s">
        <v>14</v>
      </c>
      <c r="E18" s="35">
        <v>75.14</v>
      </c>
      <c r="F18" s="30">
        <v>39</v>
      </c>
      <c r="G18" s="126"/>
    </row>
    <row r="19" spans="1:7" ht="15" thickBot="1" x14ac:dyDescent="0.35">
      <c r="A19" s="125"/>
      <c r="B19" s="88">
        <v>32453</v>
      </c>
      <c r="C19" s="28" t="s">
        <v>13</v>
      </c>
      <c r="D19" s="28" t="s">
        <v>14</v>
      </c>
      <c r="E19" s="35">
        <v>73.62</v>
      </c>
      <c r="F19" s="30">
        <v>38</v>
      </c>
      <c r="G19" s="126"/>
    </row>
    <row r="20" spans="1:7" ht="15" thickBot="1" x14ac:dyDescent="0.35">
      <c r="A20" s="125"/>
      <c r="B20" s="88">
        <v>32458</v>
      </c>
      <c r="C20" s="28" t="s">
        <v>13</v>
      </c>
      <c r="D20" s="28" t="s">
        <v>14</v>
      </c>
      <c r="E20" s="35">
        <v>71.64</v>
      </c>
      <c r="F20" s="30">
        <v>37</v>
      </c>
      <c r="G20" s="126"/>
    </row>
    <row r="21" spans="1:7" ht="15" thickBot="1" x14ac:dyDescent="0.35">
      <c r="A21" s="125"/>
      <c r="B21" s="139">
        <v>32459</v>
      </c>
      <c r="C21" s="28" t="s">
        <v>20</v>
      </c>
      <c r="D21" s="28" t="s">
        <v>14</v>
      </c>
      <c r="E21" s="35">
        <v>32.479999999999997</v>
      </c>
      <c r="F21" s="30">
        <v>17</v>
      </c>
      <c r="G21" s="126"/>
    </row>
    <row r="22" spans="1:7" ht="15" thickBot="1" x14ac:dyDescent="0.35">
      <c r="A22" s="125"/>
      <c r="B22" s="139"/>
      <c r="C22" s="28" t="s">
        <v>13</v>
      </c>
      <c r="D22" s="28" t="s">
        <v>14</v>
      </c>
      <c r="E22" s="35">
        <v>25.3</v>
      </c>
      <c r="F22" s="30">
        <v>13</v>
      </c>
      <c r="G22" s="126"/>
    </row>
    <row r="23" spans="1:7" ht="15" thickBot="1" x14ac:dyDescent="0.35">
      <c r="A23" s="86">
        <v>44435</v>
      </c>
      <c r="B23" s="88">
        <v>18934</v>
      </c>
      <c r="C23" s="28" t="s">
        <v>22</v>
      </c>
      <c r="D23" s="28" t="s">
        <v>14</v>
      </c>
      <c r="E23" s="35">
        <v>49.78</v>
      </c>
      <c r="F23" s="30">
        <v>25</v>
      </c>
      <c r="G23" s="126"/>
    </row>
    <row r="24" spans="1:7" ht="15" thickBot="1" x14ac:dyDescent="0.35">
      <c r="A24" s="86">
        <v>44436</v>
      </c>
      <c r="B24" s="88">
        <v>32548</v>
      </c>
      <c r="C24" s="28" t="s">
        <v>15</v>
      </c>
      <c r="D24" s="28" t="s">
        <v>14</v>
      </c>
      <c r="E24" s="35">
        <v>65.64</v>
      </c>
      <c r="F24" s="30">
        <v>34</v>
      </c>
      <c r="G24" s="126"/>
    </row>
    <row r="25" spans="1:7" ht="15" thickBot="1" x14ac:dyDescent="0.35">
      <c r="A25" s="31">
        <v>44437</v>
      </c>
      <c r="B25" s="32">
        <v>32557</v>
      </c>
      <c r="C25" s="33" t="s">
        <v>15</v>
      </c>
      <c r="D25" s="33" t="s">
        <v>14</v>
      </c>
      <c r="E25" s="35">
        <v>58.46</v>
      </c>
      <c r="F25" s="33">
        <v>30</v>
      </c>
      <c r="G25" s="126"/>
    </row>
    <row r="26" spans="1:7" ht="15" thickBot="1" x14ac:dyDescent="0.35">
      <c r="A26" s="31">
        <v>44437</v>
      </c>
      <c r="B26" s="32">
        <v>32557</v>
      </c>
      <c r="C26" s="33" t="s">
        <v>13</v>
      </c>
      <c r="D26" s="33" t="s">
        <v>14</v>
      </c>
      <c r="E26" s="35">
        <v>7.7</v>
      </c>
      <c r="F26" s="33">
        <v>4</v>
      </c>
      <c r="G26" s="126"/>
    </row>
    <row r="27" spans="1:7" ht="15" thickBot="1" x14ac:dyDescent="0.35">
      <c r="A27" s="86">
        <v>44446</v>
      </c>
      <c r="B27" s="88">
        <v>2300007602</v>
      </c>
      <c r="C27" s="28" t="s">
        <v>23</v>
      </c>
      <c r="D27" s="28" t="s">
        <v>14</v>
      </c>
      <c r="E27" s="35">
        <v>19.96</v>
      </c>
      <c r="F27" s="30">
        <v>10</v>
      </c>
      <c r="G27" s="126">
        <f>SUM(E27:E34)</f>
        <v>454.15999999999991</v>
      </c>
    </row>
    <row r="28" spans="1:7" ht="15" thickBot="1" x14ac:dyDescent="0.35">
      <c r="A28" s="125">
        <v>44448</v>
      </c>
      <c r="B28" s="88">
        <v>2200004112</v>
      </c>
      <c r="C28" s="28" t="s">
        <v>13</v>
      </c>
      <c r="D28" s="28" t="s">
        <v>14</v>
      </c>
      <c r="E28" s="35">
        <v>63.64</v>
      </c>
      <c r="F28" s="30">
        <v>32</v>
      </c>
      <c r="G28" s="126"/>
    </row>
    <row r="29" spans="1:7" ht="15" thickBot="1" x14ac:dyDescent="0.35">
      <c r="A29" s="125"/>
      <c r="B29" s="88">
        <v>2200004116</v>
      </c>
      <c r="C29" s="28" t="s">
        <v>13</v>
      </c>
      <c r="D29" s="28" t="s">
        <v>14</v>
      </c>
      <c r="E29" s="35">
        <v>72.739999999999995</v>
      </c>
      <c r="F29" s="30">
        <v>37</v>
      </c>
      <c r="G29" s="126"/>
    </row>
    <row r="30" spans="1:7" ht="15" thickBot="1" x14ac:dyDescent="0.35">
      <c r="A30" s="125"/>
      <c r="B30" s="88">
        <v>2200004111</v>
      </c>
      <c r="C30" s="28" t="s">
        <v>15</v>
      </c>
      <c r="D30" s="28" t="s">
        <v>14</v>
      </c>
      <c r="E30" s="35">
        <v>62.24</v>
      </c>
      <c r="F30" s="30">
        <v>29</v>
      </c>
      <c r="G30" s="126"/>
    </row>
    <row r="31" spans="1:7" ht="15" thickBot="1" x14ac:dyDescent="0.35">
      <c r="A31" s="125"/>
      <c r="B31" s="88">
        <v>2200004114</v>
      </c>
      <c r="C31" s="28" t="s">
        <v>15</v>
      </c>
      <c r="D31" s="28" t="s">
        <v>14</v>
      </c>
      <c r="E31" s="35">
        <v>58.84</v>
      </c>
      <c r="F31" s="30">
        <v>26</v>
      </c>
      <c r="G31" s="126"/>
    </row>
    <row r="32" spans="1:7" ht="15" thickBot="1" x14ac:dyDescent="0.35">
      <c r="A32" s="125"/>
      <c r="B32" s="88">
        <v>2200004113</v>
      </c>
      <c r="C32" s="28" t="s">
        <v>15</v>
      </c>
      <c r="D32" s="28" t="s">
        <v>14</v>
      </c>
      <c r="E32" s="35">
        <v>62.46</v>
      </c>
      <c r="F32" s="30">
        <v>28</v>
      </c>
      <c r="G32" s="126"/>
    </row>
    <row r="33" spans="1:7" ht="15" thickBot="1" x14ac:dyDescent="0.35">
      <c r="A33" s="125"/>
      <c r="B33" s="88">
        <v>19283</v>
      </c>
      <c r="C33" s="28" t="s">
        <v>22</v>
      </c>
      <c r="D33" s="28" t="s">
        <v>14</v>
      </c>
      <c r="E33" s="35">
        <v>58.82</v>
      </c>
      <c r="F33" s="30">
        <v>30</v>
      </c>
      <c r="G33" s="126"/>
    </row>
    <row r="34" spans="1:7" ht="15" thickBot="1" x14ac:dyDescent="0.35">
      <c r="A34" s="125"/>
      <c r="B34" s="88">
        <v>19276</v>
      </c>
      <c r="C34" s="28" t="s">
        <v>24</v>
      </c>
      <c r="D34" s="28" t="s">
        <v>14</v>
      </c>
      <c r="E34" s="35">
        <v>55.46</v>
      </c>
      <c r="F34" s="30">
        <v>28</v>
      </c>
      <c r="G34" s="126"/>
    </row>
    <row r="35" spans="1:7" ht="15" thickBot="1" x14ac:dyDescent="0.35">
      <c r="A35" s="86">
        <v>44475</v>
      </c>
      <c r="B35" s="88">
        <v>2300007973</v>
      </c>
      <c r="C35" s="28" t="s">
        <v>16</v>
      </c>
      <c r="D35" s="28" t="s">
        <v>14</v>
      </c>
      <c r="E35" s="35">
        <v>51.42</v>
      </c>
      <c r="F35" s="30">
        <v>33</v>
      </c>
      <c r="G35" s="126">
        <f>SUM(E35:E37)</f>
        <v>202.45999999999998</v>
      </c>
    </row>
    <row r="36" spans="1:7" ht="15" thickBot="1" x14ac:dyDescent="0.35">
      <c r="A36" s="86">
        <v>44494</v>
      </c>
      <c r="B36" s="88">
        <v>20470</v>
      </c>
      <c r="C36" s="28" t="s">
        <v>15</v>
      </c>
      <c r="D36" s="28" t="s">
        <v>14</v>
      </c>
      <c r="E36" s="35">
        <v>75.599999999999994</v>
      </c>
      <c r="F36" s="30">
        <v>38</v>
      </c>
      <c r="G36" s="126"/>
    </row>
    <row r="37" spans="1:7" ht="15" thickBot="1" x14ac:dyDescent="0.35">
      <c r="A37" s="86">
        <v>44499</v>
      </c>
      <c r="B37" s="88">
        <v>34493</v>
      </c>
      <c r="C37" s="28" t="s">
        <v>13</v>
      </c>
      <c r="D37" s="28" t="s">
        <v>14</v>
      </c>
      <c r="E37" s="35">
        <v>75.44</v>
      </c>
      <c r="F37" s="30">
        <v>39</v>
      </c>
      <c r="G37" s="126"/>
    </row>
    <row r="38" spans="1:7" ht="15" thickBot="1" x14ac:dyDescent="0.35">
      <c r="A38" s="125">
        <v>44501</v>
      </c>
      <c r="B38" s="88">
        <v>20683</v>
      </c>
      <c r="C38" s="28" t="s">
        <v>15</v>
      </c>
      <c r="D38" s="28" t="s">
        <v>14</v>
      </c>
      <c r="E38" s="35">
        <v>26.53</v>
      </c>
      <c r="F38" s="30">
        <v>14</v>
      </c>
      <c r="G38" s="126">
        <f>SUM(E38:E53)</f>
        <v>711.29599999999994</v>
      </c>
    </row>
    <row r="39" spans="1:7" ht="15" thickBot="1" x14ac:dyDescent="0.35">
      <c r="A39" s="125"/>
      <c r="B39" s="88">
        <v>20681</v>
      </c>
      <c r="C39" s="28" t="s">
        <v>15</v>
      </c>
      <c r="D39" s="28" t="s">
        <v>14</v>
      </c>
      <c r="E39" s="29">
        <v>63.49</v>
      </c>
      <c r="F39" s="30">
        <v>32</v>
      </c>
      <c r="G39" s="126"/>
    </row>
    <row r="40" spans="1:7" ht="15" thickBot="1" x14ac:dyDescent="0.35">
      <c r="A40" s="125"/>
      <c r="B40" s="88">
        <v>20679</v>
      </c>
      <c r="C40" s="28" t="s">
        <v>15</v>
      </c>
      <c r="D40" s="28" t="s">
        <v>14</v>
      </c>
      <c r="E40" s="35">
        <v>35.200000000000003</v>
      </c>
      <c r="F40" s="30">
        <v>18</v>
      </c>
      <c r="G40" s="126"/>
    </row>
    <row r="41" spans="1:7" ht="15" thickBot="1" x14ac:dyDescent="0.35">
      <c r="A41" s="71">
        <v>44508</v>
      </c>
      <c r="B41" s="72">
        <v>2300008460</v>
      </c>
      <c r="C41" s="73" t="s">
        <v>16</v>
      </c>
      <c r="D41" s="73" t="s">
        <v>14</v>
      </c>
      <c r="E41" s="74">
        <f>10.04+2</f>
        <v>12.04</v>
      </c>
      <c r="F41" s="75">
        <v>7</v>
      </c>
      <c r="G41" s="126"/>
    </row>
    <row r="42" spans="1:7" ht="15" thickBot="1" x14ac:dyDescent="0.35">
      <c r="A42" s="125">
        <v>44509</v>
      </c>
      <c r="B42" s="88">
        <v>20911</v>
      </c>
      <c r="C42" s="28" t="s">
        <v>24</v>
      </c>
      <c r="D42" s="28" t="s">
        <v>14</v>
      </c>
      <c r="E42" s="35">
        <v>2</v>
      </c>
      <c r="F42" s="30">
        <v>1</v>
      </c>
      <c r="G42" s="126"/>
    </row>
    <row r="43" spans="1:7" ht="15" thickBot="1" x14ac:dyDescent="0.35">
      <c r="A43" s="125"/>
      <c r="B43" s="88">
        <v>364</v>
      </c>
      <c r="C43" s="28" t="s">
        <v>25</v>
      </c>
      <c r="D43" s="28" t="s">
        <v>14</v>
      </c>
      <c r="E43" s="35">
        <v>6</v>
      </c>
      <c r="F43" s="30">
        <v>3</v>
      </c>
      <c r="G43" s="126"/>
    </row>
    <row r="44" spans="1:7" ht="15" thickBot="1" x14ac:dyDescent="0.35">
      <c r="A44" s="86">
        <v>44510</v>
      </c>
      <c r="B44" s="88">
        <v>2200005262</v>
      </c>
      <c r="C44" s="28" t="s">
        <v>22</v>
      </c>
      <c r="D44" s="28" t="s">
        <v>14</v>
      </c>
      <c r="E44" s="35">
        <v>76.16</v>
      </c>
      <c r="F44" s="30">
        <v>34</v>
      </c>
      <c r="G44" s="126"/>
    </row>
    <row r="45" spans="1:7" ht="15" thickBot="1" x14ac:dyDescent="0.35">
      <c r="A45" s="86">
        <v>44511</v>
      </c>
      <c r="B45" s="88">
        <v>2200005299</v>
      </c>
      <c r="C45" s="28" t="s">
        <v>22</v>
      </c>
      <c r="D45" s="28" t="s">
        <v>14</v>
      </c>
      <c r="E45" s="35">
        <v>67.2</v>
      </c>
      <c r="F45" s="30">
        <v>32</v>
      </c>
      <c r="G45" s="126"/>
    </row>
    <row r="46" spans="1:7" ht="15" thickBot="1" x14ac:dyDescent="0.35">
      <c r="A46" s="86">
        <v>44511</v>
      </c>
      <c r="B46" s="88">
        <v>2200005296</v>
      </c>
      <c r="C46" s="28" t="s">
        <v>22</v>
      </c>
      <c r="D46" s="28" t="s">
        <v>14</v>
      </c>
      <c r="E46" s="29">
        <v>24.28</v>
      </c>
      <c r="F46" s="30">
        <v>12</v>
      </c>
      <c r="G46" s="126"/>
    </row>
    <row r="47" spans="1:7" ht="15" thickBot="1" x14ac:dyDescent="0.35">
      <c r="A47" s="86">
        <v>44514</v>
      </c>
      <c r="B47" s="88">
        <v>34756</v>
      </c>
      <c r="C47" s="28" t="s">
        <v>15</v>
      </c>
      <c r="D47" s="28" t="s">
        <v>14</v>
      </c>
      <c r="E47" s="35">
        <v>31.28</v>
      </c>
      <c r="F47" s="30">
        <v>16</v>
      </c>
      <c r="G47" s="126"/>
    </row>
    <row r="48" spans="1:7" ht="15" thickBot="1" x14ac:dyDescent="0.35">
      <c r="A48" s="86">
        <v>44519</v>
      </c>
      <c r="B48" s="88">
        <v>2200005440</v>
      </c>
      <c r="C48" s="28" t="s">
        <v>13</v>
      </c>
      <c r="D48" s="28" t="s">
        <v>14</v>
      </c>
      <c r="E48" s="35">
        <v>42.165999999999997</v>
      </c>
      <c r="F48" s="30">
        <v>18</v>
      </c>
      <c r="G48" s="126"/>
    </row>
    <row r="49" spans="1:7" ht="15" thickBot="1" x14ac:dyDescent="0.35">
      <c r="A49" s="86">
        <v>44519</v>
      </c>
      <c r="B49" s="88">
        <v>2200005439</v>
      </c>
      <c r="C49" s="28" t="s">
        <v>13</v>
      </c>
      <c r="D49" s="28" t="s">
        <v>14</v>
      </c>
      <c r="E49" s="35">
        <v>23.99</v>
      </c>
      <c r="F49" s="30">
        <v>10</v>
      </c>
      <c r="G49" s="126"/>
    </row>
    <row r="50" spans="1:7" ht="15" thickBot="1" x14ac:dyDescent="0.35">
      <c r="A50" s="86">
        <v>44530</v>
      </c>
      <c r="B50" s="88">
        <v>2200005585</v>
      </c>
      <c r="C50" s="28" t="s">
        <v>15</v>
      </c>
      <c r="D50" s="28" t="s">
        <v>14</v>
      </c>
      <c r="E50" s="35">
        <v>73.260000000000005</v>
      </c>
      <c r="F50" s="30">
        <v>36</v>
      </c>
      <c r="G50" s="126"/>
    </row>
    <row r="51" spans="1:7" ht="15" thickBot="1" x14ac:dyDescent="0.35">
      <c r="A51" s="86">
        <v>44530</v>
      </c>
      <c r="B51" s="88">
        <v>2200005590</v>
      </c>
      <c r="C51" s="28" t="s">
        <v>13</v>
      </c>
      <c r="D51" s="28" t="s">
        <v>14</v>
      </c>
      <c r="E51" s="35">
        <v>74.900000000000006</v>
      </c>
      <c r="F51" s="30">
        <v>35</v>
      </c>
      <c r="G51" s="126"/>
    </row>
    <row r="52" spans="1:7" ht="15" thickBot="1" x14ac:dyDescent="0.35">
      <c r="A52" s="86">
        <v>44530</v>
      </c>
      <c r="B52" s="88">
        <v>2200005584</v>
      </c>
      <c r="C52" s="28" t="s">
        <v>13</v>
      </c>
      <c r="D52" s="28" t="s">
        <v>14</v>
      </c>
      <c r="E52" s="35">
        <v>76.760000000000005</v>
      </c>
      <c r="F52" s="30">
        <v>36</v>
      </c>
      <c r="G52" s="126"/>
    </row>
    <row r="53" spans="1:7" ht="15" thickBot="1" x14ac:dyDescent="0.35">
      <c r="A53" s="86">
        <v>44530</v>
      </c>
      <c r="B53" s="88">
        <v>2300008783</v>
      </c>
      <c r="C53" s="28" t="s">
        <v>23</v>
      </c>
      <c r="D53" s="28" t="s">
        <v>14</v>
      </c>
      <c r="E53" s="35">
        <v>76.040000000000006</v>
      </c>
      <c r="F53" s="30">
        <v>38</v>
      </c>
      <c r="G53" s="126"/>
    </row>
    <row r="54" spans="1:7" ht="15" thickBot="1" x14ac:dyDescent="0.35">
      <c r="A54" s="86">
        <v>44531</v>
      </c>
      <c r="B54" s="88">
        <v>2200005606</v>
      </c>
      <c r="C54" s="28" t="s">
        <v>13</v>
      </c>
      <c r="D54" s="28" t="s">
        <v>14</v>
      </c>
      <c r="E54" s="35">
        <v>75.36</v>
      </c>
      <c r="F54" s="30">
        <v>35</v>
      </c>
      <c r="G54" s="126">
        <f>SUM(E54:E67)</f>
        <v>969.6400000000001</v>
      </c>
    </row>
    <row r="55" spans="1:7" ht="15" thickBot="1" x14ac:dyDescent="0.35">
      <c r="A55" s="86">
        <v>44532</v>
      </c>
      <c r="B55" s="88">
        <v>35217</v>
      </c>
      <c r="C55" s="28" t="s">
        <v>22</v>
      </c>
      <c r="D55" s="28" t="s">
        <v>14</v>
      </c>
      <c r="E55" s="35">
        <v>78.64</v>
      </c>
      <c r="F55" s="30">
        <v>40</v>
      </c>
      <c r="G55" s="126"/>
    </row>
    <row r="56" spans="1:7" ht="15" thickBot="1" x14ac:dyDescent="0.35">
      <c r="A56" s="125">
        <v>44551</v>
      </c>
      <c r="B56" s="88">
        <v>2300009104</v>
      </c>
      <c r="C56" s="28" t="s">
        <v>16</v>
      </c>
      <c r="D56" s="28" t="s">
        <v>14</v>
      </c>
      <c r="E56" s="35">
        <v>53.52</v>
      </c>
      <c r="F56" s="30">
        <v>34</v>
      </c>
      <c r="G56" s="126"/>
    </row>
    <row r="57" spans="1:7" ht="15" thickBot="1" x14ac:dyDescent="0.35">
      <c r="A57" s="125"/>
      <c r="B57" s="88">
        <v>2300009101</v>
      </c>
      <c r="C57" s="28" t="s">
        <v>16</v>
      </c>
      <c r="D57" s="28" t="s">
        <v>14</v>
      </c>
      <c r="E57" s="35">
        <v>55.64</v>
      </c>
      <c r="F57" s="30">
        <v>35</v>
      </c>
      <c r="G57" s="126"/>
    </row>
    <row r="58" spans="1:7" ht="15" thickBot="1" x14ac:dyDescent="0.35">
      <c r="A58" s="125"/>
      <c r="B58" s="88">
        <v>2300009102</v>
      </c>
      <c r="C58" s="28" t="s">
        <v>16</v>
      </c>
      <c r="D58" s="28" t="s">
        <v>14</v>
      </c>
      <c r="E58" s="35">
        <v>55.68</v>
      </c>
      <c r="F58" s="30">
        <v>35</v>
      </c>
      <c r="G58" s="126"/>
    </row>
    <row r="59" spans="1:7" ht="15" thickBot="1" x14ac:dyDescent="0.35">
      <c r="A59" s="125"/>
      <c r="B59" s="88">
        <v>2200005818</v>
      </c>
      <c r="C59" s="28" t="s">
        <v>20</v>
      </c>
      <c r="D59" s="28" t="s">
        <v>14</v>
      </c>
      <c r="E59" s="35">
        <v>60.6</v>
      </c>
      <c r="F59" s="30">
        <v>31</v>
      </c>
      <c r="G59" s="126"/>
    </row>
    <row r="60" spans="1:7" ht="15" thickBot="1" x14ac:dyDescent="0.35">
      <c r="A60" s="125"/>
      <c r="B60" s="88">
        <v>2200005817</v>
      </c>
      <c r="C60" s="28" t="s">
        <v>20</v>
      </c>
      <c r="D60" s="28" t="s">
        <v>14</v>
      </c>
      <c r="E60" s="35">
        <v>59</v>
      </c>
      <c r="F60" s="30">
        <v>30</v>
      </c>
      <c r="G60" s="126"/>
    </row>
    <row r="61" spans="1:7" ht="15" thickBot="1" x14ac:dyDescent="0.35">
      <c r="A61" s="125"/>
      <c r="B61" s="88">
        <v>35620</v>
      </c>
      <c r="C61" s="28" t="s">
        <v>13</v>
      </c>
      <c r="D61" s="28" t="s">
        <v>14</v>
      </c>
      <c r="E61" s="35">
        <v>77.739999999999995</v>
      </c>
      <c r="F61" s="30">
        <v>40</v>
      </c>
      <c r="G61" s="126"/>
    </row>
    <row r="62" spans="1:7" ht="15" thickBot="1" x14ac:dyDescent="0.35">
      <c r="A62" s="125">
        <v>44552</v>
      </c>
      <c r="B62" s="88">
        <v>35630</v>
      </c>
      <c r="C62" s="28" t="s">
        <v>13</v>
      </c>
      <c r="D62" s="28" t="s">
        <v>14</v>
      </c>
      <c r="E62" s="35">
        <v>77.2</v>
      </c>
      <c r="F62" s="30">
        <v>40</v>
      </c>
      <c r="G62" s="126"/>
    </row>
    <row r="63" spans="1:7" ht="15" thickBot="1" x14ac:dyDescent="0.35">
      <c r="A63" s="125"/>
      <c r="B63" s="88">
        <v>35632</v>
      </c>
      <c r="C63" s="28" t="s">
        <v>13</v>
      </c>
      <c r="D63" s="28" t="s">
        <v>14</v>
      </c>
      <c r="E63" s="35">
        <v>76.8</v>
      </c>
      <c r="F63" s="30">
        <v>40</v>
      </c>
      <c r="G63" s="126"/>
    </row>
    <row r="64" spans="1:7" ht="15" thickBot="1" x14ac:dyDescent="0.35">
      <c r="A64" s="125"/>
      <c r="B64" s="88">
        <v>21960</v>
      </c>
      <c r="C64" s="28" t="s">
        <v>15</v>
      </c>
      <c r="D64" s="28" t="s">
        <v>14</v>
      </c>
      <c r="E64" s="35">
        <v>75.36</v>
      </c>
      <c r="F64" s="30">
        <v>38</v>
      </c>
      <c r="G64" s="126"/>
    </row>
    <row r="65" spans="1:7" ht="15" thickBot="1" x14ac:dyDescent="0.35">
      <c r="A65" s="125">
        <v>44554</v>
      </c>
      <c r="B65" s="88">
        <v>21961</v>
      </c>
      <c r="C65" s="28" t="s">
        <v>15</v>
      </c>
      <c r="D65" s="28" t="s">
        <v>14</v>
      </c>
      <c r="E65" s="35">
        <v>75.12</v>
      </c>
      <c r="F65" s="30">
        <v>38</v>
      </c>
      <c r="G65" s="126"/>
    </row>
    <row r="66" spans="1:7" ht="15" thickBot="1" x14ac:dyDescent="0.35">
      <c r="A66" s="125"/>
      <c r="B66" s="88">
        <v>21988</v>
      </c>
      <c r="C66" s="28" t="s">
        <v>15</v>
      </c>
      <c r="D66" s="28" t="s">
        <v>14</v>
      </c>
      <c r="E66" s="35">
        <v>74.44</v>
      </c>
      <c r="F66" s="30">
        <v>38</v>
      </c>
      <c r="G66" s="126"/>
    </row>
    <row r="67" spans="1:7" ht="15" thickBot="1" x14ac:dyDescent="0.35">
      <c r="A67" s="125"/>
      <c r="B67" s="88">
        <v>21998</v>
      </c>
      <c r="C67" s="28" t="s">
        <v>15</v>
      </c>
      <c r="D67" s="28" t="s">
        <v>14</v>
      </c>
      <c r="E67" s="35">
        <v>74.540000000000006</v>
      </c>
      <c r="F67" s="30">
        <v>38</v>
      </c>
      <c r="G67" s="126"/>
    </row>
    <row r="68" spans="1:7" ht="15" thickBot="1" x14ac:dyDescent="0.35">
      <c r="A68" s="86">
        <v>44565</v>
      </c>
      <c r="B68" s="88">
        <v>2200005909</v>
      </c>
      <c r="C68" s="28" t="s">
        <v>22</v>
      </c>
      <c r="D68" s="28" t="s">
        <v>14</v>
      </c>
      <c r="E68" s="35">
        <v>69.16</v>
      </c>
      <c r="F68" s="30">
        <v>33</v>
      </c>
      <c r="G68" s="81">
        <f>E68</f>
        <v>69.16</v>
      </c>
    </row>
    <row r="69" spans="1:7" ht="15" thickBot="1" x14ac:dyDescent="0.35">
      <c r="A69" s="38">
        <v>44638</v>
      </c>
      <c r="B69" s="24">
        <v>24041</v>
      </c>
      <c r="C69" s="44" t="s">
        <v>13</v>
      </c>
      <c r="D69" s="44" t="s">
        <v>14</v>
      </c>
      <c r="E69" s="35">
        <v>39.08</v>
      </c>
      <c r="F69" s="30">
        <f>E69/1.97083</f>
        <v>19.82920901346133</v>
      </c>
      <c r="G69" s="127">
        <f>SUM(E69:E77)</f>
        <v>431.44299999999998</v>
      </c>
    </row>
    <row r="70" spans="1:7" ht="15" thickBot="1" x14ac:dyDescent="0.35">
      <c r="A70" s="38">
        <v>44640</v>
      </c>
      <c r="B70" s="24">
        <v>2200007046</v>
      </c>
      <c r="C70" s="28" t="s">
        <v>20</v>
      </c>
      <c r="D70" s="28" t="s">
        <v>14</v>
      </c>
      <c r="E70" s="35">
        <v>31.007000000000001</v>
      </c>
      <c r="F70" s="30">
        <f>E70/2.09083</f>
        <v>14.829995743317248</v>
      </c>
      <c r="G70" s="128"/>
    </row>
    <row r="71" spans="1:7" ht="15" thickBot="1" x14ac:dyDescent="0.35">
      <c r="A71" s="38">
        <v>44641</v>
      </c>
      <c r="B71" s="24" t="s">
        <v>27</v>
      </c>
      <c r="C71" s="28" t="s">
        <v>16</v>
      </c>
      <c r="D71" s="28" t="s">
        <v>14</v>
      </c>
      <c r="E71" s="35">
        <v>38.33</v>
      </c>
      <c r="F71" s="30">
        <v>31</v>
      </c>
      <c r="G71" s="128"/>
    </row>
    <row r="72" spans="1:7" ht="15" thickBot="1" x14ac:dyDescent="0.35">
      <c r="A72" s="38">
        <v>44641</v>
      </c>
      <c r="B72" s="24">
        <v>24122</v>
      </c>
      <c r="C72" s="28" t="s">
        <v>13</v>
      </c>
      <c r="D72" s="28" t="s">
        <v>14</v>
      </c>
      <c r="E72" s="35">
        <v>11.832000000000001</v>
      </c>
      <c r="F72" s="30">
        <f>E72/1.972</f>
        <v>6.0000000000000009</v>
      </c>
      <c r="G72" s="128"/>
    </row>
    <row r="73" spans="1:7" ht="15" thickBot="1" x14ac:dyDescent="0.35">
      <c r="A73" s="38">
        <v>44641</v>
      </c>
      <c r="B73" s="24">
        <v>2300010303</v>
      </c>
      <c r="C73" s="44" t="s">
        <v>16</v>
      </c>
      <c r="D73" s="44" t="s">
        <v>14</v>
      </c>
      <c r="E73" s="35">
        <v>49.42</v>
      </c>
      <c r="F73" s="39">
        <v>31</v>
      </c>
      <c r="G73" s="128"/>
    </row>
    <row r="74" spans="1:7" ht="15" thickBot="1" x14ac:dyDescent="0.35">
      <c r="A74" s="38">
        <v>44648</v>
      </c>
      <c r="B74" s="24">
        <v>378845</v>
      </c>
      <c r="C74" s="28" t="s">
        <v>22</v>
      </c>
      <c r="D74" s="28" t="s">
        <v>14</v>
      </c>
      <c r="E74" s="35">
        <v>39.293999999999997</v>
      </c>
      <c r="F74" s="30">
        <v>20</v>
      </c>
      <c r="G74" s="128"/>
    </row>
    <row r="75" spans="1:7" ht="15" thickBot="1" x14ac:dyDescent="0.35">
      <c r="A75" s="38">
        <v>44649</v>
      </c>
      <c r="B75" s="24">
        <v>37851</v>
      </c>
      <c r="C75" s="28" t="s">
        <v>22</v>
      </c>
      <c r="D75" s="28" t="s">
        <v>14</v>
      </c>
      <c r="E75" s="35">
        <v>74.06</v>
      </c>
      <c r="F75" s="30">
        <v>38</v>
      </c>
      <c r="G75" s="128"/>
    </row>
    <row r="76" spans="1:7" ht="15" thickBot="1" x14ac:dyDescent="0.35">
      <c r="A76" s="38">
        <v>44649</v>
      </c>
      <c r="B76" s="24">
        <v>37852</v>
      </c>
      <c r="C76" s="28" t="s">
        <v>22</v>
      </c>
      <c r="D76" s="28" t="s">
        <v>14</v>
      </c>
      <c r="E76" s="35">
        <v>74.16</v>
      </c>
      <c r="F76" s="30">
        <v>38</v>
      </c>
      <c r="G76" s="128"/>
    </row>
    <row r="77" spans="1:7" ht="15" thickBot="1" x14ac:dyDescent="0.35">
      <c r="A77" s="40">
        <v>44649</v>
      </c>
      <c r="B77" s="41">
        <v>37849</v>
      </c>
      <c r="C77" s="92" t="s">
        <v>22</v>
      </c>
      <c r="D77" s="92" t="s">
        <v>14</v>
      </c>
      <c r="E77" s="93">
        <v>74.260000000000005</v>
      </c>
      <c r="F77" s="42">
        <v>38</v>
      </c>
      <c r="G77" s="128"/>
    </row>
    <row r="78" spans="1:7" ht="15" thickBot="1" x14ac:dyDescent="0.35">
      <c r="A78" s="38">
        <v>44656</v>
      </c>
      <c r="B78" s="24">
        <v>2300010535</v>
      </c>
      <c r="C78" s="28" t="s">
        <v>16</v>
      </c>
      <c r="D78" s="28" t="s">
        <v>14</v>
      </c>
      <c r="E78" s="35">
        <v>51.12</v>
      </c>
      <c r="F78" s="30">
        <v>32</v>
      </c>
      <c r="G78" s="127">
        <f>SUM(E78:E88)</f>
        <v>602.04899999999998</v>
      </c>
    </row>
    <row r="79" spans="1:7" ht="15" thickBot="1" x14ac:dyDescent="0.35">
      <c r="A79" s="38">
        <v>44656</v>
      </c>
      <c r="B79" s="24">
        <v>2300010536</v>
      </c>
      <c r="C79" s="44" t="s">
        <v>16</v>
      </c>
      <c r="D79" s="44" t="s">
        <v>14</v>
      </c>
      <c r="E79" s="35">
        <v>27.302</v>
      </c>
      <c r="F79" s="39">
        <v>17</v>
      </c>
      <c r="G79" s="128"/>
    </row>
    <row r="80" spans="1:7" ht="15" thickBot="1" x14ac:dyDescent="0.35">
      <c r="A80" s="38">
        <v>44657</v>
      </c>
      <c r="B80" s="24">
        <v>2200007290</v>
      </c>
      <c r="C80" s="28" t="s">
        <v>15</v>
      </c>
      <c r="D80" s="28" t="s">
        <v>14</v>
      </c>
      <c r="E80" s="35">
        <v>16.899999999999999</v>
      </c>
      <c r="F80" s="30">
        <v>8</v>
      </c>
      <c r="G80" s="128"/>
    </row>
    <row r="81" spans="1:7" ht="15" thickBot="1" x14ac:dyDescent="0.35">
      <c r="A81" s="38">
        <v>44662</v>
      </c>
      <c r="B81" s="24">
        <v>38179</v>
      </c>
      <c r="C81" s="44" t="s">
        <v>24</v>
      </c>
      <c r="D81" s="44" t="s">
        <v>14</v>
      </c>
      <c r="E81" s="35">
        <v>71.760000000000005</v>
      </c>
      <c r="F81" s="39">
        <v>37</v>
      </c>
      <c r="G81" s="128"/>
    </row>
    <row r="82" spans="1:7" ht="15" thickBot="1" x14ac:dyDescent="0.35">
      <c r="A82" s="38">
        <v>44662</v>
      </c>
      <c r="B82" s="24">
        <v>38180</v>
      </c>
      <c r="C82" s="44" t="s">
        <v>24</v>
      </c>
      <c r="D82" s="44" t="s">
        <v>14</v>
      </c>
      <c r="E82" s="35">
        <v>40.880000000000003</v>
      </c>
      <c r="F82" s="39">
        <v>21</v>
      </c>
      <c r="G82" s="128"/>
    </row>
    <row r="83" spans="1:7" ht="15" thickBot="1" x14ac:dyDescent="0.35">
      <c r="A83" s="38">
        <v>44669</v>
      </c>
      <c r="B83" s="24">
        <v>38277</v>
      </c>
      <c r="C83" s="28" t="s">
        <v>30</v>
      </c>
      <c r="D83" s="28" t="s">
        <v>14</v>
      </c>
      <c r="E83" s="35">
        <v>75.16</v>
      </c>
      <c r="F83" s="30">
        <v>38</v>
      </c>
      <c r="G83" s="128"/>
    </row>
    <row r="84" spans="1:7" ht="15" thickBot="1" x14ac:dyDescent="0.35">
      <c r="A84" s="38">
        <v>44669</v>
      </c>
      <c r="B84" s="24">
        <v>38279</v>
      </c>
      <c r="C84" s="28" t="s">
        <v>30</v>
      </c>
      <c r="D84" s="28" t="s">
        <v>14</v>
      </c>
      <c r="E84" s="35">
        <v>75.540000000000006</v>
      </c>
      <c r="F84" s="30">
        <v>38</v>
      </c>
      <c r="G84" s="128"/>
    </row>
    <row r="85" spans="1:7" ht="15" thickBot="1" x14ac:dyDescent="0.35">
      <c r="A85" s="38">
        <v>44669</v>
      </c>
      <c r="B85" s="24">
        <v>38281</v>
      </c>
      <c r="C85" s="28" t="s">
        <v>30</v>
      </c>
      <c r="D85" s="28" t="s">
        <v>14</v>
      </c>
      <c r="E85" s="35">
        <v>79.48</v>
      </c>
      <c r="F85" s="30">
        <v>40</v>
      </c>
      <c r="G85" s="128"/>
    </row>
    <row r="86" spans="1:7" ht="15" thickBot="1" x14ac:dyDescent="0.35">
      <c r="A86" s="38">
        <v>44669</v>
      </c>
      <c r="B86" s="24">
        <v>38261</v>
      </c>
      <c r="C86" s="28" t="s">
        <v>24</v>
      </c>
      <c r="D86" s="28" t="s">
        <v>14</v>
      </c>
      <c r="E86" s="35">
        <v>77.56</v>
      </c>
      <c r="F86" s="30">
        <v>40</v>
      </c>
      <c r="G86" s="128"/>
    </row>
    <row r="87" spans="1:7" ht="15" thickBot="1" x14ac:dyDescent="0.35">
      <c r="A87" s="38">
        <v>44670</v>
      </c>
      <c r="B87" s="24">
        <v>24832</v>
      </c>
      <c r="C87" s="28" t="s">
        <v>15</v>
      </c>
      <c r="D87" s="28" t="s">
        <v>14</v>
      </c>
      <c r="E87" s="35">
        <v>19.553999999999998</v>
      </c>
      <c r="F87" s="30">
        <v>10</v>
      </c>
      <c r="G87" s="128"/>
    </row>
    <row r="88" spans="1:7" ht="15" thickBot="1" x14ac:dyDescent="0.35">
      <c r="A88" s="38">
        <v>44672</v>
      </c>
      <c r="B88" s="24">
        <v>38365</v>
      </c>
      <c r="C88" s="44" t="s">
        <v>13</v>
      </c>
      <c r="D88" s="44" t="s">
        <v>14</v>
      </c>
      <c r="E88" s="35">
        <f>78.58-11.787</f>
        <v>66.792999999999992</v>
      </c>
      <c r="F88" s="39">
        <f>40-6</f>
        <v>34</v>
      </c>
      <c r="G88" s="129"/>
    </row>
    <row r="89" spans="1:7" ht="15" thickBot="1" x14ac:dyDescent="0.35">
      <c r="A89" s="38"/>
      <c r="B89" s="24">
        <v>38608</v>
      </c>
      <c r="C89" s="44" t="s">
        <v>13</v>
      </c>
      <c r="D89" s="44" t="s">
        <v>14</v>
      </c>
      <c r="E89" s="35">
        <v>35.22</v>
      </c>
      <c r="F89" s="46">
        <v>18</v>
      </c>
      <c r="G89" s="130">
        <f>SUM(E89:E90)</f>
        <v>41.204999999999998</v>
      </c>
    </row>
    <row r="90" spans="1:7" ht="15" thickBot="1" x14ac:dyDescent="0.35">
      <c r="A90" s="38"/>
      <c r="B90" s="24">
        <v>38598</v>
      </c>
      <c r="C90" s="44" t="s">
        <v>13</v>
      </c>
      <c r="D90" s="44" t="s">
        <v>14</v>
      </c>
      <c r="E90" s="35">
        <v>5.9850000000000003</v>
      </c>
      <c r="F90" s="46">
        <v>3</v>
      </c>
      <c r="G90" s="131"/>
    </row>
    <row r="91" spans="1:7" ht="15" thickBot="1" x14ac:dyDescent="0.35">
      <c r="A91" s="48">
        <v>44705</v>
      </c>
      <c r="B91" s="49">
        <v>1016236</v>
      </c>
      <c r="C91" s="50" t="s">
        <v>22</v>
      </c>
      <c r="D91" s="50" t="s">
        <v>14</v>
      </c>
      <c r="E91" s="51">
        <v>70.56</v>
      </c>
      <c r="F91" s="52">
        <v>35</v>
      </c>
      <c r="G91" s="132">
        <f>SUM(E91:E108)</f>
        <v>1343.6000000000001</v>
      </c>
    </row>
    <row r="92" spans="1:7" ht="15" thickBot="1" x14ac:dyDescent="0.35">
      <c r="A92" s="48">
        <v>44705</v>
      </c>
      <c r="B92" s="49">
        <v>1016197</v>
      </c>
      <c r="C92" s="50" t="s">
        <v>22</v>
      </c>
      <c r="D92" s="50" t="s">
        <v>14</v>
      </c>
      <c r="E92" s="51">
        <v>70.22</v>
      </c>
      <c r="F92" s="53">
        <v>35</v>
      </c>
      <c r="G92" s="133"/>
    </row>
    <row r="93" spans="1:7" ht="15" thickBot="1" x14ac:dyDescent="0.35">
      <c r="A93" s="48">
        <v>44706</v>
      </c>
      <c r="B93" s="49">
        <v>1016364</v>
      </c>
      <c r="C93" s="50" t="s">
        <v>15</v>
      </c>
      <c r="D93" s="50" t="s">
        <v>14</v>
      </c>
      <c r="E93" s="51">
        <v>75.239999999999995</v>
      </c>
      <c r="F93" s="54">
        <v>38</v>
      </c>
      <c r="G93" s="133"/>
    </row>
    <row r="94" spans="1:7" ht="15" thickBot="1" x14ac:dyDescent="0.35">
      <c r="A94" s="48">
        <v>44706</v>
      </c>
      <c r="B94" s="49">
        <v>1016360</v>
      </c>
      <c r="C94" s="50" t="s">
        <v>15</v>
      </c>
      <c r="D94" s="50" t="s">
        <v>14</v>
      </c>
      <c r="E94" s="51">
        <v>75.36</v>
      </c>
      <c r="F94" s="54">
        <v>38</v>
      </c>
      <c r="G94" s="133"/>
    </row>
    <row r="95" spans="1:7" ht="15" thickBot="1" x14ac:dyDescent="0.35">
      <c r="A95" s="48">
        <v>44706</v>
      </c>
      <c r="B95" s="49">
        <v>1016362</v>
      </c>
      <c r="C95" s="50" t="s">
        <v>15</v>
      </c>
      <c r="D95" s="50" t="s">
        <v>14</v>
      </c>
      <c r="E95" s="51">
        <v>76.38</v>
      </c>
      <c r="F95" s="54">
        <v>38</v>
      </c>
      <c r="G95" s="133"/>
    </row>
    <row r="96" spans="1:7" ht="15" thickBot="1" x14ac:dyDescent="0.35">
      <c r="A96" s="48">
        <v>44706</v>
      </c>
      <c r="B96" s="49">
        <v>1016374</v>
      </c>
      <c r="C96" s="50" t="s">
        <v>22</v>
      </c>
      <c r="D96" s="50" t="s">
        <v>14</v>
      </c>
      <c r="E96" s="51">
        <v>73.5</v>
      </c>
      <c r="F96" s="54">
        <v>36</v>
      </c>
      <c r="G96" s="133"/>
    </row>
    <row r="97" spans="1:7" ht="15" thickBot="1" x14ac:dyDescent="0.35">
      <c r="A97" s="48">
        <v>44706</v>
      </c>
      <c r="B97" s="49">
        <v>1016323</v>
      </c>
      <c r="C97" s="50" t="s">
        <v>22</v>
      </c>
      <c r="D97" s="50" t="s">
        <v>14</v>
      </c>
      <c r="E97" s="51">
        <v>72.680000000000007</v>
      </c>
      <c r="F97" s="54">
        <v>36</v>
      </c>
      <c r="G97" s="133"/>
    </row>
    <row r="98" spans="1:7" ht="15" thickBot="1" x14ac:dyDescent="0.35">
      <c r="A98" s="48">
        <v>44706</v>
      </c>
      <c r="B98" s="49">
        <v>1016365</v>
      </c>
      <c r="C98" s="50" t="s">
        <v>22</v>
      </c>
      <c r="D98" s="50" t="s">
        <v>14</v>
      </c>
      <c r="E98" s="51">
        <v>70.84</v>
      </c>
      <c r="F98" s="54">
        <v>35</v>
      </c>
      <c r="G98" s="133"/>
    </row>
    <row r="99" spans="1:7" ht="15" thickBot="1" x14ac:dyDescent="0.35">
      <c r="A99" s="48">
        <v>44706</v>
      </c>
      <c r="B99" s="49">
        <v>1016369</v>
      </c>
      <c r="C99" s="50" t="s">
        <v>22</v>
      </c>
      <c r="D99" s="50" t="s">
        <v>14</v>
      </c>
      <c r="E99" s="51">
        <v>72.42</v>
      </c>
      <c r="F99" s="54">
        <v>36</v>
      </c>
      <c r="G99" s="133"/>
    </row>
    <row r="100" spans="1:7" ht="15" thickBot="1" x14ac:dyDescent="0.35">
      <c r="A100" s="48">
        <v>44706</v>
      </c>
      <c r="B100" s="49">
        <v>1016316</v>
      </c>
      <c r="C100" s="50" t="s">
        <v>15</v>
      </c>
      <c r="D100" s="50" t="s">
        <v>14</v>
      </c>
      <c r="E100" s="51">
        <v>78</v>
      </c>
      <c r="F100" s="54">
        <v>39</v>
      </c>
      <c r="G100" s="133"/>
    </row>
    <row r="101" spans="1:7" ht="15" thickBot="1" x14ac:dyDescent="0.35">
      <c r="A101" s="48">
        <v>44706</v>
      </c>
      <c r="B101" s="49">
        <v>1016310</v>
      </c>
      <c r="C101" s="50" t="s">
        <v>15</v>
      </c>
      <c r="D101" s="50" t="s">
        <v>14</v>
      </c>
      <c r="E101" s="51">
        <v>76.36</v>
      </c>
      <c r="F101" s="54">
        <v>38</v>
      </c>
      <c r="G101" s="133"/>
    </row>
    <row r="102" spans="1:7" ht="15" thickBot="1" x14ac:dyDescent="0.35">
      <c r="A102" s="48">
        <v>44706</v>
      </c>
      <c r="B102" s="49">
        <v>1016325</v>
      </c>
      <c r="C102" s="50" t="s">
        <v>22</v>
      </c>
      <c r="D102" s="50" t="s">
        <v>14</v>
      </c>
      <c r="E102" s="51">
        <v>69.88</v>
      </c>
      <c r="F102" s="54">
        <v>35</v>
      </c>
      <c r="G102" s="133"/>
    </row>
    <row r="103" spans="1:7" ht="15" thickBot="1" x14ac:dyDescent="0.35">
      <c r="A103" s="48">
        <v>44706</v>
      </c>
      <c r="B103" s="49">
        <v>1016312</v>
      </c>
      <c r="C103" s="50" t="s">
        <v>15</v>
      </c>
      <c r="D103" s="50" t="s">
        <v>14</v>
      </c>
      <c r="E103" s="51">
        <v>77.959999999999994</v>
      </c>
      <c r="F103" s="54">
        <v>39</v>
      </c>
      <c r="G103" s="133"/>
    </row>
    <row r="104" spans="1:7" ht="15" thickBot="1" x14ac:dyDescent="0.35">
      <c r="A104" s="48">
        <v>44708</v>
      </c>
      <c r="B104" s="49">
        <v>38977</v>
      </c>
      <c r="C104" s="50" t="s">
        <v>15</v>
      </c>
      <c r="D104" s="50" t="s">
        <v>14</v>
      </c>
      <c r="E104" s="51">
        <v>77.739999999999995</v>
      </c>
      <c r="F104" s="55">
        <v>40</v>
      </c>
      <c r="G104" s="133"/>
    </row>
    <row r="105" spans="1:7" ht="15" thickBot="1" x14ac:dyDescent="0.35">
      <c r="A105" s="48">
        <v>44708</v>
      </c>
      <c r="B105" s="49">
        <v>38989</v>
      </c>
      <c r="C105" s="50" t="s">
        <v>15</v>
      </c>
      <c r="D105" s="50" t="s">
        <v>14</v>
      </c>
      <c r="E105" s="51">
        <v>75.739999999999995</v>
      </c>
      <c r="F105" s="55">
        <v>39</v>
      </c>
      <c r="G105" s="133"/>
    </row>
    <row r="106" spans="1:7" ht="15" thickBot="1" x14ac:dyDescent="0.35">
      <c r="A106" s="48">
        <v>44708</v>
      </c>
      <c r="B106" s="49">
        <v>38984</v>
      </c>
      <c r="C106" s="50" t="s">
        <v>15</v>
      </c>
      <c r="D106" s="50" t="s">
        <v>14</v>
      </c>
      <c r="E106" s="51">
        <v>76.28</v>
      </c>
      <c r="F106" s="55">
        <v>39</v>
      </c>
      <c r="G106" s="133"/>
    </row>
    <row r="107" spans="1:7" ht="15" thickBot="1" x14ac:dyDescent="0.35">
      <c r="A107" s="48">
        <v>44708</v>
      </c>
      <c r="B107" s="49">
        <v>38983</v>
      </c>
      <c r="C107" s="50" t="s">
        <v>15</v>
      </c>
      <c r="D107" s="50" t="s">
        <v>14</v>
      </c>
      <c r="E107" s="51">
        <v>76.260000000000005</v>
      </c>
      <c r="F107" s="55">
        <v>39</v>
      </c>
      <c r="G107" s="133"/>
    </row>
    <row r="108" spans="1:7" ht="15" thickBot="1" x14ac:dyDescent="0.35">
      <c r="A108" s="48">
        <v>44708</v>
      </c>
      <c r="B108" s="49">
        <v>38981</v>
      </c>
      <c r="C108" s="50" t="s">
        <v>15</v>
      </c>
      <c r="D108" s="50" t="s">
        <v>14</v>
      </c>
      <c r="E108" s="51">
        <v>78.180000000000007</v>
      </c>
      <c r="F108" s="55">
        <v>40</v>
      </c>
      <c r="G108" s="133"/>
    </row>
    <row r="109" spans="1:7" ht="15" thickBot="1" x14ac:dyDescent="0.35">
      <c r="A109" s="61">
        <v>44807</v>
      </c>
      <c r="B109" s="62">
        <v>27583</v>
      </c>
      <c r="C109" s="63" t="s">
        <v>45</v>
      </c>
      <c r="D109" s="63" t="s">
        <v>14</v>
      </c>
      <c r="E109" s="64">
        <v>76.06</v>
      </c>
      <c r="F109" s="65">
        <v>39</v>
      </c>
      <c r="G109" s="134">
        <f>SUM(E109:E114)</f>
        <v>386.83500000000004</v>
      </c>
    </row>
    <row r="110" spans="1:7" ht="15" thickBot="1" x14ac:dyDescent="0.35">
      <c r="A110" s="61">
        <v>44807</v>
      </c>
      <c r="B110" s="62">
        <v>27579</v>
      </c>
      <c r="C110" s="63" t="s">
        <v>45</v>
      </c>
      <c r="D110" s="63" t="s">
        <v>14</v>
      </c>
      <c r="E110" s="64">
        <v>57.6</v>
      </c>
      <c r="F110" s="65">
        <v>30</v>
      </c>
      <c r="G110" s="135"/>
    </row>
    <row r="111" spans="1:7" ht="15" thickBot="1" x14ac:dyDescent="0.35">
      <c r="A111" s="61">
        <v>44807</v>
      </c>
      <c r="B111" s="62">
        <v>27593</v>
      </c>
      <c r="C111" s="63" t="s">
        <v>45</v>
      </c>
      <c r="D111" s="63" t="s">
        <v>14</v>
      </c>
      <c r="E111" s="64">
        <f>73.6-7.385</f>
        <v>66.214999999999989</v>
      </c>
      <c r="F111" s="65">
        <f>38-3</f>
        <v>35</v>
      </c>
      <c r="G111" s="135"/>
    </row>
    <row r="112" spans="1:7" ht="15" thickBot="1" x14ac:dyDescent="0.35">
      <c r="A112" s="61">
        <v>44807</v>
      </c>
      <c r="B112" s="62">
        <v>27602</v>
      </c>
      <c r="C112" s="63" t="s">
        <v>15</v>
      </c>
      <c r="D112" s="63" t="s">
        <v>14</v>
      </c>
      <c r="E112" s="64">
        <v>74.62</v>
      </c>
      <c r="F112" s="65">
        <v>38</v>
      </c>
      <c r="G112" s="135"/>
    </row>
    <row r="113" spans="1:7" ht="15" thickBot="1" x14ac:dyDescent="0.35">
      <c r="A113" s="61">
        <v>44808</v>
      </c>
      <c r="B113" s="62">
        <v>27601</v>
      </c>
      <c r="C113" s="63" t="s">
        <v>15</v>
      </c>
      <c r="D113" s="63" t="s">
        <v>14</v>
      </c>
      <c r="E113" s="64">
        <v>74.599999999999994</v>
      </c>
      <c r="F113" s="65">
        <v>38</v>
      </c>
      <c r="G113" s="135"/>
    </row>
    <row r="114" spans="1:7" ht="15" thickBot="1" x14ac:dyDescent="0.35">
      <c r="A114" s="61">
        <v>44810</v>
      </c>
      <c r="B114" s="62"/>
      <c r="C114" s="63" t="s">
        <v>16</v>
      </c>
      <c r="D114" s="63" t="s">
        <v>14</v>
      </c>
      <c r="E114" s="64">
        <v>37.74</v>
      </c>
      <c r="F114" s="65">
        <v>29</v>
      </c>
      <c r="G114" s="136"/>
    </row>
    <row r="115" spans="1:7" ht="15" thickBot="1" x14ac:dyDescent="0.35">
      <c r="A115" s="61">
        <v>44843</v>
      </c>
      <c r="B115" s="62">
        <v>42481</v>
      </c>
      <c r="C115" s="63" t="s">
        <v>45</v>
      </c>
      <c r="D115" s="63" t="s">
        <v>14</v>
      </c>
      <c r="E115" s="64">
        <v>74.12</v>
      </c>
      <c r="F115" s="65">
        <v>38</v>
      </c>
      <c r="G115" s="124">
        <f>SUM(E115:E116)</f>
        <v>149.62</v>
      </c>
    </row>
    <row r="116" spans="1:7" ht="15" thickBot="1" x14ac:dyDescent="0.35">
      <c r="A116" s="61">
        <v>44844</v>
      </c>
      <c r="B116" s="62">
        <v>2200009860</v>
      </c>
      <c r="C116" s="63" t="s">
        <v>20</v>
      </c>
      <c r="D116" s="63" t="s">
        <v>14</v>
      </c>
      <c r="E116" s="64">
        <v>75.5</v>
      </c>
      <c r="F116" s="65">
        <v>37</v>
      </c>
      <c r="G116" s="124"/>
    </row>
    <row r="117" spans="1:7" ht="15" thickBot="1" x14ac:dyDescent="0.35">
      <c r="A117" s="61">
        <v>44921</v>
      </c>
      <c r="B117" s="62">
        <v>2355</v>
      </c>
      <c r="C117" s="63" t="s">
        <v>22</v>
      </c>
      <c r="D117" s="63" t="s">
        <v>14</v>
      </c>
      <c r="E117" s="64">
        <v>80.8</v>
      </c>
      <c r="F117" s="65">
        <v>40</v>
      </c>
      <c r="G117" s="85">
        <f>E117</f>
        <v>80.8</v>
      </c>
    </row>
    <row r="118" spans="1:7" x14ac:dyDescent="0.3">
      <c r="F118" s="45"/>
    </row>
    <row r="119" spans="1:7" x14ac:dyDescent="0.3">
      <c r="F119" s="45"/>
    </row>
    <row r="122" spans="1:7" x14ac:dyDescent="0.3">
      <c r="B122" s="23"/>
      <c r="D122" s="15"/>
    </row>
    <row r="124" spans="1:7" x14ac:dyDescent="0.3">
      <c r="C124" s="15"/>
    </row>
  </sheetData>
  <mergeCells count="37">
    <mergeCell ref="A1:C1"/>
    <mergeCell ref="D1:G3"/>
    <mergeCell ref="A2:C2"/>
    <mergeCell ref="A3:C3"/>
    <mergeCell ref="A4:G4"/>
    <mergeCell ref="G35:G37"/>
    <mergeCell ref="A6:A13"/>
    <mergeCell ref="B6:B8"/>
    <mergeCell ref="G6:G13"/>
    <mergeCell ref="B11:B13"/>
    <mergeCell ref="A14:A16"/>
    <mergeCell ref="B14:B16"/>
    <mergeCell ref="G14:G16"/>
    <mergeCell ref="A17:A22"/>
    <mergeCell ref="G17:G26"/>
    <mergeCell ref="B21:B22"/>
    <mergeCell ref="G27:G34"/>
    <mergeCell ref="A28:A34"/>
    <mergeCell ref="G115:G116"/>
    <mergeCell ref="A38:A40"/>
    <mergeCell ref="G38:G53"/>
    <mergeCell ref="A42:A43"/>
    <mergeCell ref="G54:G67"/>
    <mergeCell ref="A56:A61"/>
    <mergeCell ref="A62:A64"/>
    <mergeCell ref="A65:A67"/>
    <mergeCell ref="G69:G77"/>
    <mergeCell ref="G78:G88"/>
    <mergeCell ref="G89:G90"/>
    <mergeCell ref="G91:G108"/>
    <mergeCell ref="G109:G114"/>
    <mergeCell ref="H5:J5"/>
    <mergeCell ref="L5:M5"/>
    <mergeCell ref="H6:J6"/>
    <mergeCell ref="L6:M6"/>
    <mergeCell ref="H7:J7"/>
    <mergeCell ref="L7:M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59" orientation="portrait" r:id="rId1"/>
  <rowBreaks count="1" manualBreakCount="1">
    <brk id="77" max="8" man="1"/>
  </rowBreaks>
  <ignoredErrors>
    <ignoredError sqref="G6:G11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وارد الأسمنت المعبأ العادى</vt:lpstr>
      <vt:lpstr>وارد الأسمنت السايب المقاوم</vt:lpstr>
      <vt:lpstr>وارد الأسمنت المعبأ المقاوم</vt:lpstr>
      <vt:lpstr>وارد الأسمنت السايب العادى</vt:lpstr>
      <vt:lpstr>وارد الحديد</vt:lpstr>
      <vt:lpstr>'وارد الأسمنت السايب العادى'!Print_Area</vt:lpstr>
      <vt:lpstr>'وارد الأسمنت السايب المقاوم'!Print_Area</vt:lpstr>
      <vt:lpstr>'وارد الأسمنت المعبأ العادى'!Print_Area</vt:lpstr>
      <vt:lpstr>'وارد الأسمنت المعبأ المقاوم'!Print_Area</vt:lpstr>
      <vt:lpstr>'وارد الحديد'!Print_Area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cp:lastPrinted>2023-04-17T10:11:49Z</cp:lastPrinted>
  <dcterms:created xsi:type="dcterms:W3CDTF">2021-12-25T12:28:46Z</dcterms:created>
  <dcterms:modified xsi:type="dcterms:W3CDTF">2023-05-30T08:52:58Z</dcterms:modified>
</cp:coreProperties>
</file>