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66C3846A-5DBA-4767-88C8-17B7768D311F}" xr6:coauthVersionLast="47" xr6:coauthVersionMax="47" xr10:uidLastSave="{00000000-0000-0000-0000-000000000000}"/>
  <bookViews>
    <workbookView xWindow="-120" yWindow="-120" windowWidth="20730" windowHeight="11160" tabRatio="900" xr2:uid="{83F5FBE7-6EEA-4143-86CD-4171EC84FB41}"/>
  </bookViews>
  <sheets>
    <sheet name="Raw Data" sheetId="12" r:id="rId1"/>
    <sheet name="Sales line" sheetId="4" r:id="rId2"/>
    <sheet name="Delivery performance doughnut" sheetId="6" r:id="rId3"/>
    <sheet name="Return rate doughnut" sheetId="7" r:id="rId4"/>
    <sheet name="Customer Acquisition Waterfall" sheetId="8" r:id="rId5"/>
    <sheet name="Customer satisfaction bar" sheetId="10" r:id="rId6"/>
    <sheet name="DASHBOARD" sheetId="11" r:id="rId7"/>
  </sheets>
  <definedNames>
    <definedName name="_xlchart.v1.0" hidden="1">'Customer Acquisition Waterfall'!$A$8:$A$11</definedName>
    <definedName name="_xlchart.v1.1" hidden="1">'Customer Acquisition Waterfall'!$B$8:$B$11</definedName>
    <definedName name="_xlchart.v1.2" hidden="1">'Customer Acquisition Waterfall'!$A$8:$A$11</definedName>
    <definedName name="_xlchart.v1.3" hidden="1">'Customer Acquisition Waterfall'!$B$8:$B$11</definedName>
    <definedName name="Slicer_Customer_Acquisition_Type">#N/A</definedName>
    <definedName name="Slicer_Product">#N/A</definedName>
    <definedName name="Slicer_State">#N/A</definedName>
    <definedName name="Slicer_Years">#N/A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1" i="8" l="1"/>
  <c r="B9" i="8"/>
  <c r="C3" i="7"/>
  <c r="B8" i="8"/>
  <c r="B10" i="8"/>
  <c r="C3" i="6"/>
</calcChain>
</file>

<file path=xl/sharedStrings.xml><?xml version="1.0" encoding="utf-8"?>
<sst xmlns="http://schemas.openxmlformats.org/spreadsheetml/2006/main" count="34767" uniqueCount="55">
  <si>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</si>
  <si>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</si>
  <si>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</si>
  <si>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</si>
  <si>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</si>
  <si>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</si>
  <si>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</si>
  <si>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</si>
  <si>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</si>
  <si>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</si>
  <si>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</si>
  <si>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</si>
  <si>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</si>
  <si>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</si>
  <si>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</si>
  <si>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</si>
  <si>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</si>
  <si>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</si>
  <si>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</si>
  <si>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</si>
  <si>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</si>
  <si>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</si>
  <si>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</si>
  <si>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</si>
  <si>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</si>
  <si>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</si>
  <si>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</si>
  <si>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</si>
  <si>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</si>
  <si>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</si>
  <si>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</si>
  <si>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</si>
  <si>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</si>
  <si>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</si>
  <si>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</si>
  <si>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</si>
  <si>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</si>
  <si>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</si>
  <si>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</si>
  <si>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</si>
  <si>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</si>
  <si>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</si>
  <si>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</si>
  <si>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</si>
  <si>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</si>
  <si>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</si>
  <si>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</si>
  <si>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2019</t>
  </si>
  <si>
    <t>Sum of Revenue</t>
  </si>
  <si>
    <t>Column Labels</t>
  </si>
  <si>
    <t>Count of Revenue</t>
  </si>
  <si>
    <t>Total</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</si>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</sst>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1" applyFont="1"/>
    <xf numFmtId="0" fontId="1" fillId="2" borderId="1" xfId="0" applyFont="1" applyFill="1" applyBorder="1" applyAlignment="1">
      <alignment horizontal="left"/>
    </xf>
    <xf numFmtId="0" fontId="1" fillId="2" borderId="1" xfId="0" applyFont="1" applyFill="1" applyBorder="1"/>
    <xf numFmtId="0" fontId="0" fillId="3" borderId="0" xfId="0" applyFill="1"/>
    <xf numFmtId="0" fontId="0" fillId="0" borderId="0" xfId="0" applyNumberForma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B3535"/>
      <color rgb="FFFF7C80"/>
      <color rgb="FFE5C1CE"/>
      <color rgb="FFFFA7D1"/>
      <color rgb="FFFF9999"/>
      <color rgb="FF217346"/>
      <color rgb="FFFF5D5B"/>
      <color rgb="FFFF2489"/>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8B1-4C77-97C8-FE202B096C15}"/>
            </c:ext>
          </c:extLst>
        </c:ser>
        <c:dLbls>
          <c:showLegendKey val="0"/>
          <c:showVal val="0"/>
          <c:showCatName val="0"/>
          <c:showSerName val="0"/>
          <c:showPercent val="0"/>
          <c:showBubbleSize val="0"/>
        </c:dLbls>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5856"/>
        <c:crosses val="autoZero"/>
        <c:auto val="1"/>
        <c:lblAlgn val="ctr"/>
        <c:lblOffset val="100"/>
        <c:noMultiLvlLbl val="0"/>
      </c:catAx>
      <c:valAx>
        <c:axId val="192645856"/>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8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F01-49AD-B011-ED6B452DCAD8}"/>
              </c:ext>
            </c:extLst>
          </c:dPt>
          <c:dPt>
            <c:idx val="1"/>
            <c:bubble3D val="0"/>
            <c:spPr>
              <a:solidFill>
                <a:schemeClr val="accent2"/>
              </a:solidFill>
              <a:ln>
                <a:noFill/>
              </a:ln>
              <a:effectLst/>
            </c:spPr>
            <c:extLst>
              <c:ext xmlns:c16="http://schemas.microsoft.com/office/drawing/2014/chart" uri="{C3380CC4-5D6E-409C-BE32-E72D297353CC}">
                <c16:uniqueId val="{00000003-CF01-49AD-B011-ED6B452DCAD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801B-43F5-954E-8B39F7F40A6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571-4ECC-B7CF-331960ACAAE1}"/>
              </c:ext>
            </c:extLst>
          </c:dPt>
          <c:dPt>
            <c:idx val="1"/>
            <c:bubble3D val="0"/>
            <c:spPr>
              <a:solidFill>
                <a:schemeClr val="accent2"/>
              </a:solidFill>
              <a:ln>
                <a:noFill/>
              </a:ln>
              <a:effectLst/>
            </c:spPr>
            <c:extLst>
              <c:ext xmlns:c16="http://schemas.microsoft.com/office/drawing/2014/chart" uri="{C3380CC4-5D6E-409C-BE32-E72D297353CC}">
                <c16:uniqueId val="{00000003-A571-4ECC-B7CF-331960ACAA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8A7E-4C0E-B80D-DF77D3D4DD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C7B-4FD8-9CAA-2450B6205F31}"/>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AC7B-4FD8-9CAA-2450B6205F31}"/>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AC7B-4FD8-9CAA-2450B6205F31}"/>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AC7B-4FD8-9CAA-2450B6205F31}"/>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1-D9F8-49CB-94C2-E87BBE6920CD}"/>
            </c:ext>
          </c:extLst>
        </c:ser>
        <c:dLbls>
          <c:showLegendKey val="0"/>
          <c:showVal val="0"/>
          <c:showCatName val="0"/>
          <c:showSerName val="0"/>
          <c:showPercent val="0"/>
          <c:showBubbleSize val="0"/>
        </c:dLbls>
        <c:gapWidth val="219"/>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25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419718207"/>
        <c:axId val="735065503"/>
      </c:lineChart>
      <c:catAx>
        <c:axId val="419718207"/>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5065503"/>
        <c:crosses val="autoZero"/>
        <c:auto val="1"/>
        <c:lblAlgn val="ctr"/>
        <c:lblOffset val="100"/>
        <c:noMultiLvlLbl val="0"/>
      </c:catAx>
      <c:valAx>
        <c:axId val="735065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971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7EA-40B4-90CD-6445311A698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92645856"/>
        <c:crosses val="autoZero"/>
        <c:auto val="1"/>
        <c:lblAlgn val="ctr"/>
        <c:lblOffset val="100"/>
        <c:tickLblSkip val="2"/>
        <c:noMultiLvlLbl val="1"/>
      </c:catAx>
      <c:valAx>
        <c:axId val="19264585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4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manualLayout>
          <c:layoutTarget val="inner"/>
          <c:xMode val="edge"/>
          <c:yMode val="edge"/>
          <c:x val="6.9444444444444448E-2"/>
          <c:y val="0.11716171617161716"/>
          <c:w val="0.84722222222222221"/>
          <c:h val="0.80528052805280526"/>
        </c:manualLayout>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7B9C-455E-89D7-0444CE5B7D52}"/>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7B9C-455E-89D7-0444CE5B7D5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7B9C-455E-89D7-0444CE5B7D5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no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noFill/>
            </a:ln>
          </c:spPr>
          <c:dPt>
            <c:idx val="0"/>
            <c:bubble3D val="0"/>
            <c:spPr>
              <a:solidFill>
                <a:schemeClr val="lt1"/>
              </a:solidFill>
              <a:ln>
                <a:noFill/>
              </a:ln>
              <a:effectLst/>
            </c:spPr>
            <c:extLst>
              <c:ext xmlns:c16="http://schemas.microsoft.com/office/drawing/2014/chart" uri="{C3380CC4-5D6E-409C-BE32-E72D297353CC}">
                <c16:uniqueId val="{00000001-04DE-4C9D-AD4D-EFF5A6811E55}"/>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04DE-4C9D-AD4D-EFF5A6811E55}"/>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04DE-4C9D-AD4D-EFF5A6811E5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7C80"/>
              </a:gs>
              <a:gs pos="100000">
                <a:srgbClr val="8B3535"/>
              </a:gs>
              <a:gs pos="0">
                <a:schemeClr val="accent2">
                  <a:lumMod val="75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accent2">
                  <a:lumMod val="60000"/>
                  <a:lumOff val="40000"/>
                </a:schemeClr>
              </a:gs>
              <a:gs pos="100000">
                <a:srgbClr val="FF0000"/>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100000">
                <a:schemeClr val="bg2">
                  <a:alpha val="8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7C80"/>
                </a:gs>
                <a:gs pos="100000">
                  <a:srgbClr val="8B3535"/>
                </a:gs>
                <a:gs pos="0">
                  <a:schemeClr val="accent2">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FF6-44AB-A906-7216F6189349}"/>
            </c:ext>
          </c:extLst>
        </c:ser>
        <c:ser>
          <c:idx val="1"/>
          <c:order val="1"/>
          <c:tx>
            <c:strRef>
              <c:f>'Customer satisfaction bar'!$C$1:$C$2</c:f>
              <c:strCache>
                <c:ptCount val="1"/>
                <c:pt idx="0">
                  <c:v>(2) low</c:v>
                </c:pt>
              </c:strCache>
            </c:strRef>
          </c:tx>
          <c:spPr>
            <a:gradFill>
              <a:gsLst>
                <a:gs pos="0">
                  <a:schemeClr val="accent2">
                    <a:lumMod val="60000"/>
                    <a:lumOff val="40000"/>
                  </a:schemeClr>
                </a:gs>
                <a:gs pos="100000">
                  <a:srgbClr val="FF0000"/>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FF6-44AB-A906-7216F6189349}"/>
            </c:ext>
          </c:extLst>
        </c:ser>
        <c:ser>
          <c:idx val="2"/>
          <c:order val="2"/>
          <c:tx>
            <c:strRef>
              <c:f>'Customer satisfaction bar'!$D$1:$D$2</c:f>
              <c:strCache>
                <c:ptCount val="1"/>
                <c:pt idx="0">
                  <c:v>(3) ok</c:v>
                </c:pt>
              </c:strCache>
            </c:strRef>
          </c:tx>
          <c:spPr>
            <a:gradFill>
              <a:gsLst>
                <a:gs pos="0">
                  <a:schemeClr val="bg1"/>
                </a:gs>
                <a:gs pos="100000">
                  <a:schemeClr val="bg2">
                    <a:alpha val="8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FF6-44AB-A906-7216F6189349}"/>
            </c:ext>
          </c:extLst>
        </c:ser>
        <c:ser>
          <c:idx val="3"/>
          <c:order val="3"/>
          <c:tx>
            <c:strRef>
              <c:f>'Customer satisfaction bar'!$E$1:$E$2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FF6-44AB-A906-7216F6189349}"/>
            </c:ext>
          </c:extLst>
        </c:ser>
        <c:ser>
          <c:idx val="4"/>
          <c:order val="4"/>
          <c:tx>
            <c:strRef>
              <c:f>'Customer satisfaction bar'!$F$1:$F$2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2-5EE5-4412-B7E5-52BCE16C6D54}"/>
            </c:ext>
          </c:extLst>
        </c:ser>
        <c:dLbls>
          <c:showLegendKey val="0"/>
          <c:showVal val="0"/>
          <c:showCatName val="0"/>
          <c:showSerName val="0"/>
          <c:showPercent val="0"/>
          <c:showBubbleSize val="0"/>
        </c:dLbls>
        <c:gapWidth val="104"/>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majorGridlines>
          <c:spPr>
            <a:ln w="9525" cap="flat" cmpd="sng" algn="ctr">
              <a:solidFill>
                <a:schemeClr val="bg1">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2560"/>
        <c:crosses val="autoZero"/>
        <c:crossBetween val="between"/>
      </c:valAx>
      <c:spPr>
        <a:noFill/>
        <a:ln w="25400">
          <a:noFill/>
        </a:ln>
        <a:effectLst>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Helvetica Inserat LT Std" panose="020B080603070205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EE32A70-5810-416A-A946-A6D947D5F01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solidFill>
              <a:schemeClr val="tx2">
                <a:lumMod val="75000"/>
              </a:schemeClr>
            </a:solidFill>
          </cx:spPr>
        </cx:plotSurface>
        <cx:series layoutId="waterfall" uniqueId="{DEE32A70-5810-416A-A946-A6D947D5F01A}">
          <cx:spPr>
            <a:gradFill>
              <a:gsLst>
                <a:gs pos="0">
                  <a:schemeClr val="bg1">
                    <a:alpha val="50000"/>
                  </a:schemeClr>
                </a:gs>
                <a:gs pos="100000">
                  <a:srgbClr val="C00000">
                    <a:alpha val="50000"/>
                  </a:srgbClr>
                </a:gs>
              </a:gsLst>
              <a:lin ang="7200000" scaled="0"/>
            </a:gradFill>
            <a:ln w="12700">
              <a:solidFill>
                <a:schemeClr val="bg1"/>
              </a:solidFill>
            </a:ln>
          </cx:spPr>
          <cx:dataPt idx="3">
            <cx:spPr>
              <a:gradFill>
                <a:gsLst>
                  <a:gs pos="0">
                    <a:srgbClr val="ED7D31">
                      <a:lumMod val="60000"/>
                      <a:lumOff val="40000"/>
                    </a:srgbClr>
                  </a:gs>
                  <a:gs pos="100000">
                    <a:srgbClr val="C0000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sz="110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100" b="0" i="0" u="none" strike="noStrike" baseline="0">
                  <a:solidFill>
                    <a:schemeClr val="bg1"/>
                  </a:solidFill>
                  <a:latin typeface="Helvetica Inserat LT Std" panose="020B0806030702050204" pitchFamily="34" charset="0"/>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400" b="0" i="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400">
              <a:solidFill>
                <a:schemeClr val="bg1"/>
              </a:solidFill>
              <a:latin typeface="Helvetica Inserat LT Std" panose="020B0806030702050204" pitchFamily="34" charset="0"/>
            </a:endParaRPr>
          </a:p>
        </cx:txPr>
      </cx:axis>
      <cx:axis id="1" hidden="1">
        <cx:valScaling/>
        <cx:tickLabels/>
        <cx:txPr>
          <a:bodyPr vertOverflow="overflow" horzOverflow="overflow" wrap="square" lIns="0" tIns="0" rIns="0" bIns="0"/>
          <a:lstStyle/>
          <a:p>
            <a:pPr algn="ctr" rtl="0">
              <a:defRPr sz="11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14/relationships/chartEx" Target="../charts/chartEx2.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6099C7CF-E115-42E2-BED2-BB3030754497}"/>
            </a:ext>
          </a:extLst>
        </xdr:cNvPr>
        <xdr:cNvGrpSpPr>
          <a:grpSpLocks noChangeAspect="1"/>
        </xdr:cNvGrpSpPr>
      </xdr:nvGrpSpPr>
      <xdr:grpSpPr>
        <a:xfrm>
          <a:off x="13214719" y="352010"/>
          <a:ext cx="2778238" cy="669931"/>
          <a:chOff x="254000" y="655052"/>
          <a:chExt cx="3449051" cy="895685"/>
        </a:xfrm>
      </xdr:grpSpPr>
      <xdr:sp macro="" textlink="">
        <xdr:nvSpPr>
          <xdr:cNvPr id="3" name="Rounded Rectangle 2">
            <a:extLst>
              <a:ext uri="{FF2B5EF4-FFF2-40B4-BE49-F238E27FC236}">
                <a16:creationId xmlns:a16="http://schemas.microsoft.com/office/drawing/2014/main" id="{232D8E24-75B1-6E29-3475-E6A6786F347A}"/>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87E4899A-3672-C753-3208-6DB21FD24906}"/>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94F8BCC-8BE9-938E-AA93-B347FBB45AD1}"/>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54538B9-28FB-B3AD-B447-C07159A01595}"/>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E4293CD8-2785-C0F7-2C4F-56DC434DC1E3}"/>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98BC4FBA-E3C4-4987-9945-D6F901252817}"/>
            </a:ext>
          </a:extLst>
        </xdr:cNvPr>
        <xdr:cNvGrpSpPr/>
      </xdr:nvGrpSpPr>
      <xdr:grpSpPr>
        <a:xfrm>
          <a:off x="13225701" y="1130208"/>
          <a:ext cx="2756274" cy="1999651"/>
          <a:chOff x="272716" y="1636294"/>
          <a:chExt cx="3449051" cy="2106864"/>
        </a:xfrm>
      </xdr:grpSpPr>
      <xdr:sp macro="" textlink="">
        <xdr:nvSpPr>
          <xdr:cNvPr id="9" name="Rounded Rectangle 8">
            <a:extLst>
              <a:ext uri="{FF2B5EF4-FFF2-40B4-BE49-F238E27FC236}">
                <a16:creationId xmlns:a16="http://schemas.microsoft.com/office/drawing/2014/main" id="{77253AEE-FC08-C328-B6D4-A8A1ACDC8E79}"/>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C3C6EA27-D993-48EF-C80B-9DE35EC4F5A0}"/>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468311</xdr:colOff>
      <xdr:row>6</xdr:row>
      <xdr:rowOff>127000</xdr:rowOff>
    </xdr:from>
    <xdr:to>
      <xdr:col>17</xdr:col>
      <xdr:colOff>531813</xdr:colOff>
      <xdr:row>33</xdr:row>
      <xdr:rowOff>7937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507999</xdr:colOff>
      <xdr:row>7</xdr:row>
      <xdr:rowOff>87312</xdr:rowOff>
    </xdr:from>
    <xdr:to>
      <xdr:col>13</xdr:col>
      <xdr:colOff>500062</xdr:colOff>
      <xdr:row>25</xdr:row>
      <xdr:rowOff>65880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27</xdr:row>
      <xdr:rowOff>87312</xdr:rowOff>
    </xdr:from>
    <xdr:to>
      <xdr:col>13</xdr:col>
      <xdr:colOff>39688</xdr:colOff>
      <xdr:row>32</xdr:row>
      <xdr:rowOff>174625</xdr:rowOff>
    </xdr:to>
    <xdr:sp macro="" textlink="$C$3">
      <xdr:nvSpPr>
        <xdr:cNvPr id="3" name="TextBox 2">
          <a:extLst>
            <a:ext uri="{FF2B5EF4-FFF2-40B4-BE49-F238E27FC236}">
              <a16:creationId xmlns:a16="http://schemas.microsoft.com/office/drawing/2014/main" id="{00000000-0008-0000-0300-000003000000}"/>
            </a:ext>
          </a:extLst>
        </xdr:cNvPr>
        <xdr:cNvSpPr txBox="1"/>
      </xdr:nvSpPr>
      <xdr:spPr>
        <a:xfrm>
          <a:off x="5222875" y="5445125"/>
          <a:ext cx="4564063"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135B6-4A5B-4F9C-8D23-9DF80F124428}" type="TxLink">
            <a:rPr lang="en-US" sz="3600" b="1" i="0" u="none" strike="noStrike">
              <a:solidFill>
                <a:srgbClr val="000000"/>
              </a:solidFill>
              <a:latin typeface="Calibri"/>
              <a:cs typeface="Calibri"/>
            </a:rPr>
            <a:pPr algn="ctr"/>
            <a:t>67%</a:t>
          </a:fld>
          <a:endParaRPr lang="en-US" sz="36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380999</xdr:colOff>
      <xdr:row>6</xdr:row>
      <xdr:rowOff>7938</xdr:rowOff>
    </xdr:from>
    <xdr:to>
      <xdr:col>13</xdr:col>
      <xdr:colOff>119062</xdr:colOff>
      <xdr:row>21</xdr:row>
      <xdr:rowOff>161130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309563</xdr:colOff>
      <xdr:row>23</xdr:row>
      <xdr:rowOff>182562</xdr:rowOff>
    </xdr:from>
    <xdr:to>
      <xdr:col>12</xdr:col>
      <xdr:colOff>341313</xdr:colOff>
      <xdr:row>29</xdr:row>
      <xdr:rowOff>166687</xdr:rowOff>
    </xdr:to>
    <xdr:sp macro="" textlink="$C$3">
      <xdr:nvSpPr>
        <xdr:cNvPr id="3" name="TextBox 2">
          <a:extLst>
            <a:ext uri="{FF2B5EF4-FFF2-40B4-BE49-F238E27FC236}">
              <a16:creationId xmlns:a16="http://schemas.microsoft.com/office/drawing/2014/main" id="{00000000-0008-0000-0400-000003000000}"/>
            </a:ext>
          </a:extLst>
        </xdr:cNvPr>
        <xdr:cNvSpPr txBox="1"/>
      </xdr:nvSpPr>
      <xdr:spPr>
        <a:xfrm>
          <a:off x="5278438" y="4746625"/>
          <a:ext cx="41275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24512-B994-4FD6-8C26-E19E41862F23}" type="TxLink">
            <a:rPr lang="en-US" sz="3600" b="1" i="0" u="none" strike="noStrike">
              <a:solidFill>
                <a:srgbClr val="000000"/>
              </a:solidFill>
              <a:latin typeface="Calibri"/>
              <a:cs typeface="Calibri"/>
            </a:rPr>
            <a:pPr algn="ctr"/>
            <a:t>10%</a:t>
          </a:fld>
          <a:endParaRPr lang="en-US"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666750</xdr:colOff>
      <xdr:row>3</xdr:row>
      <xdr:rowOff>79374</xdr:rowOff>
    </xdr:from>
    <xdr:to>
      <xdr:col>16</xdr:col>
      <xdr:colOff>7938</xdr:colOff>
      <xdr:row>20</xdr:row>
      <xdr:rowOff>129380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48325" y="679449"/>
              <a:ext cx="6199188" cy="34504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357187</xdr:colOff>
      <xdr:row>9</xdr:row>
      <xdr:rowOff>29366</xdr:rowOff>
    </xdr:from>
    <xdr:to>
      <xdr:col>16</xdr:col>
      <xdr:colOff>198437</xdr:colOff>
      <xdr:row>32</xdr:row>
      <xdr:rowOff>87311</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544964</xdr:colOff>
      <xdr:row>1</xdr:row>
      <xdr:rowOff>109538</xdr:rowOff>
    </xdr:from>
    <xdr:to>
      <xdr:col>28</xdr:col>
      <xdr:colOff>400050</xdr:colOff>
      <xdr:row>6</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717164" y="319088"/>
          <a:ext cx="12885286" cy="938212"/>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u="none">
              <a:solidFill>
                <a:schemeClr val="bg1"/>
              </a:solidFill>
              <a:latin typeface="Helvetica LT Std Cond Blk" panose="020B0806030502050204" pitchFamily="34" charset="0"/>
            </a:rPr>
            <a:t>CUSTOMER SUCCESS DASHBOARD</a:t>
          </a:r>
        </a:p>
      </xdr:txBody>
    </xdr:sp>
    <xdr:clientData/>
  </xdr:twoCellAnchor>
  <xdr:twoCellAnchor>
    <xdr:from>
      <xdr:col>4</xdr:col>
      <xdr:colOff>76200</xdr:colOff>
      <xdr:row>8</xdr:row>
      <xdr:rowOff>124279</xdr:rowOff>
    </xdr:from>
    <xdr:to>
      <xdr:col>7</xdr:col>
      <xdr:colOff>352425</xdr:colOff>
      <xdr:row>10</xdr:row>
      <xdr:rowOff>132216</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06700" y="1711779"/>
          <a:ext cx="2324100"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4</xdr:col>
      <xdr:colOff>152400</xdr:colOff>
      <xdr:row>22</xdr:row>
      <xdr:rowOff>160791</xdr:rowOff>
    </xdr:from>
    <xdr:to>
      <xdr:col>7</xdr:col>
      <xdr:colOff>425450</xdr:colOff>
      <xdr:row>24</xdr:row>
      <xdr:rowOff>170316</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2882900" y="4526416"/>
          <a:ext cx="232092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9</xdr:col>
      <xdr:colOff>663575</xdr:colOff>
      <xdr:row>22</xdr:row>
      <xdr:rowOff>170316</xdr:rowOff>
    </xdr:from>
    <xdr:to>
      <xdr:col>13</xdr:col>
      <xdr:colOff>396875</xdr:colOff>
      <xdr:row>24</xdr:row>
      <xdr:rowOff>189366</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6807200" y="4535941"/>
          <a:ext cx="2463800"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FFC000"/>
            </a:solidFill>
            <a:latin typeface="Helvetica LT Std Cond Blk" panose="020B0806030502050204" pitchFamily="34" charset="0"/>
          </a:endParaRPr>
        </a:p>
      </xdr:txBody>
    </xdr:sp>
    <xdr:clientData/>
  </xdr:twoCellAnchor>
  <xdr:twoCellAnchor>
    <xdr:from>
      <xdr:col>15</xdr:col>
      <xdr:colOff>444500</xdr:colOff>
      <xdr:row>22</xdr:row>
      <xdr:rowOff>170316</xdr:rowOff>
    </xdr:from>
    <xdr:to>
      <xdr:col>19</xdr:col>
      <xdr:colOff>38100</xdr:colOff>
      <xdr:row>24</xdr:row>
      <xdr:rowOff>179841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0683875" y="4535941"/>
          <a:ext cx="23241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000">
            <a:solidFill>
              <a:srgbClr val="FFC000"/>
            </a:solidFill>
            <a:latin typeface="Helvetica LT Std Cond Blk" panose="020B0806030502050204" pitchFamily="34" charset="0"/>
          </a:endParaRPr>
        </a:p>
      </xdr:txBody>
    </xdr:sp>
    <xdr:clientData/>
  </xdr:twoCellAnchor>
  <xdr:twoCellAnchor>
    <xdr:from>
      <xdr:col>22</xdr:col>
      <xdr:colOff>219075</xdr:colOff>
      <xdr:row>8</xdr:row>
      <xdr:rowOff>132216</xdr:rowOff>
    </xdr:from>
    <xdr:to>
      <xdr:col>26</xdr:col>
      <xdr:colOff>19050</xdr:colOff>
      <xdr:row>10</xdr:row>
      <xdr:rowOff>141741</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5236825" y="1719716"/>
          <a:ext cx="253047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6</xdr:col>
      <xdr:colOff>190499</xdr:colOff>
      <xdr:row>13</xdr:row>
      <xdr:rowOff>136182</xdr:rowOff>
    </xdr:from>
    <xdr:to>
      <xdr:col>16</xdr:col>
      <xdr:colOff>423731</xdr:colOff>
      <xdr:row>29</xdr:row>
      <xdr:rowOff>160457</xdr:rowOff>
    </xdr:to>
    <xdr:graphicFrame macro="">
      <xdr:nvGraphicFramePr>
        <xdr:cNvPr id="22" name="Chart 21">
          <a:extLst>
            <a:ext uri="{FF2B5EF4-FFF2-40B4-BE49-F238E27FC236}">
              <a16:creationId xmlns:a16="http://schemas.microsoft.com/office/drawing/2014/main"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8</xdr:row>
      <xdr:rowOff>147638</xdr:rowOff>
    </xdr:from>
    <xdr:to>
      <xdr:col>18</xdr:col>
      <xdr:colOff>557213</xdr:colOff>
      <xdr:row>20</xdr:row>
      <xdr:rowOff>155575</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4505325" y="1747838"/>
          <a:ext cx="8396288" cy="2408237"/>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369888</xdr:colOff>
      <xdr:row>21</xdr:row>
      <xdr:rowOff>114299</xdr:rowOff>
    </xdr:from>
    <xdr:to>
      <xdr:col>12</xdr:col>
      <xdr:colOff>481013</xdr:colOff>
      <xdr:row>39</xdr:row>
      <xdr:rowOff>34924</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4484688" y="4314825"/>
          <a:ext cx="4225925" cy="3521075"/>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9524</xdr:colOff>
      <xdr:row>21</xdr:row>
      <xdr:rowOff>109537</xdr:rowOff>
    </xdr:from>
    <xdr:to>
      <xdr:col>18</xdr:col>
      <xdr:colOff>585787</xdr:colOff>
      <xdr:row>39</xdr:row>
      <xdr:rowOff>47624</xdr:rowOff>
    </xdr:to>
    <xdr:sp macro="" textlink="">
      <xdr:nvSpPr>
        <xdr:cNvPr id="27" name="Rectangle 26">
          <a:extLst>
            <a:ext uri="{FF2B5EF4-FFF2-40B4-BE49-F238E27FC236}">
              <a16:creationId xmlns:a16="http://schemas.microsoft.com/office/drawing/2014/main" id="{00000000-0008-0000-0700-00001B000000}"/>
            </a:ext>
          </a:extLst>
        </xdr:cNvPr>
        <xdr:cNvSpPr/>
      </xdr:nvSpPr>
      <xdr:spPr>
        <a:xfrm>
          <a:off x="8924924" y="4310063"/>
          <a:ext cx="4005263" cy="3538537"/>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66674</xdr:colOff>
      <xdr:row>8</xdr:row>
      <xdr:rowOff>128588</xdr:rowOff>
    </xdr:from>
    <xdr:to>
      <xdr:col>26</xdr:col>
      <xdr:colOff>533400</xdr:colOff>
      <xdr:row>39</xdr:row>
      <xdr:rowOff>76199</xdr:rowOff>
    </xdr:to>
    <xdr:sp macro="" textlink="">
      <xdr:nvSpPr>
        <xdr:cNvPr id="30" name="Rectangle 29">
          <a:extLst>
            <a:ext uri="{FF2B5EF4-FFF2-40B4-BE49-F238E27FC236}">
              <a16:creationId xmlns:a16="http://schemas.microsoft.com/office/drawing/2014/main" id="{00000000-0008-0000-0700-00001E000000}"/>
            </a:ext>
          </a:extLst>
        </xdr:cNvPr>
        <xdr:cNvSpPr/>
      </xdr:nvSpPr>
      <xdr:spPr>
        <a:xfrm>
          <a:off x="13096874" y="1804988"/>
          <a:ext cx="5267326" cy="6443661"/>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solidFill>
              <a:schemeClr val="tx2">
                <a:lumMod val="75000"/>
              </a:schemeClr>
            </a:solidFill>
          </a:endParaRPr>
        </a:p>
      </xdr:txBody>
    </xdr:sp>
    <xdr:clientData/>
  </xdr:twoCellAnchor>
  <xdr:twoCellAnchor editAs="oneCell">
    <xdr:from>
      <xdr:col>20</xdr:col>
      <xdr:colOff>60179</xdr:colOff>
      <xdr:row>9</xdr:row>
      <xdr:rowOff>95371</xdr:rowOff>
    </xdr:from>
    <xdr:to>
      <xdr:col>20</xdr:col>
      <xdr:colOff>408323</xdr:colOff>
      <xdr:row>11</xdr:row>
      <xdr:rowOff>45176</xdr:rowOff>
    </xdr:to>
    <xdr:pic>
      <xdr:nvPicPr>
        <xdr:cNvPr id="20" name="Graphic 19" descr="Target Audience with solid fill">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776179" y="1981321"/>
          <a:ext cx="348144" cy="368905"/>
        </a:xfrm>
        <a:prstGeom prst="rect">
          <a:avLst/>
        </a:prstGeom>
      </xdr:spPr>
    </xdr:pic>
    <xdr:clientData/>
  </xdr:twoCellAnchor>
  <xdr:twoCellAnchor editAs="oneCell">
    <xdr:from>
      <xdr:col>6</xdr:col>
      <xdr:colOff>421906</xdr:colOff>
      <xdr:row>8</xdr:row>
      <xdr:rowOff>149495</xdr:rowOff>
    </xdr:from>
    <xdr:to>
      <xdr:col>7</xdr:col>
      <xdr:colOff>87279</xdr:colOff>
      <xdr:row>10</xdr:row>
      <xdr:rowOff>99300</xdr:rowOff>
    </xdr:to>
    <xdr:pic>
      <xdr:nvPicPr>
        <xdr:cNvPr id="18" name="Graphic 17" descr="Upward trend with solid fill">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36706" y="1749695"/>
          <a:ext cx="351173" cy="349855"/>
        </a:xfrm>
        <a:prstGeom prst="rect">
          <a:avLst/>
        </a:prstGeom>
      </xdr:spPr>
    </xdr:pic>
    <xdr:clientData/>
  </xdr:twoCellAnchor>
  <xdr:twoCellAnchor editAs="oneCell">
    <xdr:from>
      <xdr:col>13</xdr:col>
      <xdr:colOff>42901</xdr:colOff>
      <xdr:row>21</xdr:row>
      <xdr:rowOff>122323</xdr:rowOff>
    </xdr:from>
    <xdr:to>
      <xdr:col>13</xdr:col>
      <xdr:colOff>388143</xdr:colOff>
      <xdr:row>23</xdr:row>
      <xdr:rowOff>71469</xdr:rowOff>
    </xdr:to>
    <xdr:pic>
      <xdr:nvPicPr>
        <xdr:cNvPr id="19" name="Graphic 18" descr="Users with solid fill">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58301" y="4322849"/>
          <a:ext cx="345242" cy="349196"/>
        </a:xfrm>
        <a:prstGeom prst="rect">
          <a:avLst/>
        </a:prstGeom>
      </xdr:spPr>
    </xdr:pic>
    <xdr:clientData/>
  </xdr:twoCellAnchor>
  <xdr:twoCellAnchor editAs="oneCell">
    <xdr:from>
      <xdr:col>6</xdr:col>
      <xdr:colOff>432907</xdr:colOff>
      <xdr:row>21</xdr:row>
      <xdr:rowOff>152300</xdr:rowOff>
    </xdr:from>
    <xdr:to>
      <xdr:col>7</xdr:col>
      <xdr:colOff>95250</xdr:colOff>
      <xdr:row>23</xdr:row>
      <xdr:rowOff>99930</xdr:rowOff>
    </xdr:to>
    <xdr:pic>
      <xdr:nvPicPr>
        <xdr:cNvPr id="21" name="Graphic 20" descr="Magnifying glass with solid fill">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7707" y="4352826"/>
          <a:ext cx="348143" cy="347680"/>
        </a:xfrm>
        <a:prstGeom prst="rect">
          <a:avLst/>
        </a:prstGeom>
      </xdr:spPr>
    </xdr:pic>
    <xdr:clientData/>
  </xdr:twoCellAnchor>
  <xdr:twoCellAnchor>
    <xdr:from>
      <xdr:col>7</xdr:col>
      <xdr:colOff>57150</xdr:colOff>
      <xdr:row>8</xdr:row>
      <xdr:rowOff>142876</xdr:rowOff>
    </xdr:from>
    <xdr:to>
      <xdr:col>9</xdr:col>
      <xdr:colOff>323850</xdr:colOff>
      <xdr:row>11</xdr:row>
      <xdr:rowOff>133350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4857750" y="1819276"/>
          <a:ext cx="163830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SALES</a:t>
          </a:r>
        </a:p>
      </xdr:txBody>
    </xdr:sp>
    <xdr:clientData/>
  </xdr:twoCellAnchor>
  <xdr:twoCellAnchor>
    <xdr:from>
      <xdr:col>7</xdr:col>
      <xdr:colOff>104774</xdr:colOff>
      <xdr:row>21</xdr:row>
      <xdr:rowOff>104774</xdr:rowOff>
    </xdr:from>
    <xdr:to>
      <xdr:col>10</xdr:col>
      <xdr:colOff>285750</xdr:colOff>
      <xdr:row>23</xdr:row>
      <xdr:rowOff>152399</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4905374" y="4505324"/>
          <a:ext cx="22383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DELIVERIES</a:t>
          </a:r>
        </a:p>
      </xdr:txBody>
    </xdr:sp>
    <xdr:clientData/>
  </xdr:twoCellAnchor>
  <xdr:twoCellAnchor>
    <xdr:from>
      <xdr:col>13</xdr:col>
      <xdr:colOff>352424</xdr:colOff>
      <xdr:row>21</xdr:row>
      <xdr:rowOff>123824</xdr:rowOff>
    </xdr:from>
    <xdr:to>
      <xdr:col>18</xdr:col>
      <xdr:colOff>552450</xdr:colOff>
      <xdr:row>24</xdr:row>
      <xdr:rowOff>-1</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9267824" y="4524374"/>
          <a:ext cx="3629026"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ACQUISITION</a:t>
          </a:r>
        </a:p>
      </xdr:txBody>
    </xdr:sp>
    <xdr:clientData/>
  </xdr:twoCellAnchor>
  <xdr:twoCellAnchor>
    <xdr:from>
      <xdr:col>20</xdr:col>
      <xdr:colOff>466724</xdr:colOff>
      <xdr:row>9</xdr:row>
      <xdr:rowOff>76201</xdr:rowOff>
    </xdr:from>
    <xdr:to>
      <xdr:col>26</xdr:col>
      <xdr:colOff>419099</xdr:colOff>
      <xdr:row>12</xdr:row>
      <xdr:rowOff>57150</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4182724" y="1962151"/>
          <a:ext cx="4067175"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SATISFACTION</a:t>
          </a:r>
        </a:p>
      </xdr:txBody>
    </xdr:sp>
    <xdr:clientData/>
  </xdr:twoCellAnchor>
  <xdr:twoCellAnchor>
    <xdr:from>
      <xdr:col>6</xdr:col>
      <xdr:colOff>371475</xdr:colOff>
      <xdr:row>11</xdr:row>
      <xdr:rowOff>19049</xdr:rowOff>
    </xdr:from>
    <xdr:to>
      <xdr:col>18</xdr:col>
      <xdr:colOff>409575</xdr:colOff>
      <xdr:row>21</xdr:row>
      <xdr:rowOff>38098</xdr:rowOff>
    </xdr:to>
    <xdr:graphicFrame macro="">
      <xdr:nvGraphicFramePr>
        <xdr:cNvPr id="36" name="Chart 35">
          <a:extLst>
            <a:ext uri="{FF2B5EF4-FFF2-40B4-BE49-F238E27FC236}">
              <a16:creationId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542925</xdr:colOff>
      <xdr:row>24</xdr:row>
      <xdr:rowOff>76199</xdr:rowOff>
    </xdr:from>
    <xdr:to>
      <xdr:col>9</xdr:col>
      <xdr:colOff>314325</xdr:colOff>
      <xdr:row>33</xdr:row>
      <xdr:rowOff>114299</xdr:rowOff>
    </xdr:to>
    <xdr:graphicFrame macro="">
      <xdr:nvGraphicFramePr>
        <xdr:cNvPr id="42" name="Chart 41">
          <a:extLst>
            <a:ext uri="{FF2B5EF4-FFF2-40B4-BE49-F238E27FC236}">
              <a16:creationId xmlns:a16="http://schemas.microsoft.com/office/drawing/2014/main" id="{00000000-0008-0000-07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219076</xdr:colOff>
      <xdr:row>27</xdr:row>
      <xdr:rowOff>0</xdr:rowOff>
    </xdr:from>
    <xdr:to>
      <xdr:col>8</xdr:col>
      <xdr:colOff>666750</xdr:colOff>
      <xdr:row>29</xdr:row>
      <xdr:rowOff>180973</xdr:rowOff>
    </xdr:to>
    <xdr:sp macro="" textlink="'Delivery performance doughnut'!$C$3">
      <xdr:nvSpPr>
        <xdr:cNvPr id="43" name="TextBox 42">
          <a:extLst>
            <a:ext uri="{FF2B5EF4-FFF2-40B4-BE49-F238E27FC236}">
              <a16:creationId xmlns:a16="http://schemas.microsoft.com/office/drawing/2014/main" id="{00000000-0008-0000-0700-00002B000000}"/>
            </a:ext>
          </a:extLst>
        </xdr:cNvPr>
        <xdr:cNvSpPr txBox="1"/>
      </xdr:nvSpPr>
      <xdr:spPr>
        <a:xfrm>
          <a:off x="5019676" y="5657850"/>
          <a:ext cx="1133474" cy="600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35934-B32E-4B29-BBE8-59DFB4FFEB98}" type="TxLink">
            <a:rPr lang="en-US" sz="2800" b="0" i="0" u="none" strike="noStrike">
              <a:solidFill>
                <a:schemeClr val="bg1"/>
              </a:solidFill>
              <a:latin typeface="Helvetica Inserat LT Std" panose="020B0806030702050204" pitchFamily="34" charset="0"/>
              <a:cs typeface="Calibri"/>
            </a:rPr>
            <a:pPr algn="ctr"/>
            <a:t>67%</a:t>
          </a:fld>
          <a:endParaRPr lang="en-US" sz="2800" b="0">
            <a:solidFill>
              <a:schemeClr val="bg1"/>
            </a:solidFill>
            <a:latin typeface="Helvetica Inserat LT Std" panose="020B0806030702050204" pitchFamily="34" charset="0"/>
          </a:endParaRPr>
        </a:p>
      </xdr:txBody>
    </xdr:sp>
    <xdr:clientData/>
  </xdr:twoCellAnchor>
  <xdr:twoCellAnchor>
    <xdr:from>
      <xdr:col>7</xdr:col>
      <xdr:colOff>228600</xdr:colOff>
      <xdr:row>29</xdr:row>
      <xdr:rowOff>95249</xdr:rowOff>
    </xdr:from>
    <xdr:to>
      <xdr:col>9</xdr:col>
      <xdr:colOff>266700</xdr:colOff>
      <xdr:row>31</xdr:row>
      <xdr:rowOff>114300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5029200" y="6172199"/>
          <a:ext cx="1409700"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ON TIME</a:t>
          </a:r>
        </a:p>
      </xdr:txBody>
    </xdr:sp>
    <xdr:clientData/>
  </xdr:twoCellAnchor>
  <xdr:twoCellAnchor>
    <xdr:from>
      <xdr:col>6</xdr:col>
      <xdr:colOff>504825</xdr:colOff>
      <xdr:row>33</xdr:row>
      <xdr:rowOff>180974</xdr:rowOff>
    </xdr:from>
    <xdr:to>
      <xdr:col>9</xdr:col>
      <xdr:colOff>323850</xdr:colOff>
      <xdr:row>33</xdr:row>
      <xdr:rowOff>190498</xdr:rowOff>
    </xdr:to>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flipV="1">
          <a:off x="4619625" y="7096124"/>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34</xdr:row>
      <xdr:rowOff>38098</xdr:rowOff>
    </xdr:from>
    <xdr:to>
      <xdr:col>9</xdr:col>
      <xdr:colOff>428625</xdr:colOff>
      <xdr:row>38</xdr:row>
      <xdr:rowOff>0</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4619625" y="7162798"/>
          <a:ext cx="1981200" cy="80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Helvetica Inserat LT Std" panose="020B0806030702050204" pitchFamily="34" charset="0"/>
            </a:rPr>
            <a:t>TARGET: 70%</a:t>
          </a:r>
        </a:p>
      </xdr:txBody>
    </xdr:sp>
    <xdr:clientData/>
  </xdr:twoCellAnchor>
  <xdr:twoCellAnchor>
    <xdr:from>
      <xdr:col>9</xdr:col>
      <xdr:colOff>542924</xdr:colOff>
      <xdr:row>24</xdr:row>
      <xdr:rowOff>95248</xdr:rowOff>
    </xdr:from>
    <xdr:to>
      <xdr:col>12</xdr:col>
      <xdr:colOff>314324</xdr:colOff>
      <xdr:row>33</xdr:row>
      <xdr:rowOff>133348</xdr:rowOff>
    </xdr:to>
    <xdr:graphicFrame macro="">
      <xdr:nvGraphicFramePr>
        <xdr:cNvPr id="48" name="Chart 47">
          <a:extLst>
            <a:ext uri="{FF2B5EF4-FFF2-40B4-BE49-F238E27FC236}">
              <a16:creationId xmlns:a16="http://schemas.microsoft.com/office/drawing/2014/main" id="{00000000-0008-0000-07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238124</xdr:colOff>
      <xdr:row>26</xdr:row>
      <xdr:rowOff>180974</xdr:rowOff>
    </xdr:from>
    <xdr:to>
      <xdr:col>11</xdr:col>
      <xdr:colOff>519113</xdr:colOff>
      <xdr:row>29</xdr:row>
      <xdr:rowOff>103185</xdr:rowOff>
    </xdr:to>
    <xdr:sp macro="" textlink="'Return rate doughnut'!$C$3">
      <xdr:nvSpPr>
        <xdr:cNvPr id="49" name="TextBox 48">
          <a:extLst>
            <a:ext uri="{FF2B5EF4-FFF2-40B4-BE49-F238E27FC236}">
              <a16:creationId xmlns:a16="http://schemas.microsoft.com/office/drawing/2014/main" id="{00000000-0008-0000-0700-000031000000}"/>
            </a:ext>
          </a:extLst>
        </xdr:cNvPr>
        <xdr:cNvSpPr txBox="1"/>
      </xdr:nvSpPr>
      <xdr:spPr>
        <a:xfrm>
          <a:off x="7096124" y="5629274"/>
          <a:ext cx="966789" cy="550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A09AB2-3097-415E-B5E6-5483E51D2E3B}" type="TxLink">
            <a:rPr lang="en-US" sz="2800" b="0" i="0" u="none" strike="noStrike">
              <a:solidFill>
                <a:schemeClr val="bg1"/>
              </a:solidFill>
              <a:latin typeface="Helvetica Inserat LT Std" panose="020B0806030702050204" pitchFamily="34" charset="0"/>
              <a:cs typeface="Calibri"/>
            </a:rPr>
            <a:pPr algn="ctr"/>
            <a:t>10%</a:t>
          </a:fld>
          <a:endParaRPr lang="en-US" sz="2800" b="1">
            <a:solidFill>
              <a:schemeClr val="bg1"/>
            </a:solidFill>
            <a:latin typeface="Helvetica Inserat LT Std" panose="020B0806030702050204" pitchFamily="34" charset="0"/>
          </a:endParaRPr>
        </a:p>
      </xdr:txBody>
    </xdr:sp>
    <xdr:clientData/>
  </xdr:twoCellAnchor>
  <xdr:twoCellAnchor>
    <xdr:from>
      <xdr:col>10</xdr:col>
      <xdr:colOff>238124</xdr:colOff>
      <xdr:row>29</xdr:row>
      <xdr:rowOff>-1</xdr:rowOff>
    </xdr:from>
    <xdr:to>
      <xdr:col>12</xdr:col>
      <xdr:colOff>190499</xdr:colOff>
      <xdr:row>31</xdr:row>
      <xdr:rowOff>114300</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7096124" y="6076949"/>
          <a:ext cx="1323975" cy="5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RETURNS</a:t>
          </a:r>
        </a:p>
      </xdr:txBody>
    </xdr:sp>
    <xdr:clientData/>
  </xdr:twoCellAnchor>
  <xdr:twoCellAnchor>
    <xdr:from>
      <xdr:col>9</xdr:col>
      <xdr:colOff>495300</xdr:colOff>
      <xdr:row>33</xdr:row>
      <xdr:rowOff>142875</xdr:rowOff>
    </xdr:from>
    <xdr:to>
      <xdr:col>12</xdr:col>
      <xdr:colOff>314325</xdr:colOff>
      <xdr:row>33</xdr:row>
      <xdr:rowOff>152399</xdr:rowOff>
    </xdr:to>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flipV="1">
          <a:off x="6667500" y="7058025"/>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34</xdr:row>
      <xdr:rowOff>28573</xdr:rowOff>
    </xdr:from>
    <xdr:to>
      <xdr:col>12</xdr:col>
      <xdr:colOff>361950</xdr:colOff>
      <xdr:row>37</xdr:row>
      <xdr:rowOff>200025</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6610350" y="7153273"/>
          <a:ext cx="1981200" cy="80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Helvetica Inserat LT Std" panose="020B0806030702050204" pitchFamily="34" charset="0"/>
            </a:rPr>
            <a:t>TARGET: 8%</a:t>
          </a:r>
        </a:p>
      </xdr:txBody>
    </xdr:sp>
    <xdr:clientData/>
  </xdr:twoCellAnchor>
  <xdr:twoCellAnchor>
    <xdr:from>
      <xdr:col>13</xdr:col>
      <xdr:colOff>123824</xdr:colOff>
      <xdr:row>22</xdr:row>
      <xdr:rowOff>180974</xdr:rowOff>
    </xdr:from>
    <xdr:to>
      <xdr:col>18</xdr:col>
      <xdr:colOff>380999</xdr:colOff>
      <xdr:row>36</xdr:row>
      <xdr:rowOff>142875</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00000000-0008-0000-0700-00003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039224" y="4581524"/>
              <a:ext cx="3686175" cy="27622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533399</xdr:colOff>
      <xdr:row>11</xdr:row>
      <xdr:rowOff>161924</xdr:rowOff>
    </xdr:from>
    <xdr:to>
      <xdr:col>25</xdr:col>
      <xdr:colOff>600074</xdr:colOff>
      <xdr:row>38</xdr:row>
      <xdr:rowOff>104775</xdr:rowOff>
    </xdr:to>
    <xdr:graphicFrame macro="">
      <xdr:nvGraphicFramePr>
        <xdr:cNvPr id="55" name="Chart 54">
          <a:extLst>
            <a:ext uri="{FF2B5EF4-FFF2-40B4-BE49-F238E27FC236}">
              <a16:creationId xmlns:a16="http://schemas.microsoft.com/office/drawing/2014/main" id="{00000000-0008-0000-07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26</xdr:col>
      <xdr:colOff>603250</xdr:colOff>
      <xdr:row>8</xdr:row>
      <xdr:rowOff>140757</xdr:rowOff>
    </xdr:from>
    <xdr:to>
      <xdr:col>31</xdr:col>
      <xdr:colOff>533400</xdr:colOff>
      <xdr:row>39</xdr:row>
      <xdr:rowOff>76200</xdr:rowOff>
    </xdr:to>
    <xdr:sp macro="" textlink="">
      <xdr:nvSpPr>
        <xdr:cNvPr id="56" name="Rectangle 55">
          <a:extLst>
            <a:ext uri="{FF2B5EF4-FFF2-40B4-BE49-F238E27FC236}">
              <a16:creationId xmlns:a16="http://schemas.microsoft.com/office/drawing/2014/main" id="{00000000-0008-0000-0700-000038000000}"/>
            </a:ext>
          </a:extLst>
        </xdr:cNvPr>
        <xdr:cNvSpPr/>
      </xdr:nvSpPr>
      <xdr:spPr>
        <a:xfrm>
          <a:off x="18434050" y="1817157"/>
          <a:ext cx="3359150" cy="6431493"/>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27</xdr:col>
      <xdr:colOff>165100</xdr:colOff>
      <xdr:row>32</xdr:row>
      <xdr:rowOff>5293</xdr:rowOff>
    </xdr:from>
    <xdr:to>
      <xdr:col>31</xdr:col>
      <xdr:colOff>292099</xdr:colOff>
      <xdr:row>37</xdr:row>
      <xdr:rowOff>203200</xdr:rowOff>
    </xdr:to>
    <mc:AlternateContent xmlns:mc="http://schemas.openxmlformats.org/markup-compatibility/2006">
      <mc:Choice xmlns:a14="http://schemas.microsoft.com/office/drawing/2010/main" Requires="a14">
        <xdr:graphicFrame macro="">
          <xdr:nvGraphicFramePr>
            <xdr:cNvPr id="57" name="Customer Acquisition Type">
              <a:extLst>
                <a:ext uri="{FF2B5EF4-FFF2-40B4-BE49-F238E27FC236}">
                  <a16:creationId xmlns:a16="http://schemas.microsoft.com/office/drawing/2014/main" id="{00000000-0008-0000-0700-00003900000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8681700" y="6710893"/>
              <a:ext cx="2870199" cy="1245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312737</xdr:colOff>
      <xdr:row>17</xdr:row>
      <xdr:rowOff>4233</xdr:rowOff>
    </xdr:from>
    <xdr:to>
      <xdr:col>31</xdr:col>
      <xdr:colOff>465666</xdr:colOff>
      <xdr:row>30</xdr:row>
      <xdr:rowOff>59266</xdr:rowOff>
    </xdr:to>
    <mc:AlternateContent xmlns:mc="http://schemas.openxmlformats.org/markup-compatibility/2006">
      <mc:Choice xmlns:a14="http://schemas.microsoft.com/office/drawing/2010/main" Requires="a14">
        <xdr:graphicFrame macro="">
          <xdr:nvGraphicFramePr>
            <xdr:cNvPr id="58" name="State">
              <a:extLst>
                <a:ext uri="{FF2B5EF4-FFF2-40B4-BE49-F238E27FC236}">
                  <a16:creationId xmlns:a16="http://schemas.microsoft.com/office/drawing/2014/main" id="{00000000-0008-0000-0700-00003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0200937" y="3566583"/>
              <a:ext cx="1524529" cy="2779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35454</xdr:colOff>
      <xdr:row>17</xdr:row>
      <xdr:rowOff>25399</xdr:rowOff>
    </xdr:from>
    <xdr:to>
      <xdr:col>29</xdr:col>
      <xdr:colOff>156634</xdr:colOff>
      <xdr:row>30</xdr:row>
      <xdr:rowOff>78316</xdr:rowOff>
    </xdr:to>
    <mc:AlternateContent xmlns:mc="http://schemas.openxmlformats.org/markup-compatibility/2006">
      <mc:Choice xmlns:a14="http://schemas.microsoft.com/office/drawing/2010/main" Requires="a14">
        <xdr:graphicFrame macro="">
          <xdr:nvGraphicFramePr>
            <xdr:cNvPr id="59" name="Product">
              <a:extLst>
                <a:ext uri="{FF2B5EF4-FFF2-40B4-BE49-F238E27FC236}">
                  <a16:creationId xmlns:a16="http://schemas.microsoft.com/office/drawing/2014/main" id="{00000000-0008-0000-0700-00003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552054" y="3587749"/>
              <a:ext cx="1492780" cy="2777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129115</xdr:colOff>
      <xdr:row>10</xdr:row>
      <xdr:rowOff>71969</xdr:rowOff>
    </xdr:from>
    <xdr:to>
      <xdr:col>31</xdr:col>
      <xdr:colOff>192615</xdr:colOff>
      <xdr:row>15</xdr:row>
      <xdr:rowOff>1</xdr:rowOff>
    </xdr:to>
    <mc:AlternateContent xmlns:mc="http://schemas.openxmlformats.org/markup-compatibility/2006">
      <mc:Choice xmlns:a14="http://schemas.microsoft.com/office/drawing/2010/main" Requires="a14">
        <xdr:graphicFrame macro="">
          <xdr:nvGraphicFramePr>
            <xdr:cNvPr id="60" name="Years">
              <a:extLst>
                <a:ext uri="{FF2B5EF4-FFF2-40B4-BE49-F238E27FC236}">
                  <a16:creationId xmlns:a16="http://schemas.microsoft.com/office/drawing/2014/main" id="{00000000-0008-0000-0700-00003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8645715" y="2167469"/>
              <a:ext cx="2806700" cy="975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6.491482986108" createdVersion="7" refreshedVersion="7" minRefreshableVersion="3" recordCount="5780" xr:uid="{1313C64E-A709-4196-89EF-F7F4D243255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75788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B57D7-FE21-4757-8BCF-EDBB851BE253}" name="PivotTable1"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6A05A-07BA-4566-9703-E97E3A537815}" name="PivotTable3"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6D140-B003-46B2-A60E-1E061A2EAFF6}" name="PivotTable4"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98E05-DBD4-47B2-9465-CA828C97A520}" name="PivotTable5"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509CA0-5877-4D4D-9FCA-1E87AA4A7151}" name="PivotTable7"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C57E9B1-760A-419D-A120-5EFF7627D8B8}" sourceName="Customer Acquisition Type">
  <pivotTables>
    <pivotTable tabId="4" name="PivotTable1"/>
    <pivotTable tabId="8" name="PivotTable5"/>
    <pivotTable tabId="10" name="PivotTable7"/>
    <pivotTable tabId="6" name="PivotTable3"/>
    <pivotTable tabId="7" name="PivotTable4"/>
  </pivotTables>
  <data>
    <tabular pivotCacheId="175788884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39D2791-5C31-4F85-8CDD-31C518AD0C75}" sourceName="State">
  <pivotTables>
    <pivotTable tabId="4" name="PivotTable1"/>
    <pivotTable tabId="8" name="PivotTable5"/>
    <pivotTable tabId="10" name="PivotTable7"/>
    <pivotTable tabId="6" name="PivotTable3"/>
    <pivotTable tabId="7" name="PivotTable4"/>
  </pivotTables>
  <data>
    <tabular pivotCacheId="175788884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EBE0DC0-9554-4659-B2A7-82D0A73D879B}" sourceName="Product">
  <pivotTables>
    <pivotTable tabId="4" name="PivotTable1"/>
    <pivotTable tabId="8" name="PivotTable5"/>
    <pivotTable tabId="10" name="PivotTable7"/>
    <pivotTable tabId="6" name="PivotTable3"/>
    <pivotTable tabId="7" name="PivotTable4"/>
  </pivotTables>
  <data>
    <tabular pivotCacheId="175788884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B3408CD-4544-4CA5-988D-288113ADD13C}" sourceName="Years">
  <pivotTables>
    <pivotTable tabId="4" name="PivotTable1"/>
    <pivotTable tabId="8" name="PivotTable5"/>
    <pivotTable tabId="10" name="PivotTable7"/>
    <pivotTable tabId="6" name="PivotTable3"/>
    <pivotTable tabId="7" name="PivotTable4"/>
  </pivotTables>
  <data>
    <tabular pivotCacheId="175788884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0215A42-A426-42F8-BF57-96CA1483695E}" cache="Slicer_Customer_Acquisition_Type" caption="Customer Acquisition Type" columnCount="2" style="SlicerStyleDark2" rowHeight="365760"/>
  <slicer name="State" xr10:uid="{C5B9ECE3-BEDD-49EE-8FF0-99659663A2A8}" cache="Slicer_State" caption="State" style="SlicerStyleDark2" rowHeight="257175"/>
  <slicer name="Product" xr10:uid="{77E5FD85-9439-4EF6-9B5F-6845A9C0544E}" cache="Slicer_Product" caption="Product" style="SlicerStyleDark2" rowHeight="365760"/>
  <slicer name="Years" xr10:uid="{94B20317-E5D9-46D1-AF1F-8864BA27267C}" cache="Slicer_Years" caption="Years" columnCount="3" style="SlicerStyleDark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F2A91-98E2-48D5-8AE4-A1D062D289F2}"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5BAB-51AF-41AC-A8B8-6F4A7F6EA4F2}">
  <sheetPr>
    <tabColor theme="0"/>
  </sheetPr>
  <dimension ref="A1:J5781"/>
  <sheetViews>
    <sheetView tabSelected="1" zoomScale="69" zoomScaleNormal="69" workbookViewId="0">
      <selection activeCell="F22" sqref="F22"/>
    </sheetView>
  </sheetViews>
  <sheetFormatPr defaultColWidth="11" defaultRowHeight="15.75" x14ac:dyDescent="0.25"/>
  <cols>
    <col min="1" max="1" width="20.375" customWidth="1"/>
    <col min="2" max="2" width="24.875" customWidth="1"/>
    <col min="3" max="3" width="11" customWidth="1"/>
    <col min="4" max="4" width="11.875" customWidth="1"/>
    <col min="5" max="5" width="8.25" bestFit="1" customWidth="1"/>
    <col min="6" max="6" width="18.875" bestFit="1" customWidth="1"/>
    <col min="7" max="7" width="16.375" customWidth="1"/>
    <col min="8" max="8" width="20.5" customWidth="1"/>
    <col min="10" max="10" width="20.7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E60AD-F9CF-4027-B795-213278C05257}">
  <dimension ref="A1:B41"/>
  <sheetViews>
    <sheetView zoomScale="60" zoomScaleNormal="60" workbookViewId="0">
      <selection activeCell="E4" sqref="E4"/>
    </sheetView>
  </sheetViews>
  <sheetFormatPr defaultRowHeight="15.75" x14ac:dyDescent="0.25"/>
  <cols>
    <col min="1" max="1" width="18.25" bestFit="1" customWidth="1"/>
    <col min="2" max="2" width="20.75" bestFit="1" customWidth="1"/>
  </cols>
  <sheetData>
    <row r="1" spans="1:2" x14ac:dyDescent="0.25">
      <c r="A1" s="3" t="s">
        <v>34</v>
      </c>
      <c r="B1" t="s">
        <v>48</v>
      </c>
    </row>
    <row r="2" spans="1:2" x14ac:dyDescent="0.25">
      <c r="A2" s="4" t="s">
        <v>53</v>
      </c>
      <c r="B2" s="10">
        <v>3440257</v>
      </c>
    </row>
    <row r="3" spans="1:2" x14ac:dyDescent="0.25">
      <c r="A3" s="5" t="s">
        <v>36</v>
      </c>
      <c r="B3" s="10">
        <v>225731</v>
      </c>
    </row>
    <row r="4" spans="1:2" x14ac:dyDescent="0.25">
      <c r="A4" s="5" t="s">
        <v>37</v>
      </c>
      <c r="B4" s="10">
        <v>224548</v>
      </c>
    </row>
    <row r="5" spans="1:2" x14ac:dyDescent="0.25">
      <c r="A5" s="5" t="s">
        <v>38</v>
      </c>
      <c r="B5" s="10">
        <v>223484</v>
      </c>
    </row>
    <row r="6" spans="1:2" x14ac:dyDescent="0.25">
      <c r="A6" s="5" t="s">
        <v>39</v>
      </c>
      <c r="B6" s="10">
        <v>278196</v>
      </c>
    </row>
    <row r="7" spans="1:2" x14ac:dyDescent="0.25">
      <c r="A7" s="5" t="s">
        <v>40</v>
      </c>
      <c r="B7" s="10">
        <v>266230</v>
      </c>
    </row>
    <row r="8" spans="1:2" x14ac:dyDescent="0.25">
      <c r="A8" s="5" t="s">
        <v>41</v>
      </c>
      <c r="B8" s="10">
        <v>290545</v>
      </c>
    </row>
    <row r="9" spans="1:2" x14ac:dyDescent="0.25">
      <c r="A9" s="5" t="s">
        <v>42</v>
      </c>
      <c r="B9" s="10">
        <v>355169</v>
      </c>
    </row>
    <row r="10" spans="1:2" x14ac:dyDescent="0.25">
      <c r="A10" s="5" t="s">
        <v>43</v>
      </c>
      <c r="B10" s="10">
        <v>393933</v>
      </c>
    </row>
    <row r="11" spans="1:2" x14ac:dyDescent="0.25">
      <c r="A11" s="5" t="s">
        <v>44</v>
      </c>
      <c r="B11" s="10">
        <v>229320</v>
      </c>
    </row>
    <row r="12" spans="1:2" x14ac:dyDescent="0.25">
      <c r="A12" s="5" t="s">
        <v>45</v>
      </c>
      <c r="B12" s="10">
        <v>335450</v>
      </c>
    </row>
    <row r="13" spans="1:2" x14ac:dyDescent="0.25">
      <c r="A13" s="5" t="s">
        <v>46</v>
      </c>
      <c r="B13" s="10">
        <v>351046</v>
      </c>
    </row>
    <row r="14" spans="1:2" x14ac:dyDescent="0.25">
      <c r="A14" s="5" t="s">
        <v>52</v>
      </c>
      <c r="B14" s="10">
        <v>266605</v>
      </c>
    </row>
    <row r="15" spans="1:2" x14ac:dyDescent="0.25">
      <c r="A15" s="4" t="s">
        <v>54</v>
      </c>
      <c r="B15" s="10">
        <v>3215757</v>
      </c>
    </row>
    <row r="16" spans="1:2" x14ac:dyDescent="0.25">
      <c r="A16" s="5" t="s">
        <v>36</v>
      </c>
      <c r="B16" s="10">
        <v>259495</v>
      </c>
    </row>
    <row r="17" spans="1:2" x14ac:dyDescent="0.25">
      <c r="A17" s="5" t="s">
        <v>37</v>
      </c>
      <c r="B17" s="10">
        <v>257885</v>
      </c>
    </row>
    <row r="18" spans="1:2" x14ac:dyDescent="0.25">
      <c r="A18" s="5" t="s">
        <v>38</v>
      </c>
      <c r="B18" s="10">
        <v>349520</v>
      </c>
    </row>
    <row r="19" spans="1:2" x14ac:dyDescent="0.25">
      <c r="A19" s="5" t="s">
        <v>39</v>
      </c>
      <c r="B19" s="10">
        <v>303523</v>
      </c>
    </row>
    <row r="20" spans="1:2" x14ac:dyDescent="0.25">
      <c r="A20" s="5" t="s">
        <v>40</v>
      </c>
      <c r="B20" s="10">
        <v>271232</v>
      </c>
    </row>
    <row r="21" spans="1:2" x14ac:dyDescent="0.25">
      <c r="A21" s="5" t="s">
        <v>41</v>
      </c>
      <c r="B21" s="10">
        <v>211561</v>
      </c>
    </row>
    <row r="22" spans="1:2" x14ac:dyDescent="0.25">
      <c r="A22" s="5" t="s">
        <v>42</v>
      </c>
      <c r="B22" s="10">
        <v>258372</v>
      </c>
    </row>
    <row r="23" spans="1:2" x14ac:dyDescent="0.25">
      <c r="A23" s="5" t="s">
        <v>43</v>
      </c>
      <c r="B23" s="10">
        <v>264448</v>
      </c>
    </row>
    <row r="24" spans="1:2" x14ac:dyDescent="0.25">
      <c r="A24" s="5" t="s">
        <v>44</v>
      </c>
      <c r="B24" s="10">
        <v>251170</v>
      </c>
    </row>
    <row r="25" spans="1:2" x14ac:dyDescent="0.25">
      <c r="A25" s="5" t="s">
        <v>45</v>
      </c>
      <c r="B25" s="10">
        <v>268407</v>
      </c>
    </row>
    <row r="26" spans="1:2" x14ac:dyDescent="0.25">
      <c r="A26" s="5" t="s">
        <v>46</v>
      </c>
      <c r="B26" s="10">
        <v>255850</v>
      </c>
    </row>
    <row r="27" spans="1:2" x14ac:dyDescent="0.25">
      <c r="A27" s="5" t="s">
        <v>52</v>
      </c>
      <c r="B27" s="10">
        <v>264294</v>
      </c>
    </row>
    <row r="28" spans="1:2" x14ac:dyDescent="0.25">
      <c r="A28" s="4" t="s">
        <v>47</v>
      </c>
      <c r="B28" s="10">
        <v>2929854</v>
      </c>
    </row>
    <row r="29" spans="1:2" x14ac:dyDescent="0.25">
      <c r="A29" s="5" t="s">
        <v>36</v>
      </c>
      <c r="B29" s="10">
        <v>291449</v>
      </c>
    </row>
    <row r="30" spans="1:2" x14ac:dyDescent="0.25">
      <c r="A30" s="5" t="s">
        <v>37</v>
      </c>
      <c r="B30" s="10">
        <v>170811</v>
      </c>
    </row>
    <row r="31" spans="1:2" x14ac:dyDescent="0.25">
      <c r="A31" s="5" t="s">
        <v>38</v>
      </c>
      <c r="B31" s="10">
        <v>240407</v>
      </c>
    </row>
    <row r="32" spans="1:2" x14ac:dyDescent="0.25">
      <c r="A32" s="5" t="s">
        <v>39</v>
      </c>
      <c r="B32" s="10">
        <v>204011</v>
      </c>
    </row>
    <row r="33" spans="1:2" x14ac:dyDescent="0.25">
      <c r="A33" s="5" t="s">
        <v>40</v>
      </c>
      <c r="B33" s="10">
        <v>236108</v>
      </c>
    </row>
    <row r="34" spans="1:2" x14ac:dyDescent="0.25">
      <c r="A34" s="5" t="s">
        <v>41</v>
      </c>
      <c r="B34" s="10">
        <v>275295</v>
      </c>
    </row>
    <row r="35" spans="1:2" x14ac:dyDescent="0.25">
      <c r="A35" s="5" t="s">
        <v>42</v>
      </c>
      <c r="B35" s="10">
        <v>302998</v>
      </c>
    </row>
    <row r="36" spans="1:2" x14ac:dyDescent="0.25">
      <c r="A36" s="5" t="s">
        <v>43</v>
      </c>
      <c r="B36" s="10">
        <v>239334</v>
      </c>
    </row>
    <row r="37" spans="1:2" x14ac:dyDescent="0.25">
      <c r="A37" s="5" t="s">
        <v>44</v>
      </c>
      <c r="B37" s="10">
        <v>242180</v>
      </c>
    </row>
    <row r="38" spans="1:2" x14ac:dyDescent="0.25">
      <c r="A38" s="5" t="s">
        <v>45</v>
      </c>
      <c r="B38" s="10">
        <v>186102</v>
      </c>
    </row>
    <row r="39" spans="1:2" x14ac:dyDescent="0.25">
      <c r="A39" s="5" t="s">
        <v>46</v>
      </c>
      <c r="B39" s="10">
        <v>271812</v>
      </c>
    </row>
    <row r="40" spans="1:2" x14ac:dyDescent="0.25">
      <c r="A40" s="5" t="s">
        <v>52</v>
      </c>
      <c r="B40" s="10">
        <v>269347</v>
      </c>
    </row>
    <row r="41" spans="1:2" x14ac:dyDescent="0.25">
      <c r="A41" s="4" t="s">
        <v>35</v>
      </c>
      <c r="B41" s="10">
        <v>9585868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DFFC-3289-4999-83F7-D74978996A81}">
  <dimension ref="A1:C4"/>
  <sheetViews>
    <sheetView zoomScale="60" zoomScaleNormal="60" workbookViewId="0">
      <selection activeCell="P29" sqref="P29"/>
    </sheetView>
  </sheetViews>
  <sheetFormatPr defaultRowHeight="15.75" x14ac:dyDescent="0.25"/>
  <cols>
    <col min="1" max="1" width="18.25" bestFit="1" customWidth="1"/>
    <col min="2" max="2" width="22.875" bestFit="1" customWidth="1"/>
  </cols>
  <sheetData>
    <row r="1" spans="1:3" x14ac:dyDescent="0.25">
      <c r="A1" s="3" t="s">
        <v>34</v>
      </c>
      <c r="B1" t="s">
        <v>50</v>
      </c>
    </row>
    <row r="2" spans="1:3" x14ac:dyDescent="0.25">
      <c r="A2" s="4" t="s">
        <v>7</v>
      </c>
      <c r="B2" s="10">
        <v>3889</v>
      </c>
    </row>
    <row r="3" spans="1:3" x14ac:dyDescent="0.25">
      <c r="A3" s="4" t="s">
        <v>8</v>
      </c>
      <c r="B3" s="10">
        <v>1891</v>
      </c>
      <c r="C3" s="6">
        <f>GETPIVOTDATA("Revenue",$A$1,"Delivery Performance","on-time")/GETPIVOTDATA("Revenue",$A$1)</f>
        <v>0.67283737024221457</v>
      </c>
    </row>
    <row r="4" spans="1:3" x14ac:dyDescent="0.25">
      <c r="A4" s="4" t="s">
        <v>35</v>
      </c>
      <c r="B4" s="10">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793B-D556-4565-9673-F66CA63974A6}">
  <dimension ref="A1:C4"/>
  <sheetViews>
    <sheetView zoomScale="60" zoomScaleNormal="60" workbookViewId="0">
      <selection activeCell="Q23" sqref="Q23"/>
    </sheetView>
  </sheetViews>
  <sheetFormatPr defaultRowHeight="15.75" x14ac:dyDescent="0.25"/>
  <cols>
    <col min="1" max="1" width="18.25" bestFit="1" customWidth="1"/>
    <col min="2" max="2" width="22.875" bestFit="1" customWidth="1"/>
  </cols>
  <sheetData>
    <row r="1" spans="1:3" x14ac:dyDescent="0.25">
      <c r="A1" s="3" t="s">
        <v>34</v>
      </c>
      <c r="B1" t="s">
        <v>50</v>
      </c>
    </row>
    <row r="2" spans="1:3" x14ac:dyDescent="0.25">
      <c r="A2" s="4" t="s">
        <v>10</v>
      </c>
      <c r="B2" s="10">
        <v>5184</v>
      </c>
    </row>
    <row r="3" spans="1:3" x14ac:dyDescent="0.25">
      <c r="A3" s="4" t="s">
        <v>9</v>
      </c>
      <c r="B3" s="10">
        <v>596</v>
      </c>
      <c r="C3" s="6">
        <f>GETPIVOTDATA("Revenue",$A$1,"Return","yes")/GETPIVOTDATA("Revenue",$A$1)</f>
        <v>0.10311418685121107</v>
      </c>
    </row>
    <row r="4" spans="1:3" x14ac:dyDescent="0.25">
      <c r="A4" s="4" t="s">
        <v>35</v>
      </c>
      <c r="B4" s="10">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78F4-04CC-42E6-9D29-388D02D1A4E3}">
  <dimension ref="A1:B11"/>
  <sheetViews>
    <sheetView zoomScale="60" zoomScaleNormal="60" workbookViewId="0">
      <selection activeCell="S34" sqref="S34"/>
    </sheetView>
  </sheetViews>
  <sheetFormatPr defaultRowHeight="15.75" x14ac:dyDescent="0.25"/>
  <cols>
    <col min="1" max="1" width="18.25" bestFit="1" customWidth="1"/>
    <col min="2" max="2" width="22.875" bestFit="1" customWidth="1"/>
  </cols>
  <sheetData>
    <row r="1" spans="1:2" x14ac:dyDescent="0.25">
      <c r="A1" s="3" t="s">
        <v>34</v>
      </c>
      <c r="B1" t="s">
        <v>50</v>
      </c>
    </row>
    <row r="2" spans="1:2" x14ac:dyDescent="0.25">
      <c r="A2" s="4" t="s">
        <v>13</v>
      </c>
      <c r="B2" s="10">
        <v>1982</v>
      </c>
    </row>
    <row r="3" spans="1:2" x14ac:dyDescent="0.25">
      <c r="A3" s="4" t="s">
        <v>5</v>
      </c>
      <c r="B3" s="10">
        <v>1947</v>
      </c>
    </row>
    <row r="4" spans="1:2" x14ac:dyDescent="0.25">
      <c r="A4" s="4" t="s">
        <v>16</v>
      </c>
      <c r="B4" s="10">
        <v>1851</v>
      </c>
    </row>
    <row r="5" spans="1:2" x14ac:dyDescent="0.25">
      <c r="A5" s="4" t="s">
        <v>35</v>
      </c>
      <c r="B5" s="10">
        <v>5780</v>
      </c>
    </row>
    <row r="8" spans="1:2" x14ac:dyDescent="0.25">
      <c r="A8" s="4" t="s">
        <v>13</v>
      </c>
      <c r="B8">
        <f>GETPIVOTDATA("Revenue",$A$1,"Customer Acquisition Type","Ad")</f>
        <v>1982</v>
      </c>
    </row>
    <row r="9" spans="1:2" x14ac:dyDescent="0.25">
      <c r="A9" s="4" t="s">
        <v>5</v>
      </c>
      <c r="B9">
        <f>GETPIVOTDATA("Revenue",$A$1,"Customer Acquisition Type","Organic")</f>
        <v>1947</v>
      </c>
    </row>
    <row r="10" spans="1:2" x14ac:dyDescent="0.25">
      <c r="A10" s="4" t="s">
        <v>16</v>
      </c>
      <c r="B10">
        <f>GETPIVOTDATA("Revenue",$A$1,"Customer Acquisition Type","Returning")</f>
        <v>1851</v>
      </c>
    </row>
    <row r="11" spans="1:2" x14ac:dyDescent="0.25">
      <c r="A11" s="7" t="s">
        <v>51</v>
      </c>
      <c r="B11" s="8">
        <f>GETPIVOTDATA("Revenue",$A$1)</f>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89704-73E5-4208-9BD1-243D5466F671}">
  <dimension ref="A1:G8"/>
  <sheetViews>
    <sheetView zoomScale="60" zoomScaleNormal="60" workbookViewId="0">
      <selection activeCell="S16" sqref="S16"/>
    </sheetView>
  </sheetViews>
  <sheetFormatPr defaultRowHeight="15.75" x14ac:dyDescent="0.25"/>
  <cols>
    <col min="1" max="1" width="22.875" bestFit="1" customWidth="1"/>
    <col min="2" max="2" width="22.25" bestFit="1" customWidth="1"/>
    <col min="3" max="3" width="9.25" bestFit="1" customWidth="1"/>
    <col min="4" max="4" width="8.25" bestFit="1" customWidth="1"/>
    <col min="5" max="5" width="10.5" bestFit="1" customWidth="1"/>
    <col min="6" max="6" width="16" bestFit="1" customWidth="1"/>
    <col min="7" max="7" width="15.375" bestFit="1" customWidth="1"/>
  </cols>
  <sheetData>
    <row r="1" spans="1:7" x14ac:dyDescent="0.25">
      <c r="A1" s="3" t="s">
        <v>50</v>
      </c>
      <c r="B1" s="3" t="s">
        <v>49</v>
      </c>
    </row>
    <row r="2" spans="1:7" x14ac:dyDescent="0.25">
      <c r="A2" s="3" t="s">
        <v>34</v>
      </c>
      <c r="B2" t="s">
        <v>28</v>
      </c>
      <c r="C2" t="s">
        <v>27</v>
      </c>
      <c r="D2" t="s">
        <v>29</v>
      </c>
      <c r="E2" t="s">
        <v>30</v>
      </c>
      <c r="F2" t="s">
        <v>31</v>
      </c>
      <c r="G2" t="s">
        <v>35</v>
      </c>
    </row>
    <row r="3" spans="1:7" x14ac:dyDescent="0.25">
      <c r="A3" s="4" t="s">
        <v>17</v>
      </c>
      <c r="B3" s="10">
        <v>106</v>
      </c>
      <c r="C3" s="10">
        <v>243</v>
      </c>
      <c r="D3" s="10">
        <v>474</v>
      </c>
      <c r="E3" s="10">
        <v>244</v>
      </c>
      <c r="F3" s="10">
        <v>104</v>
      </c>
      <c r="G3" s="10">
        <v>1171</v>
      </c>
    </row>
    <row r="4" spans="1:7" x14ac:dyDescent="0.25">
      <c r="A4" s="4" t="s">
        <v>18</v>
      </c>
      <c r="B4" s="10">
        <v>123</v>
      </c>
      <c r="C4" s="10">
        <v>200</v>
      </c>
      <c r="D4" s="10">
        <v>459</v>
      </c>
      <c r="E4" s="10">
        <v>240</v>
      </c>
      <c r="F4" s="10">
        <v>113</v>
      </c>
      <c r="G4" s="10">
        <v>1135</v>
      </c>
    </row>
    <row r="5" spans="1:7" x14ac:dyDescent="0.25">
      <c r="A5" s="4" t="s">
        <v>14</v>
      </c>
      <c r="B5" s="10">
        <v>133</v>
      </c>
      <c r="C5" s="10">
        <v>231</v>
      </c>
      <c r="D5" s="10">
        <v>421</v>
      </c>
      <c r="E5" s="10">
        <v>249</v>
      </c>
      <c r="F5" s="10">
        <v>119</v>
      </c>
      <c r="G5" s="10">
        <v>1153</v>
      </c>
    </row>
    <row r="6" spans="1:7" x14ac:dyDescent="0.25">
      <c r="A6" s="4" t="s">
        <v>21</v>
      </c>
      <c r="B6" s="10">
        <v>126</v>
      </c>
      <c r="C6" s="10">
        <v>248</v>
      </c>
      <c r="D6" s="10">
        <v>445</v>
      </c>
      <c r="E6" s="10">
        <v>249</v>
      </c>
      <c r="F6" s="10">
        <v>92</v>
      </c>
      <c r="G6" s="10">
        <v>1160</v>
      </c>
    </row>
    <row r="7" spans="1:7" x14ac:dyDescent="0.25">
      <c r="A7" s="4" t="s">
        <v>6</v>
      </c>
      <c r="B7" s="10">
        <v>109</v>
      </c>
      <c r="C7" s="10">
        <v>198</v>
      </c>
      <c r="D7" s="10">
        <v>509</v>
      </c>
      <c r="E7" s="10">
        <v>231</v>
      </c>
      <c r="F7" s="10">
        <v>114</v>
      </c>
      <c r="G7" s="10">
        <v>1161</v>
      </c>
    </row>
    <row r="8" spans="1:7" x14ac:dyDescent="0.25">
      <c r="A8" s="4" t="s">
        <v>35</v>
      </c>
      <c r="B8" s="10">
        <v>597</v>
      </c>
      <c r="C8" s="10">
        <v>1120</v>
      </c>
      <c r="D8" s="10">
        <v>2308</v>
      </c>
      <c r="E8" s="10">
        <v>1213</v>
      </c>
      <c r="F8" s="10">
        <v>542</v>
      </c>
      <c r="G8" s="10">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2367-393E-4224-8C04-06EEFEDFE8E8}">
  <dimension ref="A11"/>
  <sheetViews>
    <sheetView showGridLines="0" zoomScale="50" zoomScaleNormal="50" workbookViewId="0">
      <selection sqref="A1:XFD1048576"/>
    </sheetView>
  </sheetViews>
  <sheetFormatPr defaultRowHeight="15.75" x14ac:dyDescent="0.25"/>
  <cols>
    <col min="1" max="16384" width="9" style="9"/>
  </cols>
  <sheetData>
    <row r="11"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Sales line</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shaik Ahmad</cp:lastModifiedBy>
  <dcterms:created xsi:type="dcterms:W3CDTF">2019-08-26T17:24:45Z</dcterms:created>
  <dcterms:modified xsi:type="dcterms:W3CDTF">2024-01-13T07:22:15Z</dcterms:modified>
  <cp:category/>
</cp:coreProperties>
</file>