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Renova\UiPath-Personal-Project\Uipath-NET5-CSharp-Checker\"/>
    </mc:Choice>
  </mc:AlternateContent>
  <xr:revisionPtr revIDLastSave="0" documentId="13_ncr:1_{FADD48C6-54D0-4B13-B10D-4FA0F3E3188F}" xr6:coauthVersionLast="36" xr6:coauthVersionMax="36" xr10:uidLastSave="{00000000-0000-0000-0000-000000000000}"/>
  <bookViews>
    <workbookView xWindow="0" yWindow="0" windowWidth="15345" windowHeight="6720" xr2:uid="{0516BDA2-CEB4-4788-8876-BD71270E453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E3" i="1"/>
  <c r="D4" i="1"/>
  <c r="E4" i="1"/>
  <c r="D5" i="1"/>
  <c r="E5" i="1"/>
  <c r="D6" i="1"/>
  <c r="E6" i="1"/>
  <c r="D7" i="1"/>
  <c r="D8" i="1"/>
  <c r="D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D43" i="1"/>
  <c r="D44" i="1"/>
  <c r="D45" i="1"/>
  <c r="E45" i="1"/>
  <c r="D46" i="1"/>
  <c r="E46" i="1"/>
  <c r="D47" i="1"/>
  <c r="E47" i="1"/>
  <c r="D48" i="1"/>
  <c r="D49" i="1"/>
  <c r="E49" i="1"/>
  <c r="D50" i="1"/>
  <c r="E50" i="1"/>
  <c r="D51" i="1"/>
  <c r="D52" i="1"/>
  <c r="D53" i="1"/>
  <c r="E53" i="1"/>
  <c r="D54" i="1"/>
  <c r="E54" i="1"/>
  <c r="D55" i="1"/>
  <c r="D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D71" i="1"/>
  <c r="E71" i="1"/>
  <c r="D72" i="1"/>
  <c r="D73" i="1"/>
  <c r="E73" i="1"/>
  <c r="D74" i="1"/>
  <c r="E74" i="1"/>
  <c r="D75" i="1"/>
  <c r="D76" i="1"/>
  <c r="E76" i="1"/>
  <c r="D77" i="1"/>
  <c r="D78" i="1"/>
  <c r="D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D87" i="1"/>
  <c r="E87" i="1"/>
  <c r="D88" i="1"/>
  <c r="E88" i="1"/>
  <c r="D89" i="1"/>
  <c r="E89" i="1"/>
  <c r="D90" i="1"/>
  <c r="E90" i="1"/>
  <c r="D91" i="1"/>
  <c r="D92" i="1"/>
  <c r="E92" i="1"/>
  <c r="D93" i="1"/>
  <c r="D94" i="1"/>
  <c r="E94" i="1"/>
  <c r="D95" i="1"/>
  <c r="E95" i="1"/>
  <c r="D96" i="1"/>
  <c r="E96" i="1"/>
  <c r="D97" i="1"/>
  <c r="E97" i="1"/>
  <c r="D98" i="1"/>
  <c r="D99" i="1"/>
  <c r="D100" i="1"/>
  <c r="D101" i="1"/>
  <c r="E101" i="1"/>
</calcChain>
</file>

<file path=xl/sharedStrings.xml><?xml version="1.0" encoding="utf-8"?>
<sst xmlns="http://schemas.openxmlformats.org/spreadsheetml/2006/main" count="105" uniqueCount="105">
  <si>
    <t>Header</t>
  </si>
  <si>
    <t>NET5</t>
  </si>
  <si>
    <t>C#</t>
  </si>
  <si>
    <t>About</t>
  </si>
  <si>
    <t>Release Notes</t>
  </si>
  <si>
    <t>Getting Started</t>
  </si>
  <si>
    <t>Abbyy</t>
  </si>
  <si>
    <t>Abbyy Embedded</t>
  </si>
  <si>
    <t>Active Directory Domain Services</t>
  </si>
  <si>
    <t>Act! 365</t>
  </si>
  <si>
    <t>Adobe Sign</t>
  </si>
  <si>
    <t>Alteryx</t>
  </si>
  <si>
    <t>Amazon Comprehend</t>
  </si>
  <si>
    <t>Amazon Web Services</t>
  </si>
  <si>
    <t>Amazon WorkSpaces</t>
  </si>
  <si>
    <t>Azure</t>
  </si>
  <si>
    <t>Azure Active Directory</t>
  </si>
  <si>
    <t>Azure Windows Virtual Desktop</t>
  </si>
  <si>
    <t>Bamboo HR</t>
  </si>
  <si>
    <t>Box</t>
  </si>
  <si>
    <t>Cisco Webex Teams</t>
  </si>
  <si>
    <t>Citrix</t>
  </si>
  <si>
    <t>Cognitive</t>
  </si>
  <si>
    <t>Complex Scenarios</t>
  </si>
  <si>
    <t>Computer Vision Local Server</t>
  </si>
  <si>
    <t>Coupa</t>
  </si>
  <si>
    <t>Credentials</t>
  </si>
  <si>
    <t>Cryptography</t>
  </si>
  <si>
    <t>Database</t>
  </si>
  <si>
    <t>Data Service</t>
  </si>
  <si>
    <t>Document Understanding ML</t>
  </si>
  <si>
    <t>Document Understanding OCR Local Server</t>
  </si>
  <si>
    <t>DocuSign</t>
  </si>
  <si>
    <t>Dropbox</t>
  </si>
  <si>
    <t>Dropbox Business</t>
  </si>
  <si>
    <t>NetIQeDirectory</t>
  </si>
  <si>
    <t>Excel</t>
  </si>
  <si>
    <t>Exchange Server</t>
  </si>
  <si>
    <t>Expensify</t>
  </si>
  <si>
    <t>Form</t>
  </si>
  <si>
    <t>Freshservice</t>
  </si>
  <si>
    <t>FTP</t>
  </si>
  <si>
    <t>G Suite</t>
  </si>
  <si>
    <t>Google Cloud</t>
  </si>
  <si>
    <t>Google Vision</t>
  </si>
  <si>
    <t>GoToWebinar</t>
  </si>
  <si>
    <t>Hubspot CRM</t>
  </si>
  <si>
    <t>Hubspot Marketing</t>
  </si>
  <si>
    <t>Hyper V</t>
  </si>
  <si>
    <t>Intelligent OCR</t>
  </si>
  <si>
    <t>IPC</t>
  </si>
  <si>
    <t>Java</t>
  </si>
  <si>
    <t>Jira</t>
  </si>
  <si>
    <t>Mail</t>
  </si>
  <si>
    <t>Mailchimp</t>
  </si>
  <si>
    <t>Marketo</t>
  </si>
  <si>
    <t>Microsoft Dynamics</t>
  </si>
  <si>
    <t>Microsoft Dynamics CRM</t>
  </si>
  <si>
    <t>Microsoft Dynamics 365 Finance and Operations</t>
  </si>
  <si>
    <t>Microsoft Translator</t>
  </si>
  <si>
    <t>Microsoft Office 365</t>
  </si>
  <si>
    <t>Microsoft Vision</t>
  </si>
  <si>
    <t>ML Services</t>
  </si>
  <si>
    <t>Mobile Automation</t>
  </si>
  <si>
    <t>OCR</t>
  </si>
  <si>
    <t>OmniPage</t>
  </si>
  <si>
    <t>Oracle Eloqua</t>
  </si>
  <si>
    <t>Oracle Integration Cloud Process</t>
  </si>
  <si>
    <t>Oracle NetSuite</t>
  </si>
  <si>
    <t>PDF</t>
  </si>
  <si>
    <t>Persistence</t>
  </si>
  <si>
    <t>Presentations</t>
  </si>
  <si>
    <t>Python</t>
  </si>
  <si>
    <t>QuickBooks Online</t>
  </si>
  <si>
    <t>Salesforce</t>
  </si>
  <si>
    <t>Salesforce Marketing</t>
  </si>
  <si>
    <t>SAP BAPI</t>
  </si>
  <si>
    <t>SAP C4C CRM</t>
  </si>
  <si>
    <t>SendGrid</t>
  </si>
  <si>
    <t>ServiceNow</t>
  </si>
  <si>
    <t>Slack</t>
  </si>
  <si>
    <t>Smartsheet</t>
  </si>
  <si>
    <t>Success Factors</t>
  </si>
  <si>
    <t>Sugar Enterprise</t>
  </si>
  <si>
    <t>Sugar Professional</t>
  </si>
  <si>
    <t>Sugar Sell</t>
  </si>
  <si>
    <t>Sugar Serve</t>
  </si>
  <si>
    <t>System</t>
  </si>
  <si>
    <t>System Center</t>
  </si>
  <si>
    <t>Tableau</t>
  </si>
  <si>
    <t>Terminal</t>
  </si>
  <si>
    <t>Testing</t>
  </si>
  <si>
    <t>Twilio Messaging</t>
  </si>
  <si>
    <t>UIAutomation Classic</t>
  </si>
  <si>
    <t>UIAutomation Modern</t>
  </si>
  <si>
    <t>UiPath.OCR.Contracts</t>
  </si>
  <si>
    <t>UiPath.DocumentUnderstanding.Digitizer</t>
  </si>
  <si>
    <t>UiPath.DocumentProcessing.Contracts</t>
  </si>
  <si>
    <t>VMWare</t>
  </si>
  <si>
    <t>WebAPI</t>
  </si>
  <si>
    <t>Word</t>
  </si>
  <si>
    <t>Workato</t>
  </si>
  <si>
    <t>Workday</t>
  </si>
  <si>
    <t>Workflow Foundation</t>
  </si>
  <si>
    <t>Zendesk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</si>
</sst>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5C2D0-494C-4D3A-B9BC-8F243B6FB4F5}">
  <dimension ref="A1:E101"/>
  <sheetViews>
    <sheetView tabSelected="1" workbookViewId="0">
      <selection activeCell="G6" sqref="G6"/>
    </sheetView>
  </sheetViews>
  <sheetFormatPr defaultRowHeight="15" x14ac:dyDescent="0.25"/>
  <cols>
    <col min="1" max="1" width="44.140625" bestFit="1" customWidth="1"/>
    <col min="2" max="3" width="7.42578125" bestFit="1" customWidth="1"/>
    <col min="4" max="4" width="6.42578125" bestFit="1" customWidth="1"/>
    <col min="5" max="5" width="13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b">
        <v>0</v>
      </c>
      <c r="C2" t="b">
        <v>0</v>
      </c>
      <c r="D2" s="1" t="str">
        <f>HYPERLINK("https://docs.uipath.com/activities/docs/about-activities-packages", "About")</f>
        <v>About</v>
      </c>
    </row>
    <row r="3" spans="1:5" x14ac:dyDescent="0.25">
      <c r="A3" t="s">
        <v>6</v>
      </c>
      <c r="B3" t="b">
        <v>1</v>
      </c>
      <c r="C3" t="b">
        <v>1</v>
      </c>
      <c r="D3" s="1" t="str">
        <f>HYPERLINK("https://docs.uipath.com/activities/docs/about-the-abbyy-activities-pack", "About")</f>
        <v>About</v>
      </c>
      <c r="E3" s="1" t="str">
        <f>HYPERLINK("https://docs.uipath.com/activities/docs/release-notes-uipath-abbyy-activities", "Release Notes")</f>
        <v>Release Notes</v>
      </c>
    </row>
    <row r="4" spans="1:5" x14ac:dyDescent="0.25">
      <c r="A4" t="s">
        <v>7</v>
      </c>
      <c r="B4" t="b">
        <v>1</v>
      </c>
      <c r="C4" t="b">
        <v>1</v>
      </c>
      <c r="D4" s="1" t="str">
        <f>HYPERLINK("https://docs.uipath.com/activities/docs/about-the-abbyy-embedded-activities-pack", "About")</f>
        <v>About</v>
      </c>
      <c r="E4" s="1" t="str">
        <f>HYPERLINK("https://docs.uipath.com/activities/docs/release-notes-abbyy-embedded-activities", "Release Notes")</f>
        <v>Release Notes</v>
      </c>
    </row>
    <row r="5" spans="1:5" x14ac:dyDescent="0.25">
      <c r="A5" t="s">
        <v>8</v>
      </c>
      <c r="B5" t="b">
        <v>1</v>
      </c>
      <c r="C5" t="b">
        <v>1</v>
      </c>
      <c r="D5" s="1" t="str">
        <f>HYPERLINK("https://docs.uipath.com/activities/docs/about-the-active-directory-domain-services-activities-pack", "About")</f>
        <v>About</v>
      </c>
      <c r="E5" s="1" t="str">
        <f>HYPERLINK("https://docs.uipath.com/activities/docs/release-notes-active-directory-domain-services-activities", "Release Notes")</f>
        <v>Release Notes</v>
      </c>
    </row>
    <row r="6" spans="1:5" x14ac:dyDescent="0.25">
      <c r="A6" t="s">
        <v>9</v>
      </c>
      <c r="B6" t="b">
        <v>0</v>
      </c>
      <c r="C6" t="b">
        <v>0</v>
      </c>
      <c r="D6" s="1" t="str">
        <f>HYPERLINK("https://docs.uipath.com/activities/docs/uipath-act-act365-about", "About")</f>
        <v>About</v>
      </c>
      <c r="E6" s="1" t="str">
        <f>HYPERLINK("https://docs.uipath.com/activities/docs/release-notes-act-act365-activities", "Release Notes")</f>
        <v>Release Notes</v>
      </c>
    </row>
    <row r="7" spans="1:5" x14ac:dyDescent="0.25">
      <c r="A7" t="s">
        <v>10</v>
      </c>
      <c r="B7" t="b">
        <v>0</v>
      </c>
      <c r="C7" t="b">
        <v>0</v>
      </c>
      <c r="D7" s="1" t="str">
        <f>HYPERLINK("https://docs.uipath.com/activities/docs/adobesign-about", "About")</f>
        <v>About</v>
      </c>
    </row>
    <row r="8" spans="1:5" x14ac:dyDescent="0.25">
      <c r="A8" t="s">
        <v>11</v>
      </c>
      <c r="B8" t="b">
        <v>0</v>
      </c>
      <c r="C8" t="b">
        <v>0</v>
      </c>
      <c r="D8" s="1" t="str">
        <f>HYPERLINK("https://docs.uipath.com/activities/docs/alteryx-about", "About")</f>
        <v>About</v>
      </c>
    </row>
    <row r="9" spans="1:5" x14ac:dyDescent="0.25">
      <c r="A9" t="s">
        <v>12</v>
      </c>
      <c r="B9" t="b">
        <v>0</v>
      </c>
      <c r="C9" t="b">
        <v>0</v>
      </c>
      <c r="D9" s="1" t="str">
        <f>HYPERLINK("https://docs.uipath.com/activities/docs/amazoncomprehend-about", "About")</f>
        <v>About</v>
      </c>
    </row>
    <row r="10" spans="1:5" x14ac:dyDescent="0.25">
      <c r="A10" t="s">
        <v>13</v>
      </c>
      <c r="B10" t="b">
        <v>1</v>
      </c>
      <c r="C10" t="b">
        <v>1</v>
      </c>
      <c r="D10" s="1" t="str">
        <f>HYPERLINK("https://docs.uipath.com/activities/docs/about-the-amazonwebservices-activities-pack", "About")</f>
        <v>About</v>
      </c>
      <c r="E10" s="1" t="str">
        <f>HYPERLINK("https://docs.uipath.com/activities/docs/release-notes-amazon-web-services-activities", "Release Notes")</f>
        <v>Release Notes</v>
      </c>
    </row>
    <row r="11" spans="1:5" x14ac:dyDescent="0.25">
      <c r="A11" t="s">
        <v>14</v>
      </c>
      <c r="B11" t="b">
        <v>1</v>
      </c>
      <c r="C11" t="b">
        <v>0</v>
      </c>
      <c r="D11" s="1" t="str">
        <f>HYPERLINK("https://docs.uipath.com/activities/docs/about-the-amazon-workspaces-activities-pack", "About")</f>
        <v>About</v>
      </c>
      <c r="E11" s="1" t="str">
        <f>HYPERLINK("https://docs.uipath.com/activities/docs/release-notes-amazon-workspaces-activities", "Release Notes")</f>
        <v>Release Notes</v>
      </c>
    </row>
    <row r="12" spans="1:5" x14ac:dyDescent="0.25">
      <c r="A12" t="s">
        <v>15</v>
      </c>
      <c r="B12" t="b">
        <v>1</v>
      </c>
      <c r="C12" t="b">
        <v>1</v>
      </c>
      <c r="D12" s="1" t="str">
        <f>HYPERLINK("https://docs.uipath.com/activities/docs/about-the-azure-activities-pack", "About")</f>
        <v>About</v>
      </c>
      <c r="E12" s="1" t="str">
        <f>HYPERLINK("https://docs.uipath.com/activities/docs/release-notes-azure-activities", "Release Notes")</f>
        <v>Release Notes</v>
      </c>
    </row>
    <row r="13" spans="1:5" x14ac:dyDescent="0.25">
      <c r="A13" t="s">
        <v>16</v>
      </c>
      <c r="B13" t="b">
        <v>1</v>
      </c>
      <c r="C13" t="b">
        <v>1</v>
      </c>
      <c r="D13" s="1" t="str">
        <f>HYPERLINK("https://docs.uipath.com/activities/docs/about-the-azure-active-directory-activities-pack", "About")</f>
        <v>About</v>
      </c>
      <c r="E13" s="1" t="str">
        <f>HYPERLINK("https://docs.uipath.com/activities/docs/release-notes-azure-active-directory-activities", "Release Notes")</f>
        <v>Release Notes</v>
      </c>
    </row>
    <row r="14" spans="1:5" x14ac:dyDescent="0.25">
      <c r="A14" t="s">
        <v>17</v>
      </c>
      <c r="B14" t="b">
        <v>1</v>
      </c>
      <c r="C14" t="b">
        <v>0</v>
      </c>
      <c r="D14" s="1" t="str">
        <f>HYPERLINK("https://docs.uipath.com/activities/docs/about-the-azure-windows-virtual-desktop-activities-pack", "About")</f>
        <v>About</v>
      </c>
      <c r="E14" s="1" t="str">
        <f>HYPERLINK("https://docs.uipath.com/activities/docs/release-notes-azure-windows-virtual-desktop-activities", "Release Notes")</f>
        <v>Release Notes</v>
      </c>
    </row>
    <row r="15" spans="1:5" x14ac:dyDescent="0.25">
      <c r="A15" t="s">
        <v>18</v>
      </c>
      <c r="B15" t="b">
        <v>0</v>
      </c>
      <c r="C15" t="b">
        <v>0</v>
      </c>
      <c r="D15" s="1" t="str">
        <f>HYPERLINK("https://docs.uipath.com/activities/docs/uipath-bamboo-bamboohr-about", "About")</f>
        <v>About</v>
      </c>
      <c r="E15" s="1" t="str">
        <f>HYPERLINK("https://docs.uipath.com/activities/docs/release-notes-bamboo-bamboohr", "Release Notes")</f>
        <v>Release Notes</v>
      </c>
    </row>
    <row r="16" spans="1:5" x14ac:dyDescent="0.25">
      <c r="A16" t="s">
        <v>19</v>
      </c>
      <c r="B16" t="b">
        <v>0</v>
      </c>
      <c r="C16" t="b">
        <v>0</v>
      </c>
      <c r="D16" s="1" t="str">
        <f>HYPERLINK("https://docs.uipath.com/activities/docs/uipath-box-box-about", "About")</f>
        <v>About</v>
      </c>
      <c r="E16" s="1" t="str">
        <f>HYPERLINK("https://docs.uipath.com/activities/docs/release-notes-box-integrations", "Release Notes")</f>
        <v>Release Notes</v>
      </c>
    </row>
    <row r="17" spans="1:5" x14ac:dyDescent="0.25">
      <c r="A17" t="s">
        <v>20</v>
      </c>
      <c r="B17" t="b">
        <v>0</v>
      </c>
      <c r="C17" t="b">
        <v>0</v>
      </c>
      <c r="D17" s="1" t="str">
        <f>HYPERLINK("https://docs.uipath.com/activities/docs/uipath-cisco-webexteams-about", "About")</f>
        <v>About</v>
      </c>
    </row>
    <row r="18" spans="1:5" x14ac:dyDescent="0.25">
      <c r="A18" t="s">
        <v>21</v>
      </c>
      <c r="B18" t="b">
        <v>1</v>
      </c>
      <c r="C18" t="b">
        <v>1</v>
      </c>
      <c r="D18" s="1" t="str">
        <f>HYPERLINK("https://docs.uipath.com/activities/docs/about-the-citrix-activities-pack", "About")</f>
        <v>About</v>
      </c>
      <c r="E18" s="1" t="str">
        <f>HYPERLINK("https://docs.uipath.com/activities/docs/release-notes-citrix-activities", "Release Notes")</f>
        <v>Release Notes</v>
      </c>
    </row>
    <row r="19" spans="1:5" x14ac:dyDescent="0.25">
      <c r="A19" t="s">
        <v>22</v>
      </c>
      <c r="B19" t="b">
        <v>0</v>
      </c>
      <c r="C19" t="b">
        <v>0</v>
      </c>
      <c r="D19" s="1" t="str">
        <f>HYPERLINK("https://docs.uipath.com/activities/docs/about-the-cognitive-activities-pack", "About")</f>
        <v>About</v>
      </c>
      <c r="E19" s="1" t="str">
        <f>HYPERLINK("https://docs.uipath.com/activities/docs/release-notes-cognitive-activities", "Release Notes")</f>
        <v>Release Notes</v>
      </c>
    </row>
    <row r="20" spans="1:5" x14ac:dyDescent="0.25">
      <c r="A20" t="s">
        <v>23</v>
      </c>
      <c r="B20" t="b">
        <v>0</v>
      </c>
      <c r="C20" t="b">
        <v>0</v>
      </c>
      <c r="D20" s="1" t="str">
        <f>HYPERLINK("https://docs.uipath.com/activities/docs/about-complex-scenarios-pack", "About")</f>
        <v>About</v>
      </c>
      <c r="E20" s="1" t="str">
        <f>HYPERLINK("https://docs.uipath.com/activities/docs/release-notes-uipath-complexscenarios-activities", "Release Notes")</f>
        <v>Release Notes</v>
      </c>
    </row>
    <row r="21" spans="1:5" x14ac:dyDescent="0.25">
      <c r="A21" t="s">
        <v>24</v>
      </c>
      <c r="B21" t="b">
        <v>1</v>
      </c>
      <c r="C21" t="b">
        <v>0</v>
      </c>
      <c r="D21" s="1" t="str">
        <f>HYPERLINK("https://docs.uipath.com/activities/docs/about-the-computer-vision-local-server-pack", "About")</f>
        <v>About</v>
      </c>
      <c r="E21" s="1" t="str">
        <f>HYPERLINK("https://docs.uipath.com/activities/docs/release-notes-uipath-cv-local-server", "Release Notes")</f>
        <v>Release Notes</v>
      </c>
    </row>
    <row r="22" spans="1:5" x14ac:dyDescent="0.25">
      <c r="A22" t="s">
        <v>25</v>
      </c>
      <c r="B22" t="b">
        <v>0</v>
      </c>
      <c r="C22" t="b">
        <v>0</v>
      </c>
      <c r="D22" s="1" t="str">
        <f>HYPERLINK("https://docs.uipath.com/activities/docs/uipath-coupa-coupa-about", "About")</f>
        <v>About</v>
      </c>
      <c r="E22" s="1" t="str">
        <f>HYPERLINK("https://docs.uipath.com/activities/docs/release-notes-coupa-activities", "Release Notes")</f>
        <v>Release Notes</v>
      </c>
    </row>
    <row r="23" spans="1:5" x14ac:dyDescent="0.25">
      <c r="A23" t="s">
        <v>26</v>
      </c>
      <c r="B23" t="b">
        <v>1</v>
      </c>
      <c r="C23" t="b">
        <v>0</v>
      </c>
      <c r="D23" s="1" t="str">
        <f>HYPERLINK("https://docs.uipath.com/activities/docs/about-the-credentials-activities-pack", "About")</f>
        <v>About</v>
      </c>
      <c r="E23" s="1" t="str">
        <f>HYPERLINK("https://docs.uipath.com/activities/docs/release-notes-credentials-activities", "Release Notes")</f>
        <v>Release Notes</v>
      </c>
    </row>
    <row r="24" spans="1:5" x14ac:dyDescent="0.25">
      <c r="A24" t="s">
        <v>27</v>
      </c>
      <c r="B24" t="b">
        <v>0</v>
      </c>
      <c r="C24" t="b">
        <v>0</v>
      </c>
      <c r="D24" s="1" t="str">
        <f>HYPERLINK("https://docs.uipath.com/activities/docs/about-the-cryptography-activities-pack", "About")</f>
        <v>About</v>
      </c>
      <c r="E24" s="1" t="str">
        <f>HYPERLINK("https://docs.uipath.com/activities/docs/release-notes-cryptography-activities", "Release Notes")</f>
        <v>Release Notes</v>
      </c>
    </row>
    <row r="25" spans="1:5" x14ac:dyDescent="0.25">
      <c r="A25" t="s">
        <v>28</v>
      </c>
      <c r="B25" t="b">
        <v>1</v>
      </c>
      <c r="C25" t="b">
        <v>0</v>
      </c>
      <c r="D25" s="1" t="str">
        <f>HYPERLINK("https://docs.uipath.com/activities/docs/about-the-database-activities-pack", "About")</f>
        <v>About</v>
      </c>
      <c r="E25" s="1" t="str">
        <f>HYPERLINK("https://docs.uipath.com/activities/docs/release-notes-database-activities", "Release Notes")</f>
        <v>Release Notes</v>
      </c>
    </row>
    <row r="26" spans="1:5" x14ac:dyDescent="0.25">
      <c r="A26" t="s">
        <v>29</v>
      </c>
      <c r="B26" t="b">
        <v>0</v>
      </c>
      <c r="C26" t="b">
        <v>0</v>
      </c>
      <c r="D26" s="1" t="str">
        <f>HYPERLINK("https://docs.uipath.com/activities/docs/about-the-dataservice-activities-pack", "About")</f>
        <v>About</v>
      </c>
      <c r="E26" s="1" t="str">
        <f>HYPERLINK("https://docs.uipath.com/activities/docs/release-notes-uipath-dataservice-activities", "Release Notes")</f>
        <v>Release Notes</v>
      </c>
    </row>
    <row r="27" spans="1:5" x14ac:dyDescent="0.25">
      <c r="A27" t="s">
        <v>30</v>
      </c>
      <c r="B27" t="b">
        <v>1</v>
      </c>
      <c r="C27" t="b">
        <v>1</v>
      </c>
      <c r="D27" s="1" t="str">
        <f>HYPERLINK("https://docs.uipath.com/activities/docs/about-the-documentunderstanding-ml-activities-pack", "About")</f>
        <v>About</v>
      </c>
      <c r="E27" s="1" t="str">
        <f>HYPERLINK("https://docs.uipath.com/activities/docs/release-notes-documentunderstanding-ml-activities", "Release Notes")</f>
        <v>Release Notes</v>
      </c>
    </row>
    <row r="28" spans="1:5" x14ac:dyDescent="0.25">
      <c r="A28" t="s">
        <v>31</v>
      </c>
      <c r="B28" t="b">
        <v>0</v>
      </c>
      <c r="C28" t="b">
        <v>0</v>
      </c>
      <c r="D28" s="1" t="str">
        <f>HYPERLINK("https://docs.uipath.com/activities/docs/about-the-documentunderstanding-ocr-local-server-pack", "About")</f>
        <v>About</v>
      </c>
      <c r="E28" s="1" t="str">
        <f>HYPERLINK("https://docs.uipath.com/activities/docs/release-notes-documentunderstanding-ocr-local-server-activities", "Release Notes")</f>
        <v>Release Notes</v>
      </c>
    </row>
    <row r="29" spans="1:5" x14ac:dyDescent="0.25">
      <c r="A29" t="s">
        <v>32</v>
      </c>
      <c r="B29" t="b">
        <v>0</v>
      </c>
      <c r="C29" t="b">
        <v>0</v>
      </c>
      <c r="D29" s="1" t="str">
        <f>HYPERLINK("https://docs.uipath.com/activities/docs/docusign-about", "About")</f>
        <v>About</v>
      </c>
    </row>
    <row r="30" spans="1:5" x14ac:dyDescent="0.25">
      <c r="A30" t="s">
        <v>33</v>
      </c>
      <c r="B30" t="b">
        <v>0</v>
      </c>
      <c r="C30" t="b">
        <v>0</v>
      </c>
      <c r="D30" s="1" t="str">
        <f>HYPERLINK("https://docs.uipath.com/activities/docs/uipath-dropbox-dropbox-about", "About")</f>
        <v>About</v>
      </c>
      <c r="E30" s="1" t="str">
        <f>HYPERLINK("https://docs.uipath.com/activities/docs/release-notes-dropbox-dropbox-activities", "Release Notes")</f>
        <v>Release Notes</v>
      </c>
    </row>
    <row r="31" spans="1:5" x14ac:dyDescent="0.25">
      <c r="A31" t="s">
        <v>34</v>
      </c>
      <c r="B31" t="b">
        <v>0</v>
      </c>
      <c r="C31" t="b">
        <v>0</v>
      </c>
      <c r="D31" s="1" t="str">
        <f>HYPERLINK("https://docs.uipath.com/activities/docs/uipath-dropbox-business-about", "About")</f>
        <v>About</v>
      </c>
      <c r="E31" s="1" t="str">
        <f>HYPERLINK("https://docs.uipath.com/activities/docs/release-notes-dropbox-business-activities", "Release Notes")</f>
        <v>Release Notes</v>
      </c>
    </row>
    <row r="32" spans="1:5" x14ac:dyDescent="0.25">
      <c r="A32" t="s">
        <v>35</v>
      </c>
      <c r="B32" t="b">
        <v>0</v>
      </c>
      <c r="C32" t="b">
        <v>0</v>
      </c>
      <c r="D32" s="1" t="str">
        <f>HYPERLINK("https://docs.uipath.com/activities/docs/about-the-netiq-edirectory-activities-pack", "About")</f>
        <v>About</v>
      </c>
      <c r="E32" s="1" t="str">
        <f>HYPERLINK("https://docs.uipath.com/activities/docs/release-notes-netiq-edirectory-activities", "Release Notes")</f>
        <v>Release Notes</v>
      </c>
    </row>
    <row r="33" spans="1:5" x14ac:dyDescent="0.25">
      <c r="A33" t="s">
        <v>36</v>
      </c>
      <c r="B33" t="b">
        <v>0</v>
      </c>
      <c r="C33" t="b">
        <v>1</v>
      </c>
      <c r="D33" s="1" t="str">
        <f>HYPERLINK("https://docs.uipath.com/activities/docs/about-the-excel-activities-pack", "About")</f>
        <v>About</v>
      </c>
      <c r="E33" s="1" t="str">
        <f>HYPERLINK("https://docs.uipath.com/activities/docs/release-notes-uipath-excel-activities", "Release Notes")</f>
        <v>Release Notes</v>
      </c>
    </row>
    <row r="34" spans="1:5" x14ac:dyDescent="0.25">
      <c r="A34" t="s">
        <v>37</v>
      </c>
      <c r="B34" t="b">
        <v>1</v>
      </c>
      <c r="C34" t="b">
        <v>0</v>
      </c>
      <c r="D34" s="1" t="str">
        <f>HYPERLINK("https://docs.uipath.com/activities/docs/about-the-exchange-server-activities-pack", "About")</f>
        <v>About</v>
      </c>
      <c r="E34" s="1" t="str">
        <f>HYPERLINK("https://docs.uipath.com/activities/docs/release-notes-exchange-server-activities", "Release Notes")</f>
        <v>Release Notes</v>
      </c>
    </row>
    <row r="35" spans="1:5" x14ac:dyDescent="0.25">
      <c r="A35" t="s">
        <v>38</v>
      </c>
      <c r="B35" t="b">
        <v>0</v>
      </c>
      <c r="C35" t="b">
        <v>0</v>
      </c>
      <c r="D35" s="1" t="str">
        <f>HYPERLINK("https://docs.uipath.com/activities/docs/uipath-expensify-expensify-about", "About")</f>
        <v>About</v>
      </c>
      <c r="E35" s="1" t="str">
        <f>HYPERLINK("https://docs.uipath.com/activities/docs/release-notes-expensify-activities", "Release Notes")</f>
        <v>Release Notes</v>
      </c>
    </row>
    <row r="36" spans="1:5" x14ac:dyDescent="0.25">
      <c r="A36" t="s">
        <v>39</v>
      </c>
      <c r="B36" t="b">
        <v>1</v>
      </c>
      <c r="C36" t="b">
        <v>1</v>
      </c>
      <c r="D36" s="1" t="str">
        <f>HYPERLINK("https://docs.uipath.com/activities/docs/about-the-form-activities-pack", "About")</f>
        <v>About</v>
      </c>
      <c r="E36" s="1" t="str">
        <f>HYPERLINK("https://docs.uipath.com/activities/docs/release-notes-uipath-form-activities", "Release Notes")</f>
        <v>Release Notes</v>
      </c>
    </row>
    <row r="37" spans="1:5" x14ac:dyDescent="0.25">
      <c r="A37" t="s">
        <v>40</v>
      </c>
      <c r="B37" t="b">
        <v>0</v>
      </c>
      <c r="C37" t="b">
        <v>0</v>
      </c>
      <c r="D37" s="1" t="str">
        <f>HYPERLINK("https://docs.uipath.com/activities/docs/uipath-freshworks-freshservice-about", "About")</f>
        <v>About</v>
      </c>
      <c r="E37" s="1" t="str">
        <f>HYPERLINK("https://docs.uipath.com/activities/docs/release-notes-freshservice-activities", "Release Notes")</f>
        <v>Release Notes</v>
      </c>
    </row>
    <row r="38" spans="1:5" x14ac:dyDescent="0.25">
      <c r="A38" t="s">
        <v>41</v>
      </c>
      <c r="B38" t="b">
        <v>1</v>
      </c>
      <c r="C38" t="b">
        <v>0</v>
      </c>
      <c r="D38" s="1" t="str">
        <f>HYPERLINK("https://docs.uipath.com/activities/docs/about-the-ftp-activities-pack", "About")</f>
        <v>About</v>
      </c>
      <c r="E38" s="1" t="str">
        <f>HYPERLINK("https://docs.uipath.com/activities/docs/release-notes-ftp-activities", "Release Notes")</f>
        <v>Release Notes</v>
      </c>
    </row>
    <row r="39" spans="1:5" x14ac:dyDescent="0.25">
      <c r="A39" t="s">
        <v>42</v>
      </c>
      <c r="B39" t="b">
        <v>0</v>
      </c>
      <c r="C39" t="b">
        <v>0</v>
      </c>
      <c r="D39" s="1" t="str">
        <f>HYPERLINK("https://docs.uipath.com/activities/docs/about-google-gsuite-activities", "About")</f>
        <v>About</v>
      </c>
      <c r="E39" s="1" t="str">
        <f>HYPERLINK("https://docs.uipath.com/activities/docs/release-notes-uipath-gsuite-activities", "Release Notes")</f>
        <v>Release Notes</v>
      </c>
    </row>
    <row r="40" spans="1:5" x14ac:dyDescent="0.25">
      <c r="A40" t="s">
        <v>43</v>
      </c>
      <c r="B40" t="b">
        <v>1</v>
      </c>
      <c r="C40" t="b">
        <v>0</v>
      </c>
      <c r="D40" s="1" t="str">
        <f>HYPERLINK("https://docs.uipath.com/activities/docs/about-the-googlecloudplatform-activities-pack", "About")</f>
        <v>About</v>
      </c>
      <c r="E40" s="1" t="str">
        <f>HYPERLINK("https://docs.uipath.com/activities/docs/release-notes-google-cloud-activities", "Release Notes")</f>
        <v>Release Notes</v>
      </c>
    </row>
    <row r="41" spans="1:5" x14ac:dyDescent="0.25">
      <c r="A41" t="s">
        <v>44</v>
      </c>
      <c r="B41" t="b">
        <v>0</v>
      </c>
      <c r="C41" t="b">
        <v>0</v>
      </c>
      <c r="D41" s="1" t="str">
        <f>HYPERLINK("https://docs.uipath.com/activities/docs/google-vision-about", "About")</f>
        <v>About</v>
      </c>
      <c r="E41" s="1" t="str">
        <f>HYPERLINK("https://docs.uipath.com/activities/docs/release-notes-google-vision-activities", "Release Notes")</f>
        <v>Release Notes</v>
      </c>
    </row>
    <row r="42" spans="1:5" x14ac:dyDescent="0.25">
      <c r="A42" t="s">
        <v>45</v>
      </c>
      <c r="B42" t="b">
        <v>0</v>
      </c>
      <c r="C42" t="b">
        <v>0</v>
      </c>
      <c r="D42" s="1" t="str">
        <f>HYPERLINK("https://docs.uipath.com/activities/docs/uipath-logmein-gotowebinar-about", "About")</f>
        <v>About</v>
      </c>
    </row>
    <row r="43" spans="1:5" x14ac:dyDescent="0.25">
      <c r="A43" t="s">
        <v>46</v>
      </c>
      <c r="B43" t="b">
        <v>0</v>
      </c>
      <c r="C43" t="b">
        <v>0</v>
      </c>
      <c r="D43" s="1" t="str">
        <f>HYPERLINK("https://docs.uipath.com/activities/docs/uipath-hubspot-crm-about", "About")</f>
        <v>About</v>
      </c>
    </row>
    <row r="44" spans="1:5" x14ac:dyDescent="0.25">
      <c r="A44" t="s">
        <v>47</v>
      </c>
      <c r="B44" t="b">
        <v>0</v>
      </c>
      <c r="C44" t="b">
        <v>0</v>
      </c>
      <c r="D44" s="1" t="str">
        <f>HYPERLINK("https://docs.uipath.com/activities/docs/uipath-hubspot-marketing-about", "About")</f>
        <v>About</v>
      </c>
    </row>
    <row r="45" spans="1:5" x14ac:dyDescent="0.25">
      <c r="A45" t="s">
        <v>48</v>
      </c>
      <c r="B45" t="b">
        <v>1</v>
      </c>
      <c r="C45" t="b">
        <v>1</v>
      </c>
      <c r="D45" s="1" t="str">
        <f>HYPERLINK("https://docs.uipath.com/activities/docs/about-the-hyperv-activities-pack", "About")</f>
        <v>About</v>
      </c>
      <c r="E45" s="1" t="str">
        <f>HYPERLINK("https://docs.uipath.com/activities/docs/release-notes-hyperv-activities", "Release Notes")</f>
        <v>Release Notes</v>
      </c>
    </row>
    <row r="46" spans="1:5" x14ac:dyDescent="0.25">
      <c r="A46" t="s">
        <v>49</v>
      </c>
      <c r="B46" t="b">
        <v>1</v>
      </c>
      <c r="C46" t="b">
        <v>1</v>
      </c>
      <c r="D46" s="1" t="str">
        <f>HYPERLINK("https://docs.uipath.com/activities/docs/about-the-intelligent-ocr-activities-pack", "About")</f>
        <v>About</v>
      </c>
      <c r="E46" s="1" t="str">
        <f>HYPERLINK("https://docs.uipath.com/activities/docs/release-notes-uipath-intelligent-ocr-activities", "Release Notes")</f>
        <v>Release Notes</v>
      </c>
    </row>
    <row r="47" spans="1:5" x14ac:dyDescent="0.25">
      <c r="A47" t="s">
        <v>50</v>
      </c>
      <c r="B47" t="b">
        <v>0</v>
      </c>
      <c r="C47" t="b">
        <v>0</v>
      </c>
      <c r="D47" s="1" t="str">
        <f>HYPERLINK("https://docs.uipath.com/activities/docs/about-the-ipc-activities-pack", "About")</f>
        <v>About</v>
      </c>
      <c r="E47" s="1" t="str">
        <f>HYPERLINK("https://docs.uipath.com/activities/docs/release-notes-ipc-activities", "Release Notes")</f>
        <v>Release Notes</v>
      </c>
    </row>
    <row r="48" spans="1:5" x14ac:dyDescent="0.25">
      <c r="A48" t="s">
        <v>51</v>
      </c>
      <c r="B48" t="b">
        <v>0</v>
      </c>
      <c r="C48" t="b">
        <v>1</v>
      </c>
      <c r="D48" s="1" t="str">
        <f>HYPERLINK("https://docs.uipath.com/activities/docs/about-the-java-activities-pack", "About")</f>
        <v>About</v>
      </c>
    </row>
    <row r="49" spans="1:5" x14ac:dyDescent="0.25">
      <c r="A49" t="s">
        <v>52</v>
      </c>
      <c r="B49" t="b">
        <v>0</v>
      </c>
      <c r="C49" t="b">
        <v>0</v>
      </c>
      <c r="D49" s="1" t="str">
        <f>HYPERLINK("https://docs.uipath.com/activities/docs/uipath-atlassian-jira-about", "About")</f>
        <v>About</v>
      </c>
      <c r="E49" s="1" t="str">
        <f>HYPERLINK("https://docs.uipath.com/activities/docs/release-notes-jira", "Release Notes")</f>
        <v>Release Notes</v>
      </c>
    </row>
    <row r="50" spans="1:5" x14ac:dyDescent="0.25">
      <c r="A50" t="s">
        <v>53</v>
      </c>
      <c r="B50" t="b">
        <v>1</v>
      </c>
      <c r="C50" t="b">
        <v>1</v>
      </c>
      <c r="D50" s="1" t="str">
        <f>HYPERLINK("https://docs.uipath.com/activities/docs/about-the-mail-activities-pack", "About")</f>
        <v>About</v>
      </c>
      <c r="E50" s="1" t="str">
        <f>HYPERLINK("https://docs.uipath.com/activities/docs/release-notes-uipath-mail-activities", "Release Notes")</f>
        <v>Release Notes</v>
      </c>
    </row>
    <row r="51" spans="1:5" x14ac:dyDescent="0.25">
      <c r="A51" t="s">
        <v>54</v>
      </c>
      <c r="B51" t="b">
        <v>0</v>
      </c>
      <c r="C51" t="b">
        <v>0</v>
      </c>
      <c r="D51" s="1" t="str">
        <f>HYPERLINK("https://docs.uipath.com/activities/docs/uipath-mailchimp-mailchimp-about", "About")</f>
        <v>About</v>
      </c>
    </row>
    <row r="52" spans="1:5" x14ac:dyDescent="0.25">
      <c r="A52" t="s">
        <v>55</v>
      </c>
      <c r="B52" t="b">
        <v>0</v>
      </c>
      <c r="C52" t="b">
        <v>0</v>
      </c>
      <c r="D52" s="1" t="str">
        <f>HYPERLINK("https://docs.uipath.com/activities/docs/marketo-about", "About")</f>
        <v>About</v>
      </c>
    </row>
    <row r="53" spans="1:5" x14ac:dyDescent="0.25">
      <c r="A53" t="s">
        <v>56</v>
      </c>
      <c r="B53" t="b">
        <v>1</v>
      </c>
      <c r="C53" t="b">
        <v>0</v>
      </c>
      <c r="D53" s="1" t="str">
        <f>HYPERLINK("https://docs.uipath.com/activities/docs/microsoft-dynamics-365-about", "About")</f>
        <v>About</v>
      </c>
      <c r="E53" s="1" t="str">
        <f>HYPERLINK("https://docs.uipath.com/activities/docs/release-notes-microsoft-dynamics-365-activities", "Release Notes")</f>
        <v>Release Notes</v>
      </c>
    </row>
    <row r="54" spans="1:5" x14ac:dyDescent="0.25">
      <c r="A54" t="s">
        <v>57</v>
      </c>
      <c r="B54" t="b">
        <v>0</v>
      </c>
      <c r="C54" t="b">
        <v>0</v>
      </c>
      <c r="D54" s="1" t="str">
        <f>HYPERLINK("https://docs.uipath.com/activities/docs/uipath-microsoft-dynamicscrm-about", "About")</f>
        <v>About</v>
      </c>
      <c r="E54" s="1" t="str">
        <f>HYPERLINK("https://docs.uipath.com/activities/docs/release-notes-microsoft-dynamics-crm", "Release Notes")</f>
        <v>Release Notes</v>
      </c>
    </row>
    <row r="55" spans="1:5" x14ac:dyDescent="0.25">
      <c r="A55" t="s">
        <v>58</v>
      </c>
      <c r="B55" t="b">
        <v>0</v>
      </c>
      <c r="C55" t="b">
        <v>0</v>
      </c>
      <c r="D55" s="1" t="str">
        <f>HYPERLINK("https://docs.uipath.com/activities/docs/microsoft-dynamics-365-fo-about", "About")</f>
        <v>About</v>
      </c>
    </row>
    <row r="56" spans="1:5" x14ac:dyDescent="0.25">
      <c r="A56" t="s">
        <v>59</v>
      </c>
      <c r="B56" t="b">
        <v>0</v>
      </c>
      <c r="C56" t="b">
        <v>0</v>
      </c>
      <c r="D56" s="1" t="str">
        <f>HYPERLINK("https://docs.uipath.com/activities/docs/microsoft-translator-about", "About")</f>
        <v>About</v>
      </c>
    </row>
    <row r="57" spans="1:5" x14ac:dyDescent="0.25">
      <c r="A57" t="s">
        <v>60</v>
      </c>
      <c r="B57" t="b">
        <v>0</v>
      </c>
      <c r="C57" t="b">
        <v>0</v>
      </c>
      <c r="D57" s="1" t="str">
        <f>HYPERLINK("https://docs.uipath.com/activities/docs/about-the-microsoft-office-365-activities-pack", "About")</f>
        <v>About</v>
      </c>
      <c r="E57" s="1" t="str">
        <f>HYPERLINK("https://docs.uipath.com/activities/docs/release-notes-microsoftoffice365-activities", "Release Notes")</f>
        <v>Release Notes</v>
      </c>
    </row>
    <row r="58" spans="1:5" x14ac:dyDescent="0.25">
      <c r="A58" t="s">
        <v>61</v>
      </c>
      <c r="B58" t="b">
        <v>0</v>
      </c>
      <c r="C58" t="b">
        <v>0</v>
      </c>
      <c r="D58" s="1" t="str">
        <f>HYPERLINK("https://docs.uipath.com/activities/docs/microsoft-vision-about", "About")</f>
        <v>About</v>
      </c>
      <c r="E58" s="1" t="str">
        <f>HYPERLINK("https://docs.uipath.com/activities/docs/release-notes-microsoft-vision-activities", "Release Notes")</f>
        <v>Release Notes</v>
      </c>
    </row>
    <row r="59" spans="1:5" x14ac:dyDescent="0.25">
      <c r="A59" t="s">
        <v>62</v>
      </c>
      <c r="B59" t="b">
        <v>1</v>
      </c>
      <c r="C59" t="b">
        <v>1</v>
      </c>
      <c r="D59" s="1" t="str">
        <f>HYPERLINK("https://docs.uipath.com/activities/docs/about-the-ml-services-activities-pack", "About")</f>
        <v>About</v>
      </c>
      <c r="E59" s="1" t="str">
        <f>HYPERLINK("https://docs.uipath.com/activities/docs/release-notes-ml-services-activities", "Release Notes")</f>
        <v>Release Notes</v>
      </c>
    </row>
    <row r="60" spans="1:5" x14ac:dyDescent="0.25">
      <c r="A60" t="s">
        <v>63</v>
      </c>
      <c r="B60" t="b">
        <v>1</v>
      </c>
      <c r="C60" t="b">
        <v>0</v>
      </c>
      <c r="D60" s="1" t="str">
        <f>HYPERLINK("https://docs.uipath.com/activities/docs/about-the-mobile-automation-activities-pack", "About")</f>
        <v>About</v>
      </c>
      <c r="E60" s="1" t="str">
        <f>HYPERLINK("https://docs.uipath.com/activities/docs/release-notes-uipath-mobile-automation-activities", "Release Notes")</f>
        <v>Release Notes</v>
      </c>
    </row>
    <row r="61" spans="1:5" x14ac:dyDescent="0.25">
      <c r="A61" t="s">
        <v>64</v>
      </c>
      <c r="B61" t="b">
        <v>1</v>
      </c>
      <c r="C61" t="b">
        <v>1</v>
      </c>
      <c r="D61" s="1" t="str">
        <f>HYPERLINK("https://docs.uipath.com/activities/docs/about-the-uipath-ocr-activities-pack", "About")</f>
        <v>About</v>
      </c>
      <c r="E61" s="1" t="str">
        <f>HYPERLINK("https://docs.uipath.com/activities/docs/release-notes-uipath-ocr-activities", "Release Notes")</f>
        <v>Release Notes</v>
      </c>
    </row>
    <row r="62" spans="1:5" x14ac:dyDescent="0.25">
      <c r="A62" t="s">
        <v>65</v>
      </c>
      <c r="B62" t="b">
        <v>0</v>
      </c>
      <c r="C62" t="b">
        <v>1</v>
      </c>
      <c r="D62" s="1" t="str">
        <f>HYPERLINK("https://docs.uipath.com/activities/docs/about-the-omnipage-activities-pack", "About")</f>
        <v>About</v>
      </c>
      <c r="E62" s="1" t="str">
        <f>HYPERLINK("https://docs.uipath.com/activities/docs/release-notes-omnipage-activities", "Release Notes")</f>
        <v>Release Notes</v>
      </c>
    </row>
    <row r="63" spans="1:5" x14ac:dyDescent="0.25">
      <c r="A63" t="s">
        <v>66</v>
      </c>
      <c r="B63" t="b">
        <v>0</v>
      </c>
      <c r="C63" t="b">
        <v>0</v>
      </c>
      <c r="D63" s="1" t="str">
        <f>HYPERLINK("https://docs.uipath.com/activities/docs/uipath-oracle-eloqua-about", "About")</f>
        <v>About</v>
      </c>
      <c r="E63" s="1" t="str">
        <f>HYPERLINK("https://docs.uipath.com/activities/docs/release-notes-uipath-oracle-eloqua", "Release Notes")</f>
        <v>Release Notes</v>
      </c>
    </row>
    <row r="64" spans="1:5" x14ac:dyDescent="0.25">
      <c r="A64" t="s">
        <v>67</v>
      </c>
      <c r="B64" t="b">
        <v>1</v>
      </c>
      <c r="C64" t="b">
        <v>0</v>
      </c>
      <c r="D64" s="1" t="str">
        <f>HYPERLINK("https://docs.uipath.com/activities/docs/oracle-integration-cloud-process-about", "About")</f>
        <v>About</v>
      </c>
      <c r="E64" s="1" t="str">
        <f>HYPERLINK("https://docs.uipath.com/activities/docs/release-notes-oracle-integration-cloud-process-activities", "Release Notes")</f>
        <v>Release Notes</v>
      </c>
    </row>
    <row r="65" spans="1:5" x14ac:dyDescent="0.25">
      <c r="A65" t="s">
        <v>68</v>
      </c>
      <c r="B65" t="b">
        <v>0</v>
      </c>
      <c r="C65" t="b">
        <v>0</v>
      </c>
      <c r="D65" s="1" t="str">
        <f>HYPERLINK("https://docs.uipath.com/activities/docs/uipath-oracle-netsuite-about", "About")</f>
        <v>About</v>
      </c>
      <c r="E65" s="1" t="str">
        <f>HYPERLINK("https://docs.uipath.com/activities/docs/release-notes-uipath-oracle-netsuite", "Release Notes")</f>
        <v>Release Notes</v>
      </c>
    </row>
    <row r="66" spans="1:5" x14ac:dyDescent="0.25">
      <c r="A66" t="s">
        <v>69</v>
      </c>
      <c r="B66" t="b">
        <v>1</v>
      </c>
      <c r="C66" t="b">
        <v>1</v>
      </c>
      <c r="D66" s="1" t="str">
        <f>HYPERLINK("https://docs.uipath.com/activities/docs/about-the-pdf-activities-pack", "About")</f>
        <v>About</v>
      </c>
      <c r="E66" s="1" t="str">
        <f>HYPERLINK("https://docs.uipath.com/activities/docs/release-notes-uipath-pdf-activities", "Release Notes")</f>
        <v>Release Notes</v>
      </c>
    </row>
    <row r="67" spans="1:5" x14ac:dyDescent="0.25">
      <c r="A67" t="s">
        <v>70</v>
      </c>
      <c r="B67" t="b">
        <v>1</v>
      </c>
      <c r="C67" t="b">
        <v>0</v>
      </c>
      <c r="D67" s="1" t="str">
        <f>HYPERLINK("https://docs.uipath.com/activities/docs/about-the-persistence-activities-pack", "About")</f>
        <v>About</v>
      </c>
      <c r="E67" s="1" t="str">
        <f>HYPERLINK("https://docs.uipath.com/activities/docs/release-notes-uipath-persistence-activities", "Release Notes")</f>
        <v>Release Notes</v>
      </c>
    </row>
    <row r="68" spans="1:5" x14ac:dyDescent="0.25">
      <c r="A68" t="s">
        <v>71</v>
      </c>
      <c r="B68" t="b">
        <v>0</v>
      </c>
      <c r="C68" t="b">
        <v>0</v>
      </c>
      <c r="D68" s="1" t="str">
        <f>HYPERLINK("https://docs.uipath.com/activities/docs/about-the-presentations-activities-pack", "About")</f>
        <v>About</v>
      </c>
      <c r="E68" s="1" t="str">
        <f>HYPERLINK("https://docs.uipath.com/activities/docs/release-notes-uipath-presentations-activities", "Release Notes")</f>
        <v>Release Notes</v>
      </c>
    </row>
    <row r="69" spans="1:5" x14ac:dyDescent="0.25">
      <c r="A69" t="s">
        <v>72</v>
      </c>
      <c r="B69" t="b">
        <v>1</v>
      </c>
      <c r="C69" t="b">
        <v>0</v>
      </c>
      <c r="D69" s="1" t="str">
        <f>HYPERLINK("https://docs.uipath.com/activities/docs/about-the-python-activities-pack", "About")</f>
        <v>About</v>
      </c>
      <c r="E69" s="1" t="str">
        <f>HYPERLINK("https://docs.uipath.com/activities/docs/release-notes-python-activities", "Release Notes")</f>
        <v>Release Notes</v>
      </c>
    </row>
    <row r="70" spans="1:5" x14ac:dyDescent="0.25">
      <c r="A70" t="s">
        <v>73</v>
      </c>
      <c r="B70" t="b">
        <v>0</v>
      </c>
      <c r="C70" t="b">
        <v>0</v>
      </c>
      <c r="D70" s="1" t="str">
        <f>HYPERLINK("https://docs.uipath.com/activities/docs/uipath-intuit-quickbooksonline-about", "About")</f>
        <v>About</v>
      </c>
    </row>
    <row r="71" spans="1:5" x14ac:dyDescent="0.25">
      <c r="A71" t="s">
        <v>74</v>
      </c>
      <c r="B71" t="b">
        <v>0</v>
      </c>
      <c r="C71" t="b">
        <v>1</v>
      </c>
      <c r="D71" s="1" t="str">
        <f>HYPERLINK("https://docs.uipath.com/activities/docs/uipath-salesforce-sfdc-about", "About")</f>
        <v>About</v>
      </c>
      <c r="E71" s="1" t="str">
        <f>HYPERLINK("https://docs.uipath.com/activities/docs/release-notes-salesforce-sfdc-activities", "Release Notes")</f>
        <v>Release Notes</v>
      </c>
    </row>
    <row r="72" spans="1:5" x14ac:dyDescent="0.25">
      <c r="A72" t="s">
        <v>75</v>
      </c>
      <c r="B72" t="b">
        <v>0</v>
      </c>
      <c r="C72" t="b">
        <v>0</v>
      </c>
      <c r="D72" s="1" t="str">
        <f>HYPERLINK("https://docs.uipath.com/activities/docs/uipath-salesforce-marketingcloud-about", "About")</f>
        <v>About</v>
      </c>
    </row>
    <row r="73" spans="1:5" x14ac:dyDescent="0.25">
      <c r="A73" t="s">
        <v>76</v>
      </c>
      <c r="B73" t="b">
        <v>0</v>
      </c>
      <c r="C73" t="b">
        <v>1</v>
      </c>
      <c r="D73" s="1" t="str">
        <f>HYPERLINK("https://docs.uipath.com/activities/docs/about-the-sap-bapi-activities-pack", "About")</f>
        <v>About</v>
      </c>
      <c r="E73" s="1" t="str">
        <f>HYPERLINK("https://docs.uipath.com/activities/docs/release-notes-uipath-sap-bapi-activities", "Release Notes")</f>
        <v>Release Notes</v>
      </c>
    </row>
    <row r="74" spans="1:5" x14ac:dyDescent="0.25">
      <c r="A74" t="s">
        <v>77</v>
      </c>
      <c r="B74" t="b">
        <v>0</v>
      </c>
      <c r="C74" t="b">
        <v>0</v>
      </c>
      <c r="D74" s="1" t="str">
        <f>HYPERLINK("https://docs.uipath.com/activities/docs/uipath-sap-c4c-about", "About")</f>
        <v>About</v>
      </c>
      <c r="E74" s="1" t="str">
        <f>HYPERLINK("https://docs.uipath.com/activities/docs/release-notes-sap-c4c-crm", "Release Notes")</f>
        <v>Release Notes</v>
      </c>
    </row>
    <row r="75" spans="1:5" x14ac:dyDescent="0.25">
      <c r="A75" t="s">
        <v>78</v>
      </c>
      <c r="B75" t="b">
        <v>0</v>
      </c>
      <c r="C75" t="b">
        <v>0</v>
      </c>
      <c r="D75" s="1" t="str">
        <f>HYPERLINK("https://docs.uipath.com/activities/docs/uipath-twilio-sendgrid-about", "About")</f>
        <v>About</v>
      </c>
    </row>
    <row r="76" spans="1:5" x14ac:dyDescent="0.25">
      <c r="A76" t="s">
        <v>79</v>
      </c>
      <c r="B76" t="b">
        <v>0</v>
      </c>
      <c r="C76" t="b">
        <v>0</v>
      </c>
      <c r="D76" s="1" t="str">
        <f>HYPERLINK("https://docs.uipath.com/activities/docs/uipath-servicenow-servicenow-about", "About")</f>
        <v>About</v>
      </c>
      <c r="E76" s="1" t="str">
        <f>HYPERLINK("https://docs.uipath.com/activities/docs/release-notes-uipath-servicenow-servicenow-activities", "Release Notes")</f>
        <v>Release Notes</v>
      </c>
    </row>
    <row r="77" spans="1:5" x14ac:dyDescent="0.25">
      <c r="A77" t="s">
        <v>80</v>
      </c>
      <c r="B77" t="b">
        <v>0</v>
      </c>
      <c r="C77" t="b">
        <v>0</v>
      </c>
      <c r="D77" s="1" t="str">
        <f>HYPERLINK("https://docs.uipath.com/activities/docs/uipath-salesforce-slack-about", "About")</f>
        <v>About</v>
      </c>
    </row>
    <row r="78" spans="1:5" x14ac:dyDescent="0.25">
      <c r="A78" t="s">
        <v>81</v>
      </c>
      <c r="B78" t="b">
        <v>0</v>
      </c>
      <c r="C78" t="b">
        <v>0</v>
      </c>
      <c r="D78" s="1" t="str">
        <f>HYPERLINK("https://docs.uipath.com/activities/docs/uipath-smartsheet-smartsheet-about", "About")</f>
        <v>About</v>
      </c>
    </row>
    <row r="79" spans="1:5" x14ac:dyDescent="0.25">
      <c r="A79" t="s">
        <v>82</v>
      </c>
      <c r="B79" t="b">
        <v>0</v>
      </c>
      <c r="C79" t="b">
        <v>0</v>
      </c>
      <c r="D79" s="1" t="str">
        <f>HYPERLINK("https://docs.uipath.com/activities/docs/successfactors-about", "About")</f>
        <v>About</v>
      </c>
    </row>
    <row r="80" spans="1:5" x14ac:dyDescent="0.25">
      <c r="A80" t="s">
        <v>83</v>
      </c>
      <c r="B80" t="b">
        <v>0</v>
      </c>
      <c r="C80" t="b">
        <v>0</v>
      </c>
      <c r="D80" s="1" t="str">
        <f>HYPERLINK("https://docs.uipath.com/activities/docs/uipath-sugar-enterprise-about", "About")</f>
        <v>About</v>
      </c>
      <c r="E80" s="1" t="str">
        <f>HYPERLINK("https://docs.uipath.com/activities/docs/release-notes-sugar-enterprise", "Release Notes")</f>
        <v>Release Notes</v>
      </c>
    </row>
    <row r="81" spans="1:5" x14ac:dyDescent="0.25">
      <c r="A81" t="s">
        <v>84</v>
      </c>
      <c r="B81" t="b">
        <v>0</v>
      </c>
      <c r="C81" t="b">
        <v>0</v>
      </c>
      <c r="D81" s="1" t="str">
        <f>HYPERLINK("https://docs.uipath.com/activities/docs/uipath-sugar-professional-about", "About")</f>
        <v>About</v>
      </c>
      <c r="E81" s="1" t="str">
        <f>HYPERLINK("https://docs.uipath.com/activities/docs/release-notes-sugar-professional", "Release Notes")</f>
        <v>Release Notes</v>
      </c>
    </row>
    <row r="82" spans="1:5" x14ac:dyDescent="0.25">
      <c r="A82" t="s">
        <v>85</v>
      </c>
      <c r="B82" t="b">
        <v>0</v>
      </c>
      <c r="C82" t="b">
        <v>0</v>
      </c>
      <c r="D82" s="1" t="str">
        <f>HYPERLINK("https://docs.uipath.com/activities/docs/uipath-sugar-sell-about", "About")</f>
        <v>About</v>
      </c>
      <c r="E82" s="1" t="str">
        <f>HYPERLINK("https://docs.uipath.com/activities/docs/release-notes-sugar-sell", "Release Notes")</f>
        <v>Release Notes</v>
      </c>
    </row>
    <row r="83" spans="1:5" x14ac:dyDescent="0.25">
      <c r="A83" t="s">
        <v>86</v>
      </c>
      <c r="B83" t="b">
        <v>0</v>
      </c>
      <c r="C83" t="b">
        <v>0</v>
      </c>
      <c r="D83" s="1" t="str">
        <f>HYPERLINK("https://docs.uipath.com/activities/docs/uipath-sugar-serve-about", "About")</f>
        <v>About</v>
      </c>
      <c r="E83" s="1" t="str">
        <f>HYPERLINK("https://docs.uipath.com/activities/docs/release-notes-sugar-serve", "Release Notes")</f>
        <v>Release Notes</v>
      </c>
    </row>
    <row r="84" spans="1:5" x14ac:dyDescent="0.25">
      <c r="A84" t="s">
        <v>87</v>
      </c>
      <c r="B84" t="b">
        <v>1</v>
      </c>
      <c r="C84" t="b">
        <v>1</v>
      </c>
      <c r="D84" s="1" t="str">
        <f>HYPERLINK("https://docs.uipath.com/activities/docs/about-the-system-activities-pack", "About")</f>
        <v>About</v>
      </c>
      <c r="E84" s="1" t="str">
        <f>HYPERLINK("https://docs.uipath.com/activities/docs/release-notes-uipath-system-activities", "Release Notes")</f>
        <v>Release Notes</v>
      </c>
    </row>
    <row r="85" spans="1:5" x14ac:dyDescent="0.25">
      <c r="A85" t="s">
        <v>88</v>
      </c>
      <c r="B85" t="b">
        <v>1</v>
      </c>
      <c r="C85" t="b">
        <v>0</v>
      </c>
      <c r="D85" s="1" t="str">
        <f>HYPERLINK("https://docs.uipath.com/activities/docs/about-the-system-center-activities-pack", "About")</f>
        <v>About</v>
      </c>
      <c r="E85" s="1" t="str">
        <f>HYPERLINK("https://docs.uipath.com/activities/docs/release-notes-systemcenter-activities", "Release Notes")</f>
        <v>Release Notes</v>
      </c>
    </row>
    <row r="86" spans="1:5" x14ac:dyDescent="0.25">
      <c r="A86" t="s">
        <v>89</v>
      </c>
      <c r="B86" t="b">
        <v>0</v>
      </c>
      <c r="C86" t="b">
        <v>0</v>
      </c>
      <c r="D86" s="1" t="str">
        <f>HYPERLINK("https://docs.uipath.com/activities/docs/tableau-about", "About")</f>
        <v>About</v>
      </c>
    </row>
    <row r="87" spans="1:5" x14ac:dyDescent="0.25">
      <c r="A87" t="s">
        <v>90</v>
      </c>
      <c r="B87" t="b">
        <v>1</v>
      </c>
      <c r="C87" t="b">
        <v>0</v>
      </c>
      <c r="D87" s="1" t="str">
        <f>HYPERLINK("https://docs.uipath.com/activities/docs/about-the-terminal-activities-pack", "About")</f>
        <v>About</v>
      </c>
      <c r="E87" s="1" t="str">
        <f>HYPERLINK("https://docs.uipath.com/activities/docs/release-notes-uipath-terminal-activities", "Release Notes")</f>
        <v>Release Notes</v>
      </c>
    </row>
    <row r="88" spans="1:5" x14ac:dyDescent="0.25">
      <c r="A88" t="s">
        <v>91</v>
      </c>
      <c r="B88" t="b">
        <v>1</v>
      </c>
      <c r="C88" t="b">
        <v>0</v>
      </c>
      <c r="D88" s="1" t="str">
        <f>HYPERLINK("https://docs.uipath.com/activities/docs/about-the-testing-activities-pack", "About")</f>
        <v>About</v>
      </c>
      <c r="E88" s="1" t="str">
        <f>HYPERLINK("https://docs.uipath.com/activities/docs/release-notes-uipath-testing-activities", "Release Notes")</f>
        <v>Release Notes</v>
      </c>
    </row>
    <row r="89" spans="1:5" x14ac:dyDescent="0.25">
      <c r="A89" t="s">
        <v>92</v>
      </c>
      <c r="B89" t="b">
        <v>0</v>
      </c>
      <c r="C89" t="b">
        <v>0</v>
      </c>
      <c r="D89" s="1" t="str">
        <f>HYPERLINK("https://docs.uipath.com/activities/docs/uipath-twilio-messaging-about", "About")</f>
        <v>About</v>
      </c>
      <c r="E89" s="1" t="str">
        <f>HYPERLINK("https://docs.uipath.com/activities/docs/release-notes-twilio-messaging-activities", "Release Notes")</f>
        <v>Release Notes</v>
      </c>
    </row>
    <row r="90" spans="1:5" x14ac:dyDescent="0.25">
      <c r="A90" t="s">
        <v>93</v>
      </c>
      <c r="B90" t="b">
        <v>1</v>
      </c>
      <c r="C90" t="b">
        <v>1</v>
      </c>
      <c r="D90" s="1" t="str">
        <f>HYPERLINK("https://docs.uipath.com/activities/docs/about-the-ui-automation-activities-pack", "About")</f>
        <v>About</v>
      </c>
      <c r="E90" s="1" t="str">
        <f>HYPERLINK("https://docs.uipath.com/activities/docs/release-notes-uipath-uiautomation-activities", "Release Notes")</f>
        <v>Release Notes</v>
      </c>
    </row>
    <row r="91" spans="1:5" x14ac:dyDescent="0.25">
      <c r="A91" t="s">
        <v>94</v>
      </c>
      <c r="B91" t="b">
        <v>0</v>
      </c>
      <c r="C91" t="b">
        <v>0</v>
      </c>
      <c r="D91" s="1" t="str">
        <f>HYPERLINK("https://docs.uipath.com/activities/docs/about-the-ui-automation-next-activities-pack", "About")</f>
        <v>About</v>
      </c>
    </row>
    <row r="92" spans="1:5" x14ac:dyDescent="0.25">
      <c r="A92" t="s">
        <v>95</v>
      </c>
      <c r="B92" t="b">
        <v>1</v>
      </c>
      <c r="C92" t="b">
        <v>0</v>
      </c>
      <c r="D92" s="1" t="str">
        <f>HYPERLINK("https://docs.uipath.com/activities/docs/about-the-ocr-contracts-pack", "About")</f>
        <v>About</v>
      </c>
      <c r="E92" s="1" t="str">
        <f>HYPERLINK("https://docs.uipath.com/activities/docs/release-notes-ocr-contracts", "Release Notes")</f>
        <v>Release Notes</v>
      </c>
    </row>
    <row r="93" spans="1:5" x14ac:dyDescent="0.25">
      <c r="A93" t="s">
        <v>96</v>
      </c>
      <c r="B93" t="b">
        <v>0</v>
      </c>
      <c r="C93" t="b">
        <v>0</v>
      </c>
      <c r="D93" s="1" t="str">
        <f>HYPERLINK("https://docs.uipath.com/activities/docs/about-the-document-understanding-digitizer-pack", "About")</f>
        <v>About</v>
      </c>
    </row>
    <row r="94" spans="1:5" x14ac:dyDescent="0.25">
      <c r="A94" t="s">
        <v>97</v>
      </c>
      <c r="B94" t="b">
        <v>1</v>
      </c>
      <c r="C94" t="b">
        <v>0</v>
      </c>
      <c r="D94" s="1" t="str">
        <f>HYPERLINK("https://docs.uipath.com/activities/docs/about-the-document-processing-contracts-pack", "About")</f>
        <v>About</v>
      </c>
      <c r="E94" s="1" t="str">
        <f>HYPERLINK("https://docs.uipath.com/activities/docs/release-notes-document-processing-contracts-pack", "Release Notes")</f>
        <v>Release Notes</v>
      </c>
    </row>
    <row r="95" spans="1:5" x14ac:dyDescent="0.25">
      <c r="A95" t="s">
        <v>98</v>
      </c>
      <c r="B95" t="b">
        <v>0</v>
      </c>
      <c r="C95" t="b">
        <v>1</v>
      </c>
      <c r="D95" s="1" t="str">
        <f>HYPERLINK("https://docs.uipath.com/activities/docs/about-the-vmware-activities-pack", "About")</f>
        <v>About</v>
      </c>
      <c r="E95" s="1" t="str">
        <f>HYPERLINK("https://docs.uipath.com/activities/docs/release-notes-vmware-activities", "Release Notes")</f>
        <v>Release Notes</v>
      </c>
    </row>
    <row r="96" spans="1:5" x14ac:dyDescent="0.25">
      <c r="A96" t="s">
        <v>99</v>
      </c>
      <c r="B96" t="b">
        <v>0</v>
      </c>
      <c r="C96" t="b">
        <v>1</v>
      </c>
      <c r="D96" s="1" t="str">
        <f>HYPERLINK("https://docs.uipath.com/activities/docs/about-the-web-activities-pack", "About")</f>
        <v>About</v>
      </c>
      <c r="E96" s="1" t="str">
        <f>HYPERLINK("https://docs.uipath.com/activities/docs/release-notes-uipath-web-activities", "Release Notes")</f>
        <v>Release Notes</v>
      </c>
    </row>
    <row r="97" spans="1:5" x14ac:dyDescent="0.25">
      <c r="A97" t="s">
        <v>100</v>
      </c>
      <c r="B97" t="b">
        <v>0</v>
      </c>
      <c r="C97" t="b">
        <v>1</v>
      </c>
      <c r="D97" s="1" t="str">
        <f>HYPERLINK("https://docs.uipath.com/activities/docs/about-the-word-activities-pack", "About")</f>
        <v>About</v>
      </c>
      <c r="E97" s="1" t="str">
        <f>HYPERLINK("https://docs.uipath.com/activities/docs/release-notes-uipath-word-activities", "Release Notes")</f>
        <v>Release Notes</v>
      </c>
    </row>
    <row r="98" spans="1:5" x14ac:dyDescent="0.25">
      <c r="A98" t="s">
        <v>101</v>
      </c>
      <c r="B98" t="b">
        <v>0</v>
      </c>
      <c r="C98" t="b">
        <v>0</v>
      </c>
      <c r="D98" s="1" t="str">
        <f>HYPERLINK("https://docs.uipath.com/activities/docs/workato-about", "About")</f>
        <v>About</v>
      </c>
    </row>
    <row r="99" spans="1:5" x14ac:dyDescent="0.25">
      <c r="A99" t="s">
        <v>102</v>
      </c>
      <c r="B99" t="b">
        <v>0</v>
      </c>
      <c r="C99" t="b">
        <v>0</v>
      </c>
      <c r="D99" s="1" t="str">
        <f>HYPERLINK("https://docs.uipath.com/activities/docs/workday-about", "About")</f>
        <v>About</v>
      </c>
    </row>
    <row r="100" spans="1:5" x14ac:dyDescent="0.25">
      <c r="A100" t="s">
        <v>103</v>
      </c>
      <c r="B100" t="b">
        <v>0</v>
      </c>
      <c r="C100" t="b">
        <v>1</v>
      </c>
      <c r="D100" s="1" t="str">
        <f>HYPERLINK("https://docs.uipath.com/activities/docs/about-the-workflow-foundation-activities-pack", "About")</f>
        <v>About</v>
      </c>
    </row>
    <row r="101" spans="1:5" x14ac:dyDescent="0.25">
      <c r="A101" t="s">
        <v>104</v>
      </c>
      <c r="B101" t="b">
        <v>0</v>
      </c>
      <c r="C101" t="b">
        <v>0</v>
      </c>
      <c r="D101" s="1" t="str">
        <f>HYPERLINK("https://docs.uipath.com/activities/docs/uipath-zendesk-zendesk-about", "About")</f>
        <v>About</v>
      </c>
      <c r="E101" s="1" t="str">
        <f>HYPERLINK("https://docs.uipath.com/activities/docs/release-notes-zendesk-zendesk-activities", "Release Notes")</f>
        <v>Release Notes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 Altin</dc:creator>
  <cp:lastModifiedBy>Ahmet Altin</cp:lastModifiedBy>
  <dcterms:created xsi:type="dcterms:W3CDTF">2022-03-10T10:26:52Z</dcterms:created>
  <dcterms:modified xsi:type="dcterms:W3CDTF">2022-03-10T10:30:19Z</dcterms:modified>
</cp:coreProperties>
</file>