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OneDrive - marun.edu.tr\Masaüstü\"/>
    </mc:Choice>
  </mc:AlternateContent>
  <xr:revisionPtr revIDLastSave="0" documentId="13_ncr:1_{9AC40805-BEDC-44F9-9E98-232CBA7439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D30" i="1"/>
  <c r="B31" i="1" s="1"/>
  <c r="K29" i="1" s="1"/>
  <c r="B37" i="1"/>
  <c r="B23" i="1"/>
  <c r="B22" i="1"/>
  <c r="F11" i="1"/>
  <c r="K5" i="1" s="1"/>
  <c r="I9" i="1"/>
  <c r="I5" i="1"/>
  <c r="H9" i="1"/>
  <c r="G9" i="1" s="1"/>
  <c r="H6" i="1"/>
  <c r="G6" i="1" s="1"/>
  <c r="H7" i="1"/>
  <c r="G7" i="1" s="1"/>
  <c r="H8" i="1"/>
  <c r="G8" i="1" s="1"/>
  <c r="H5" i="1"/>
  <c r="H11" i="1" s="1"/>
  <c r="L5" i="1" s="1"/>
  <c r="E11" i="1"/>
  <c r="I8" i="1" l="1"/>
  <c r="G5" i="1"/>
  <c r="G11" i="1" s="1"/>
  <c r="I7" i="1"/>
  <c r="I6" i="1"/>
  <c r="I11" i="1" s="1"/>
  <c r="B30" i="1"/>
  <c r="K28" i="1" s="1"/>
  <c r="B14" i="1" l="1"/>
  <c r="B15" i="1" l="1"/>
  <c r="B16" i="1"/>
</calcChain>
</file>

<file path=xl/sharedStrings.xml><?xml version="1.0" encoding="utf-8"?>
<sst xmlns="http://schemas.openxmlformats.org/spreadsheetml/2006/main" count="45" uniqueCount="37">
  <si>
    <t>x</t>
  </si>
  <si>
    <t xml:space="preserve"> </t>
  </si>
  <si>
    <t>x = e ^ ( (y - a) / b )</t>
  </si>
  <si>
    <t>&gt;linearize&gt;</t>
  </si>
  <si>
    <t>now y=y and x=ln(x)</t>
  </si>
  <si>
    <t>y</t>
  </si>
  <si>
    <t>lnx</t>
  </si>
  <si>
    <t>y = a + b * ln(x)</t>
  </si>
  <si>
    <t>n</t>
  </si>
  <si>
    <t>b=</t>
  </si>
  <si>
    <t>a=</t>
  </si>
  <si>
    <t>lnx*y</t>
  </si>
  <si>
    <t>ln(x)^2</t>
  </si>
  <si>
    <t>mean(y)</t>
  </si>
  <si>
    <t>mean(lnx)</t>
  </si>
  <si>
    <t>(at x=2.6) y=</t>
  </si>
  <si>
    <t>b = (n * Σln(x)y - Σln(x)*Σy) / (n * Σln(x)^2 - (Σlnx)^2)</t>
  </si>
  <si>
    <t>sum(Σ) =</t>
  </si>
  <si>
    <t>Q1</t>
  </si>
  <si>
    <t>Q5</t>
  </si>
  <si>
    <t>f(x)</t>
  </si>
  <si>
    <t xml:space="preserve">subi = </t>
  </si>
  <si>
    <t xml:space="preserve">Trapezoid = </t>
  </si>
  <si>
    <t>Simpson =</t>
  </si>
  <si>
    <t>T = (dX/2) * (+y1+2*y2+2*y3… +y7)</t>
  </si>
  <si>
    <t>S = dX/3 * (y1 + 4*y2+2*y3+4*y4+2*y5+…+y7)</t>
  </si>
  <si>
    <t>Q4</t>
  </si>
  <si>
    <t>f(x) = x^2+e^x</t>
  </si>
  <si>
    <t>Analytically</t>
  </si>
  <si>
    <t xml:space="preserve"> x^2+e^x</t>
  </si>
  <si>
    <t>3|0   (x^3)/3+e^x</t>
  </si>
  <si>
    <t>result =</t>
  </si>
  <si>
    <t>Errors</t>
  </si>
  <si>
    <t>T=</t>
  </si>
  <si>
    <t>S=</t>
  </si>
  <si>
    <t>Ahmet</t>
  </si>
  <si>
    <t>Abdullah Gültekin 150121025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</si>
</sst>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workbookViewId="0">
      <selection activeCell="B6" sqref="B6"/>
    </sheetView>
  </sheetViews>
  <sheetFormatPr defaultRowHeight="14.4" x14ac:dyDescent="0.3"/>
  <cols>
    <col min="1" max="1" width="11.44140625" customWidth="1"/>
    <col min="2" max="2" width="41.6640625" customWidth="1"/>
    <col min="3" max="3" width="6.33203125" customWidth="1"/>
    <col min="4" max="4" width="7.6640625" customWidth="1"/>
    <col min="5" max="5" width="3.77734375" customWidth="1"/>
    <col min="6" max="7" width="5.6640625" customWidth="1"/>
    <col min="8" max="8" width="9.44140625" customWidth="1"/>
    <col min="9" max="9" width="6.77734375" customWidth="1"/>
    <col min="10" max="10" width="4.109375" customWidth="1"/>
    <col min="13" max="13" width="2.33203125" customWidth="1"/>
  </cols>
  <sheetData>
    <row r="1" spans="1:22" x14ac:dyDescent="0.3">
      <c r="A1" t="s">
        <v>35</v>
      </c>
      <c r="B1" t="s">
        <v>36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6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1" t="s">
        <v>1</v>
      </c>
      <c r="B4" s="1" t="s">
        <v>2</v>
      </c>
      <c r="C4" s="1"/>
      <c r="D4" s="1"/>
      <c r="E4" s="1" t="s">
        <v>0</v>
      </c>
      <c r="F4" s="1" t="s">
        <v>5</v>
      </c>
      <c r="G4" s="1" t="s">
        <v>11</v>
      </c>
      <c r="H4" s="1" t="s">
        <v>6</v>
      </c>
      <c r="I4" s="1" t="s">
        <v>12</v>
      </c>
      <c r="J4" s="1" t="s">
        <v>8</v>
      </c>
      <c r="K4" s="1" t="s">
        <v>13</v>
      </c>
      <c r="L4" s="1" t="s">
        <v>14</v>
      </c>
      <c r="M4" s="2"/>
      <c r="N4" s="1"/>
      <c r="O4" s="1"/>
      <c r="P4" s="1"/>
      <c r="Q4" s="1"/>
      <c r="R4" s="1"/>
      <c r="S4" s="1"/>
      <c r="T4" s="1"/>
      <c r="U4" s="1"/>
      <c r="V4" s="1"/>
    </row>
    <row r="5" spans="1:22" x14ac:dyDescent="0.3">
      <c r="A5" s="1"/>
      <c r="B5" s="1" t="s">
        <v>3</v>
      </c>
      <c r="C5" s="1"/>
      <c r="D5" s="1"/>
      <c r="E5" s="1">
        <v>1</v>
      </c>
      <c r="F5" s="1">
        <v>0.5</v>
      </c>
      <c r="G5" s="1">
        <f>F5*H5</f>
        <v>0</v>
      </c>
      <c r="H5" s="1">
        <f>LN(E5)</f>
        <v>0</v>
      </c>
      <c r="I5" s="1">
        <f>POWER(H5,2)</f>
        <v>0</v>
      </c>
      <c r="J5" s="1">
        <v>5</v>
      </c>
      <c r="K5" s="1">
        <f>F11/J5</f>
        <v>2.58</v>
      </c>
      <c r="L5" s="1">
        <f>H11/J5</f>
        <v>0.95749834855640914</v>
      </c>
      <c r="M5" s="2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"/>
      <c r="B6" s="1" t="s">
        <v>7</v>
      </c>
      <c r="C6" s="1"/>
      <c r="D6" s="1"/>
      <c r="E6" s="1">
        <v>2</v>
      </c>
      <c r="F6" s="1">
        <v>2</v>
      </c>
      <c r="G6" s="1">
        <f t="shared" ref="G6:G9" si="0">F6*H6</f>
        <v>1.3862943611198906</v>
      </c>
      <c r="H6" s="1">
        <f>LN(E6)</f>
        <v>0.69314718055994529</v>
      </c>
      <c r="I6" s="1">
        <f t="shared" ref="I6:I9" si="1">POWER(H6,2)</f>
        <v>0.48045301391820139</v>
      </c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"/>
      <c r="B7" s="1"/>
      <c r="C7" s="1"/>
      <c r="D7" s="1"/>
      <c r="E7" s="1">
        <v>3</v>
      </c>
      <c r="F7" s="1">
        <v>2.9</v>
      </c>
      <c r="G7" s="1">
        <f t="shared" si="0"/>
        <v>3.1859756371375183</v>
      </c>
      <c r="H7" s="1">
        <f>LN(E7)</f>
        <v>1.0986122886681098</v>
      </c>
      <c r="I7" s="1">
        <f t="shared" si="1"/>
        <v>1.2069489608125821</v>
      </c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/>
      <c r="B8" s="1" t="s">
        <v>4</v>
      </c>
      <c r="C8" s="1"/>
      <c r="D8" s="1"/>
      <c r="E8" s="1">
        <v>4</v>
      </c>
      <c r="F8" s="1">
        <v>3.5</v>
      </c>
      <c r="G8" s="1">
        <f t="shared" si="0"/>
        <v>4.8520302639196169</v>
      </c>
      <c r="H8" s="1">
        <f>LN(E8)</f>
        <v>1.3862943611198906</v>
      </c>
      <c r="I8" s="1">
        <f t="shared" si="1"/>
        <v>1.9218120556728056</v>
      </c>
      <c r="J8" s="1"/>
      <c r="K8" s="1"/>
      <c r="L8" s="1"/>
      <c r="M8" s="2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"/>
      <c r="B9" s="1"/>
      <c r="C9" s="1"/>
      <c r="D9" s="1"/>
      <c r="E9" s="1">
        <v>5</v>
      </c>
      <c r="F9" s="1">
        <v>4</v>
      </c>
      <c r="G9" s="1">
        <f t="shared" si="0"/>
        <v>6.4377516497364011</v>
      </c>
      <c r="H9" s="1">
        <f>LN(E9)</f>
        <v>1.6094379124341003</v>
      </c>
      <c r="I9" s="1">
        <f t="shared" si="1"/>
        <v>2.5902903939802346</v>
      </c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"/>
      <c r="B10" s="1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1"/>
      <c r="B11" s="1"/>
      <c r="C11" s="1"/>
      <c r="D11" s="1" t="s">
        <v>17</v>
      </c>
      <c r="E11" s="1">
        <f>SUM(E5:E9)</f>
        <v>15</v>
      </c>
      <c r="F11" s="1">
        <f t="shared" ref="F11:I11" si="2">SUM(F5:F9)</f>
        <v>12.9</v>
      </c>
      <c r="G11" s="1">
        <f t="shared" si="2"/>
        <v>15.862051911913426</v>
      </c>
      <c r="H11" s="1">
        <f t="shared" si="2"/>
        <v>4.7874917427820458</v>
      </c>
      <c r="I11" s="1">
        <f t="shared" si="2"/>
        <v>6.1995044243838233</v>
      </c>
      <c r="J11" s="1"/>
      <c r="K11" s="1"/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Q12" s="1"/>
      <c r="R12" s="1"/>
      <c r="S12" s="1"/>
      <c r="T12" s="1"/>
      <c r="U12" s="1"/>
      <c r="V12" s="1"/>
    </row>
    <row r="13" spans="1:2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Q13" s="1"/>
      <c r="R13" s="1"/>
      <c r="S13" s="1"/>
      <c r="T13" s="1"/>
      <c r="U13" s="1"/>
      <c r="V13" s="1"/>
    </row>
    <row r="14" spans="1:22" x14ac:dyDescent="0.3">
      <c r="A14" s="1" t="s">
        <v>9</v>
      </c>
      <c r="B14" s="1">
        <f>(J5*G11-H11*F11) / (J5*I11-H11*H11)</f>
        <v>2.1729168344126504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Q14" s="1"/>
      <c r="R14" s="1"/>
      <c r="S14" s="1"/>
      <c r="T14" s="1"/>
      <c r="U14" s="1"/>
      <c r="V14" s="1"/>
    </row>
    <row r="15" spans="1:22" x14ac:dyDescent="0.3">
      <c r="A15" s="1" t="s">
        <v>10</v>
      </c>
      <c r="B15" s="1">
        <f>K5-L5*B14</f>
        <v>0.49943571949946719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Q15" s="1"/>
      <c r="R15" s="1"/>
      <c r="S15" s="1"/>
      <c r="T15" s="1"/>
      <c r="U15" s="1"/>
      <c r="V15" s="1"/>
    </row>
    <row r="16" spans="1:22" ht="11.4" customHeight="1" x14ac:dyDescent="0.3">
      <c r="A16" s="1" t="s">
        <v>15</v>
      </c>
      <c r="B16" s="1">
        <f>B14*LN(2.6)+B15</f>
        <v>2.5756826238735413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6" t="s">
        <v>19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/>
      <c r="B19" s="1" t="s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/>
      <c r="B20" s="1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1" t="s">
        <v>21</v>
      </c>
      <c r="B21" s="1">
        <v>2</v>
      </c>
      <c r="C21" s="1" t="s">
        <v>0</v>
      </c>
      <c r="D21" s="1">
        <v>-2</v>
      </c>
      <c r="E21" s="1">
        <v>0</v>
      </c>
      <c r="F21" s="1">
        <v>2</v>
      </c>
      <c r="G21" s="1">
        <v>4</v>
      </c>
      <c r="H21" s="1">
        <v>6</v>
      </c>
      <c r="I21" s="1">
        <v>8</v>
      </c>
      <c r="J21" s="1">
        <v>10</v>
      </c>
      <c r="K21" s="1"/>
      <c r="L21" s="1"/>
      <c r="M21" s="2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1" t="s">
        <v>22</v>
      </c>
      <c r="B22" s="1">
        <f>B21/2*(D22+2*E22+2*F22+2*G22+2*H22+2*I22+J22)</f>
        <v>65</v>
      </c>
      <c r="C22" s="1" t="s">
        <v>20</v>
      </c>
      <c r="D22" s="1">
        <v>35</v>
      </c>
      <c r="E22" s="1">
        <v>5</v>
      </c>
      <c r="F22" s="1">
        <v>-10</v>
      </c>
      <c r="G22" s="1">
        <v>2</v>
      </c>
      <c r="H22" s="1">
        <v>5</v>
      </c>
      <c r="I22" s="1">
        <v>3</v>
      </c>
      <c r="J22" s="1">
        <v>20</v>
      </c>
      <c r="K22" s="1"/>
      <c r="L22" s="1"/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1" t="s">
        <v>23</v>
      </c>
      <c r="B23" s="1">
        <f>B21/3*(D22+4*E22+2*F22+4*G22+2*H22+4*I22+J22)</f>
        <v>56.666666666666664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2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6" t="s">
        <v>26</v>
      </c>
      <c r="B26" s="1" t="s">
        <v>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/>
      <c r="B27" s="1" t="s">
        <v>24</v>
      </c>
      <c r="C27" s="1"/>
      <c r="D27" s="1"/>
      <c r="E27" s="1"/>
      <c r="F27" s="1"/>
      <c r="G27" s="1"/>
      <c r="H27" s="1"/>
      <c r="I27" s="1"/>
      <c r="J27" s="1"/>
      <c r="K27" s="1" t="s">
        <v>32</v>
      </c>
      <c r="L27" s="1"/>
      <c r="M27" s="2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/>
      <c r="B28" s="1" t="s">
        <v>25</v>
      </c>
      <c r="C28" s="1"/>
      <c r="D28" s="1"/>
      <c r="E28" s="1"/>
      <c r="F28" s="1"/>
      <c r="G28" s="1"/>
      <c r="H28" s="1"/>
      <c r="I28" s="1"/>
      <c r="J28" s="1" t="s">
        <v>33</v>
      </c>
      <c r="K28" s="1">
        <f>(B37-B30)/B37/100</f>
        <v>-7.3510058627055687E-4</v>
      </c>
      <c r="L28" s="1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 t="s">
        <v>21</v>
      </c>
      <c r="B29" s="1">
        <v>1</v>
      </c>
      <c r="C29" s="1" t="s">
        <v>0</v>
      </c>
      <c r="D29" s="1">
        <v>0</v>
      </c>
      <c r="E29" s="1">
        <v>1</v>
      </c>
      <c r="F29" s="1">
        <v>2</v>
      </c>
      <c r="G29" s="1">
        <v>3</v>
      </c>
      <c r="H29" s="1"/>
      <c r="I29" s="1"/>
      <c r="J29" s="1" t="s">
        <v>34</v>
      </c>
      <c r="K29" s="1">
        <f>(B31-B37)/B37/100</f>
        <v>-1.9606573518437219E-3</v>
      </c>
      <c r="L29" s="1"/>
      <c r="M29" s="2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 t="s">
        <v>22</v>
      </c>
      <c r="B30" s="1">
        <f>B29/2*(D30+2*E30+2*F30+G30)</f>
        <v>30.150106388983531</v>
      </c>
      <c r="C30" s="1" t="s">
        <v>20</v>
      </c>
      <c r="D30" s="1">
        <f>POWER(D29,2)+EXP(D29)</f>
        <v>1</v>
      </c>
      <c r="E30" s="1">
        <f t="shared" ref="E30:G30" si="3">POWER(E29,2)+EXP(E29)</f>
        <v>3.7182818284590451</v>
      </c>
      <c r="F30" s="1">
        <f t="shared" si="3"/>
        <v>11.38905609893065</v>
      </c>
      <c r="G30" s="1">
        <f t="shared" si="3"/>
        <v>29.085536923187668</v>
      </c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 t="s">
        <v>23</v>
      </c>
      <c r="B31" s="1">
        <f>B29/3*(D30+4*E30+2*F30+G30)</f>
        <v>22.578925478295048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1"/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1"/>
      <c r="B35" s="1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1"/>
      <c r="B36" s="1" t="s">
        <v>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s="1" t="s">
        <v>31</v>
      </c>
      <c r="B37" s="1">
        <f>27/3+EXP(3)-1</f>
        <v>28.085536923187668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Q79" s="1"/>
      <c r="R79" s="1"/>
      <c r="S79" s="1"/>
      <c r="T79" s="1"/>
      <c r="U79" s="1"/>
      <c r="V79" s="1"/>
    </row>
    <row r="80" spans="1:22" x14ac:dyDescent="0.3">
      <c r="Q80" s="1"/>
      <c r="R80" s="1"/>
      <c r="S80" s="1"/>
      <c r="T80" s="1"/>
      <c r="U80" s="1"/>
      <c r="V80" s="1"/>
    </row>
    <row r="81" spans="1:22" x14ac:dyDescent="0.3">
      <c r="Q81" s="1"/>
      <c r="R81" s="1"/>
      <c r="S81" s="1"/>
      <c r="T81" s="1"/>
      <c r="U81" s="1"/>
      <c r="V81" s="1"/>
    </row>
    <row r="82" spans="1:22" x14ac:dyDescent="0.3">
      <c r="Q82" s="1"/>
      <c r="R82" s="1"/>
      <c r="S82" s="1"/>
      <c r="T82" s="1"/>
      <c r="U82" s="1"/>
      <c r="V82" s="1"/>
    </row>
    <row r="83" spans="1:22" x14ac:dyDescent="0.3">
      <c r="Q83" s="1"/>
      <c r="R83" s="1"/>
      <c r="S83" s="1"/>
      <c r="T83" s="1"/>
      <c r="U83" s="1"/>
      <c r="V83" s="1"/>
    </row>
    <row r="84" spans="1:22" x14ac:dyDescent="0.3">
      <c r="Q84" s="1"/>
      <c r="R84" s="1"/>
      <c r="S84" s="1"/>
      <c r="T84" s="1"/>
      <c r="U84" s="1"/>
      <c r="V84" s="1"/>
    </row>
    <row r="85" spans="1:22" x14ac:dyDescent="0.3">
      <c r="Q85" s="1"/>
      <c r="R85" s="1"/>
      <c r="S85" s="1"/>
      <c r="T85" s="1"/>
      <c r="U85" s="1"/>
      <c r="V85" s="1"/>
    </row>
    <row r="86" spans="1:2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2023-01-10T11:49:24Z</dcterms:modified>
</cp:coreProperties>
</file>