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thalie/Library/Mobile Documents/com~apple~CloudDocs/Documents/Documents - MacBookAirNathalie/Latex/MathLatex/RessourceR2.08/TD:TP/X4_SeriesDoubles/"/>
    </mc:Choice>
  </mc:AlternateContent>
  <xr:revisionPtr revIDLastSave="0" documentId="13_ncr:1_{1BF54651-A1DB-B740-961F-0EE55DE20589}" xr6:coauthVersionLast="47" xr6:coauthVersionMax="47" xr10:uidLastSave="{00000000-0000-0000-0000-000000000000}"/>
  <bookViews>
    <workbookView xWindow="1740" yWindow="1100" windowWidth="27840" windowHeight="16620" tabRatio="500" activeTab="2" xr2:uid="{00000000-000D-0000-FFFF-FFFF00000000}"/>
  </bookViews>
  <sheets>
    <sheet name="TabCroisDyn" sheetId="6" r:id="rId1"/>
    <sheet name="Ex1.1" sheetId="10" r:id="rId2"/>
    <sheet name="Données Ex1" sheetId="5" r:id="rId3"/>
    <sheet name="Ex1.2" sheetId="4" r:id="rId4"/>
    <sheet name="Excel2LaTeX" sheetId="8" state="hidden" r:id="rId5"/>
    <sheet name=" Ex1.3" sheetId="11" r:id="rId6"/>
    <sheet name="Ex2" sheetId="2" r:id="rId7"/>
  </sheets>
  <definedNames>
    <definedName name="_xlnm.Print_Area" localSheetId="3">'Ex1.2'!$A$1:$I$19</definedName>
    <definedName name="_xlnm.Print_Area" localSheetId="6">'Ex2'!$A$1:$M$29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A3" i="8"/>
  <c r="A2" i="8"/>
  <c r="G66" i="11" l="1"/>
  <c r="F66" i="11"/>
  <c r="E66" i="11"/>
  <c r="F69" i="11" s="1"/>
  <c r="H69" i="11" s="1"/>
  <c r="G62" i="11"/>
  <c r="H17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C68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17" i="4"/>
  <c r="G68" i="4" s="1"/>
  <c r="N16" i="4" s="1"/>
  <c r="C8" i="4"/>
  <c r="D8" i="4" s="1"/>
  <c r="E8" i="4" s="1"/>
  <c r="F8" i="4" s="1"/>
  <c r="G8" i="4" s="1"/>
  <c r="H8" i="4" s="1"/>
  <c r="I8" i="4" s="1"/>
  <c r="J8" i="4" s="1"/>
  <c r="K8" i="4" s="1"/>
  <c r="L6" i="4"/>
  <c r="D7" i="4"/>
  <c r="E7" i="4"/>
  <c r="F7" i="4"/>
  <c r="G7" i="4"/>
  <c r="H7" i="4"/>
  <c r="I7" i="4"/>
  <c r="J7" i="4"/>
  <c r="K7" i="4"/>
  <c r="C7" i="4"/>
  <c r="J37" i="2"/>
  <c r="E40" i="2"/>
  <c r="F42" i="2" s="1"/>
  <c r="D44" i="2" s="1"/>
  <c r="G37" i="2"/>
  <c r="F37" i="2"/>
  <c r="D37" i="2"/>
  <c r="K22" i="2"/>
  <c r="D19" i="2"/>
  <c r="M36" i="2"/>
  <c r="L36" i="2"/>
  <c r="M35" i="2"/>
  <c r="L35" i="2"/>
  <c r="M34" i="2"/>
  <c r="L34" i="2"/>
  <c r="M33" i="2"/>
  <c r="L33" i="2"/>
  <c r="M32" i="2"/>
  <c r="L32" i="2"/>
  <c r="G36" i="2"/>
  <c r="F36" i="2"/>
  <c r="G35" i="2"/>
  <c r="F35" i="2"/>
  <c r="G34" i="2"/>
  <c r="F34" i="2"/>
  <c r="G33" i="2"/>
  <c r="F33" i="2"/>
  <c r="G32" i="2"/>
  <c r="F32" i="2"/>
  <c r="I5" i="2"/>
  <c r="I6" i="2"/>
  <c r="I7" i="2"/>
  <c r="I8" i="2"/>
  <c r="I9" i="2"/>
  <c r="E10" i="2"/>
  <c r="F10" i="2"/>
  <c r="G10" i="2"/>
  <c r="H10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F14" i="2"/>
  <c r="G14" i="2"/>
  <c r="L14" i="2"/>
  <c r="M14" i="2"/>
  <c r="F15" i="2"/>
  <c r="G15" i="2"/>
  <c r="L15" i="2"/>
  <c r="M15" i="2"/>
  <c r="F16" i="2"/>
  <c r="G16" i="2"/>
  <c r="L16" i="2"/>
  <c r="M16" i="2"/>
  <c r="F17" i="2"/>
  <c r="G17" i="2"/>
  <c r="L17" i="2"/>
  <c r="M17" i="2"/>
  <c r="F18" i="2"/>
  <c r="G18" i="2"/>
  <c r="L18" i="2"/>
  <c r="M18" i="2"/>
  <c r="L19" i="2"/>
  <c r="L7" i="4" l="1"/>
  <c r="P5" i="4" s="1"/>
  <c r="M37" i="2"/>
  <c r="F19" i="2"/>
  <c r="E22" i="2" s="1"/>
  <c r="L37" i="2"/>
  <c r="K40" i="2" s="1"/>
  <c r="L42" i="2" s="1"/>
  <c r="K44" i="2" s="1"/>
  <c r="I10" i="2"/>
  <c r="G19" i="2"/>
  <c r="M19" i="2"/>
  <c r="L24" i="2" s="1"/>
  <c r="K26" i="2" s="1"/>
  <c r="F24" i="2" l="1"/>
  <c r="D26" i="2" s="1"/>
</calcChain>
</file>

<file path=xl/sharedStrings.xml><?xml version="1.0" encoding="utf-8"?>
<sst xmlns="http://schemas.openxmlformats.org/spreadsheetml/2006/main" count="148" uniqueCount="77">
  <si>
    <t>Exercice 1</t>
  </si>
  <si>
    <t>P</t>
  </si>
  <si>
    <t>S</t>
  </si>
  <si>
    <t>Exercice 2</t>
  </si>
  <si>
    <t>Total</t>
  </si>
  <si>
    <t>1)</t>
  </si>
  <si>
    <t>2)</t>
  </si>
  <si>
    <t>[40,120[</t>
  </si>
  <si>
    <t>[120,200[</t>
  </si>
  <si>
    <t>[200,280[</t>
  </si>
  <si>
    <t>[280,360[</t>
  </si>
  <si>
    <t>Poids des feuilles, X</t>
  </si>
  <si>
    <t>[0,160[</t>
  </si>
  <si>
    <t>[160,320[</t>
  </si>
  <si>
    <t>[320,480[</t>
  </si>
  <si>
    <t>[480,640[</t>
  </si>
  <si>
    <t>[640,800[</t>
  </si>
  <si>
    <t>X</t>
  </si>
  <si>
    <t>total</t>
  </si>
  <si>
    <t>[120,200[, ni</t>
  </si>
  <si>
    <t>xi</t>
  </si>
  <si>
    <t>nixi</t>
  </si>
  <si>
    <t>nixi^2</t>
  </si>
  <si>
    <t>V=(1/382)*45657600-330,89^2=</t>
  </si>
  <si>
    <t>V=(1/53)*12115200-460,38^2=</t>
  </si>
  <si>
    <t>S = racine(V)=</t>
  </si>
  <si>
    <t>N°</t>
  </si>
  <si>
    <t>Total général</t>
  </si>
  <si>
    <t>Nombre de P</t>
  </si>
  <si>
    <t>Distribution marginale des logements selon leur nombre de pièces</t>
  </si>
  <si>
    <t>Distribution marginale des logements selon leur surface</t>
  </si>
  <si>
    <t xml:space="preserve">Remarque : on peut aussi copier la première et la dernière ligne du tableau croisé dynamique de l'Ex1.1, </t>
  </si>
  <si>
    <t>puis la 1ère et la dernière colonne.</t>
  </si>
  <si>
    <t>RangeAddress</t>
  </si>
  <si>
    <t>Options</t>
  </si>
  <si>
    <t>CellWidth</t>
  </si>
  <si>
    <t>Indent</t>
  </si>
  <si>
    <t>FileName</t>
  </si>
  <si>
    <t>Ex2Tabcorrigés.tex</t>
  </si>
  <si>
    <t xml:space="preserve">         </t>
  </si>
  <si>
    <t>Poids des racines ,Y</t>
  </si>
  <si>
    <t>[40,120[, ni</t>
  </si>
  <si>
    <t>V=(1/561)*33747200-230,02^2=</t>
  </si>
  <si>
    <t>[200,280[, ni</t>
  </si>
  <si>
    <t>[280,360[, ni</t>
  </si>
  <si>
    <t>Mx=2400/4=</t>
  </si>
  <si>
    <t>Mx=24400/53=</t>
  </si>
  <si>
    <t>Mx=129040/561=</t>
  </si>
  <si>
    <t>Mx=126400/382=</t>
  </si>
  <si>
    <t>V=(1/4)*1510400-600^2=</t>
  </si>
  <si>
    <t>On remarque  que l'écart-type de la série du poids des feuilles  conditionnellement à une classe du poids des racines augmente avec ce deuxième caractère.</t>
  </si>
  <si>
    <t>Plus le poids des racines est élevé, plus la série est dispersée.</t>
  </si>
  <si>
    <t>Nombre de Pièces xi</t>
  </si>
  <si>
    <t>Nombre de logements ni</t>
  </si>
  <si>
    <t>ni*xi</t>
  </si>
  <si>
    <t>Moyenne :</t>
  </si>
  <si>
    <t>Mp=</t>
  </si>
  <si>
    <t>Médiane :</t>
  </si>
  <si>
    <t>Me=</t>
  </si>
  <si>
    <t>Effectifs cumulés croissants</t>
  </si>
  <si>
    <t>80/2=40 et la 40ème, ainsi que la 41ème observation, sont égales à 4</t>
  </si>
  <si>
    <t>Surface en m^2, xi</t>
  </si>
  <si>
    <t>Nombre de logements, ni</t>
  </si>
  <si>
    <t>Ms=</t>
  </si>
  <si>
    <t>effectifs cumulés</t>
  </si>
  <si>
    <t>80/2=40 et la 40ème, ainsi que la 41ème observation, sont égales à 72</t>
  </si>
  <si>
    <t>50% des logements ont 4 pièces ou moins, ainsi qu'une surface inférieure ou égale à 76,9 m^2.</t>
  </si>
  <si>
    <t>r=racine(0,5321)=</t>
  </si>
  <si>
    <t>Les nuages de points ne montrent pas une corrélation linéaire très forte, une grande majorité de points formant un nuage de forme plutôt elliptique.</t>
  </si>
  <si>
    <t>Cependant la forme globale du nuage est très étirée et rappelle celle d'une droite.</t>
  </si>
  <si>
    <t>De plus le coeffcient de corrélation linéaire est  racine(0,5321), soit 0,73,  et n'est donc pas très proche de 1. Mais il est beaucoup plus proche de 1 que de 0.</t>
  </si>
  <si>
    <t>Estimer S en fonction de P, ou P en fonction de S, à l'aide de la droite de régression, ne permettra pas d'avoir un résultat très fiable, mais n'est pas non plus aberrant.</t>
  </si>
  <si>
    <t>varP</t>
  </si>
  <si>
    <t>varS</t>
  </si>
  <si>
    <t>r=</t>
  </si>
  <si>
    <t>COV</t>
  </si>
  <si>
    <t>Données Ex1.tex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</si>
</sst>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sz val="10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6" xfId="0" applyBorder="1"/>
    <xf numFmtId="0" fontId="0" fillId="0" borderId="8" xfId="0" applyBorder="1" applyAlignment="1">
      <alignment vertical="top"/>
    </xf>
    <xf numFmtId="0" fontId="0" fillId="0" borderId="9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2" borderId="0" xfId="0" applyFill="1"/>
    <xf numFmtId="0" fontId="5" fillId="2" borderId="0" xfId="0" applyFont="1" applyFill="1"/>
    <xf numFmtId="0" fontId="1" fillId="0" borderId="7" xfId="0" applyFont="1" applyBorder="1" applyAlignment="1">
      <alignment vertical="top"/>
    </xf>
    <xf numFmtId="0" fontId="0" fillId="0" borderId="5" xfId="0" applyBorder="1" applyAlignment="1">
      <alignment horizontal="right"/>
    </xf>
    <xf numFmtId="0" fontId="1" fillId="2" borderId="2" xfId="0" applyFont="1" applyFill="1" applyBorder="1"/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Ex1.3'!$B$2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 Ex1.3'!$A$3:$A$82</c:f>
              <c:numCache>
                <c:formatCode>General</c:formatCode>
                <c:ptCount val="8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9</c:v>
                </c:pt>
                <c:pt idx="77">
                  <c:v>7</c:v>
                </c:pt>
                <c:pt idx="78">
                  <c:v>2</c:v>
                </c:pt>
                <c:pt idx="79">
                  <c:v>7</c:v>
                </c:pt>
              </c:numCache>
            </c:numRef>
          </c:xVal>
          <c:yVal>
            <c:numRef>
              <c:f>' Ex1.3'!$B$3:$B$82</c:f>
              <c:numCache>
                <c:formatCode>General</c:formatCode>
                <c:ptCount val="80"/>
                <c:pt idx="0">
                  <c:v>73</c:v>
                </c:pt>
                <c:pt idx="1">
                  <c:v>75</c:v>
                </c:pt>
                <c:pt idx="2">
                  <c:v>66</c:v>
                </c:pt>
                <c:pt idx="3">
                  <c:v>51</c:v>
                </c:pt>
                <c:pt idx="4">
                  <c:v>58</c:v>
                </c:pt>
                <c:pt idx="5">
                  <c:v>62</c:v>
                </c:pt>
                <c:pt idx="6">
                  <c:v>93</c:v>
                </c:pt>
                <c:pt idx="7">
                  <c:v>110</c:v>
                </c:pt>
                <c:pt idx="8">
                  <c:v>84</c:v>
                </c:pt>
                <c:pt idx="9">
                  <c:v>64</c:v>
                </c:pt>
                <c:pt idx="10">
                  <c:v>61</c:v>
                </c:pt>
                <c:pt idx="11">
                  <c:v>68</c:v>
                </c:pt>
                <c:pt idx="12">
                  <c:v>66</c:v>
                </c:pt>
                <c:pt idx="13">
                  <c:v>92</c:v>
                </c:pt>
                <c:pt idx="14">
                  <c:v>91</c:v>
                </c:pt>
                <c:pt idx="15">
                  <c:v>80</c:v>
                </c:pt>
                <c:pt idx="16">
                  <c:v>84</c:v>
                </c:pt>
                <c:pt idx="17">
                  <c:v>91</c:v>
                </c:pt>
                <c:pt idx="18">
                  <c:v>53</c:v>
                </c:pt>
                <c:pt idx="19">
                  <c:v>87</c:v>
                </c:pt>
                <c:pt idx="20">
                  <c:v>78</c:v>
                </c:pt>
                <c:pt idx="21">
                  <c:v>69</c:v>
                </c:pt>
                <c:pt idx="22">
                  <c:v>73</c:v>
                </c:pt>
                <c:pt idx="23">
                  <c:v>94</c:v>
                </c:pt>
                <c:pt idx="24">
                  <c:v>163</c:v>
                </c:pt>
                <c:pt idx="25">
                  <c:v>58</c:v>
                </c:pt>
                <c:pt idx="26">
                  <c:v>62</c:v>
                </c:pt>
                <c:pt idx="27">
                  <c:v>121</c:v>
                </c:pt>
                <c:pt idx="28">
                  <c:v>79</c:v>
                </c:pt>
                <c:pt idx="29">
                  <c:v>98</c:v>
                </c:pt>
                <c:pt idx="30">
                  <c:v>46</c:v>
                </c:pt>
                <c:pt idx="31">
                  <c:v>70</c:v>
                </c:pt>
                <c:pt idx="32">
                  <c:v>51</c:v>
                </c:pt>
                <c:pt idx="33">
                  <c:v>78</c:v>
                </c:pt>
                <c:pt idx="34">
                  <c:v>66</c:v>
                </c:pt>
                <c:pt idx="35">
                  <c:v>47</c:v>
                </c:pt>
                <c:pt idx="36">
                  <c:v>63</c:v>
                </c:pt>
                <c:pt idx="37">
                  <c:v>161</c:v>
                </c:pt>
                <c:pt idx="38">
                  <c:v>62</c:v>
                </c:pt>
                <c:pt idx="39">
                  <c:v>80</c:v>
                </c:pt>
                <c:pt idx="40">
                  <c:v>72</c:v>
                </c:pt>
                <c:pt idx="41">
                  <c:v>68</c:v>
                </c:pt>
                <c:pt idx="42">
                  <c:v>89</c:v>
                </c:pt>
                <c:pt idx="43">
                  <c:v>71</c:v>
                </c:pt>
                <c:pt idx="44">
                  <c:v>78</c:v>
                </c:pt>
                <c:pt idx="45">
                  <c:v>117</c:v>
                </c:pt>
                <c:pt idx="46">
                  <c:v>62</c:v>
                </c:pt>
                <c:pt idx="47">
                  <c:v>24</c:v>
                </c:pt>
                <c:pt idx="48">
                  <c:v>76</c:v>
                </c:pt>
                <c:pt idx="49">
                  <c:v>60</c:v>
                </c:pt>
                <c:pt idx="50">
                  <c:v>66</c:v>
                </c:pt>
                <c:pt idx="51">
                  <c:v>59</c:v>
                </c:pt>
                <c:pt idx="52">
                  <c:v>76</c:v>
                </c:pt>
                <c:pt idx="53">
                  <c:v>95</c:v>
                </c:pt>
                <c:pt idx="54">
                  <c:v>77</c:v>
                </c:pt>
                <c:pt idx="55">
                  <c:v>138</c:v>
                </c:pt>
                <c:pt idx="56">
                  <c:v>67</c:v>
                </c:pt>
                <c:pt idx="57">
                  <c:v>55</c:v>
                </c:pt>
                <c:pt idx="58">
                  <c:v>79</c:v>
                </c:pt>
                <c:pt idx="59">
                  <c:v>82</c:v>
                </c:pt>
                <c:pt idx="60">
                  <c:v>47</c:v>
                </c:pt>
                <c:pt idx="61">
                  <c:v>63</c:v>
                </c:pt>
                <c:pt idx="62">
                  <c:v>84</c:v>
                </c:pt>
                <c:pt idx="63">
                  <c:v>34</c:v>
                </c:pt>
                <c:pt idx="64">
                  <c:v>68</c:v>
                </c:pt>
                <c:pt idx="65">
                  <c:v>71</c:v>
                </c:pt>
                <c:pt idx="66">
                  <c:v>59</c:v>
                </c:pt>
                <c:pt idx="67">
                  <c:v>90</c:v>
                </c:pt>
                <c:pt idx="68">
                  <c:v>65</c:v>
                </c:pt>
                <c:pt idx="69">
                  <c:v>67</c:v>
                </c:pt>
                <c:pt idx="70">
                  <c:v>71</c:v>
                </c:pt>
                <c:pt idx="71">
                  <c:v>66</c:v>
                </c:pt>
                <c:pt idx="72">
                  <c:v>72</c:v>
                </c:pt>
                <c:pt idx="73">
                  <c:v>94</c:v>
                </c:pt>
                <c:pt idx="74">
                  <c:v>104</c:v>
                </c:pt>
                <c:pt idx="75">
                  <c:v>88</c:v>
                </c:pt>
                <c:pt idx="76">
                  <c:v>133</c:v>
                </c:pt>
                <c:pt idx="77">
                  <c:v>92</c:v>
                </c:pt>
                <c:pt idx="78">
                  <c:v>32</c:v>
                </c:pt>
                <c:pt idx="79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A-A14B-8536-381030CD7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36767"/>
        <c:axId val="1262440703"/>
      </c:scatterChart>
      <c:valAx>
        <c:axId val="125583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2440703"/>
        <c:crosses val="autoZero"/>
        <c:crossBetween val="midCat"/>
      </c:valAx>
      <c:valAx>
        <c:axId val="12624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8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Ex1.3'!$C$2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 Ex1.3'!$B$3:$B$82</c:f>
              <c:numCache>
                <c:formatCode>General</c:formatCode>
                <c:ptCount val="80"/>
                <c:pt idx="0">
                  <c:v>73</c:v>
                </c:pt>
                <c:pt idx="1">
                  <c:v>75</c:v>
                </c:pt>
                <c:pt idx="2">
                  <c:v>66</c:v>
                </c:pt>
                <c:pt idx="3">
                  <c:v>51</c:v>
                </c:pt>
                <c:pt idx="4">
                  <c:v>58</c:v>
                </c:pt>
                <c:pt idx="5">
                  <c:v>62</c:v>
                </c:pt>
                <c:pt idx="6">
                  <c:v>93</c:v>
                </c:pt>
                <c:pt idx="7">
                  <c:v>110</c:v>
                </c:pt>
                <c:pt idx="8">
                  <c:v>84</c:v>
                </c:pt>
                <c:pt idx="9">
                  <c:v>64</c:v>
                </c:pt>
                <c:pt idx="10">
                  <c:v>61</c:v>
                </c:pt>
                <c:pt idx="11">
                  <c:v>68</c:v>
                </c:pt>
                <c:pt idx="12">
                  <c:v>66</c:v>
                </c:pt>
                <c:pt idx="13">
                  <c:v>92</c:v>
                </c:pt>
                <c:pt idx="14">
                  <c:v>91</c:v>
                </c:pt>
                <c:pt idx="15">
                  <c:v>80</c:v>
                </c:pt>
                <c:pt idx="16">
                  <c:v>84</c:v>
                </c:pt>
                <c:pt idx="17">
                  <c:v>91</c:v>
                </c:pt>
                <c:pt idx="18">
                  <c:v>53</c:v>
                </c:pt>
                <c:pt idx="19">
                  <c:v>87</c:v>
                </c:pt>
                <c:pt idx="20">
                  <c:v>78</c:v>
                </c:pt>
                <c:pt idx="21">
                  <c:v>69</c:v>
                </c:pt>
                <c:pt idx="22">
                  <c:v>73</c:v>
                </c:pt>
                <c:pt idx="23">
                  <c:v>94</c:v>
                </c:pt>
                <c:pt idx="24">
                  <c:v>163</c:v>
                </c:pt>
                <c:pt idx="25">
                  <c:v>58</c:v>
                </c:pt>
                <c:pt idx="26">
                  <c:v>62</c:v>
                </c:pt>
                <c:pt idx="27">
                  <c:v>121</c:v>
                </c:pt>
                <c:pt idx="28">
                  <c:v>79</c:v>
                </c:pt>
                <c:pt idx="29">
                  <c:v>98</c:v>
                </c:pt>
                <c:pt idx="30">
                  <c:v>46</c:v>
                </c:pt>
                <c:pt idx="31">
                  <c:v>70</c:v>
                </c:pt>
                <c:pt idx="32">
                  <c:v>51</c:v>
                </c:pt>
                <c:pt idx="33">
                  <c:v>78</c:v>
                </c:pt>
                <c:pt idx="34">
                  <c:v>66</c:v>
                </c:pt>
                <c:pt idx="35">
                  <c:v>47</c:v>
                </c:pt>
                <c:pt idx="36">
                  <c:v>63</c:v>
                </c:pt>
                <c:pt idx="37">
                  <c:v>161</c:v>
                </c:pt>
                <c:pt idx="38">
                  <c:v>62</c:v>
                </c:pt>
                <c:pt idx="39">
                  <c:v>80</c:v>
                </c:pt>
                <c:pt idx="40">
                  <c:v>72</c:v>
                </c:pt>
                <c:pt idx="41">
                  <c:v>68</c:v>
                </c:pt>
                <c:pt idx="42">
                  <c:v>89</c:v>
                </c:pt>
                <c:pt idx="43">
                  <c:v>71</c:v>
                </c:pt>
                <c:pt idx="44">
                  <c:v>78</c:v>
                </c:pt>
                <c:pt idx="45">
                  <c:v>117</c:v>
                </c:pt>
                <c:pt idx="46">
                  <c:v>62</c:v>
                </c:pt>
                <c:pt idx="47">
                  <c:v>24</c:v>
                </c:pt>
                <c:pt idx="48">
                  <c:v>76</c:v>
                </c:pt>
                <c:pt idx="49">
                  <c:v>60</c:v>
                </c:pt>
                <c:pt idx="50">
                  <c:v>66</c:v>
                </c:pt>
                <c:pt idx="51">
                  <c:v>59</c:v>
                </c:pt>
                <c:pt idx="52">
                  <c:v>76</c:v>
                </c:pt>
                <c:pt idx="53">
                  <c:v>95</c:v>
                </c:pt>
                <c:pt idx="54">
                  <c:v>77</c:v>
                </c:pt>
                <c:pt idx="55">
                  <c:v>138</c:v>
                </c:pt>
                <c:pt idx="56">
                  <c:v>67</c:v>
                </c:pt>
                <c:pt idx="57">
                  <c:v>55</c:v>
                </c:pt>
                <c:pt idx="58">
                  <c:v>79</c:v>
                </c:pt>
                <c:pt idx="59">
                  <c:v>82</c:v>
                </c:pt>
                <c:pt idx="60">
                  <c:v>47</c:v>
                </c:pt>
                <c:pt idx="61">
                  <c:v>63</c:v>
                </c:pt>
                <c:pt idx="62">
                  <c:v>84</c:v>
                </c:pt>
                <c:pt idx="63">
                  <c:v>34</c:v>
                </c:pt>
                <c:pt idx="64">
                  <c:v>68</c:v>
                </c:pt>
                <c:pt idx="65">
                  <c:v>71</c:v>
                </c:pt>
                <c:pt idx="66">
                  <c:v>59</c:v>
                </c:pt>
                <c:pt idx="67">
                  <c:v>90</c:v>
                </c:pt>
                <c:pt idx="68">
                  <c:v>65</c:v>
                </c:pt>
                <c:pt idx="69">
                  <c:v>67</c:v>
                </c:pt>
                <c:pt idx="70">
                  <c:v>71</c:v>
                </c:pt>
                <c:pt idx="71">
                  <c:v>66</c:v>
                </c:pt>
                <c:pt idx="72">
                  <c:v>72</c:v>
                </c:pt>
                <c:pt idx="73">
                  <c:v>94</c:v>
                </c:pt>
                <c:pt idx="74">
                  <c:v>104</c:v>
                </c:pt>
                <c:pt idx="75">
                  <c:v>88</c:v>
                </c:pt>
                <c:pt idx="76">
                  <c:v>133</c:v>
                </c:pt>
                <c:pt idx="77">
                  <c:v>92</c:v>
                </c:pt>
                <c:pt idx="78">
                  <c:v>32</c:v>
                </c:pt>
                <c:pt idx="79">
                  <c:v>112</c:v>
                </c:pt>
              </c:numCache>
            </c:numRef>
          </c:xVal>
          <c:yVal>
            <c:numRef>
              <c:f>' Ex1.3'!$C$3:$C$82</c:f>
              <c:numCache>
                <c:formatCode>General</c:formatCode>
                <c:ptCount val="8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9</c:v>
                </c:pt>
                <c:pt idx="77">
                  <c:v>7</c:v>
                </c:pt>
                <c:pt idx="78">
                  <c:v>2</c:v>
                </c:pt>
                <c:pt idx="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2-6C4D-9427-5DE714EC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18479"/>
        <c:axId val="1682568927"/>
      </c:scatterChart>
      <c:valAx>
        <c:axId val="16826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568927"/>
        <c:crosses val="autoZero"/>
        <c:crossBetween val="midCat"/>
      </c:valAx>
      <c:valAx>
        <c:axId val="16825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61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127000</xdr:rowOff>
    </xdr:from>
    <xdr:to>
      <xdr:col>14</xdr:col>
      <xdr:colOff>254000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04440D-8D40-9CFA-F644-EDC5897B0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406400</xdr:colOff>
      <xdr:row>29</xdr:row>
      <xdr:rowOff>88900</xdr:rowOff>
    </xdr:from>
    <xdr:to>
      <xdr:col>14</xdr:col>
      <xdr:colOff>546100</xdr:colOff>
      <xdr:row>53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1B38AA3-9B99-6E1A-DF7F-3E3D4459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05.619561689811" createdVersion="1" refreshedVersion="8" recordCount="80" upgradeOnRefresh="1" xr:uid="{00000000-000A-0000-FFFF-FFFF04000000}">
  <cacheSource type="worksheet">
    <worksheetSource ref="B1:C81" sheet="Données Ex1"/>
  </cacheSource>
  <cacheFields count="2">
    <cacheField name="P" numFmtId="0">
      <sharedItems containsSemiMixedTypes="0" containsString="0" containsNumber="1" containsInteger="1" minValue="1" maxValue="10" count="9">
        <n v="5"/>
        <n v="4"/>
        <n v="3"/>
        <n v="6"/>
        <n v="10"/>
        <n v="2"/>
        <n v="1"/>
        <n v="9"/>
        <n v="7"/>
      </sharedItems>
    </cacheField>
    <cacheField name="S" numFmtId="0">
      <sharedItems containsSemiMixedTypes="0" containsString="0" containsNumber="1" containsInteger="1" minValue="24" maxValue="163" count="51">
        <n v="73"/>
        <n v="75"/>
        <n v="66"/>
        <n v="51"/>
        <n v="58"/>
        <n v="62"/>
        <n v="93"/>
        <n v="110"/>
        <n v="84"/>
        <n v="64"/>
        <n v="61"/>
        <n v="68"/>
        <n v="92"/>
        <n v="91"/>
        <n v="80"/>
        <n v="53"/>
        <n v="87"/>
        <n v="78"/>
        <n v="69"/>
        <n v="94"/>
        <n v="163"/>
        <n v="121"/>
        <n v="79"/>
        <n v="98"/>
        <n v="46"/>
        <n v="70"/>
        <n v="47"/>
        <n v="63"/>
        <n v="161"/>
        <n v="72"/>
        <n v="89"/>
        <n v="71"/>
        <n v="117"/>
        <n v="24"/>
        <n v="76"/>
        <n v="60"/>
        <n v="59"/>
        <n v="95"/>
        <n v="77"/>
        <n v="138"/>
        <n v="67"/>
        <n v="55"/>
        <n v="82"/>
        <n v="34"/>
        <n v="90"/>
        <n v="65"/>
        <n v="104"/>
        <n v="88"/>
        <n v="133"/>
        <n v="32"/>
        <n v="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</r>
  <r>
    <x v="1"/>
    <x v="1"/>
  </r>
  <r>
    <x v="2"/>
    <x v="2"/>
  </r>
  <r>
    <x v="1"/>
    <x v="3"/>
  </r>
  <r>
    <x v="2"/>
    <x v="4"/>
  </r>
  <r>
    <x v="1"/>
    <x v="5"/>
  </r>
  <r>
    <x v="2"/>
    <x v="6"/>
  </r>
  <r>
    <x v="0"/>
    <x v="7"/>
  </r>
  <r>
    <x v="1"/>
    <x v="8"/>
  </r>
  <r>
    <x v="1"/>
    <x v="9"/>
  </r>
  <r>
    <x v="1"/>
    <x v="10"/>
  </r>
  <r>
    <x v="1"/>
    <x v="11"/>
  </r>
  <r>
    <x v="0"/>
    <x v="2"/>
  </r>
  <r>
    <x v="0"/>
    <x v="12"/>
  </r>
  <r>
    <x v="0"/>
    <x v="13"/>
  </r>
  <r>
    <x v="0"/>
    <x v="14"/>
  </r>
  <r>
    <x v="0"/>
    <x v="8"/>
  </r>
  <r>
    <x v="1"/>
    <x v="13"/>
  </r>
  <r>
    <x v="2"/>
    <x v="15"/>
  </r>
  <r>
    <x v="1"/>
    <x v="16"/>
  </r>
  <r>
    <x v="2"/>
    <x v="17"/>
  </r>
  <r>
    <x v="1"/>
    <x v="18"/>
  </r>
  <r>
    <x v="1"/>
    <x v="0"/>
  </r>
  <r>
    <x v="3"/>
    <x v="19"/>
  </r>
  <r>
    <x v="4"/>
    <x v="20"/>
  </r>
  <r>
    <x v="2"/>
    <x v="4"/>
  </r>
  <r>
    <x v="1"/>
    <x v="5"/>
  </r>
  <r>
    <x v="0"/>
    <x v="21"/>
  </r>
  <r>
    <x v="1"/>
    <x v="22"/>
  </r>
  <r>
    <x v="1"/>
    <x v="23"/>
  </r>
  <r>
    <x v="5"/>
    <x v="24"/>
  </r>
  <r>
    <x v="2"/>
    <x v="25"/>
  </r>
  <r>
    <x v="2"/>
    <x v="3"/>
  </r>
  <r>
    <x v="3"/>
    <x v="17"/>
  </r>
  <r>
    <x v="1"/>
    <x v="2"/>
  </r>
  <r>
    <x v="2"/>
    <x v="26"/>
  </r>
  <r>
    <x v="1"/>
    <x v="27"/>
  </r>
  <r>
    <x v="0"/>
    <x v="28"/>
  </r>
  <r>
    <x v="2"/>
    <x v="5"/>
  </r>
  <r>
    <x v="3"/>
    <x v="14"/>
  </r>
  <r>
    <x v="0"/>
    <x v="29"/>
  </r>
  <r>
    <x v="2"/>
    <x v="11"/>
  </r>
  <r>
    <x v="0"/>
    <x v="30"/>
  </r>
  <r>
    <x v="0"/>
    <x v="31"/>
  </r>
  <r>
    <x v="0"/>
    <x v="17"/>
  </r>
  <r>
    <x v="3"/>
    <x v="32"/>
  </r>
  <r>
    <x v="0"/>
    <x v="5"/>
  </r>
  <r>
    <x v="6"/>
    <x v="33"/>
  </r>
  <r>
    <x v="1"/>
    <x v="34"/>
  </r>
  <r>
    <x v="1"/>
    <x v="35"/>
  </r>
  <r>
    <x v="1"/>
    <x v="2"/>
  </r>
  <r>
    <x v="2"/>
    <x v="36"/>
  </r>
  <r>
    <x v="1"/>
    <x v="34"/>
  </r>
  <r>
    <x v="0"/>
    <x v="37"/>
  </r>
  <r>
    <x v="2"/>
    <x v="38"/>
  </r>
  <r>
    <x v="1"/>
    <x v="39"/>
  </r>
  <r>
    <x v="1"/>
    <x v="40"/>
  </r>
  <r>
    <x v="5"/>
    <x v="41"/>
  </r>
  <r>
    <x v="0"/>
    <x v="22"/>
  </r>
  <r>
    <x v="1"/>
    <x v="42"/>
  </r>
  <r>
    <x v="1"/>
    <x v="26"/>
  </r>
  <r>
    <x v="2"/>
    <x v="27"/>
  </r>
  <r>
    <x v="0"/>
    <x v="8"/>
  </r>
  <r>
    <x v="2"/>
    <x v="43"/>
  </r>
  <r>
    <x v="1"/>
    <x v="11"/>
  </r>
  <r>
    <x v="1"/>
    <x v="31"/>
  </r>
  <r>
    <x v="2"/>
    <x v="36"/>
  </r>
  <r>
    <x v="3"/>
    <x v="44"/>
  </r>
  <r>
    <x v="1"/>
    <x v="45"/>
  </r>
  <r>
    <x v="1"/>
    <x v="40"/>
  </r>
  <r>
    <x v="1"/>
    <x v="31"/>
  </r>
  <r>
    <x v="1"/>
    <x v="2"/>
  </r>
  <r>
    <x v="1"/>
    <x v="29"/>
  </r>
  <r>
    <x v="0"/>
    <x v="19"/>
  </r>
  <r>
    <x v="3"/>
    <x v="46"/>
  </r>
  <r>
    <x v="0"/>
    <x v="47"/>
  </r>
  <r>
    <x v="7"/>
    <x v="48"/>
  </r>
  <r>
    <x v="8"/>
    <x v="12"/>
  </r>
  <r>
    <x v="5"/>
    <x v="49"/>
  </r>
  <r>
    <x v="8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8" dataOnRows="1" applyNumberFormats="0" applyBorderFormats="0" applyFontFormats="0" applyPatternFormats="0" applyAlignmentFormats="0" applyWidthHeightFormats="1" dataCaption="Données" updatedVersion="8" showMemberPropertyTips="0" useAutoFormatting="1" itemPrintTitles="1" createdVersion="1" indent="0" compact="0" compactData="0" gridDropZones="1">
  <location ref="A3:K5" firstHeaderRow="1" firstDataRow="2" firstDataCol="1"/>
  <pivotFields count="2">
    <pivotField axis="axisCol" dataField="1" compact="0" outline="0" showAll="0" includeNewItemsInFilter="1">
      <items count="10">
        <item x="6"/>
        <item x="5"/>
        <item x="2"/>
        <item x="1"/>
        <item x="0"/>
        <item x="3"/>
        <item x="8"/>
        <item x="7"/>
        <item x="4"/>
        <item t="default"/>
      </items>
    </pivotField>
    <pivotField compact="0" outline="0" showAll="0" includeNewItemsInFilter="1">
      <items count="52">
        <item x="33"/>
        <item x="49"/>
        <item x="43"/>
        <item x="24"/>
        <item x="26"/>
        <item x="3"/>
        <item x="15"/>
        <item x="41"/>
        <item x="4"/>
        <item x="36"/>
        <item x="35"/>
        <item x="10"/>
        <item x="5"/>
        <item x="27"/>
        <item x="9"/>
        <item x="45"/>
        <item x="2"/>
        <item x="40"/>
        <item x="11"/>
        <item x="18"/>
        <item x="25"/>
        <item x="31"/>
        <item x="29"/>
        <item x="0"/>
        <item x="1"/>
        <item x="34"/>
        <item x="38"/>
        <item x="17"/>
        <item x="22"/>
        <item x="14"/>
        <item x="42"/>
        <item x="8"/>
        <item x="16"/>
        <item x="47"/>
        <item x="30"/>
        <item x="44"/>
        <item x="13"/>
        <item x="12"/>
        <item x="6"/>
        <item x="19"/>
        <item x="37"/>
        <item x="23"/>
        <item x="46"/>
        <item x="7"/>
        <item x="50"/>
        <item x="32"/>
        <item x="21"/>
        <item x="48"/>
        <item x="39"/>
        <item x="28"/>
        <item x="20"/>
        <item t="default"/>
      </items>
    </pivotField>
  </pivotFields>
  <rowItems count="1">
    <i/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ombre de P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3:K5"/>
  <sheetViews>
    <sheetView workbookViewId="0">
      <selection activeCell="A3" sqref="A3:K56"/>
    </sheetView>
  </sheetViews>
  <sheetFormatPr baseColWidth="10" defaultRowHeight="13" x14ac:dyDescent="0.15"/>
  <cols>
    <col min="1" max="1" width="12" bestFit="1" customWidth="1"/>
    <col min="2" max="10" width="4.6640625" bestFit="1" customWidth="1"/>
    <col min="11" max="11" width="12.1640625" bestFit="1" customWidth="1"/>
  </cols>
  <sheetData>
    <row r="3" spans="1:11" x14ac:dyDescent="0.15">
      <c r="A3" s="18" t="s">
        <v>28</v>
      </c>
      <c r="B3" s="18" t="s">
        <v>1</v>
      </c>
      <c r="C3" s="15"/>
      <c r="D3" s="15"/>
      <c r="E3" s="15"/>
      <c r="F3" s="15"/>
      <c r="G3" s="15"/>
      <c r="H3" s="15"/>
      <c r="I3" s="15"/>
      <c r="J3" s="15"/>
      <c r="K3" s="16"/>
    </row>
    <row r="4" spans="1:11" x14ac:dyDescent="0.15">
      <c r="A4" s="17"/>
      <c r="B4" s="14">
        <v>1</v>
      </c>
      <c r="C4" s="22">
        <v>2</v>
      </c>
      <c r="D4" s="22">
        <v>3</v>
      </c>
      <c r="E4" s="22">
        <v>4</v>
      </c>
      <c r="F4" s="22">
        <v>5</v>
      </c>
      <c r="G4" s="22">
        <v>6</v>
      </c>
      <c r="H4" s="22">
        <v>7</v>
      </c>
      <c r="I4" s="22">
        <v>9</v>
      </c>
      <c r="J4" s="22">
        <v>10</v>
      </c>
      <c r="K4" s="19" t="s">
        <v>27</v>
      </c>
    </row>
    <row r="5" spans="1:11" x14ac:dyDescent="0.15">
      <c r="A5" s="20" t="s">
        <v>4</v>
      </c>
      <c r="B5" s="20">
        <v>1</v>
      </c>
      <c r="C5" s="23">
        <v>3</v>
      </c>
      <c r="D5" s="23">
        <v>16</v>
      </c>
      <c r="E5" s="23">
        <v>31</v>
      </c>
      <c r="F5" s="23">
        <v>19</v>
      </c>
      <c r="G5" s="23">
        <v>6</v>
      </c>
      <c r="H5" s="23">
        <v>2</v>
      </c>
      <c r="I5" s="23">
        <v>1</v>
      </c>
      <c r="J5" s="23">
        <v>1</v>
      </c>
      <c r="K5" s="21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/>
  </sheetViews>
  <sheetFormatPr baseColWidth="10" defaultRowHeight="13" x14ac:dyDescent="0.15"/>
  <sheetData>
    <row r="1" spans="1:11" ht="16" x14ac:dyDescent="0.2">
      <c r="A1" s="7" t="s">
        <v>0</v>
      </c>
    </row>
    <row r="3" spans="1:11" x14ac:dyDescent="0.15">
      <c r="A3" t="s">
        <v>28</v>
      </c>
      <c r="B3" t="s">
        <v>1</v>
      </c>
    </row>
    <row r="4" spans="1:11" x14ac:dyDescent="0.15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9</v>
      </c>
      <c r="J4">
        <v>10</v>
      </c>
      <c r="K4" t="s">
        <v>27</v>
      </c>
    </row>
    <row r="5" spans="1:11" x14ac:dyDescent="0.15">
      <c r="A5">
        <v>24</v>
      </c>
      <c r="B5">
        <v>1</v>
      </c>
      <c r="K5">
        <v>1</v>
      </c>
    </row>
    <row r="6" spans="1:11" x14ac:dyDescent="0.15">
      <c r="A6">
        <v>32</v>
      </c>
      <c r="C6">
        <v>1</v>
      </c>
      <c r="K6">
        <v>1</v>
      </c>
    </row>
    <row r="7" spans="1:11" x14ac:dyDescent="0.15">
      <c r="A7">
        <v>34</v>
      </c>
      <c r="D7">
        <v>1</v>
      </c>
      <c r="K7">
        <v>1</v>
      </c>
    </row>
    <row r="8" spans="1:11" x14ac:dyDescent="0.15">
      <c r="A8">
        <v>46</v>
      </c>
      <c r="C8">
        <v>1</v>
      </c>
      <c r="K8">
        <v>1</v>
      </c>
    </row>
    <row r="9" spans="1:11" x14ac:dyDescent="0.15">
      <c r="A9">
        <v>47</v>
      </c>
      <c r="D9">
        <v>1</v>
      </c>
      <c r="E9">
        <v>1</v>
      </c>
      <c r="K9">
        <v>2</v>
      </c>
    </row>
    <row r="10" spans="1:11" x14ac:dyDescent="0.15">
      <c r="A10">
        <v>51</v>
      </c>
      <c r="D10">
        <v>1</v>
      </c>
      <c r="E10">
        <v>1</v>
      </c>
      <c r="K10">
        <v>2</v>
      </c>
    </row>
    <row r="11" spans="1:11" x14ac:dyDescent="0.15">
      <c r="A11">
        <v>53</v>
      </c>
      <c r="D11">
        <v>1</v>
      </c>
      <c r="K11">
        <v>1</v>
      </c>
    </row>
    <row r="12" spans="1:11" x14ac:dyDescent="0.15">
      <c r="A12">
        <v>55</v>
      </c>
      <c r="C12">
        <v>1</v>
      </c>
      <c r="K12">
        <v>1</v>
      </c>
    </row>
    <row r="13" spans="1:11" x14ac:dyDescent="0.15">
      <c r="A13">
        <v>58</v>
      </c>
      <c r="D13">
        <v>2</v>
      </c>
      <c r="K13">
        <v>2</v>
      </c>
    </row>
    <row r="14" spans="1:11" x14ac:dyDescent="0.15">
      <c r="A14">
        <v>59</v>
      </c>
      <c r="D14">
        <v>2</v>
      </c>
      <c r="K14">
        <v>2</v>
      </c>
    </row>
    <row r="15" spans="1:11" x14ac:dyDescent="0.15">
      <c r="A15">
        <v>60</v>
      </c>
      <c r="E15">
        <v>1</v>
      </c>
      <c r="K15">
        <v>1</v>
      </c>
    </row>
    <row r="16" spans="1:11" x14ac:dyDescent="0.15">
      <c r="A16">
        <v>61</v>
      </c>
      <c r="E16">
        <v>1</v>
      </c>
      <c r="K16">
        <v>1</v>
      </c>
    </row>
    <row r="17" spans="1:11" x14ac:dyDescent="0.15">
      <c r="A17">
        <v>62</v>
      </c>
      <c r="D17">
        <v>1</v>
      </c>
      <c r="E17">
        <v>2</v>
      </c>
      <c r="F17">
        <v>1</v>
      </c>
      <c r="K17">
        <v>4</v>
      </c>
    </row>
    <row r="18" spans="1:11" x14ac:dyDescent="0.15">
      <c r="A18">
        <v>63</v>
      </c>
      <c r="D18">
        <v>1</v>
      </c>
      <c r="E18">
        <v>1</v>
      </c>
      <c r="K18">
        <v>2</v>
      </c>
    </row>
    <row r="19" spans="1:11" x14ac:dyDescent="0.15">
      <c r="A19">
        <v>64</v>
      </c>
      <c r="E19">
        <v>1</v>
      </c>
      <c r="K19">
        <v>1</v>
      </c>
    </row>
    <row r="20" spans="1:11" x14ac:dyDescent="0.15">
      <c r="A20">
        <v>65</v>
      </c>
      <c r="E20">
        <v>1</v>
      </c>
      <c r="K20">
        <v>1</v>
      </c>
    </row>
    <row r="21" spans="1:11" x14ac:dyDescent="0.15">
      <c r="A21">
        <v>66</v>
      </c>
      <c r="D21">
        <v>1</v>
      </c>
      <c r="E21">
        <v>3</v>
      </c>
      <c r="F21">
        <v>1</v>
      </c>
      <c r="K21">
        <v>5</v>
      </c>
    </row>
    <row r="22" spans="1:11" x14ac:dyDescent="0.15">
      <c r="A22">
        <v>67</v>
      </c>
      <c r="E22">
        <v>2</v>
      </c>
      <c r="K22">
        <v>2</v>
      </c>
    </row>
    <row r="23" spans="1:11" x14ac:dyDescent="0.15">
      <c r="A23">
        <v>68</v>
      </c>
      <c r="D23">
        <v>1</v>
      </c>
      <c r="E23">
        <v>2</v>
      </c>
      <c r="K23">
        <v>3</v>
      </c>
    </row>
    <row r="24" spans="1:11" x14ac:dyDescent="0.15">
      <c r="A24">
        <v>69</v>
      </c>
      <c r="E24">
        <v>1</v>
      </c>
      <c r="K24">
        <v>1</v>
      </c>
    </row>
    <row r="25" spans="1:11" x14ac:dyDescent="0.15">
      <c r="A25">
        <v>70</v>
      </c>
      <c r="D25">
        <v>1</v>
      </c>
      <c r="K25">
        <v>1</v>
      </c>
    </row>
    <row r="26" spans="1:11" x14ac:dyDescent="0.15">
      <c r="A26">
        <v>71</v>
      </c>
      <c r="E26">
        <v>2</v>
      </c>
      <c r="F26">
        <v>1</v>
      </c>
      <c r="K26">
        <v>3</v>
      </c>
    </row>
    <row r="27" spans="1:11" x14ac:dyDescent="0.15">
      <c r="A27">
        <v>72</v>
      </c>
      <c r="E27">
        <v>1</v>
      </c>
      <c r="F27">
        <v>1</v>
      </c>
      <c r="K27">
        <v>2</v>
      </c>
    </row>
    <row r="28" spans="1:11" x14ac:dyDescent="0.15">
      <c r="A28">
        <v>73</v>
      </c>
      <c r="E28">
        <v>1</v>
      </c>
      <c r="F28">
        <v>1</v>
      </c>
      <c r="K28">
        <v>2</v>
      </c>
    </row>
    <row r="29" spans="1:11" x14ac:dyDescent="0.15">
      <c r="A29">
        <v>75</v>
      </c>
      <c r="E29">
        <v>1</v>
      </c>
      <c r="K29">
        <v>1</v>
      </c>
    </row>
    <row r="30" spans="1:11" x14ac:dyDescent="0.15">
      <c r="A30">
        <v>76</v>
      </c>
      <c r="E30">
        <v>2</v>
      </c>
      <c r="K30">
        <v>2</v>
      </c>
    </row>
    <row r="31" spans="1:11" x14ac:dyDescent="0.15">
      <c r="A31">
        <v>77</v>
      </c>
      <c r="D31">
        <v>1</v>
      </c>
      <c r="K31">
        <v>1</v>
      </c>
    </row>
    <row r="32" spans="1:11" x14ac:dyDescent="0.15">
      <c r="A32">
        <v>78</v>
      </c>
      <c r="D32">
        <v>1</v>
      </c>
      <c r="F32">
        <v>1</v>
      </c>
      <c r="G32">
        <v>1</v>
      </c>
      <c r="K32">
        <v>3</v>
      </c>
    </row>
    <row r="33" spans="1:11" x14ac:dyDescent="0.15">
      <c r="A33">
        <v>79</v>
      </c>
      <c r="E33">
        <v>1</v>
      </c>
      <c r="F33">
        <v>1</v>
      </c>
      <c r="K33">
        <v>2</v>
      </c>
    </row>
    <row r="34" spans="1:11" x14ac:dyDescent="0.15">
      <c r="A34">
        <v>80</v>
      </c>
      <c r="F34">
        <v>1</v>
      </c>
      <c r="G34">
        <v>1</v>
      </c>
      <c r="K34">
        <v>2</v>
      </c>
    </row>
    <row r="35" spans="1:11" x14ac:dyDescent="0.15">
      <c r="A35">
        <v>82</v>
      </c>
      <c r="E35">
        <v>1</v>
      </c>
      <c r="K35">
        <v>1</v>
      </c>
    </row>
    <row r="36" spans="1:11" x14ac:dyDescent="0.15">
      <c r="A36">
        <v>84</v>
      </c>
      <c r="E36">
        <v>1</v>
      </c>
      <c r="F36">
        <v>2</v>
      </c>
      <c r="K36">
        <v>3</v>
      </c>
    </row>
    <row r="37" spans="1:11" x14ac:dyDescent="0.15">
      <c r="A37">
        <v>87</v>
      </c>
      <c r="E37">
        <v>1</v>
      </c>
      <c r="K37">
        <v>1</v>
      </c>
    </row>
    <row r="38" spans="1:11" x14ac:dyDescent="0.15">
      <c r="A38">
        <v>88</v>
      </c>
      <c r="F38">
        <v>1</v>
      </c>
      <c r="K38">
        <v>1</v>
      </c>
    </row>
    <row r="39" spans="1:11" x14ac:dyDescent="0.15">
      <c r="A39">
        <v>89</v>
      </c>
      <c r="F39">
        <v>1</v>
      </c>
      <c r="K39">
        <v>1</v>
      </c>
    </row>
    <row r="40" spans="1:11" x14ac:dyDescent="0.15">
      <c r="A40">
        <v>90</v>
      </c>
      <c r="G40">
        <v>1</v>
      </c>
      <c r="K40">
        <v>1</v>
      </c>
    </row>
    <row r="41" spans="1:11" x14ac:dyDescent="0.15">
      <c r="A41">
        <v>91</v>
      </c>
      <c r="E41">
        <v>1</v>
      </c>
      <c r="F41">
        <v>1</v>
      </c>
      <c r="K41">
        <v>2</v>
      </c>
    </row>
    <row r="42" spans="1:11" x14ac:dyDescent="0.15">
      <c r="A42">
        <v>92</v>
      </c>
      <c r="F42">
        <v>1</v>
      </c>
      <c r="H42">
        <v>1</v>
      </c>
      <c r="K42">
        <v>2</v>
      </c>
    </row>
    <row r="43" spans="1:11" x14ac:dyDescent="0.15">
      <c r="A43">
        <v>93</v>
      </c>
      <c r="D43">
        <v>1</v>
      </c>
      <c r="K43">
        <v>1</v>
      </c>
    </row>
    <row r="44" spans="1:11" x14ac:dyDescent="0.15">
      <c r="A44">
        <v>94</v>
      </c>
      <c r="F44">
        <v>1</v>
      </c>
      <c r="G44">
        <v>1</v>
      </c>
      <c r="K44">
        <v>2</v>
      </c>
    </row>
    <row r="45" spans="1:11" x14ac:dyDescent="0.15">
      <c r="A45">
        <v>95</v>
      </c>
      <c r="F45">
        <v>1</v>
      </c>
      <c r="K45">
        <v>1</v>
      </c>
    </row>
    <row r="46" spans="1:11" x14ac:dyDescent="0.15">
      <c r="A46">
        <v>98</v>
      </c>
      <c r="E46">
        <v>1</v>
      </c>
      <c r="K46">
        <v>1</v>
      </c>
    </row>
    <row r="47" spans="1:11" x14ac:dyDescent="0.15">
      <c r="A47">
        <v>104</v>
      </c>
      <c r="G47">
        <v>1</v>
      </c>
      <c r="K47">
        <v>1</v>
      </c>
    </row>
    <row r="48" spans="1:11" x14ac:dyDescent="0.15">
      <c r="A48">
        <v>110</v>
      </c>
      <c r="F48">
        <v>1</v>
      </c>
      <c r="K48">
        <v>1</v>
      </c>
    </row>
    <row r="49" spans="1:11" x14ac:dyDescent="0.15">
      <c r="A49">
        <v>112</v>
      </c>
      <c r="H49">
        <v>1</v>
      </c>
      <c r="K49">
        <v>1</v>
      </c>
    </row>
    <row r="50" spans="1:11" x14ac:dyDescent="0.15">
      <c r="A50">
        <v>117</v>
      </c>
      <c r="G50">
        <v>1</v>
      </c>
      <c r="K50">
        <v>1</v>
      </c>
    </row>
    <row r="51" spans="1:11" x14ac:dyDescent="0.15">
      <c r="A51">
        <v>121</v>
      </c>
      <c r="F51">
        <v>1</v>
      </c>
      <c r="K51">
        <v>1</v>
      </c>
    </row>
    <row r="52" spans="1:11" x14ac:dyDescent="0.15">
      <c r="A52">
        <v>133</v>
      </c>
      <c r="I52">
        <v>1</v>
      </c>
      <c r="K52">
        <v>1</v>
      </c>
    </row>
    <row r="53" spans="1:11" x14ac:dyDescent="0.15">
      <c r="A53">
        <v>138</v>
      </c>
      <c r="E53">
        <v>1</v>
      </c>
      <c r="K53">
        <v>1</v>
      </c>
    </row>
    <row r="54" spans="1:11" x14ac:dyDescent="0.15">
      <c r="A54">
        <v>161</v>
      </c>
      <c r="F54">
        <v>1</v>
      </c>
      <c r="K54">
        <v>1</v>
      </c>
    </row>
    <row r="55" spans="1:11" x14ac:dyDescent="0.15">
      <c r="A55">
        <v>163</v>
      </c>
      <c r="J55">
        <v>1</v>
      </c>
      <c r="K55">
        <v>1</v>
      </c>
    </row>
    <row r="56" spans="1:11" x14ac:dyDescent="0.15">
      <c r="A56" t="s">
        <v>27</v>
      </c>
      <c r="B56">
        <v>1</v>
      </c>
      <c r="C56">
        <v>3</v>
      </c>
      <c r="D56">
        <v>16</v>
      </c>
      <c r="E56">
        <v>31</v>
      </c>
      <c r="F56">
        <v>19</v>
      </c>
      <c r="G56">
        <v>6</v>
      </c>
      <c r="H56">
        <v>2</v>
      </c>
      <c r="I56">
        <v>1</v>
      </c>
      <c r="J56">
        <v>1</v>
      </c>
      <c r="K56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Q81"/>
  <sheetViews>
    <sheetView tabSelected="1" topLeftCell="B1" workbookViewId="0">
      <selection activeCell="F1" sqref="F1:Q21"/>
    </sheetView>
  </sheetViews>
  <sheetFormatPr baseColWidth="10" defaultRowHeight="13" x14ac:dyDescent="0.15"/>
  <sheetData>
    <row r="1" spans="1:17" x14ac:dyDescent="0.15">
      <c r="A1" s="12" t="s">
        <v>26</v>
      </c>
      <c r="B1" s="12" t="s">
        <v>1</v>
      </c>
      <c r="C1" s="12" t="s">
        <v>2</v>
      </c>
      <c r="F1" s="34" t="s">
        <v>26</v>
      </c>
      <c r="G1" s="34" t="s">
        <v>1</v>
      </c>
      <c r="H1" s="34" t="s">
        <v>2</v>
      </c>
      <c r="I1" s="34" t="s">
        <v>26</v>
      </c>
      <c r="J1" s="34" t="s">
        <v>1</v>
      </c>
      <c r="K1" s="34" t="s">
        <v>2</v>
      </c>
      <c r="L1" s="34" t="s">
        <v>26</v>
      </c>
      <c r="M1" s="34" t="s">
        <v>1</v>
      </c>
      <c r="N1" s="34" t="s">
        <v>2</v>
      </c>
      <c r="O1" s="34" t="s">
        <v>26</v>
      </c>
      <c r="P1" s="34" t="s">
        <v>1</v>
      </c>
      <c r="Q1" s="34" t="s">
        <v>2</v>
      </c>
    </row>
    <row r="2" spans="1:17" x14ac:dyDescent="0.15">
      <c r="A2">
        <v>1</v>
      </c>
      <c r="B2">
        <v>5</v>
      </c>
      <c r="C2">
        <v>73</v>
      </c>
      <c r="F2" s="35">
        <v>1</v>
      </c>
      <c r="G2" s="35">
        <v>5</v>
      </c>
      <c r="H2" s="35">
        <v>73</v>
      </c>
      <c r="I2" s="35">
        <v>21</v>
      </c>
      <c r="J2" s="35">
        <v>3</v>
      </c>
      <c r="K2" s="35">
        <v>78</v>
      </c>
      <c r="L2" s="35">
        <v>41</v>
      </c>
      <c r="M2" s="35">
        <v>5</v>
      </c>
      <c r="N2" s="35">
        <v>72</v>
      </c>
      <c r="O2" s="35">
        <v>61</v>
      </c>
      <c r="P2" s="36">
        <v>4</v>
      </c>
      <c r="Q2" s="35">
        <v>47</v>
      </c>
    </row>
    <row r="3" spans="1:17" x14ac:dyDescent="0.15">
      <c r="A3">
        <f>A2+1</f>
        <v>2</v>
      </c>
      <c r="B3">
        <v>4</v>
      </c>
      <c r="C3">
        <v>75</v>
      </c>
      <c r="F3" s="37">
        <v>2</v>
      </c>
      <c r="G3" s="37">
        <v>4</v>
      </c>
      <c r="H3" s="37">
        <v>75</v>
      </c>
      <c r="I3" s="37">
        <v>22</v>
      </c>
      <c r="J3" s="37">
        <v>4</v>
      </c>
      <c r="K3" s="37">
        <v>69</v>
      </c>
      <c r="L3" s="37">
        <v>42</v>
      </c>
      <c r="M3" s="37">
        <v>3</v>
      </c>
      <c r="N3" s="37">
        <v>68</v>
      </c>
      <c r="O3" s="37">
        <v>62</v>
      </c>
      <c r="P3" s="38">
        <v>3</v>
      </c>
      <c r="Q3" s="37">
        <v>63</v>
      </c>
    </row>
    <row r="4" spans="1:17" x14ac:dyDescent="0.15">
      <c r="A4">
        <f t="shared" ref="A4:A67" si="0">A3+1</f>
        <v>3</v>
      </c>
      <c r="B4">
        <v>3</v>
      </c>
      <c r="C4">
        <v>66</v>
      </c>
      <c r="F4" s="37">
        <v>3</v>
      </c>
      <c r="G4" s="37">
        <v>3</v>
      </c>
      <c r="H4" s="37">
        <v>66</v>
      </c>
      <c r="I4" s="37">
        <v>23</v>
      </c>
      <c r="J4" s="37">
        <v>4</v>
      </c>
      <c r="K4" s="37">
        <v>73</v>
      </c>
      <c r="L4" s="37">
        <v>43</v>
      </c>
      <c r="M4" s="37">
        <v>5</v>
      </c>
      <c r="N4" s="37">
        <v>89</v>
      </c>
      <c r="O4" s="37">
        <v>63</v>
      </c>
      <c r="P4" s="38">
        <v>5</v>
      </c>
      <c r="Q4" s="37">
        <v>84</v>
      </c>
    </row>
    <row r="5" spans="1:17" x14ac:dyDescent="0.15">
      <c r="A5">
        <f t="shared" si="0"/>
        <v>4</v>
      </c>
      <c r="B5">
        <v>4</v>
      </c>
      <c r="C5">
        <v>51</v>
      </c>
      <c r="F5" s="37">
        <v>4</v>
      </c>
      <c r="G5" s="37">
        <v>4</v>
      </c>
      <c r="H5" s="37">
        <v>51</v>
      </c>
      <c r="I5" s="37">
        <v>24</v>
      </c>
      <c r="J5" s="37">
        <v>6</v>
      </c>
      <c r="K5" s="37">
        <v>94</v>
      </c>
      <c r="L5" s="37">
        <v>44</v>
      </c>
      <c r="M5" s="37">
        <v>5</v>
      </c>
      <c r="N5" s="37">
        <v>71</v>
      </c>
      <c r="O5" s="37">
        <v>64</v>
      </c>
      <c r="P5" s="38">
        <v>3</v>
      </c>
      <c r="Q5" s="37">
        <v>34</v>
      </c>
    </row>
    <row r="6" spans="1:17" x14ac:dyDescent="0.15">
      <c r="A6">
        <f t="shared" si="0"/>
        <v>5</v>
      </c>
      <c r="B6">
        <v>3</v>
      </c>
      <c r="C6">
        <v>58</v>
      </c>
      <c r="F6" s="37">
        <v>5</v>
      </c>
      <c r="G6" s="37">
        <v>3</v>
      </c>
      <c r="H6" s="37">
        <v>58</v>
      </c>
      <c r="I6" s="37">
        <v>25</v>
      </c>
      <c r="J6" s="37">
        <v>10</v>
      </c>
      <c r="K6" s="37">
        <v>163</v>
      </c>
      <c r="L6" s="37">
        <v>45</v>
      </c>
      <c r="M6" s="37">
        <v>5</v>
      </c>
      <c r="N6" s="37">
        <v>78</v>
      </c>
      <c r="O6" s="37">
        <v>65</v>
      </c>
      <c r="P6" s="38">
        <v>4</v>
      </c>
      <c r="Q6" s="37">
        <v>68</v>
      </c>
    </row>
    <row r="7" spans="1:17" x14ac:dyDescent="0.15">
      <c r="A7">
        <f t="shared" si="0"/>
        <v>6</v>
      </c>
      <c r="B7">
        <v>4</v>
      </c>
      <c r="C7">
        <v>62</v>
      </c>
      <c r="F7" s="37">
        <v>6</v>
      </c>
      <c r="G7" s="37">
        <v>4</v>
      </c>
      <c r="H7" s="37">
        <v>62</v>
      </c>
      <c r="I7" s="37">
        <v>26</v>
      </c>
      <c r="J7" s="37">
        <v>3</v>
      </c>
      <c r="K7" s="37">
        <v>58</v>
      </c>
      <c r="L7" s="37">
        <v>46</v>
      </c>
      <c r="M7" s="37">
        <v>6</v>
      </c>
      <c r="N7" s="37">
        <v>117</v>
      </c>
      <c r="O7" s="37">
        <v>66</v>
      </c>
      <c r="P7" s="38">
        <v>4</v>
      </c>
      <c r="Q7" s="37">
        <v>71</v>
      </c>
    </row>
    <row r="8" spans="1:17" x14ac:dyDescent="0.15">
      <c r="A8">
        <f t="shared" si="0"/>
        <v>7</v>
      </c>
      <c r="B8">
        <v>3</v>
      </c>
      <c r="C8">
        <v>93</v>
      </c>
      <c r="F8" s="37">
        <v>7</v>
      </c>
      <c r="G8" s="37">
        <v>3</v>
      </c>
      <c r="H8" s="37">
        <v>93</v>
      </c>
      <c r="I8" s="37">
        <v>27</v>
      </c>
      <c r="J8" s="37">
        <v>4</v>
      </c>
      <c r="K8" s="37">
        <v>62</v>
      </c>
      <c r="L8" s="37">
        <v>47</v>
      </c>
      <c r="M8" s="38">
        <v>5</v>
      </c>
      <c r="N8" s="37">
        <v>62</v>
      </c>
      <c r="O8" s="37">
        <v>67</v>
      </c>
      <c r="P8" s="38">
        <v>3</v>
      </c>
      <c r="Q8" s="37">
        <v>59</v>
      </c>
    </row>
    <row r="9" spans="1:17" x14ac:dyDescent="0.15">
      <c r="A9">
        <f t="shared" si="0"/>
        <v>8</v>
      </c>
      <c r="B9">
        <v>5</v>
      </c>
      <c r="C9">
        <v>110</v>
      </c>
      <c r="F9" s="37">
        <v>8</v>
      </c>
      <c r="G9" s="37">
        <v>5</v>
      </c>
      <c r="H9" s="37">
        <v>110</v>
      </c>
      <c r="I9" s="37">
        <v>28</v>
      </c>
      <c r="J9" s="37">
        <v>5</v>
      </c>
      <c r="K9" s="37">
        <v>121</v>
      </c>
      <c r="L9" s="37">
        <v>48</v>
      </c>
      <c r="M9" s="38">
        <v>1</v>
      </c>
      <c r="N9" s="37">
        <v>24</v>
      </c>
      <c r="O9" s="37">
        <v>68</v>
      </c>
      <c r="P9" s="38">
        <v>6</v>
      </c>
      <c r="Q9" s="37">
        <v>90</v>
      </c>
    </row>
    <row r="10" spans="1:17" x14ac:dyDescent="0.15">
      <c r="A10">
        <f t="shared" si="0"/>
        <v>9</v>
      </c>
      <c r="B10">
        <v>4</v>
      </c>
      <c r="C10">
        <v>84</v>
      </c>
      <c r="F10" s="37">
        <v>9</v>
      </c>
      <c r="G10" s="37">
        <v>4</v>
      </c>
      <c r="H10" s="37">
        <v>84</v>
      </c>
      <c r="I10" s="37">
        <v>29</v>
      </c>
      <c r="J10" s="37">
        <v>4</v>
      </c>
      <c r="K10" s="37">
        <v>79</v>
      </c>
      <c r="L10" s="37">
        <v>49</v>
      </c>
      <c r="M10" s="38">
        <v>4</v>
      </c>
      <c r="N10" s="37">
        <v>76</v>
      </c>
      <c r="O10" s="37">
        <v>69</v>
      </c>
      <c r="P10" s="38">
        <v>4</v>
      </c>
      <c r="Q10" s="37">
        <v>65</v>
      </c>
    </row>
    <row r="11" spans="1:17" x14ac:dyDescent="0.15">
      <c r="A11">
        <f t="shared" si="0"/>
        <v>10</v>
      </c>
      <c r="B11">
        <v>4</v>
      </c>
      <c r="C11">
        <v>64</v>
      </c>
      <c r="F11" s="37">
        <v>10</v>
      </c>
      <c r="G11" s="37">
        <v>4</v>
      </c>
      <c r="H11" s="37">
        <v>64</v>
      </c>
      <c r="I11" s="37">
        <v>30</v>
      </c>
      <c r="J11" s="37">
        <v>4</v>
      </c>
      <c r="K11" s="37">
        <v>98</v>
      </c>
      <c r="L11" s="37">
        <v>50</v>
      </c>
      <c r="M11" s="38">
        <v>4</v>
      </c>
      <c r="N11" s="37">
        <v>60</v>
      </c>
      <c r="O11" s="37">
        <v>70</v>
      </c>
      <c r="P11" s="38">
        <v>4</v>
      </c>
      <c r="Q11" s="37">
        <v>67</v>
      </c>
    </row>
    <row r="12" spans="1:17" x14ac:dyDescent="0.15">
      <c r="A12">
        <f t="shared" si="0"/>
        <v>11</v>
      </c>
      <c r="B12">
        <v>4</v>
      </c>
      <c r="C12">
        <v>61</v>
      </c>
      <c r="F12" s="37">
        <v>11</v>
      </c>
      <c r="G12" s="37">
        <v>4</v>
      </c>
      <c r="H12" s="37">
        <v>61</v>
      </c>
      <c r="I12" s="37">
        <v>31</v>
      </c>
      <c r="J12" s="37">
        <v>2</v>
      </c>
      <c r="K12" s="39">
        <v>46</v>
      </c>
      <c r="L12" s="37">
        <v>51</v>
      </c>
      <c r="M12" s="38">
        <v>4</v>
      </c>
      <c r="N12" s="37">
        <v>66</v>
      </c>
      <c r="O12" s="37">
        <v>71</v>
      </c>
      <c r="P12" s="38">
        <v>4</v>
      </c>
      <c r="Q12" s="37">
        <v>71</v>
      </c>
    </row>
    <row r="13" spans="1:17" x14ac:dyDescent="0.15">
      <c r="A13">
        <f t="shared" si="0"/>
        <v>12</v>
      </c>
      <c r="B13">
        <v>4</v>
      </c>
      <c r="C13">
        <v>68</v>
      </c>
      <c r="F13" s="37">
        <v>12</v>
      </c>
      <c r="G13" s="37">
        <v>4</v>
      </c>
      <c r="H13" s="37">
        <v>68</v>
      </c>
      <c r="I13" s="37">
        <v>32</v>
      </c>
      <c r="J13" s="37">
        <v>3</v>
      </c>
      <c r="K13" s="37">
        <v>70</v>
      </c>
      <c r="L13" s="37">
        <v>52</v>
      </c>
      <c r="M13" s="38">
        <v>3</v>
      </c>
      <c r="N13" s="37">
        <v>59</v>
      </c>
      <c r="O13" s="37">
        <v>72</v>
      </c>
      <c r="P13" s="38">
        <v>4</v>
      </c>
      <c r="Q13" s="37">
        <v>66</v>
      </c>
    </row>
    <row r="14" spans="1:17" x14ac:dyDescent="0.15">
      <c r="A14">
        <f t="shared" si="0"/>
        <v>13</v>
      </c>
      <c r="B14">
        <v>5</v>
      </c>
      <c r="C14">
        <v>66</v>
      </c>
      <c r="F14" s="37">
        <v>13</v>
      </c>
      <c r="G14" s="37">
        <v>5</v>
      </c>
      <c r="H14" s="37">
        <v>66</v>
      </c>
      <c r="I14" s="37">
        <v>33</v>
      </c>
      <c r="J14" s="37">
        <v>3</v>
      </c>
      <c r="K14" s="37">
        <v>51</v>
      </c>
      <c r="L14" s="37">
        <v>53</v>
      </c>
      <c r="M14" s="38">
        <v>4</v>
      </c>
      <c r="N14" s="37">
        <v>76</v>
      </c>
      <c r="O14" s="37">
        <v>73</v>
      </c>
      <c r="P14" s="38">
        <v>4</v>
      </c>
      <c r="Q14" s="37">
        <v>72</v>
      </c>
    </row>
    <row r="15" spans="1:17" x14ac:dyDescent="0.15">
      <c r="A15">
        <f t="shared" si="0"/>
        <v>14</v>
      </c>
      <c r="B15">
        <v>5</v>
      </c>
      <c r="C15">
        <v>92</v>
      </c>
      <c r="F15" s="37">
        <v>14</v>
      </c>
      <c r="G15" s="37">
        <v>5</v>
      </c>
      <c r="H15" s="37">
        <v>92</v>
      </c>
      <c r="I15" s="37">
        <v>34</v>
      </c>
      <c r="J15" s="37">
        <v>6</v>
      </c>
      <c r="K15" s="37">
        <v>78</v>
      </c>
      <c r="L15" s="37">
        <v>54</v>
      </c>
      <c r="M15" s="38">
        <v>5</v>
      </c>
      <c r="N15" s="37">
        <v>95</v>
      </c>
      <c r="O15" s="37">
        <v>74</v>
      </c>
      <c r="P15" s="38">
        <v>5</v>
      </c>
      <c r="Q15" s="37">
        <v>94</v>
      </c>
    </row>
    <row r="16" spans="1:17" x14ac:dyDescent="0.15">
      <c r="A16">
        <f t="shared" si="0"/>
        <v>15</v>
      </c>
      <c r="B16">
        <v>5</v>
      </c>
      <c r="C16">
        <v>91</v>
      </c>
      <c r="F16" s="37">
        <v>15</v>
      </c>
      <c r="G16" s="37">
        <v>5</v>
      </c>
      <c r="H16" s="37">
        <v>91</v>
      </c>
      <c r="I16" s="37">
        <v>35</v>
      </c>
      <c r="J16" s="37">
        <v>4</v>
      </c>
      <c r="K16" s="37">
        <v>66</v>
      </c>
      <c r="L16" s="37">
        <v>55</v>
      </c>
      <c r="M16" s="38">
        <v>3</v>
      </c>
      <c r="N16" s="37">
        <v>77</v>
      </c>
      <c r="O16" s="37">
        <v>75</v>
      </c>
      <c r="P16" s="38">
        <v>6</v>
      </c>
      <c r="Q16" s="37">
        <v>104</v>
      </c>
    </row>
    <row r="17" spans="1:17" x14ac:dyDescent="0.15">
      <c r="A17">
        <f t="shared" si="0"/>
        <v>16</v>
      </c>
      <c r="B17">
        <v>5</v>
      </c>
      <c r="C17">
        <v>80</v>
      </c>
      <c r="F17" s="37">
        <v>16</v>
      </c>
      <c r="G17" s="37">
        <v>5</v>
      </c>
      <c r="H17" s="37">
        <v>80</v>
      </c>
      <c r="I17" s="37">
        <v>36</v>
      </c>
      <c r="J17" s="37">
        <v>3</v>
      </c>
      <c r="K17" s="37">
        <v>47</v>
      </c>
      <c r="L17" s="37">
        <v>56</v>
      </c>
      <c r="M17" s="38">
        <v>4</v>
      </c>
      <c r="N17" s="37">
        <v>138</v>
      </c>
      <c r="O17" s="37">
        <v>76</v>
      </c>
      <c r="P17" s="38">
        <v>5</v>
      </c>
      <c r="Q17" s="37">
        <v>88</v>
      </c>
    </row>
    <row r="18" spans="1:17" x14ac:dyDescent="0.15">
      <c r="A18">
        <f t="shared" si="0"/>
        <v>17</v>
      </c>
      <c r="B18">
        <v>5</v>
      </c>
      <c r="C18">
        <v>84</v>
      </c>
      <c r="F18" s="37">
        <v>17</v>
      </c>
      <c r="G18" s="37">
        <v>5</v>
      </c>
      <c r="H18" s="37">
        <v>84</v>
      </c>
      <c r="I18" s="37">
        <v>37</v>
      </c>
      <c r="J18" s="37">
        <v>4</v>
      </c>
      <c r="K18" s="37">
        <v>63</v>
      </c>
      <c r="L18" s="37">
        <v>57</v>
      </c>
      <c r="M18" s="38">
        <v>4</v>
      </c>
      <c r="N18" s="37">
        <v>67</v>
      </c>
      <c r="O18" s="37">
        <v>77</v>
      </c>
      <c r="P18" s="38">
        <v>9</v>
      </c>
      <c r="Q18" s="37">
        <v>133</v>
      </c>
    </row>
    <row r="19" spans="1:17" x14ac:dyDescent="0.15">
      <c r="A19">
        <f t="shared" si="0"/>
        <v>18</v>
      </c>
      <c r="B19">
        <v>4</v>
      </c>
      <c r="C19">
        <v>91</v>
      </c>
      <c r="F19" s="37">
        <v>18</v>
      </c>
      <c r="G19" s="37">
        <v>4</v>
      </c>
      <c r="H19" s="37">
        <v>91</v>
      </c>
      <c r="I19" s="37">
        <v>38</v>
      </c>
      <c r="J19" s="37">
        <v>5</v>
      </c>
      <c r="K19" s="37">
        <v>161</v>
      </c>
      <c r="L19" s="37">
        <v>58</v>
      </c>
      <c r="M19" s="38">
        <v>2</v>
      </c>
      <c r="N19" s="37">
        <v>55</v>
      </c>
      <c r="O19" s="37">
        <v>78</v>
      </c>
      <c r="P19" s="38">
        <v>7</v>
      </c>
      <c r="Q19" s="37">
        <v>92</v>
      </c>
    </row>
    <row r="20" spans="1:17" x14ac:dyDescent="0.15">
      <c r="A20">
        <f t="shared" si="0"/>
        <v>19</v>
      </c>
      <c r="B20">
        <v>3</v>
      </c>
      <c r="C20">
        <v>53</v>
      </c>
      <c r="F20" s="37">
        <v>19</v>
      </c>
      <c r="G20" s="37">
        <v>3</v>
      </c>
      <c r="H20" s="37">
        <v>53</v>
      </c>
      <c r="I20" s="37">
        <v>39</v>
      </c>
      <c r="J20" s="37">
        <v>3</v>
      </c>
      <c r="K20" s="37">
        <v>62</v>
      </c>
      <c r="L20" s="37">
        <v>59</v>
      </c>
      <c r="M20" s="38">
        <v>5</v>
      </c>
      <c r="N20" s="37">
        <v>79</v>
      </c>
      <c r="O20" s="37">
        <v>79</v>
      </c>
      <c r="P20" s="38">
        <v>2</v>
      </c>
      <c r="Q20" s="37">
        <v>32</v>
      </c>
    </row>
    <row r="21" spans="1:17" x14ac:dyDescent="0.15">
      <c r="A21">
        <f t="shared" si="0"/>
        <v>20</v>
      </c>
      <c r="B21">
        <v>4</v>
      </c>
      <c r="C21">
        <v>87</v>
      </c>
      <c r="F21" s="40">
        <v>20</v>
      </c>
      <c r="G21" s="40">
        <v>4</v>
      </c>
      <c r="H21" s="40">
        <v>87</v>
      </c>
      <c r="I21" s="40">
        <v>40</v>
      </c>
      <c r="J21" s="40">
        <v>6</v>
      </c>
      <c r="K21" s="40">
        <v>80</v>
      </c>
      <c r="L21" s="40">
        <v>60</v>
      </c>
      <c r="M21" s="41">
        <v>4</v>
      </c>
      <c r="N21" s="40">
        <v>82</v>
      </c>
      <c r="O21" s="40">
        <v>80</v>
      </c>
      <c r="P21" s="41">
        <v>7</v>
      </c>
      <c r="Q21" s="40">
        <v>112</v>
      </c>
    </row>
    <row r="22" spans="1:17" x14ac:dyDescent="0.15">
      <c r="A22">
        <f t="shared" si="0"/>
        <v>21</v>
      </c>
      <c r="B22">
        <v>3</v>
      </c>
      <c r="C22">
        <v>78</v>
      </c>
    </row>
    <row r="23" spans="1:17" x14ac:dyDescent="0.15">
      <c r="A23">
        <f t="shared" si="0"/>
        <v>22</v>
      </c>
      <c r="B23">
        <v>4</v>
      </c>
      <c r="C23">
        <v>69</v>
      </c>
    </row>
    <row r="24" spans="1:17" x14ac:dyDescent="0.15">
      <c r="A24">
        <f t="shared" si="0"/>
        <v>23</v>
      </c>
      <c r="B24">
        <v>4</v>
      </c>
      <c r="C24">
        <v>73</v>
      </c>
    </row>
    <row r="25" spans="1:17" x14ac:dyDescent="0.15">
      <c r="A25">
        <f t="shared" si="0"/>
        <v>24</v>
      </c>
      <c r="B25">
        <v>6</v>
      </c>
      <c r="C25">
        <v>94</v>
      </c>
    </row>
    <row r="26" spans="1:17" x14ac:dyDescent="0.15">
      <c r="A26">
        <f t="shared" si="0"/>
        <v>25</v>
      </c>
      <c r="B26">
        <v>10</v>
      </c>
      <c r="C26">
        <v>163</v>
      </c>
    </row>
    <row r="27" spans="1:17" x14ac:dyDescent="0.15">
      <c r="A27">
        <f t="shared" si="0"/>
        <v>26</v>
      </c>
      <c r="B27">
        <v>3</v>
      </c>
      <c r="C27">
        <v>58</v>
      </c>
    </row>
    <row r="28" spans="1:17" x14ac:dyDescent="0.15">
      <c r="A28">
        <f t="shared" si="0"/>
        <v>27</v>
      </c>
      <c r="B28">
        <v>4</v>
      </c>
      <c r="C28">
        <v>62</v>
      </c>
    </row>
    <row r="29" spans="1:17" x14ac:dyDescent="0.15">
      <c r="A29">
        <f t="shared" si="0"/>
        <v>28</v>
      </c>
      <c r="B29">
        <v>5</v>
      </c>
      <c r="C29">
        <v>121</v>
      </c>
    </row>
    <row r="30" spans="1:17" x14ac:dyDescent="0.15">
      <c r="A30">
        <f t="shared" si="0"/>
        <v>29</v>
      </c>
      <c r="B30">
        <v>4</v>
      </c>
      <c r="C30">
        <v>79</v>
      </c>
    </row>
    <row r="31" spans="1:17" x14ac:dyDescent="0.15">
      <c r="A31">
        <f t="shared" si="0"/>
        <v>30</v>
      </c>
      <c r="B31">
        <v>4</v>
      </c>
      <c r="C31">
        <v>98</v>
      </c>
    </row>
    <row r="32" spans="1:17" x14ac:dyDescent="0.15">
      <c r="A32">
        <f t="shared" si="0"/>
        <v>31</v>
      </c>
      <c r="B32">
        <v>2</v>
      </c>
      <c r="C32" s="13">
        <v>46</v>
      </c>
    </row>
    <row r="33" spans="1:3" x14ac:dyDescent="0.15">
      <c r="A33">
        <f t="shared" si="0"/>
        <v>32</v>
      </c>
      <c r="B33">
        <v>3</v>
      </c>
      <c r="C33">
        <v>70</v>
      </c>
    </row>
    <row r="34" spans="1:3" x14ac:dyDescent="0.15">
      <c r="A34">
        <f t="shared" si="0"/>
        <v>33</v>
      </c>
      <c r="B34">
        <v>3</v>
      </c>
      <c r="C34">
        <v>51</v>
      </c>
    </row>
    <row r="35" spans="1:3" x14ac:dyDescent="0.15">
      <c r="A35">
        <f t="shared" si="0"/>
        <v>34</v>
      </c>
      <c r="B35">
        <v>6</v>
      </c>
      <c r="C35">
        <v>78</v>
      </c>
    </row>
    <row r="36" spans="1:3" x14ac:dyDescent="0.15">
      <c r="A36">
        <f t="shared" si="0"/>
        <v>35</v>
      </c>
      <c r="B36">
        <v>4</v>
      </c>
      <c r="C36">
        <v>66</v>
      </c>
    </row>
    <row r="37" spans="1:3" x14ac:dyDescent="0.15">
      <c r="A37">
        <f t="shared" si="0"/>
        <v>36</v>
      </c>
      <c r="B37">
        <v>3</v>
      </c>
      <c r="C37">
        <v>47</v>
      </c>
    </row>
    <row r="38" spans="1:3" x14ac:dyDescent="0.15">
      <c r="A38">
        <f t="shared" si="0"/>
        <v>37</v>
      </c>
      <c r="B38">
        <v>4</v>
      </c>
      <c r="C38">
        <v>63</v>
      </c>
    </row>
    <row r="39" spans="1:3" x14ac:dyDescent="0.15">
      <c r="A39">
        <f t="shared" si="0"/>
        <v>38</v>
      </c>
      <c r="B39">
        <v>5</v>
      </c>
      <c r="C39">
        <v>161</v>
      </c>
    </row>
    <row r="40" spans="1:3" x14ac:dyDescent="0.15">
      <c r="A40">
        <f t="shared" si="0"/>
        <v>39</v>
      </c>
      <c r="B40">
        <v>3</v>
      </c>
      <c r="C40">
        <v>62</v>
      </c>
    </row>
    <row r="41" spans="1:3" x14ac:dyDescent="0.15">
      <c r="A41">
        <f t="shared" si="0"/>
        <v>40</v>
      </c>
      <c r="B41">
        <v>6</v>
      </c>
      <c r="C41">
        <v>80</v>
      </c>
    </row>
    <row r="42" spans="1:3" x14ac:dyDescent="0.15">
      <c r="A42">
        <f t="shared" si="0"/>
        <v>41</v>
      </c>
      <c r="B42">
        <v>5</v>
      </c>
      <c r="C42">
        <v>72</v>
      </c>
    </row>
    <row r="43" spans="1:3" x14ac:dyDescent="0.15">
      <c r="A43">
        <f t="shared" si="0"/>
        <v>42</v>
      </c>
      <c r="B43">
        <v>3</v>
      </c>
      <c r="C43">
        <v>68</v>
      </c>
    </row>
    <row r="44" spans="1:3" x14ac:dyDescent="0.15">
      <c r="A44">
        <f t="shared" si="0"/>
        <v>43</v>
      </c>
      <c r="B44">
        <v>5</v>
      </c>
      <c r="C44">
        <v>89</v>
      </c>
    </row>
    <row r="45" spans="1:3" x14ac:dyDescent="0.15">
      <c r="A45">
        <f t="shared" si="0"/>
        <v>44</v>
      </c>
      <c r="B45">
        <v>5</v>
      </c>
      <c r="C45">
        <v>71</v>
      </c>
    </row>
    <row r="46" spans="1:3" x14ac:dyDescent="0.15">
      <c r="A46">
        <f t="shared" si="0"/>
        <v>45</v>
      </c>
      <c r="B46">
        <v>5</v>
      </c>
      <c r="C46">
        <v>78</v>
      </c>
    </row>
    <row r="47" spans="1:3" x14ac:dyDescent="0.15">
      <c r="A47">
        <f t="shared" si="0"/>
        <v>46</v>
      </c>
      <c r="B47">
        <v>6</v>
      </c>
      <c r="C47">
        <v>117</v>
      </c>
    </row>
    <row r="48" spans="1:3" x14ac:dyDescent="0.15">
      <c r="A48">
        <f t="shared" si="0"/>
        <v>47</v>
      </c>
      <c r="B48" s="11">
        <v>5</v>
      </c>
      <c r="C48">
        <v>62</v>
      </c>
    </row>
    <row r="49" spans="1:3" x14ac:dyDescent="0.15">
      <c r="A49">
        <f t="shared" si="0"/>
        <v>48</v>
      </c>
      <c r="B49" s="11">
        <v>1</v>
      </c>
      <c r="C49">
        <v>24</v>
      </c>
    </row>
    <row r="50" spans="1:3" x14ac:dyDescent="0.15">
      <c r="A50">
        <f t="shared" si="0"/>
        <v>49</v>
      </c>
      <c r="B50" s="11">
        <v>4</v>
      </c>
      <c r="C50">
        <v>76</v>
      </c>
    </row>
    <row r="51" spans="1:3" x14ac:dyDescent="0.15">
      <c r="A51">
        <f t="shared" si="0"/>
        <v>50</v>
      </c>
      <c r="B51" s="11">
        <v>4</v>
      </c>
      <c r="C51">
        <v>60</v>
      </c>
    </row>
    <row r="52" spans="1:3" x14ac:dyDescent="0.15">
      <c r="A52">
        <f t="shared" si="0"/>
        <v>51</v>
      </c>
      <c r="B52" s="11">
        <v>4</v>
      </c>
      <c r="C52">
        <v>66</v>
      </c>
    </row>
    <row r="53" spans="1:3" x14ac:dyDescent="0.15">
      <c r="A53">
        <f t="shared" si="0"/>
        <v>52</v>
      </c>
      <c r="B53" s="11">
        <v>3</v>
      </c>
      <c r="C53">
        <v>59</v>
      </c>
    </row>
    <row r="54" spans="1:3" x14ac:dyDescent="0.15">
      <c r="A54">
        <f t="shared" si="0"/>
        <v>53</v>
      </c>
      <c r="B54" s="11">
        <v>4</v>
      </c>
      <c r="C54">
        <v>76</v>
      </c>
    </row>
    <row r="55" spans="1:3" x14ac:dyDescent="0.15">
      <c r="A55">
        <f t="shared" si="0"/>
        <v>54</v>
      </c>
      <c r="B55" s="11">
        <v>5</v>
      </c>
      <c r="C55">
        <v>95</v>
      </c>
    </row>
    <row r="56" spans="1:3" x14ac:dyDescent="0.15">
      <c r="A56">
        <f t="shared" si="0"/>
        <v>55</v>
      </c>
      <c r="B56" s="11">
        <v>3</v>
      </c>
      <c r="C56">
        <v>77</v>
      </c>
    </row>
    <row r="57" spans="1:3" x14ac:dyDescent="0.15">
      <c r="A57">
        <f t="shared" si="0"/>
        <v>56</v>
      </c>
      <c r="B57" s="11">
        <v>4</v>
      </c>
      <c r="C57">
        <v>138</v>
      </c>
    </row>
    <row r="58" spans="1:3" x14ac:dyDescent="0.15">
      <c r="A58">
        <f t="shared" si="0"/>
        <v>57</v>
      </c>
      <c r="B58" s="11">
        <v>4</v>
      </c>
      <c r="C58">
        <v>67</v>
      </c>
    </row>
    <row r="59" spans="1:3" x14ac:dyDescent="0.15">
      <c r="A59">
        <f t="shared" si="0"/>
        <v>58</v>
      </c>
      <c r="B59" s="11">
        <v>2</v>
      </c>
      <c r="C59">
        <v>55</v>
      </c>
    </row>
    <row r="60" spans="1:3" x14ac:dyDescent="0.15">
      <c r="A60">
        <f t="shared" si="0"/>
        <v>59</v>
      </c>
      <c r="B60" s="11">
        <v>5</v>
      </c>
      <c r="C60">
        <v>79</v>
      </c>
    </row>
    <row r="61" spans="1:3" x14ac:dyDescent="0.15">
      <c r="A61">
        <f t="shared" si="0"/>
        <v>60</v>
      </c>
      <c r="B61" s="11">
        <v>4</v>
      </c>
      <c r="C61">
        <v>82</v>
      </c>
    </row>
    <row r="62" spans="1:3" x14ac:dyDescent="0.15">
      <c r="A62">
        <f t="shared" si="0"/>
        <v>61</v>
      </c>
      <c r="B62" s="11">
        <v>4</v>
      </c>
      <c r="C62">
        <v>47</v>
      </c>
    </row>
    <row r="63" spans="1:3" x14ac:dyDescent="0.15">
      <c r="A63">
        <f t="shared" si="0"/>
        <v>62</v>
      </c>
      <c r="B63" s="11">
        <v>3</v>
      </c>
      <c r="C63">
        <v>63</v>
      </c>
    </row>
    <row r="64" spans="1:3" x14ac:dyDescent="0.15">
      <c r="A64">
        <f t="shared" si="0"/>
        <v>63</v>
      </c>
      <c r="B64" s="11">
        <v>5</v>
      </c>
      <c r="C64">
        <v>84</v>
      </c>
    </row>
    <row r="65" spans="1:3" x14ac:dyDescent="0.15">
      <c r="A65">
        <f t="shared" si="0"/>
        <v>64</v>
      </c>
      <c r="B65" s="11">
        <v>3</v>
      </c>
      <c r="C65">
        <v>34</v>
      </c>
    </row>
    <row r="66" spans="1:3" x14ac:dyDescent="0.15">
      <c r="A66">
        <f t="shared" si="0"/>
        <v>65</v>
      </c>
      <c r="B66" s="11">
        <v>4</v>
      </c>
      <c r="C66">
        <v>68</v>
      </c>
    </row>
    <row r="67" spans="1:3" x14ac:dyDescent="0.15">
      <c r="A67">
        <f t="shared" si="0"/>
        <v>66</v>
      </c>
      <c r="B67" s="11">
        <v>4</v>
      </c>
      <c r="C67">
        <v>71</v>
      </c>
    </row>
    <row r="68" spans="1:3" x14ac:dyDescent="0.15">
      <c r="A68">
        <f t="shared" ref="A68:A81" si="1">A67+1</f>
        <v>67</v>
      </c>
      <c r="B68" s="11">
        <v>3</v>
      </c>
      <c r="C68">
        <v>59</v>
      </c>
    </row>
    <row r="69" spans="1:3" x14ac:dyDescent="0.15">
      <c r="A69">
        <f t="shared" si="1"/>
        <v>68</v>
      </c>
      <c r="B69" s="11">
        <v>6</v>
      </c>
      <c r="C69">
        <v>90</v>
      </c>
    </row>
    <row r="70" spans="1:3" x14ac:dyDescent="0.15">
      <c r="A70">
        <f t="shared" si="1"/>
        <v>69</v>
      </c>
      <c r="B70" s="11">
        <v>4</v>
      </c>
      <c r="C70">
        <v>65</v>
      </c>
    </row>
    <row r="71" spans="1:3" x14ac:dyDescent="0.15">
      <c r="A71">
        <f t="shared" si="1"/>
        <v>70</v>
      </c>
      <c r="B71" s="11">
        <v>4</v>
      </c>
      <c r="C71">
        <v>67</v>
      </c>
    </row>
    <row r="72" spans="1:3" x14ac:dyDescent="0.15">
      <c r="A72">
        <f t="shared" si="1"/>
        <v>71</v>
      </c>
      <c r="B72" s="11">
        <v>4</v>
      </c>
      <c r="C72">
        <v>71</v>
      </c>
    </row>
    <row r="73" spans="1:3" x14ac:dyDescent="0.15">
      <c r="A73">
        <f t="shared" si="1"/>
        <v>72</v>
      </c>
      <c r="B73" s="11">
        <v>4</v>
      </c>
      <c r="C73">
        <v>66</v>
      </c>
    </row>
    <row r="74" spans="1:3" x14ac:dyDescent="0.15">
      <c r="A74">
        <f t="shared" si="1"/>
        <v>73</v>
      </c>
      <c r="B74" s="11">
        <v>4</v>
      </c>
      <c r="C74">
        <v>72</v>
      </c>
    </row>
    <row r="75" spans="1:3" x14ac:dyDescent="0.15">
      <c r="A75">
        <f t="shared" si="1"/>
        <v>74</v>
      </c>
      <c r="B75" s="11">
        <v>5</v>
      </c>
      <c r="C75">
        <v>94</v>
      </c>
    </row>
    <row r="76" spans="1:3" x14ac:dyDescent="0.15">
      <c r="A76">
        <f t="shared" si="1"/>
        <v>75</v>
      </c>
      <c r="B76" s="11">
        <v>6</v>
      </c>
      <c r="C76">
        <v>104</v>
      </c>
    </row>
    <row r="77" spans="1:3" x14ac:dyDescent="0.15">
      <c r="A77">
        <f t="shared" si="1"/>
        <v>76</v>
      </c>
      <c r="B77" s="11">
        <v>5</v>
      </c>
      <c r="C77">
        <v>88</v>
      </c>
    </row>
    <row r="78" spans="1:3" x14ac:dyDescent="0.15">
      <c r="A78">
        <f t="shared" si="1"/>
        <v>77</v>
      </c>
      <c r="B78" s="11">
        <v>9</v>
      </c>
      <c r="C78">
        <v>133</v>
      </c>
    </row>
    <row r="79" spans="1:3" x14ac:dyDescent="0.15">
      <c r="A79">
        <f t="shared" si="1"/>
        <v>78</v>
      </c>
      <c r="B79" s="11">
        <v>7</v>
      </c>
      <c r="C79">
        <v>92</v>
      </c>
    </row>
    <row r="80" spans="1:3" x14ac:dyDescent="0.15">
      <c r="A80">
        <f t="shared" si="1"/>
        <v>79</v>
      </c>
      <c r="B80" s="11">
        <v>2</v>
      </c>
      <c r="C80">
        <v>32</v>
      </c>
    </row>
    <row r="81" spans="1:3" x14ac:dyDescent="0.15">
      <c r="A81">
        <f t="shared" si="1"/>
        <v>80</v>
      </c>
      <c r="B81" s="11">
        <v>7</v>
      </c>
      <c r="C81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:S68"/>
  <sheetViews>
    <sheetView zoomScaleNormal="100" workbookViewId="0"/>
  </sheetViews>
  <sheetFormatPr baseColWidth="10" defaultRowHeight="13" x14ac:dyDescent="0.15"/>
  <cols>
    <col min="1" max="1" width="6" customWidth="1"/>
    <col min="2" max="2" width="29.1640625" customWidth="1"/>
    <col min="3" max="11" width="6.5" customWidth="1"/>
    <col min="12" max="12" width="13.1640625" customWidth="1"/>
  </cols>
  <sheetData>
    <row r="1" spans="1:19" ht="16" x14ac:dyDescent="0.2">
      <c r="A1" s="7" t="s">
        <v>0</v>
      </c>
    </row>
    <row r="3" spans="1:19" ht="16" x14ac:dyDescent="0.2">
      <c r="A3" s="33" t="s">
        <v>6</v>
      </c>
      <c r="B3" s="7" t="s">
        <v>29</v>
      </c>
    </row>
    <row r="4" spans="1:19" x14ac:dyDescent="0.15">
      <c r="A4" s="11"/>
    </row>
    <row r="5" spans="1:19" x14ac:dyDescent="0.15">
      <c r="A5" s="11"/>
      <c r="B5" s="24" t="s">
        <v>52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9</v>
      </c>
      <c r="K5" s="1">
        <v>10</v>
      </c>
      <c r="L5" s="24" t="s">
        <v>27</v>
      </c>
      <c r="N5" s="11" t="s">
        <v>55</v>
      </c>
      <c r="O5" s="31" t="s">
        <v>56</v>
      </c>
      <c r="P5">
        <f>L7/L6</f>
        <v>4.2874999999999996</v>
      </c>
    </row>
    <row r="6" spans="1:19" x14ac:dyDescent="0.15">
      <c r="B6" s="24" t="s">
        <v>53</v>
      </c>
      <c r="C6" s="1">
        <v>1</v>
      </c>
      <c r="D6" s="1">
        <v>3</v>
      </c>
      <c r="E6" s="1">
        <v>16</v>
      </c>
      <c r="F6" s="1">
        <v>31</v>
      </c>
      <c r="G6" s="1">
        <v>19</v>
      </c>
      <c r="H6" s="1">
        <v>6</v>
      </c>
      <c r="I6" s="1">
        <v>2</v>
      </c>
      <c r="J6" s="1">
        <v>1</v>
      </c>
      <c r="K6" s="1">
        <v>1</v>
      </c>
      <c r="L6" s="24">
        <f>SUM(C6:K6)</f>
        <v>80</v>
      </c>
      <c r="N6" s="11" t="s">
        <v>57</v>
      </c>
      <c r="O6" s="31" t="s">
        <v>58</v>
      </c>
      <c r="P6">
        <v>4</v>
      </c>
    </row>
    <row r="7" spans="1:19" x14ac:dyDescent="0.15">
      <c r="B7" s="25" t="s">
        <v>54</v>
      </c>
      <c r="C7" s="1">
        <f>C5*C6</f>
        <v>1</v>
      </c>
      <c r="D7" s="1">
        <f t="shared" ref="D7:K7" si="0">D5*D6</f>
        <v>6</v>
      </c>
      <c r="E7" s="1">
        <f t="shared" si="0"/>
        <v>48</v>
      </c>
      <c r="F7" s="1">
        <f t="shared" si="0"/>
        <v>124</v>
      </c>
      <c r="G7" s="1">
        <f t="shared" si="0"/>
        <v>95</v>
      </c>
      <c r="H7" s="1">
        <f t="shared" si="0"/>
        <v>36</v>
      </c>
      <c r="I7" s="1">
        <f t="shared" si="0"/>
        <v>14</v>
      </c>
      <c r="J7" s="1">
        <f t="shared" si="0"/>
        <v>9</v>
      </c>
      <c r="K7" s="1">
        <f t="shared" si="0"/>
        <v>10</v>
      </c>
      <c r="L7" s="24">
        <f>SUM(C7:K7)</f>
        <v>343</v>
      </c>
      <c r="N7" s="11" t="s">
        <v>60</v>
      </c>
    </row>
    <row r="8" spans="1:19" x14ac:dyDescent="0.15">
      <c r="B8" s="25" t="s">
        <v>59</v>
      </c>
      <c r="C8" s="1">
        <f>C6</f>
        <v>1</v>
      </c>
      <c r="D8" s="1">
        <f>C8+D6</f>
        <v>4</v>
      </c>
      <c r="E8" s="1">
        <f t="shared" ref="E8:K8" si="1">D8+E6</f>
        <v>20</v>
      </c>
      <c r="F8" s="1">
        <f t="shared" si="1"/>
        <v>51</v>
      </c>
      <c r="G8" s="1">
        <f t="shared" si="1"/>
        <v>70</v>
      </c>
      <c r="H8" s="1">
        <f t="shared" si="1"/>
        <v>76</v>
      </c>
      <c r="I8" s="1">
        <f t="shared" si="1"/>
        <v>78</v>
      </c>
      <c r="J8" s="1">
        <f t="shared" si="1"/>
        <v>79</v>
      </c>
      <c r="K8" s="1">
        <f t="shared" si="1"/>
        <v>80</v>
      </c>
      <c r="L8" s="24"/>
    </row>
    <row r="10" spans="1:19" ht="16" x14ac:dyDescent="0.2">
      <c r="I10" s="27" t="s">
        <v>31</v>
      </c>
      <c r="J10" s="27"/>
      <c r="K10" s="27"/>
      <c r="L10" s="27"/>
      <c r="M10" s="27"/>
      <c r="N10" s="27"/>
      <c r="O10" s="27"/>
      <c r="P10" s="27"/>
      <c r="Q10" s="27"/>
      <c r="R10" s="27"/>
      <c r="S10" s="26"/>
    </row>
    <row r="11" spans="1:19" ht="16" x14ac:dyDescent="0.2">
      <c r="I11" s="27" t="s">
        <v>32</v>
      </c>
      <c r="J11" s="27"/>
      <c r="K11" s="27"/>
      <c r="L11" s="27"/>
      <c r="M11" s="27"/>
      <c r="N11" s="27"/>
      <c r="O11" s="27"/>
      <c r="P11" s="27"/>
      <c r="Q11" s="27"/>
      <c r="R11" s="27"/>
      <c r="S11" s="26"/>
    </row>
    <row r="12" spans="1:19" ht="16" x14ac:dyDescent="0.2">
      <c r="B12" s="7"/>
    </row>
    <row r="13" spans="1:19" ht="16" x14ac:dyDescent="0.2">
      <c r="B13" s="7" t="s">
        <v>30</v>
      </c>
    </row>
    <row r="14" spans="1:19" ht="16" x14ac:dyDescent="0.2">
      <c r="B14" s="7"/>
    </row>
    <row r="16" spans="1:19" x14ac:dyDescent="0.15">
      <c r="B16" s="25" t="s">
        <v>61</v>
      </c>
      <c r="C16" s="24" t="s">
        <v>62</v>
      </c>
      <c r="G16" s="25" t="s">
        <v>54</v>
      </c>
      <c r="H16" s="32" t="s">
        <v>64</v>
      </c>
      <c r="L16" s="11" t="s">
        <v>55</v>
      </c>
      <c r="M16" s="31" t="s">
        <v>63</v>
      </c>
      <c r="N16">
        <f>G68/C68</f>
        <v>76.887500000000003</v>
      </c>
    </row>
    <row r="17" spans="2:14" x14ac:dyDescent="0.15">
      <c r="B17" s="1">
        <v>24</v>
      </c>
      <c r="C17" s="1">
        <v>1</v>
      </c>
      <c r="G17" s="1">
        <f>C17*B17</f>
        <v>24</v>
      </c>
      <c r="H17" s="1">
        <f>C17</f>
        <v>1</v>
      </c>
      <c r="L17" s="11" t="s">
        <v>57</v>
      </c>
      <c r="M17" s="31" t="s">
        <v>58</v>
      </c>
      <c r="N17">
        <v>72</v>
      </c>
    </row>
    <row r="18" spans="2:14" x14ac:dyDescent="0.15">
      <c r="B18" s="1">
        <v>32</v>
      </c>
      <c r="C18" s="1">
        <v>1</v>
      </c>
      <c r="G18" s="1">
        <f t="shared" ref="G18:G67" si="2">C18*B18</f>
        <v>32</v>
      </c>
      <c r="H18" s="1">
        <f>H17+C18</f>
        <v>2</v>
      </c>
      <c r="L18" s="11" t="s">
        <v>65</v>
      </c>
    </row>
    <row r="19" spans="2:14" x14ac:dyDescent="0.15">
      <c r="B19" s="1">
        <v>34</v>
      </c>
      <c r="C19" s="1">
        <v>1</v>
      </c>
      <c r="G19" s="1">
        <f t="shared" si="2"/>
        <v>34</v>
      </c>
      <c r="H19" s="1">
        <f t="shared" ref="H19:H67" si="3">H18+C19</f>
        <v>3</v>
      </c>
    </row>
    <row r="20" spans="2:14" x14ac:dyDescent="0.15">
      <c r="B20" s="1">
        <v>46</v>
      </c>
      <c r="C20" s="1">
        <v>1</v>
      </c>
      <c r="G20" s="1">
        <f t="shared" si="2"/>
        <v>46</v>
      </c>
      <c r="H20" s="1">
        <f t="shared" si="3"/>
        <v>4</v>
      </c>
    </row>
    <row r="21" spans="2:14" x14ac:dyDescent="0.15">
      <c r="B21" s="1">
        <v>47</v>
      </c>
      <c r="C21" s="1">
        <v>2</v>
      </c>
      <c r="G21" s="1">
        <f t="shared" si="2"/>
        <v>94</v>
      </c>
      <c r="H21" s="1">
        <f t="shared" si="3"/>
        <v>6</v>
      </c>
      <c r="L21" s="11" t="s">
        <v>66</v>
      </c>
    </row>
    <row r="22" spans="2:14" x14ac:dyDescent="0.15">
      <c r="B22" s="1">
        <v>51</v>
      </c>
      <c r="C22" s="1">
        <v>2</v>
      </c>
      <c r="G22" s="1">
        <f t="shared" si="2"/>
        <v>102</v>
      </c>
      <c r="H22" s="1">
        <f t="shared" si="3"/>
        <v>8</v>
      </c>
    </row>
    <row r="23" spans="2:14" x14ac:dyDescent="0.15">
      <c r="B23" s="1">
        <v>53</v>
      </c>
      <c r="C23" s="1">
        <v>1</v>
      </c>
      <c r="G23" s="1">
        <f t="shared" si="2"/>
        <v>53</v>
      </c>
      <c r="H23" s="1">
        <f t="shared" si="3"/>
        <v>9</v>
      </c>
    </row>
    <row r="24" spans="2:14" x14ac:dyDescent="0.15">
      <c r="B24" s="1">
        <v>55</v>
      </c>
      <c r="C24" s="1">
        <v>1</v>
      </c>
      <c r="G24" s="1">
        <f t="shared" si="2"/>
        <v>55</v>
      </c>
      <c r="H24" s="1">
        <f t="shared" si="3"/>
        <v>10</v>
      </c>
    </row>
    <row r="25" spans="2:14" x14ac:dyDescent="0.15">
      <c r="B25" s="1">
        <v>58</v>
      </c>
      <c r="C25" s="1">
        <v>2</v>
      </c>
      <c r="G25" s="1">
        <f t="shared" si="2"/>
        <v>116</v>
      </c>
      <c r="H25" s="1">
        <f t="shared" si="3"/>
        <v>12</v>
      </c>
    </row>
    <row r="26" spans="2:14" x14ac:dyDescent="0.15">
      <c r="B26" s="1">
        <v>59</v>
      </c>
      <c r="C26" s="1">
        <v>2</v>
      </c>
      <c r="G26" s="1">
        <f t="shared" si="2"/>
        <v>118</v>
      </c>
      <c r="H26" s="1">
        <f t="shared" si="3"/>
        <v>14</v>
      </c>
    </row>
    <row r="27" spans="2:14" x14ac:dyDescent="0.15">
      <c r="B27" s="1">
        <v>60</v>
      </c>
      <c r="C27" s="1">
        <v>1</v>
      </c>
      <c r="G27" s="1">
        <f t="shared" si="2"/>
        <v>60</v>
      </c>
      <c r="H27" s="1">
        <f t="shared" si="3"/>
        <v>15</v>
      </c>
    </row>
    <row r="28" spans="2:14" x14ac:dyDescent="0.15">
      <c r="B28" s="1">
        <v>61</v>
      </c>
      <c r="C28" s="1">
        <v>1</v>
      </c>
      <c r="G28" s="1">
        <f t="shared" si="2"/>
        <v>61</v>
      </c>
      <c r="H28" s="1">
        <f t="shared" si="3"/>
        <v>16</v>
      </c>
    </row>
    <row r="29" spans="2:14" x14ac:dyDescent="0.15">
      <c r="B29" s="1">
        <v>62</v>
      </c>
      <c r="C29" s="1">
        <v>4</v>
      </c>
      <c r="G29" s="1">
        <f t="shared" si="2"/>
        <v>248</v>
      </c>
      <c r="H29" s="1">
        <f t="shared" si="3"/>
        <v>20</v>
      </c>
    </row>
    <row r="30" spans="2:14" x14ac:dyDescent="0.15">
      <c r="B30" s="1">
        <v>63</v>
      </c>
      <c r="C30" s="1">
        <v>2</v>
      </c>
      <c r="G30" s="1">
        <f t="shared" si="2"/>
        <v>126</v>
      </c>
      <c r="H30" s="1">
        <f t="shared" si="3"/>
        <v>22</v>
      </c>
    </row>
    <row r="31" spans="2:14" x14ac:dyDescent="0.15">
      <c r="B31" s="1">
        <v>64</v>
      </c>
      <c r="C31" s="1">
        <v>1</v>
      </c>
      <c r="G31" s="1">
        <f t="shared" si="2"/>
        <v>64</v>
      </c>
      <c r="H31" s="1">
        <f t="shared" si="3"/>
        <v>23</v>
      </c>
    </row>
    <row r="32" spans="2:14" x14ac:dyDescent="0.15">
      <c r="B32" s="1">
        <v>65</v>
      </c>
      <c r="C32" s="1">
        <v>1</v>
      </c>
      <c r="G32" s="1">
        <f t="shared" si="2"/>
        <v>65</v>
      </c>
      <c r="H32" s="1">
        <f t="shared" si="3"/>
        <v>24</v>
      </c>
    </row>
    <row r="33" spans="2:8" x14ac:dyDescent="0.15">
      <c r="B33" s="1">
        <v>66</v>
      </c>
      <c r="C33" s="1">
        <v>5</v>
      </c>
      <c r="G33" s="1">
        <f t="shared" si="2"/>
        <v>330</v>
      </c>
      <c r="H33" s="1">
        <f t="shared" si="3"/>
        <v>29</v>
      </c>
    </row>
    <row r="34" spans="2:8" x14ac:dyDescent="0.15">
      <c r="B34" s="1">
        <v>67</v>
      </c>
      <c r="C34" s="1">
        <v>2</v>
      </c>
      <c r="G34" s="1">
        <f t="shared" si="2"/>
        <v>134</v>
      </c>
      <c r="H34" s="1">
        <f t="shared" si="3"/>
        <v>31</v>
      </c>
    </row>
    <row r="35" spans="2:8" x14ac:dyDescent="0.15">
      <c r="B35" s="1">
        <v>68</v>
      </c>
      <c r="C35" s="1">
        <v>3</v>
      </c>
      <c r="G35" s="1">
        <f t="shared" si="2"/>
        <v>204</v>
      </c>
      <c r="H35" s="1">
        <f t="shared" si="3"/>
        <v>34</v>
      </c>
    </row>
    <row r="36" spans="2:8" x14ac:dyDescent="0.15">
      <c r="B36" s="1">
        <v>69</v>
      </c>
      <c r="C36" s="1">
        <v>1</v>
      </c>
      <c r="G36" s="1">
        <f t="shared" si="2"/>
        <v>69</v>
      </c>
      <c r="H36" s="1">
        <f t="shared" si="3"/>
        <v>35</v>
      </c>
    </row>
    <row r="37" spans="2:8" x14ac:dyDescent="0.15">
      <c r="B37" s="1">
        <v>70</v>
      </c>
      <c r="C37" s="1">
        <v>1</v>
      </c>
      <c r="G37" s="1">
        <f t="shared" si="2"/>
        <v>70</v>
      </c>
      <c r="H37" s="1">
        <f t="shared" si="3"/>
        <v>36</v>
      </c>
    </row>
    <row r="38" spans="2:8" x14ac:dyDescent="0.15">
      <c r="B38" s="1">
        <v>71</v>
      </c>
      <c r="C38" s="1">
        <v>3</v>
      </c>
      <c r="G38" s="1">
        <f t="shared" si="2"/>
        <v>213</v>
      </c>
      <c r="H38" s="1">
        <f t="shared" si="3"/>
        <v>39</v>
      </c>
    </row>
    <row r="39" spans="2:8" x14ac:dyDescent="0.15">
      <c r="B39" s="1">
        <v>72</v>
      </c>
      <c r="C39" s="1">
        <v>2</v>
      </c>
      <c r="G39" s="1">
        <f t="shared" si="2"/>
        <v>144</v>
      </c>
      <c r="H39" s="1">
        <f t="shared" si="3"/>
        <v>41</v>
      </c>
    </row>
    <row r="40" spans="2:8" x14ac:dyDescent="0.15">
      <c r="B40" s="1">
        <v>73</v>
      </c>
      <c r="C40" s="1">
        <v>2</v>
      </c>
      <c r="G40" s="1">
        <f t="shared" si="2"/>
        <v>146</v>
      </c>
      <c r="H40" s="1">
        <f t="shared" si="3"/>
        <v>43</v>
      </c>
    </row>
    <row r="41" spans="2:8" x14ac:dyDescent="0.15">
      <c r="B41" s="1">
        <v>75</v>
      </c>
      <c r="C41" s="1">
        <v>1</v>
      </c>
      <c r="G41" s="1">
        <f t="shared" si="2"/>
        <v>75</v>
      </c>
      <c r="H41" s="1">
        <f t="shared" si="3"/>
        <v>44</v>
      </c>
    </row>
    <row r="42" spans="2:8" x14ac:dyDescent="0.15">
      <c r="B42" s="1">
        <v>76</v>
      </c>
      <c r="C42" s="1">
        <v>2</v>
      </c>
      <c r="G42" s="1">
        <f t="shared" si="2"/>
        <v>152</v>
      </c>
      <c r="H42" s="1">
        <f t="shared" si="3"/>
        <v>46</v>
      </c>
    </row>
    <row r="43" spans="2:8" x14ac:dyDescent="0.15">
      <c r="B43" s="1">
        <v>77</v>
      </c>
      <c r="C43" s="1">
        <v>1</v>
      </c>
      <c r="G43" s="1">
        <f t="shared" si="2"/>
        <v>77</v>
      </c>
      <c r="H43" s="1">
        <f t="shared" si="3"/>
        <v>47</v>
      </c>
    </row>
    <row r="44" spans="2:8" x14ac:dyDescent="0.15">
      <c r="B44" s="1">
        <v>78</v>
      </c>
      <c r="C44" s="1">
        <v>3</v>
      </c>
      <c r="G44" s="1">
        <f t="shared" si="2"/>
        <v>234</v>
      </c>
      <c r="H44" s="1">
        <f t="shared" si="3"/>
        <v>50</v>
      </c>
    </row>
    <row r="45" spans="2:8" x14ac:dyDescent="0.15">
      <c r="B45" s="1">
        <v>79</v>
      </c>
      <c r="C45" s="1">
        <v>2</v>
      </c>
      <c r="G45" s="1">
        <f t="shared" si="2"/>
        <v>158</v>
      </c>
      <c r="H45" s="1">
        <f t="shared" si="3"/>
        <v>52</v>
      </c>
    </row>
    <row r="46" spans="2:8" x14ac:dyDescent="0.15">
      <c r="B46" s="1">
        <v>80</v>
      </c>
      <c r="C46" s="1">
        <v>2</v>
      </c>
      <c r="G46" s="1">
        <f t="shared" si="2"/>
        <v>160</v>
      </c>
      <c r="H46" s="1">
        <f t="shared" si="3"/>
        <v>54</v>
      </c>
    </row>
    <row r="47" spans="2:8" x14ac:dyDescent="0.15">
      <c r="B47" s="1">
        <v>82</v>
      </c>
      <c r="C47" s="1">
        <v>1</v>
      </c>
      <c r="G47" s="1">
        <f t="shared" si="2"/>
        <v>82</v>
      </c>
      <c r="H47" s="1">
        <f t="shared" si="3"/>
        <v>55</v>
      </c>
    </row>
    <row r="48" spans="2:8" x14ac:dyDescent="0.15">
      <c r="B48" s="1">
        <v>84</v>
      </c>
      <c r="C48" s="1">
        <v>3</v>
      </c>
      <c r="G48" s="1">
        <f t="shared" si="2"/>
        <v>252</v>
      </c>
      <c r="H48" s="1">
        <f t="shared" si="3"/>
        <v>58</v>
      </c>
    </row>
    <row r="49" spans="2:8" x14ac:dyDescent="0.15">
      <c r="B49" s="1">
        <v>87</v>
      </c>
      <c r="C49" s="1">
        <v>1</v>
      </c>
      <c r="G49" s="1">
        <f t="shared" si="2"/>
        <v>87</v>
      </c>
      <c r="H49" s="1">
        <f t="shared" si="3"/>
        <v>59</v>
      </c>
    </row>
    <row r="50" spans="2:8" x14ac:dyDescent="0.15">
      <c r="B50" s="1">
        <v>88</v>
      </c>
      <c r="C50" s="1">
        <v>1</v>
      </c>
      <c r="G50" s="1">
        <f t="shared" si="2"/>
        <v>88</v>
      </c>
      <c r="H50" s="1">
        <f t="shared" si="3"/>
        <v>60</v>
      </c>
    </row>
    <row r="51" spans="2:8" x14ac:dyDescent="0.15">
      <c r="B51" s="1">
        <v>89</v>
      </c>
      <c r="C51" s="1">
        <v>1</v>
      </c>
      <c r="G51" s="1">
        <f t="shared" si="2"/>
        <v>89</v>
      </c>
      <c r="H51" s="1">
        <f t="shared" si="3"/>
        <v>61</v>
      </c>
    </row>
    <row r="52" spans="2:8" x14ac:dyDescent="0.15">
      <c r="B52" s="1">
        <v>90</v>
      </c>
      <c r="C52" s="1">
        <v>1</v>
      </c>
      <c r="G52" s="1">
        <f t="shared" si="2"/>
        <v>90</v>
      </c>
      <c r="H52" s="1">
        <f t="shared" si="3"/>
        <v>62</v>
      </c>
    </row>
    <row r="53" spans="2:8" x14ac:dyDescent="0.15">
      <c r="B53" s="1">
        <v>91</v>
      </c>
      <c r="C53" s="1">
        <v>2</v>
      </c>
      <c r="G53" s="1">
        <f t="shared" si="2"/>
        <v>182</v>
      </c>
      <c r="H53" s="1">
        <f t="shared" si="3"/>
        <v>64</v>
      </c>
    </row>
    <row r="54" spans="2:8" x14ac:dyDescent="0.15">
      <c r="B54" s="1">
        <v>92</v>
      </c>
      <c r="C54" s="1">
        <v>2</v>
      </c>
      <c r="G54" s="1">
        <f t="shared" si="2"/>
        <v>184</v>
      </c>
      <c r="H54" s="1">
        <f t="shared" si="3"/>
        <v>66</v>
      </c>
    </row>
    <row r="55" spans="2:8" x14ac:dyDescent="0.15">
      <c r="B55" s="1">
        <v>93</v>
      </c>
      <c r="C55" s="1">
        <v>1</v>
      </c>
      <c r="G55" s="1">
        <f t="shared" si="2"/>
        <v>93</v>
      </c>
      <c r="H55" s="1">
        <f t="shared" si="3"/>
        <v>67</v>
      </c>
    </row>
    <row r="56" spans="2:8" x14ac:dyDescent="0.15">
      <c r="B56" s="1">
        <v>94</v>
      </c>
      <c r="C56" s="1">
        <v>2</v>
      </c>
      <c r="G56" s="1">
        <f t="shared" si="2"/>
        <v>188</v>
      </c>
      <c r="H56" s="1">
        <f t="shared" si="3"/>
        <v>69</v>
      </c>
    </row>
    <row r="57" spans="2:8" x14ac:dyDescent="0.15">
      <c r="B57" s="1">
        <v>95</v>
      </c>
      <c r="C57" s="1">
        <v>1</v>
      </c>
      <c r="G57" s="1">
        <f t="shared" si="2"/>
        <v>95</v>
      </c>
      <c r="H57" s="1">
        <f t="shared" si="3"/>
        <v>70</v>
      </c>
    </row>
    <row r="58" spans="2:8" x14ac:dyDescent="0.15">
      <c r="B58" s="1">
        <v>98</v>
      </c>
      <c r="C58" s="1">
        <v>1</v>
      </c>
      <c r="G58" s="1">
        <f t="shared" si="2"/>
        <v>98</v>
      </c>
      <c r="H58" s="1">
        <f t="shared" si="3"/>
        <v>71</v>
      </c>
    </row>
    <row r="59" spans="2:8" x14ac:dyDescent="0.15">
      <c r="B59" s="1">
        <v>104</v>
      </c>
      <c r="C59" s="1">
        <v>1</v>
      </c>
      <c r="G59" s="1">
        <f t="shared" si="2"/>
        <v>104</v>
      </c>
      <c r="H59" s="1">
        <f t="shared" si="3"/>
        <v>72</v>
      </c>
    </row>
    <row r="60" spans="2:8" x14ac:dyDescent="0.15">
      <c r="B60" s="1">
        <v>110</v>
      </c>
      <c r="C60" s="1">
        <v>1</v>
      </c>
      <c r="G60" s="1">
        <f t="shared" si="2"/>
        <v>110</v>
      </c>
      <c r="H60" s="1">
        <f t="shared" si="3"/>
        <v>73</v>
      </c>
    </row>
    <row r="61" spans="2:8" x14ac:dyDescent="0.15">
      <c r="B61" s="1">
        <v>112</v>
      </c>
      <c r="C61" s="1">
        <v>1</v>
      </c>
      <c r="G61" s="1">
        <f t="shared" si="2"/>
        <v>112</v>
      </c>
      <c r="H61" s="1">
        <f t="shared" si="3"/>
        <v>74</v>
      </c>
    </row>
    <row r="62" spans="2:8" x14ac:dyDescent="0.15">
      <c r="B62" s="1">
        <v>117</v>
      </c>
      <c r="C62" s="1">
        <v>1</v>
      </c>
      <c r="G62" s="1">
        <f t="shared" si="2"/>
        <v>117</v>
      </c>
      <c r="H62" s="1">
        <f t="shared" si="3"/>
        <v>75</v>
      </c>
    </row>
    <row r="63" spans="2:8" x14ac:dyDescent="0.15">
      <c r="B63" s="1">
        <v>121</v>
      </c>
      <c r="C63" s="1">
        <v>1</v>
      </c>
      <c r="G63" s="1">
        <f t="shared" si="2"/>
        <v>121</v>
      </c>
      <c r="H63" s="1">
        <f t="shared" si="3"/>
        <v>76</v>
      </c>
    </row>
    <row r="64" spans="2:8" x14ac:dyDescent="0.15">
      <c r="B64" s="1">
        <v>133</v>
      </c>
      <c r="C64" s="1">
        <v>1</v>
      </c>
      <c r="G64" s="1">
        <f t="shared" si="2"/>
        <v>133</v>
      </c>
      <c r="H64" s="1">
        <f t="shared" si="3"/>
        <v>77</v>
      </c>
    </row>
    <row r="65" spans="2:8" x14ac:dyDescent="0.15">
      <c r="B65" s="1">
        <v>138</v>
      </c>
      <c r="C65" s="1">
        <v>1</v>
      </c>
      <c r="G65" s="1">
        <f t="shared" si="2"/>
        <v>138</v>
      </c>
      <c r="H65" s="1">
        <f t="shared" si="3"/>
        <v>78</v>
      </c>
    </row>
    <row r="66" spans="2:8" x14ac:dyDescent="0.15">
      <c r="B66" s="1">
        <v>161</v>
      </c>
      <c r="C66" s="1">
        <v>1</v>
      </c>
      <c r="G66" s="1">
        <f t="shared" si="2"/>
        <v>161</v>
      </c>
      <c r="H66" s="1">
        <f t="shared" si="3"/>
        <v>79</v>
      </c>
    </row>
    <row r="67" spans="2:8" x14ac:dyDescent="0.15">
      <c r="B67" s="1">
        <v>163</v>
      </c>
      <c r="C67" s="1">
        <v>1</v>
      </c>
      <c r="G67" s="1">
        <f t="shared" si="2"/>
        <v>163</v>
      </c>
      <c r="H67" s="1">
        <f t="shared" si="3"/>
        <v>80</v>
      </c>
    </row>
    <row r="68" spans="2:8" x14ac:dyDescent="0.15">
      <c r="B68" s="24" t="s">
        <v>27</v>
      </c>
      <c r="C68" s="24">
        <f>SUM(C17:C67)</f>
        <v>80</v>
      </c>
      <c r="G68" s="24">
        <f>SUM(G17:G67)</f>
        <v>6151</v>
      </c>
      <c r="H68" s="24"/>
    </row>
  </sheetData>
  <pageMargins left="0.74803149606299213" right="0.74803149606299213" top="0.98425196850393704" bottom="0.98425196850393704" header="0.51181102362204722" footer="0.51181102362204722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E4"/>
  <sheetViews>
    <sheetView workbookViewId="0"/>
  </sheetViews>
  <sheetFormatPr baseColWidth="10" defaultRowHeight="13" x14ac:dyDescent="0.15"/>
  <sheetData>
    <row r="1" spans="1:5" x14ac:dyDescent="0.1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15">
      <c r="A2">
        <f>COUNT('Ex2'!$C$3:$I$10)</f>
        <v>30</v>
      </c>
      <c r="B2">
        <v>7</v>
      </c>
      <c r="C2">
        <v>5</v>
      </c>
      <c r="D2">
        <v>0</v>
      </c>
      <c r="E2" t="s">
        <v>38</v>
      </c>
    </row>
    <row r="3" spans="1:5" x14ac:dyDescent="0.15">
      <c r="A3">
        <f>COUNT('Données Ex1'!$F$1:$Q$21)</f>
        <v>240</v>
      </c>
      <c r="B3">
        <v>1</v>
      </c>
      <c r="C3">
        <v>5</v>
      </c>
      <c r="D3">
        <v>0</v>
      </c>
      <c r="E3" t="s">
        <v>76</v>
      </c>
    </row>
    <row r="4" spans="1:5" x14ac:dyDescent="0.15">
      <c r="A4">
        <f>COUNT('Données Ex1'!$F$1:$Q$21)</f>
        <v>240</v>
      </c>
      <c r="B4">
        <v>1</v>
      </c>
      <c r="C4">
        <v>5</v>
      </c>
      <c r="D4">
        <v>0</v>
      </c>
      <c r="E4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5A0F-D4E0-2D4A-A85C-FBE4621A2638}">
  <dimension ref="A1:H82"/>
  <sheetViews>
    <sheetView workbookViewId="0"/>
  </sheetViews>
  <sheetFormatPr baseColWidth="10" defaultRowHeight="13" x14ac:dyDescent="0.15"/>
  <sheetData>
    <row r="1" spans="1:3" ht="16" x14ac:dyDescent="0.2">
      <c r="A1" s="7" t="s">
        <v>0</v>
      </c>
    </row>
    <row r="2" spans="1:3" x14ac:dyDescent="0.15">
      <c r="A2" s="12" t="s">
        <v>1</v>
      </c>
      <c r="B2" s="12" t="s">
        <v>2</v>
      </c>
      <c r="C2" s="12" t="s">
        <v>1</v>
      </c>
    </row>
    <row r="3" spans="1:3" x14ac:dyDescent="0.15">
      <c r="A3">
        <v>5</v>
      </c>
      <c r="B3">
        <v>73</v>
      </c>
      <c r="C3">
        <v>5</v>
      </c>
    </row>
    <row r="4" spans="1:3" x14ac:dyDescent="0.15">
      <c r="A4">
        <v>4</v>
      </c>
      <c r="B4">
        <v>75</v>
      </c>
      <c r="C4">
        <v>4</v>
      </c>
    </row>
    <row r="5" spans="1:3" x14ac:dyDescent="0.15">
      <c r="A5">
        <v>3</v>
      </c>
      <c r="B5">
        <v>66</v>
      </c>
      <c r="C5">
        <v>3</v>
      </c>
    </row>
    <row r="6" spans="1:3" x14ac:dyDescent="0.15">
      <c r="A6">
        <v>4</v>
      </c>
      <c r="B6">
        <v>51</v>
      </c>
      <c r="C6">
        <v>4</v>
      </c>
    </row>
    <row r="7" spans="1:3" x14ac:dyDescent="0.15">
      <c r="A7">
        <v>3</v>
      </c>
      <c r="B7">
        <v>58</v>
      </c>
      <c r="C7">
        <v>3</v>
      </c>
    </row>
    <row r="8" spans="1:3" x14ac:dyDescent="0.15">
      <c r="A8">
        <v>4</v>
      </c>
      <c r="B8">
        <v>62</v>
      </c>
      <c r="C8">
        <v>4</v>
      </c>
    </row>
    <row r="9" spans="1:3" x14ac:dyDescent="0.15">
      <c r="A9">
        <v>3</v>
      </c>
      <c r="B9">
        <v>93</v>
      </c>
      <c r="C9">
        <v>3</v>
      </c>
    </row>
    <row r="10" spans="1:3" x14ac:dyDescent="0.15">
      <c r="A10">
        <v>5</v>
      </c>
      <c r="B10">
        <v>110</v>
      </c>
      <c r="C10">
        <v>5</v>
      </c>
    </row>
    <row r="11" spans="1:3" x14ac:dyDescent="0.15">
      <c r="A11">
        <v>4</v>
      </c>
      <c r="B11">
        <v>84</v>
      </c>
      <c r="C11">
        <v>4</v>
      </c>
    </row>
    <row r="12" spans="1:3" x14ac:dyDescent="0.15">
      <c r="A12">
        <v>4</v>
      </c>
      <c r="B12">
        <v>64</v>
      </c>
      <c r="C12">
        <v>4</v>
      </c>
    </row>
    <row r="13" spans="1:3" x14ac:dyDescent="0.15">
      <c r="A13">
        <v>4</v>
      </c>
      <c r="B13">
        <v>61</v>
      </c>
      <c r="C13">
        <v>4</v>
      </c>
    </row>
    <row r="14" spans="1:3" x14ac:dyDescent="0.15">
      <c r="A14">
        <v>4</v>
      </c>
      <c r="B14">
        <v>68</v>
      </c>
      <c r="C14">
        <v>4</v>
      </c>
    </row>
    <row r="15" spans="1:3" x14ac:dyDescent="0.15">
      <c r="A15">
        <v>5</v>
      </c>
      <c r="B15">
        <v>66</v>
      </c>
      <c r="C15">
        <v>5</v>
      </c>
    </row>
    <row r="16" spans="1:3" x14ac:dyDescent="0.15">
      <c r="A16">
        <v>5</v>
      </c>
      <c r="B16">
        <v>92</v>
      </c>
      <c r="C16">
        <v>5</v>
      </c>
    </row>
    <row r="17" spans="1:3" x14ac:dyDescent="0.15">
      <c r="A17">
        <v>5</v>
      </c>
      <c r="B17">
        <v>91</v>
      </c>
      <c r="C17">
        <v>5</v>
      </c>
    </row>
    <row r="18" spans="1:3" x14ac:dyDescent="0.15">
      <c r="A18">
        <v>5</v>
      </c>
      <c r="B18">
        <v>80</v>
      </c>
      <c r="C18">
        <v>5</v>
      </c>
    </row>
    <row r="19" spans="1:3" x14ac:dyDescent="0.15">
      <c r="A19">
        <v>5</v>
      </c>
      <c r="B19">
        <v>84</v>
      </c>
      <c r="C19">
        <v>5</v>
      </c>
    </row>
    <row r="20" spans="1:3" x14ac:dyDescent="0.15">
      <c r="A20">
        <v>4</v>
      </c>
      <c r="B20">
        <v>91</v>
      </c>
      <c r="C20">
        <v>4</v>
      </c>
    </row>
    <row r="21" spans="1:3" x14ac:dyDescent="0.15">
      <c r="A21">
        <v>3</v>
      </c>
      <c r="B21">
        <v>53</v>
      </c>
      <c r="C21">
        <v>3</v>
      </c>
    </row>
    <row r="22" spans="1:3" x14ac:dyDescent="0.15">
      <c r="A22">
        <v>4</v>
      </c>
      <c r="B22">
        <v>87</v>
      </c>
      <c r="C22">
        <v>4</v>
      </c>
    </row>
    <row r="23" spans="1:3" x14ac:dyDescent="0.15">
      <c r="A23">
        <v>3</v>
      </c>
      <c r="B23">
        <v>78</v>
      </c>
      <c r="C23">
        <v>3</v>
      </c>
    </row>
    <row r="24" spans="1:3" x14ac:dyDescent="0.15">
      <c r="A24">
        <v>4</v>
      </c>
      <c r="B24">
        <v>69</v>
      </c>
      <c r="C24">
        <v>4</v>
      </c>
    </row>
    <row r="25" spans="1:3" x14ac:dyDescent="0.15">
      <c r="A25">
        <v>4</v>
      </c>
      <c r="B25">
        <v>73</v>
      </c>
      <c r="C25">
        <v>4</v>
      </c>
    </row>
    <row r="26" spans="1:3" x14ac:dyDescent="0.15">
      <c r="A26">
        <v>6</v>
      </c>
      <c r="B26">
        <v>94</v>
      </c>
      <c r="C26">
        <v>6</v>
      </c>
    </row>
    <row r="27" spans="1:3" x14ac:dyDescent="0.15">
      <c r="A27">
        <v>10</v>
      </c>
      <c r="B27">
        <v>163</v>
      </c>
      <c r="C27">
        <v>10</v>
      </c>
    </row>
    <row r="28" spans="1:3" x14ac:dyDescent="0.15">
      <c r="A28">
        <v>3</v>
      </c>
      <c r="B28">
        <v>58</v>
      </c>
      <c r="C28">
        <v>3</v>
      </c>
    </row>
    <row r="29" spans="1:3" x14ac:dyDescent="0.15">
      <c r="A29">
        <v>4</v>
      </c>
      <c r="B29">
        <v>62</v>
      </c>
      <c r="C29">
        <v>4</v>
      </c>
    </row>
    <row r="30" spans="1:3" x14ac:dyDescent="0.15">
      <c r="A30">
        <v>5</v>
      </c>
      <c r="B30">
        <v>121</v>
      </c>
      <c r="C30">
        <v>5</v>
      </c>
    </row>
    <row r="31" spans="1:3" x14ac:dyDescent="0.15">
      <c r="A31">
        <v>4</v>
      </c>
      <c r="B31">
        <v>79</v>
      </c>
      <c r="C31">
        <v>4</v>
      </c>
    </row>
    <row r="32" spans="1:3" x14ac:dyDescent="0.15">
      <c r="A32">
        <v>4</v>
      </c>
      <c r="B32">
        <v>98</v>
      </c>
      <c r="C32">
        <v>4</v>
      </c>
    </row>
    <row r="33" spans="1:3" x14ac:dyDescent="0.15">
      <c r="A33">
        <v>2</v>
      </c>
      <c r="B33" s="13">
        <v>46</v>
      </c>
      <c r="C33">
        <v>2</v>
      </c>
    </row>
    <row r="34" spans="1:3" x14ac:dyDescent="0.15">
      <c r="A34">
        <v>3</v>
      </c>
      <c r="B34">
        <v>70</v>
      </c>
      <c r="C34">
        <v>3</v>
      </c>
    </row>
    <row r="35" spans="1:3" x14ac:dyDescent="0.15">
      <c r="A35">
        <v>3</v>
      </c>
      <c r="B35">
        <v>51</v>
      </c>
      <c r="C35">
        <v>3</v>
      </c>
    </row>
    <row r="36" spans="1:3" x14ac:dyDescent="0.15">
      <c r="A36">
        <v>6</v>
      </c>
      <c r="B36">
        <v>78</v>
      </c>
      <c r="C36">
        <v>6</v>
      </c>
    </row>
    <row r="37" spans="1:3" x14ac:dyDescent="0.15">
      <c r="A37">
        <v>4</v>
      </c>
      <c r="B37">
        <v>66</v>
      </c>
      <c r="C37">
        <v>4</v>
      </c>
    </row>
    <row r="38" spans="1:3" x14ac:dyDescent="0.15">
      <c r="A38">
        <v>3</v>
      </c>
      <c r="B38">
        <v>47</v>
      </c>
      <c r="C38">
        <v>3</v>
      </c>
    </row>
    <row r="39" spans="1:3" x14ac:dyDescent="0.15">
      <c r="A39">
        <v>4</v>
      </c>
      <c r="B39">
        <v>63</v>
      </c>
      <c r="C39">
        <v>4</v>
      </c>
    </row>
    <row r="40" spans="1:3" x14ac:dyDescent="0.15">
      <c r="A40">
        <v>5</v>
      </c>
      <c r="B40">
        <v>161</v>
      </c>
      <c r="C40">
        <v>5</v>
      </c>
    </row>
    <row r="41" spans="1:3" x14ac:dyDescent="0.15">
      <c r="A41">
        <v>3</v>
      </c>
      <c r="B41">
        <v>62</v>
      </c>
      <c r="C41">
        <v>3</v>
      </c>
    </row>
    <row r="42" spans="1:3" x14ac:dyDescent="0.15">
      <c r="A42">
        <v>6</v>
      </c>
      <c r="B42">
        <v>80</v>
      </c>
      <c r="C42">
        <v>6</v>
      </c>
    </row>
    <row r="43" spans="1:3" x14ac:dyDescent="0.15">
      <c r="A43">
        <v>5</v>
      </c>
      <c r="B43">
        <v>72</v>
      </c>
      <c r="C43">
        <v>5</v>
      </c>
    </row>
    <row r="44" spans="1:3" x14ac:dyDescent="0.15">
      <c r="A44">
        <v>3</v>
      </c>
      <c r="B44">
        <v>68</v>
      </c>
      <c r="C44">
        <v>3</v>
      </c>
    </row>
    <row r="45" spans="1:3" x14ac:dyDescent="0.15">
      <c r="A45">
        <v>5</v>
      </c>
      <c r="B45">
        <v>89</v>
      </c>
      <c r="C45">
        <v>5</v>
      </c>
    </row>
    <row r="46" spans="1:3" x14ac:dyDescent="0.15">
      <c r="A46">
        <v>5</v>
      </c>
      <c r="B46">
        <v>71</v>
      </c>
      <c r="C46">
        <v>5</v>
      </c>
    </row>
    <row r="47" spans="1:3" x14ac:dyDescent="0.15">
      <c r="A47">
        <v>5</v>
      </c>
      <c r="B47">
        <v>78</v>
      </c>
      <c r="C47">
        <v>5</v>
      </c>
    </row>
    <row r="48" spans="1:3" x14ac:dyDescent="0.15">
      <c r="A48">
        <v>6</v>
      </c>
      <c r="B48">
        <v>117</v>
      </c>
      <c r="C48">
        <v>6</v>
      </c>
    </row>
    <row r="49" spans="1:7" x14ac:dyDescent="0.15">
      <c r="A49" s="11">
        <v>5</v>
      </c>
      <c r="B49">
        <v>62</v>
      </c>
      <c r="C49" s="11">
        <v>5</v>
      </c>
    </row>
    <row r="50" spans="1:7" x14ac:dyDescent="0.15">
      <c r="A50" s="11">
        <v>1</v>
      </c>
      <c r="B50">
        <v>24</v>
      </c>
      <c r="C50" s="11">
        <v>1</v>
      </c>
    </row>
    <row r="51" spans="1:7" x14ac:dyDescent="0.15">
      <c r="A51" s="11">
        <v>4</v>
      </c>
      <c r="B51">
        <v>76</v>
      </c>
      <c r="C51" s="11">
        <v>4</v>
      </c>
    </row>
    <row r="52" spans="1:7" x14ac:dyDescent="0.15">
      <c r="A52" s="11">
        <v>4</v>
      </c>
      <c r="B52">
        <v>60</v>
      </c>
      <c r="C52" s="11">
        <v>4</v>
      </c>
    </row>
    <row r="53" spans="1:7" x14ac:dyDescent="0.15">
      <c r="A53" s="11">
        <v>4</v>
      </c>
      <c r="B53">
        <v>66</v>
      </c>
      <c r="C53" s="11">
        <v>4</v>
      </c>
    </row>
    <row r="54" spans="1:7" x14ac:dyDescent="0.15">
      <c r="A54" s="11">
        <v>3</v>
      </c>
      <c r="B54">
        <v>59</v>
      </c>
      <c r="C54" s="11">
        <v>3</v>
      </c>
    </row>
    <row r="55" spans="1:7" x14ac:dyDescent="0.15">
      <c r="A55" s="11">
        <v>4</v>
      </c>
      <c r="B55">
        <v>76</v>
      </c>
      <c r="C55" s="11">
        <v>4</v>
      </c>
    </row>
    <row r="56" spans="1:7" x14ac:dyDescent="0.15">
      <c r="A56" s="11">
        <v>5</v>
      </c>
      <c r="B56">
        <v>95</v>
      </c>
      <c r="C56" s="11">
        <v>5</v>
      </c>
    </row>
    <row r="57" spans="1:7" x14ac:dyDescent="0.15">
      <c r="A57" s="11">
        <v>3</v>
      </c>
      <c r="B57">
        <v>77</v>
      </c>
      <c r="C57" s="11">
        <v>3</v>
      </c>
    </row>
    <row r="58" spans="1:7" x14ac:dyDescent="0.15">
      <c r="A58" s="11">
        <v>4</v>
      </c>
      <c r="B58">
        <v>138</v>
      </c>
      <c r="C58" s="11">
        <v>4</v>
      </c>
      <c r="E58" s="11" t="s">
        <v>68</v>
      </c>
    </row>
    <row r="59" spans="1:7" x14ac:dyDescent="0.15">
      <c r="A59" s="11">
        <v>4</v>
      </c>
      <c r="B59">
        <v>67</v>
      </c>
      <c r="C59" s="11">
        <v>4</v>
      </c>
      <c r="E59" s="11" t="s">
        <v>69</v>
      </c>
    </row>
    <row r="60" spans="1:7" x14ac:dyDescent="0.15">
      <c r="A60" s="11">
        <v>2</v>
      </c>
      <c r="B60">
        <v>55</v>
      </c>
      <c r="C60" s="11">
        <v>2</v>
      </c>
      <c r="E60" s="11" t="s">
        <v>70</v>
      </c>
    </row>
    <row r="61" spans="1:7" x14ac:dyDescent="0.15">
      <c r="A61" s="11">
        <v>5</v>
      </c>
      <c r="B61">
        <v>79</v>
      </c>
      <c r="C61" s="11">
        <v>5</v>
      </c>
      <c r="E61" s="11" t="s">
        <v>71</v>
      </c>
    </row>
    <row r="62" spans="1:7" x14ac:dyDescent="0.15">
      <c r="A62" s="11">
        <v>4</v>
      </c>
      <c r="B62">
        <v>82</v>
      </c>
      <c r="C62" s="11">
        <v>4</v>
      </c>
      <c r="E62" s="11" t="s">
        <v>67</v>
      </c>
      <c r="G62">
        <f>SQRT(0.5321)</f>
        <v>0.72945184899347537</v>
      </c>
    </row>
    <row r="63" spans="1:7" x14ac:dyDescent="0.15">
      <c r="A63" s="11">
        <v>4</v>
      </c>
      <c r="B63">
        <v>47</v>
      </c>
      <c r="C63" s="11">
        <v>4</v>
      </c>
    </row>
    <row r="64" spans="1:7" x14ac:dyDescent="0.15">
      <c r="A64" s="11">
        <v>3</v>
      </c>
      <c r="B64">
        <v>63</v>
      </c>
      <c r="C64" s="11">
        <v>3</v>
      </c>
    </row>
    <row r="65" spans="1:8" x14ac:dyDescent="0.15">
      <c r="A65" s="11">
        <v>5</v>
      </c>
      <c r="B65">
        <v>84</v>
      </c>
      <c r="C65" s="11">
        <v>5</v>
      </c>
      <c r="E65" s="11" t="s">
        <v>75</v>
      </c>
      <c r="F65" s="11" t="s">
        <v>72</v>
      </c>
      <c r="G65" s="11" t="s">
        <v>73</v>
      </c>
    </row>
    <row r="66" spans="1:8" x14ac:dyDescent="0.15">
      <c r="A66" s="11">
        <v>3</v>
      </c>
      <c r="B66">
        <v>34</v>
      </c>
      <c r="C66" s="11">
        <v>3</v>
      </c>
      <c r="E66">
        <f>COVAR(B3:B82,C3:C82)</f>
        <v>24.607343749999988</v>
      </c>
      <c r="F66" s="11">
        <f>VARP(A3:A82)</f>
        <v>1.9048437499999999</v>
      </c>
      <c r="G66" s="11">
        <f>VARP(B3:B82)</f>
        <v>597.44984375000001</v>
      </c>
    </row>
    <row r="67" spans="1:8" x14ac:dyDescent="0.15">
      <c r="A67" s="11">
        <v>4</v>
      </c>
      <c r="B67">
        <v>68</v>
      </c>
      <c r="C67" s="11">
        <v>4</v>
      </c>
    </row>
    <row r="68" spans="1:8" x14ac:dyDescent="0.15">
      <c r="A68" s="11">
        <v>4</v>
      </c>
      <c r="B68">
        <v>71</v>
      </c>
      <c r="C68" s="11">
        <v>4</v>
      </c>
    </row>
    <row r="69" spans="1:8" x14ac:dyDescent="0.15">
      <c r="A69" s="11">
        <v>3</v>
      </c>
      <c r="B69">
        <v>59</v>
      </c>
      <c r="C69" s="11">
        <v>3</v>
      </c>
      <c r="E69" s="11" t="s">
        <v>74</v>
      </c>
      <c r="F69">
        <f>E66/(SQRT(F66)*SQRT(G66))</f>
        <v>0.72943119340402329</v>
      </c>
      <c r="H69">
        <f>F69^2</f>
        <v>0.53206986591081762</v>
      </c>
    </row>
    <row r="70" spans="1:8" x14ac:dyDescent="0.15">
      <c r="A70" s="11">
        <v>6</v>
      </c>
      <c r="B70">
        <v>90</v>
      </c>
      <c r="C70" s="11">
        <v>6</v>
      </c>
    </row>
    <row r="71" spans="1:8" x14ac:dyDescent="0.15">
      <c r="A71" s="11">
        <v>4</v>
      </c>
      <c r="B71">
        <v>65</v>
      </c>
      <c r="C71" s="11">
        <v>4</v>
      </c>
    </row>
    <row r="72" spans="1:8" x14ac:dyDescent="0.15">
      <c r="A72" s="11">
        <v>4</v>
      </c>
      <c r="B72">
        <v>67</v>
      </c>
      <c r="C72" s="11">
        <v>4</v>
      </c>
    </row>
    <row r="73" spans="1:8" x14ac:dyDescent="0.15">
      <c r="A73" s="11">
        <v>4</v>
      </c>
      <c r="B73">
        <v>71</v>
      </c>
      <c r="C73" s="11">
        <v>4</v>
      </c>
    </row>
    <row r="74" spans="1:8" x14ac:dyDescent="0.15">
      <c r="A74" s="11">
        <v>4</v>
      </c>
      <c r="B74">
        <v>66</v>
      </c>
      <c r="C74" s="11">
        <v>4</v>
      </c>
    </row>
    <row r="75" spans="1:8" x14ac:dyDescent="0.15">
      <c r="A75" s="11">
        <v>4</v>
      </c>
      <c r="B75">
        <v>72</v>
      </c>
      <c r="C75" s="11">
        <v>4</v>
      </c>
    </row>
    <row r="76" spans="1:8" x14ac:dyDescent="0.15">
      <c r="A76" s="11">
        <v>5</v>
      </c>
      <c r="B76">
        <v>94</v>
      </c>
      <c r="C76" s="11">
        <v>5</v>
      </c>
    </row>
    <row r="77" spans="1:8" x14ac:dyDescent="0.15">
      <c r="A77" s="11">
        <v>6</v>
      </c>
      <c r="B77">
        <v>104</v>
      </c>
      <c r="C77" s="11">
        <v>6</v>
      </c>
    </row>
    <row r="78" spans="1:8" x14ac:dyDescent="0.15">
      <c r="A78" s="11">
        <v>5</v>
      </c>
      <c r="B78">
        <v>88</v>
      </c>
      <c r="C78" s="11">
        <v>5</v>
      </c>
    </row>
    <row r="79" spans="1:8" x14ac:dyDescent="0.15">
      <c r="A79" s="11">
        <v>9</v>
      </c>
      <c r="B79">
        <v>133</v>
      </c>
      <c r="C79" s="11">
        <v>9</v>
      </c>
    </row>
    <row r="80" spans="1:8" x14ac:dyDescent="0.15">
      <c r="A80" s="11">
        <v>7</v>
      </c>
      <c r="B80">
        <v>92</v>
      </c>
      <c r="C80" s="11">
        <v>7</v>
      </c>
    </row>
    <row r="81" spans="1:3" x14ac:dyDescent="0.15">
      <c r="A81" s="11">
        <v>2</v>
      </c>
      <c r="B81">
        <v>32</v>
      </c>
      <c r="C81" s="11">
        <v>2</v>
      </c>
    </row>
    <row r="82" spans="1:3" x14ac:dyDescent="0.15">
      <c r="A82" s="11">
        <v>7</v>
      </c>
      <c r="B82">
        <v>112</v>
      </c>
      <c r="C82" s="11">
        <v>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:M48"/>
  <sheetViews>
    <sheetView topLeftCell="A14" zoomScaleNormal="100" workbookViewId="0">
      <selection activeCell="W44" sqref="W44"/>
    </sheetView>
  </sheetViews>
  <sheetFormatPr baseColWidth="10" defaultRowHeight="13" x14ac:dyDescent="0.15"/>
  <cols>
    <col min="1" max="1" width="2.33203125" customWidth="1"/>
    <col min="2" max="2" width="2.5" customWidth="1"/>
    <col min="3" max="3" width="14" customWidth="1"/>
    <col min="4" max="4" width="18.5" customWidth="1"/>
    <col min="10" max="10" width="12.33203125" customWidth="1"/>
    <col min="14" max="29" width="4.5" customWidth="1"/>
    <col min="30" max="30" width="5.6640625" customWidth="1"/>
  </cols>
  <sheetData>
    <row r="1" spans="1:13" ht="16" x14ac:dyDescent="0.2">
      <c r="A1" s="7" t="s">
        <v>3</v>
      </c>
    </row>
    <row r="3" spans="1:13" ht="22" customHeight="1" x14ac:dyDescent="0.15">
      <c r="C3" s="28" t="s">
        <v>39</v>
      </c>
      <c r="D3" s="29" t="s">
        <v>40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4</v>
      </c>
    </row>
    <row r="4" spans="1:13" ht="21" customHeight="1" x14ac:dyDescent="0.15">
      <c r="C4" s="8" t="s">
        <v>11</v>
      </c>
      <c r="D4" s="9"/>
      <c r="E4" s="3"/>
      <c r="F4" s="3"/>
      <c r="G4" s="3"/>
      <c r="H4" s="3"/>
      <c r="I4" s="3"/>
    </row>
    <row r="5" spans="1:13" ht="22" customHeight="1" x14ac:dyDescent="0.15">
      <c r="C5" s="4" t="s">
        <v>12</v>
      </c>
      <c r="D5" s="10"/>
      <c r="E5" s="6">
        <v>97</v>
      </c>
      <c r="F5" s="6">
        <v>7</v>
      </c>
      <c r="G5" s="6">
        <v>0</v>
      </c>
      <c r="H5" s="6">
        <v>0</v>
      </c>
      <c r="I5" s="1">
        <f>SUM(E5:H5)</f>
        <v>104</v>
      </c>
    </row>
    <row r="6" spans="1:13" ht="22" customHeight="1" x14ac:dyDescent="0.15">
      <c r="C6" s="4" t="s">
        <v>13</v>
      </c>
      <c r="D6" s="10"/>
      <c r="E6" s="6">
        <v>403</v>
      </c>
      <c r="F6" s="6">
        <v>171</v>
      </c>
      <c r="G6" s="6">
        <v>7</v>
      </c>
      <c r="H6" s="6">
        <v>0</v>
      </c>
      <c r="I6" s="1">
        <f>SUM(E6:H6)</f>
        <v>581</v>
      </c>
    </row>
    <row r="7" spans="1:13" ht="22" customHeight="1" x14ac:dyDescent="0.15">
      <c r="C7" s="4" t="s">
        <v>14</v>
      </c>
      <c r="D7" s="10"/>
      <c r="E7" s="6">
        <v>60</v>
      </c>
      <c r="F7" s="6">
        <v>185</v>
      </c>
      <c r="G7" s="6">
        <v>23</v>
      </c>
      <c r="H7" s="6">
        <v>1</v>
      </c>
      <c r="I7" s="1">
        <f>SUM(E7:H7)</f>
        <v>269</v>
      </c>
    </row>
    <row r="8" spans="1:13" ht="22" customHeight="1" x14ac:dyDescent="0.15">
      <c r="C8" s="4" t="s">
        <v>15</v>
      </c>
      <c r="D8" s="10"/>
      <c r="E8" s="6">
        <v>1</v>
      </c>
      <c r="F8" s="6">
        <v>18</v>
      </c>
      <c r="G8" s="6">
        <v>19</v>
      </c>
      <c r="H8" s="6">
        <v>1</v>
      </c>
      <c r="I8" s="1">
        <f>SUM(E8:H8)</f>
        <v>39</v>
      </c>
    </row>
    <row r="9" spans="1:13" ht="22" customHeight="1" x14ac:dyDescent="0.15">
      <c r="C9" s="4" t="s">
        <v>16</v>
      </c>
      <c r="D9" s="10"/>
      <c r="E9" s="6">
        <v>0</v>
      </c>
      <c r="F9" s="6">
        <v>1</v>
      </c>
      <c r="G9" s="6">
        <v>4</v>
      </c>
      <c r="H9" s="6">
        <v>2</v>
      </c>
      <c r="I9" s="1">
        <f>SUM(E9:H9)</f>
        <v>7</v>
      </c>
    </row>
    <row r="10" spans="1:13" ht="22" customHeight="1" x14ac:dyDescent="0.15">
      <c r="C10" s="4" t="s">
        <v>4</v>
      </c>
      <c r="D10" s="10"/>
      <c r="E10" s="6">
        <f>SUM(E5:E9)</f>
        <v>561</v>
      </c>
      <c r="F10" s="6">
        <f>SUM(F5:F9)</f>
        <v>382</v>
      </c>
      <c r="G10" s="6">
        <f>SUM(G5:G9)</f>
        <v>53</v>
      </c>
      <c r="H10" s="6">
        <f>SUM(H5:H9)</f>
        <v>4</v>
      </c>
      <c r="I10" s="1">
        <f>SUM(I5:I9)</f>
        <v>1000</v>
      </c>
    </row>
    <row r="11" spans="1:13" x14ac:dyDescent="0.15">
      <c r="C11" s="5"/>
      <c r="D11" s="5"/>
      <c r="E11" s="5"/>
      <c r="F11" s="5"/>
      <c r="G11" s="5"/>
      <c r="H11" s="5"/>
      <c r="I11" s="5"/>
    </row>
    <row r="13" spans="1:13" x14ac:dyDescent="0.15">
      <c r="B13" t="s">
        <v>5</v>
      </c>
      <c r="C13" s="1" t="s">
        <v>17</v>
      </c>
      <c r="D13" s="30" t="s">
        <v>41</v>
      </c>
      <c r="E13" s="6" t="s">
        <v>20</v>
      </c>
      <c r="F13" s="6" t="s">
        <v>21</v>
      </c>
      <c r="G13" s="6" t="s">
        <v>22</v>
      </c>
      <c r="I13" s="1" t="s">
        <v>17</v>
      </c>
      <c r="J13" s="30" t="s">
        <v>19</v>
      </c>
      <c r="K13" s="6" t="s">
        <v>20</v>
      </c>
      <c r="L13" s="6" t="s">
        <v>21</v>
      </c>
      <c r="M13" s="6" t="s">
        <v>22</v>
      </c>
    </row>
    <row r="14" spans="1:13" x14ac:dyDescent="0.15">
      <c r="B14" s="11" t="s">
        <v>6</v>
      </c>
      <c r="C14" s="4" t="s">
        <v>12</v>
      </c>
      <c r="D14" s="6">
        <v>97</v>
      </c>
      <c r="E14" s="6">
        <v>80</v>
      </c>
      <c r="F14" s="6">
        <f>D14*E14</f>
        <v>7760</v>
      </c>
      <c r="G14" s="6">
        <f>D14*E14^2</f>
        <v>620800</v>
      </c>
      <c r="I14" s="4" t="s">
        <v>12</v>
      </c>
      <c r="J14" s="6">
        <v>7</v>
      </c>
      <c r="K14" s="6">
        <v>80</v>
      </c>
      <c r="L14" s="6">
        <f>J14*K14</f>
        <v>560</v>
      </c>
      <c r="M14" s="6">
        <f>J14*K14^2</f>
        <v>44800</v>
      </c>
    </row>
    <row r="15" spans="1:13" x14ac:dyDescent="0.15">
      <c r="C15" s="4" t="s">
        <v>13</v>
      </c>
      <c r="D15" s="6">
        <v>403</v>
      </c>
      <c r="E15" s="6">
        <v>240</v>
      </c>
      <c r="F15" s="6">
        <f>D15*E15</f>
        <v>96720</v>
      </c>
      <c r="G15" s="6">
        <f>D15*E15^2</f>
        <v>23212800</v>
      </c>
      <c r="I15" s="4" t="s">
        <v>13</v>
      </c>
      <c r="J15" s="6">
        <v>171</v>
      </c>
      <c r="K15" s="6">
        <v>240</v>
      </c>
      <c r="L15" s="6">
        <f>J15*K15</f>
        <v>41040</v>
      </c>
      <c r="M15" s="6">
        <f>J15*K15^2</f>
        <v>9849600</v>
      </c>
    </row>
    <row r="16" spans="1:13" x14ac:dyDescent="0.15">
      <c r="C16" s="4" t="s">
        <v>14</v>
      </c>
      <c r="D16" s="6">
        <v>60</v>
      </c>
      <c r="E16" s="6">
        <v>400</v>
      </c>
      <c r="F16" s="6">
        <f>D16*E16</f>
        <v>24000</v>
      </c>
      <c r="G16" s="6">
        <f>D16*E16^2</f>
        <v>9600000</v>
      </c>
      <c r="I16" s="4" t="s">
        <v>14</v>
      </c>
      <c r="J16" s="6">
        <v>185</v>
      </c>
      <c r="K16" s="6">
        <v>400</v>
      </c>
      <c r="L16" s="6">
        <f>J16*K16</f>
        <v>74000</v>
      </c>
      <c r="M16" s="6">
        <f>J16*K16^2</f>
        <v>29600000</v>
      </c>
    </row>
    <row r="17" spans="3:13" x14ac:dyDescent="0.15">
      <c r="C17" s="4" t="s">
        <v>15</v>
      </c>
      <c r="D17" s="6">
        <v>1</v>
      </c>
      <c r="E17" s="6">
        <v>560</v>
      </c>
      <c r="F17" s="6">
        <f>D17*E17</f>
        <v>560</v>
      </c>
      <c r="G17" s="6">
        <f>D17*E17^2</f>
        <v>313600</v>
      </c>
      <c r="I17" s="4" t="s">
        <v>15</v>
      </c>
      <c r="J17" s="6">
        <v>18</v>
      </c>
      <c r="K17" s="6">
        <v>560</v>
      </c>
      <c r="L17" s="6">
        <f>J17*K17</f>
        <v>10080</v>
      </c>
      <c r="M17" s="6">
        <f>J17*K17^2</f>
        <v>5644800</v>
      </c>
    </row>
    <row r="18" spans="3:13" x14ac:dyDescent="0.15">
      <c r="C18" s="4" t="s">
        <v>16</v>
      </c>
      <c r="D18" s="6">
        <v>0</v>
      </c>
      <c r="E18" s="6">
        <v>720</v>
      </c>
      <c r="F18" s="6">
        <f>D18*E18</f>
        <v>0</v>
      </c>
      <c r="G18" s="6">
        <f>D18*E18^2</f>
        <v>0</v>
      </c>
      <c r="I18" s="4" t="s">
        <v>16</v>
      </c>
      <c r="J18" s="6">
        <v>1</v>
      </c>
      <c r="K18" s="6">
        <v>720</v>
      </c>
      <c r="L18" s="6">
        <f>J18*K18</f>
        <v>720</v>
      </c>
      <c r="M18" s="6">
        <f>J18*K18^2</f>
        <v>518400</v>
      </c>
    </row>
    <row r="19" spans="3:13" x14ac:dyDescent="0.15">
      <c r="C19" s="6" t="s">
        <v>18</v>
      </c>
      <c r="D19" s="6">
        <f>SUM(D14:D18)</f>
        <v>561</v>
      </c>
      <c r="E19" s="6"/>
      <c r="F19" s="6">
        <f>SUM(F14:F18)</f>
        <v>129040</v>
      </c>
      <c r="G19" s="6">
        <f>SUM(G14:G18)</f>
        <v>33747200</v>
      </c>
      <c r="I19" s="6" t="s">
        <v>18</v>
      </c>
      <c r="J19" s="6">
        <v>382</v>
      </c>
      <c r="K19" s="6"/>
      <c r="L19" s="6">
        <f>SUM(L14:L18)</f>
        <v>126400</v>
      </c>
      <c r="M19" s="6">
        <f>SUM(M14:M18)</f>
        <v>45657600</v>
      </c>
    </row>
    <row r="22" spans="3:13" x14ac:dyDescent="0.15">
      <c r="C22" s="11" t="s">
        <v>47</v>
      </c>
      <c r="E22">
        <f>F19/D19</f>
        <v>230.01782531194297</v>
      </c>
      <c r="I22" s="11" t="s">
        <v>48</v>
      </c>
      <c r="K22">
        <f>L19/J19</f>
        <v>330.89005235602093</v>
      </c>
    </row>
    <row r="24" spans="3:13" x14ac:dyDescent="0.15">
      <c r="C24" s="11" t="s">
        <v>42</v>
      </c>
      <c r="F24">
        <f>G19/D19-E22^2</f>
        <v>7247.2367589070855</v>
      </c>
      <c r="I24" s="11" t="s">
        <v>23</v>
      </c>
      <c r="L24">
        <f>M19/J19-K22^2</f>
        <v>10034.286340834966</v>
      </c>
    </row>
    <row r="26" spans="3:13" x14ac:dyDescent="0.15">
      <c r="C26" t="s">
        <v>25</v>
      </c>
      <c r="D26" s="26">
        <f>SQRT(F24)</f>
        <v>85.130703972815155</v>
      </c>
      <c r="I26" t="s">
        <v>25</v>
      </c>
      <c r="K26" s="26">
        <f>SQRT(L24)</f>
        <v>100.17128501139918</v>
      </c>
    </row>
    <row r="31" spans="3:13" x14ac:dyDescent="0.15">
      <c r="C31" s="1" t="s">
        <v>17</v>
      </c>
      <c r="D31" s="30" t="s">
        <v>43</v>
      </c>
      <c r="E31" s="6" t="s">
        <v>20</v>
      </c>
      <c r="F31" s="6" t="s">
        <v>21</v>
      </c>
      <c r="G31" s="6" t="s">
        <v>22</v>
      </c>
      <c r="I31" s="1" t="s">
        <v>17</v>
      </c>
      <c r="J31" s="30" t="s">
        <v>44</v>
      </c>
      <c r="K31" s="6" t="s">
        <v>20</v>
      </c>
      <c r="L31" s="6" t="s">
        <v>21</v>
      </c>
      <c r="M31" s="6" t="s">
        <v>22</v>
      </c>
    </row>
    <row r="32" spans="3:13" x14ac:dyDescent="0.15">
      <c r="C32" s="4" t="s">
        <v>12</v>
      </c>
      <c r="D32" s="6">
        <v>0</v>
      </c>
      <c r="E32" s="6">
        <v>80</v>
      </c>
      <c r="F32" s="6">
        <f>D32*E32</f>
        <v>0</v>
      </c>
      <c r="G32" s="6">
        <f>D32*E32^2</f>
        <v>0</v>
      </c>
      <c r="I32" s="4" t="s">
        <v>12</v>
      </c>
      <c r="J32" s="6">
        <v>0</v>
      </c>
      <c r="K32" s="6">
        <v>80</v>
      </c>
      <c r="L32" s="6">
        <f>J32*K32</f>
        <v>0</v>
      </c>
      <c r="M32" s="6">
        <f>J32*K32^2</f>
        <v>0</v>
      </c>
    </row>
    <row r="33" spans="3:13" x14ac:dyDescent="0.15">
      <c r="C33" s="4" t="s">
        <v>13</v>
      </c>
      <c r="D33" s="6">
        <v>7</v>
      </c>
      <c r="E33" s="6">
        <v>240</v>
      </c>
      <c r="F33" s="6">
        <f>D33*E33</f>
        <v>1680</v>
      </c>
      <c r="G33" s="6">
        <f>D33*E33^2</f>
        <v>403200</v>
      </c>
      <c r="I33" s="4" t="s">
        <v>13</v>
      </c>
      <c r="J33" s="6">
        <v>0</v>
      </c>
      <c r="K33" s="6">
        <v>240</v>
      </c>
      <c r="L33" s="6">
        <f>J33*K33</f>
        <v>0</v>
      </c>
      <c r="M33" s="6">
        <f>J33*K33^2</f>
        <v>0</v>
      </c>
    </row>
    <row r="34" spans="3:13" x14ac:dyDescent="0.15">
      <c r="C34" s="4" t="s">
        <v>14</v>
      </c>
      <c r="D34" s="6">
        <v>23</v>
      </c>
      <c r="E34" s="6">
        <v>400</v>
      </c>
      <c r="F34" s="6">
        <f>D34*E34</f>
        <v>9200</v>
      </c>
      <c r="G34" s="6">
        <f>D34*E34^2</f>
        <v>3680000</v>
      </c>
      <c r="I34" s="4" t="s">
        <v>14</v>
      </c>
      <c r="J34" s="6">
        <v>1</v>
      </c>
      <c r="K34" s="6">
        <v>400</v>
      </c>
      <c r="L34" s="6">
        <f>J34*K34</f>
        <v>400</v>
      </c>
      <c r="M34" s="6">
        <f>J34*K34^2</f>
        <v>160000</v>
      </c>
    </row>
    <row r="35" spans="3:13" x14ac:dyDescent="0.15">
      <c r="C35" s="4" t="s">
        <v>15</v>
      </c>
      <c r="D35" s="6">
        <v>19</v>
      </c>
      <c r="E35" s="6">
        <v>560</v>
      </c>
      <c r="F35" s="6">
        <f>D35*E35</f>
        <v>10640</v>
      </c>
      <c r="G35" s="6">
        <f>D35*E35^2</f>
        <v>5958400</v>
      </c>
      <c r="I35" s="4" t="s">
        <v>15</v>
      </c>
      <c r="J35" s="6">
        <v>1</v>
      </c>
      <c r="K35" s="6">
        <v>560</v>
      </c>
      <c r="L35" s="6">
        <f>J35*K35</f>
        <v>560</v>
      </c>
      <c r="M35" s="6">
        <f>J35*K35^2</f>
        <v>313600</v>
      </c>
    </row>
    <row r="36" spans="3:13" x14ac:dyDescent="0.15">
      <c r="C36" s="4" t="s">
        <v>16</v>
      </c>
      <c r="D36" s="6">
        <v>4</v>
      </c>
      <c r="E36" s="6">
        <v>720</v>
      </c>
      <c r="F36" s="6">
        <f>D36*E36</f>
        <v>2880</v>
      </c>
      <c r="G36" s="6">
        <f>D36*E36^2</f>
        <v>2073600</v>
      </c>
      <c r="I36" s="4" t="s">
        <v>16</v>
      </c>
      <c r="J36" s="6">
        <v>2</v>
      </c>
      <c r="K36" s="6">
        <v>720</v>
      </c>
      <c r="L36" s="6">
        <f>J36*K36</f>
        <v>1440</v>
      </c>
      <c r="M36" s="6">
        <f>J36*K36^2</f>
        <v>1036800</v>
      </c>
    </row>
    <row r="37" spans="3:13" x14ac:dyDescent="0.15">
      <c r="C37" s="6" t="s">
        <v>18</v>
      </c>
      <c r="D37" s="6">
        <f>SUM(D32:D36)</f>
        <v>53</v>
      </c>
      <c r="E37" s="6"/>
      <c r="F37" s="6">
        <f t="shared" ref="F37:G37" si="0">SUM(F32:F36)</f>
        <v>24400</v>
      </c>
      <c r="G37" s="6">
        <f t="shared" si="0"/>
        <v>12115200</v>
      </c>
      <c r="I37" s="6" t="s">
        <v>18</v>
      </c>
      <c r="J37" s="6">
        <f>SUM(J32:J36)</f>
        <v>4</v>
      </c>
      <c r="K37" s="6"/>
      <c r="L37" s="6">
        <f>SUM(L32:L36)</f>
        <v>2400</v>
      </c>
      <c r="M37" s="6">
        <f>SUM(M32:M36)</f>
        <v>1510400</v>
      </c>
    </row>
    <row r="40" spans="3:13" x14ac:dyDescent="0.15">
      <c r="C40" s="11" t="s">
        <v>46</v>
      </c>
      <c r="E40">
        <f>F37/D37</f>
        <v>460.37735849056605</v>
      </c>
      <c r="I40" s="11" t="s">
        <v>45</v>
      </c>
      <c r="K40">
        <f>L37/J37</f>
        <v>600</v>
      </c>
    </row>
    <row r="42" spans="3:13" x14ac:dyDescent="0.15">
      <c r="C42" s="11" t="s">
        <v>24</v>
      </c>
      <c r="F42">
        <f>G37/D37-E40^2</f>
        <v>16641.367034531839</v>
      </c>
      <c r="I42" s="11" t="s">
        <v>49</v>
      </c>
      <c r="L42">
        <f>M37/J37-K40^2</f>
        <v>17600</v>
      </c>
    </row>
    <row r="44" spans="3:13" x14ac:dyDescent="0.15">
      <c r="C44" t="s">
        <v>25</v>
      </c>
      <c r="D44" s="26">
        <f>SQRT(F42)</f>
        <v>129.00142260662028</v>
      </c>
      <c r="I44" t="s">
        <v>25</v>
      </c>
      <c r="K44" s="26">
        <f>SQRT(L42)</f>
        <v>132.66499161421601</v>
      </c>
    </row>
    <row r="47" spans="3:13" x14ac:dyDescent="0.15">
      <c r="C47" s="11" t="s">
        <v>50</v>
      </c>
    </row>
    <row r="48" spans="3:13" x14ac:dyDescent="0.15">
      <c r="C48" s="11" t="s">
        <v>51</v>
      </c>
    </row>
  </sheetData>
  <phoneticPr fontId="3"/>
  <pageMargins left="0.74803149606299213" right="0.74803149606299213" top="0.98425196850393704" bottom="0.98425196850393704" header="0.51181102362204722" footer="0.51181102362204722"/>
  <pageSetup paperSize="0" scale="85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TabCroisDyn</vt:lpstr>
      <vt:lpstr>Ex1.1</vt:lpstr>
      <vt:lpstr>Données Ex1</vt:lpstr>
      <vt:lpstr>Ex1.2</vt:lpstr>
      <vt:lpstr>Excel2LaTeX</vt:lpstr>
      <vt:lpstr> Ex1.3</vt:lpstr>
      <vt:lpstr>Ex2</vt:lpstr>
      <vt:lpstr>Ex1.2!Zone_d_impression</vt:lpstr>
      <vt:lpstr>'Ex2'!Zone_d_impression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Bougdira</dc:creator>
  <cp:lastModifiedBy>Microsoft Office User</cp:lastModifiedBy>
  <cp:lastPrinted>2010-11-08T08:02:14Z</cp:lastPrinted>
  <dcterms:created xsi:type="dcterms:W3CDTF">2007-05-10T12:51:38Z</dcterms:created>
  <dcterms:modified xsi:type="dcterms:W3CDTF">2023-05-21T21:39:58Z</dcterms:modified>
</cp:coreProperties>
</file>