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etu.ad.univ-lorraine.fr\e26350u\Documents\"/>
    </mc:Choice>
  </mc:AlternateContent>
  <xr:revisionPtr revIDLastSave="0" documentId="8_{25968342-A616-4F7E-985E-2FF9BCB9398D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Feuil1" sheetId="9" r:id="rId1"/>
    <sheet name="Feuil2" sheetId="10" r:id="rId2"/>
    <sheet name="ex1,2" sheetId="11" r:id="rId3"/>
    <sheet name="ex1,3" sheetId="12" r:id="rId4"/>
    <sheet name="Données Ex1" sheetId="5" r:id="rId5"/>
    <sheet name="Excel2LaTeX" sheetId="8" state="hidden" r:id="rId6"/>
    <sheet name="Ex2" sheetId="2" r:id="rId7"/>
  </sheets>
  <definedNames>
    <definedName name="_xlchart.v1.0" hidden="1">'ex1,3'!$C$2:$C$81</definedName>
    <definedName name="_xlchart.v1.1" hidden="1">'ex1,3'!$C$2:$C$81</definedName>
    <definedName name="_xlchart.v1.2" hidden="1">'ex1,3'!$C$2:$C$81</definedName>
    <definedName name="_xlnm.Print_Area" localSheetId="6">'Ex2'!$A$1:$M$12</definedName>
  </definedNames>
  <calcPr calcId="191029" concurrentCalc="0"/>
  <pivotCaches>
    <pivotCache cacheId="0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2" l="1"/>
  <c r="G6" i="12"/>
  <c r="G5" i="12"/>
  <c r="G4" i="12"/>
  <c r="G3" i="12"/>
  <c r="G43" i="2"/>
  <c r="E44" i="2"/>
  <c r="G44" i="2"/>
  <c r="E45" i="2"/>
  <c r="G45" i="2"/>
  <c r="E46" i="2"/>
  <c r="G46" i="2"/>
  <c r="E47" i="2"/>
  <c r="G47" i="2"/>
  <c r="G48" i="2"/>
  <c r="F43" i="2"/>
  <c r="F44" i="2"/>
  <c r="F45" i="2"/>
  <c r="F46" i="2"/>
  <c r="F47" i="2"/>
  <c r="F48" i="2"/>
  <c r="I42" i="2"/>
  <c r="I44" i="2"/>
  <c r="G34" i="2"/>
  <c r="E35" i="2"/>
  <c r="G35" i="2"/>
  <c r="E36" i="2"/>
  <c r="G36" i="2"/>
  <c r="E37" i="2"/>
  <c r="G37" i="2"/>
  <c r="E38" i="2"/>
  <c r="G38" i="2"/>
  <c r="G39" i="2"/>
  <c r="F34" i="2"/>
  <c r="F35" i="2"/>
  <c r="F36" i="2"/>
  <c r="F37" i="2"/>
  <c r="F38" i="2"/>
  <c r="F39" i="2"/>
  <c r="I33" i="2"/>
  <c r="I35" i="2"/>
  <c r="G25" i="2"/>
  <c r="E26" i="2"/>
  <c r="G26" i="2"/>
  <c r="E27" i="2"/>
  <c r="G27" i="2"/>
  <c r="E28" i="2"/>
  <c r="G28" i="2"/>
  <c r="E29" i="2"/>
  <c r="G29" i="2"/>
  <c r="G30" i="2"/>
  <c r="F25" i="2"/>
  <c r="F26" i="2"/>
  <c r="F27" i="2"/>
  <c r="F28" i="2"/>
  <c r="F29" i="2"/>
  <c r="F30" i="2"/>
  <c r="I24" i="2"/>
  <c r="I26" i="2"/>
  <c r="G15" i="2"/>
  <c r="E16" i="2"/>
  <c r="G16" i="2"/>
  <c r="E17" i="2"/>
  <c r="G17" i="2"/>
  <c r="E18" i="2"/>
  <c r="G18" i="2"/>
  <c r="E19" i="2"/>
  <c r="G19" i="2"/>
  <c r="G20" i="2"/>
  <c r="D20" i="2"/>
  <c r="F15" i="2"/>
  <c r="F16" i="2"/>
  <c r="F17" i="2"/>
  <c r="F18" i="2"/>
  <c r="F19" i="2"/>
  <c r="F20" i="2"/>
  <c r="I14" i="2"/>
  <c r="I16" i="2"/>
  <c r="I18" i="2"/>
  <c r="I28" i="2"/>
  <c r="I37" i="2"/>
  <c r="I46" i="2"/>
  <c r="E20" i="2"/>
  <c r="L10" i="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B9" i="11"/>
  <c r="C7" i="11"/>
  <c r="D7" i="11"/>
  <c r="E7" i="11"/>
  <c r="F7" i="11"/>
  <c r="G7" i="11"/>
  <c r="H7" i="11"/>
  <c r="I7" i="11"/>
  <c r="J7" i="11"/>
  <c r="I16" i="11"/>
  <c r="B6" i="11"/>
  <c r="C6" i="11"/>
  <c r="D6" i="11"/>
  <c r="E6" i="11"/>
  <c r="F6" i="11"/>
  <c r="G6" i="11"/>
  <c r="H6" i="11"/>
  <c r="I6" i="11"/>
  <c r="J6" i="11"/>
  <c r="K6" i="11"/>
  <c r="K16" i="11"/>
  <c r="I5" i="2"/>
  <c r="I6" i="2"/>
  <c r="I7" i="2"/>
  <c r="I8" i="2"/>
  <c r="I9" i="2"/>
  <c r="E10" i="2"/>
  <c r="F10" i="2"/>
  <c r="G10" i="2"/>
  <c r="H10" i="2"/>
  <c r="I10" i="2"/>
  <c r="A3" i="8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2" i="8"/>
</calcChain>
</file>

<file path=xl/sharedStrings.xml><?xml version="1.0" encoding="utf-8"?>
<sst xmlns="http://schemas.openxmlformats.org/spreadsheetml/2006/main" count="144" uniqueCount="69">
  <si>
    <t>P</t>
  </si>
  <si>
    <t>S</t>
  </si>
  <si>
    <t>Exercice 2</t>
  </si>
  <si>
    <t>Total</t>
  </si>
  <si>
    <t>[40,120[</t>
  </si>
  <si>
    <t>[120,200[</t>
  </si>
  <si>
    <t>[200,280[</t>
  </si>
  <si>
    <t>[280,360[</t>
  </si>
  <si>
    <t>Poids des feuilles, X</t>
  </si>
  <si>
    <t>[0,160[</t>
  </si>
  <si>
    <t>[160,320[</t>
  </si>
  <si>
    <t>[320,480[</t>
  </si>
  <si>
    <t>[480,640[</t>
  </si>
  <si>
    <t>[640,800[</t>
  </si>
  <si>
    <t>N°</t>
  </si>
  <si>
    <t>RangeAddress</t>
  </si>
  <si>
    <t>Options</t>
  </si>
  <si>
    <t>CellWidth</t>
  </si>
  <si>
    <t>Indent</t>
  </si>
  <si>
    <t>FileName</t>
  </si>
  <si>
    <t>Ex2Tabcorrigés.tex</t>
  </si>
  <si>
    <t xml:space="preserve">         </t>
  </si>
  <si>
    <t>Poids des racines ,Y</t>
  </si>
  <si>
    <t>Ex2.tex</t>
  </si>
  <si>
    <t>Étiquettes de lignes</t>
  </si>
  <si>
    <t>Total général</t>
  </si>
  <si>
    <t>Nombre de P</t>
  </si>
  <si>
    <t>= serie marginal du nombre de piece</t>
  </si>
  <si>
    <t>Nombre de S</t>
  </si>
  <si>
    <t>Surfaces en m²</t>
  </si>
  <si>
    <t>Nombre de Logement</t>
  </si>
  <si>
    <t>moyenne =</t>
  </si>
  <si>
    <t>mediane =</t>
  </si>
  <si>
    <t>nombre de piece xi</t>
  </si>
  <si>
    <t>Nombre de logement ni</t>
  </si>
  <si>
    <t>ni*xi</t>
  </si>
  <si>
    <t>=</t>
  </si>
  <si>
    <t>effectif cumulé croissant</t>
  </si>
  <si>
    <t>ni*xi =</t>
  </si>
  <si>
    <t>20 &lt; 40 &lt; 51</t>
  </si>
  <si>
    <t>donc Me = 4</t>
  </si>
  <si>
    <t>50% au moins des apparts ont 4 ou moins de 4 pièces</t>
  </si>
  <si>
    <t>50% des apparts ont 4 ou plus de 4 pièces</t>
  </si>
  <si>
    <t>N/2=</t>
  </si>
  <si>
    <t xml:space="preserve">tres original en tout cas </t>
  </si>
  <si>
    <t>le coefficiant de correlation lineaire est d'environ de 0,5, n'est pas tres proche de 1, donc la correlation lineaire est faible entre les caracteres S et P</t>
  </si>
  <si>
    <t>[40,120[ ni</t>
  </si>
  <si>
    <t>Poids des feuilles, Xi</t>
  </si>
  <si>
    <t>2)</t>
  </si>
  <si>
    <t>xi</t>
  </si>
  <si>
    <t>ni*xi^2</t>
  </si>
  <si>
    <t>Mx1</t>
  </si>
  <si>
    <t>Mx2</t>
  </si>
  <si>
    <t>Mx3</t>
  </si>
  <si>
    <t>Mx4</t>
  </si>
  <si>
    <t>ni</t>
  </si>
  <si>
    <t>ecartype</t>
  </si>
  <si>
    <t>variance</t>
  </si>
  <si>
    <t>en effet 85 &lt; 100,71&lt;129&lt;132,66</t>
  </si>
  <si>
    <t xml:space="preserve">la serie la moin dispercé est celle qui a le plus petit ecart type ( ou la plus petite variance ) c'est donc celle des poids des feuilles conditionellement a la classe [40;120[, du poids des racines </t>
  </si>
  <si>
    <t>Var(s)</t>
  </si>
  <si>
    <t>Me</t>
  </si>
  <si>
    <t>Q1</t>
  </si>
  <si>
    <t>Q2</t>
  </si>
  <si>
    <t>Q3</t>
  </si>
  <si>
    <t>inférrieur ou egale a 88,75%</t>
  </si>
  <si>
    <t>inférrieur ou egale a 72m²</t>
  </si>
  <si>
    <t>inférrieur ou egale a 62,75%</t>
  </si>
  <si>
    <t>50% au moins des logments ont une surface inférrieur ou egale a 72m², et 50%on une surface supérieur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</si>
</sst>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10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28"/>
      <name val="Viner Hand ITC"/>
      <family val="4"/>
    </font>
    <font>
      <sz val="10"/>
      <color rgb="FFFFFF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8" xfId="0" applyBorder="1" applyAlignment="1">
      <alignment vertical="top"/>
    </xf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1" fillId="0" borderId="7" xfId="0" applyFont="1" applyBorder="1" applyAlignment="1">
      <alignment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1" fillId="2" borderId="0" xfId="0" applyFont="1" applyFill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/>
    <xf numFmtId="0" fontId="0" fillId="5" borderId="0" xfId="0" applyFill="1"/>
    <xf numFmtId="0" fontId="1" fillId="0" borderId="0" xfId="0" quotePrefix="1" applyFont="1" applyAlignment="1">
      <alignment horizontal="right"/>
    </xf>
    <xf numFmtId="0" fontId="1" fillId="5" borderId="0" xfId="0" applyFont="1" applyFill="1" applyAlignment="1">
      <alignment horizontal="center"/>
    </xf>
    <xf numFmtId="0" fontId="0" fillId="6" borderId="0" xfId="0" applyFill="1"/>
    <xf numFmtId="0" fontId="1" fillId="6" borderId="0" xfId="0" quotePrefix="1" applyFont="1" applyFill="1"/>
    <xf numFmtId="0" fontId="1" fillId="6" borderId="0" xfId="0" applyFont="1" applyFill="1"/>
    <xf numFmtId="0" fontId="5" fillId="0" borderId="0" xfId="0" applyFont="1"/>
    <xf numFmtId="0" fontId="0" fillId="7" borderId="1" xfId="0" applyFill="1" applyBorder="1"/>
    <xf numFmtId="0" fontId="0" fillId="8" borderId="5" xfId="0" applyFill="1" applyBorder="1" applyAlignment="1">
      <alignment horizontal="right"/>
    </xf>
    <xf numFmtId="0" fontId="0" fillId="8" borderId="2" xfId="0" applyFill="1" applyBorder="1"/>
    <xf numFmtId="0" fontId="0" fillId="8" borderId="9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3" xfId="0" applyFill="1" applyBorder="1"/>
    <xf numFmtId="0" fontId="0" fillId="7" borderId="16" xfId="0" applyFill="1" applyBorder="1"/>
    <xf numFmtId="0" fontId="0" fillId="8" borderId="0" xfId="0" applyFill="1" applyBorder="1"/>
    <xf numFmtId="0" fontId="0" fillId="8" borderId="11" xfId="0" applyFill="1" applyBorder="1"/>
    <xf numFmtId="0" fontId="0" fillId="8" borderId="13" xfId="0" applyFill="1" applyBorder="1" applyAlignment="1">
      <alignment horizontal="left"/>
    </xf>
    <xf numFmtId="0" fontId="0" fillId="8" borderId="16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8" borderId="6" xfId="0" applyFill="1" applyBorder="1"/>
    <xf numFmtId="0" fontId="0" fillId="7" borderId="10" xfId="0" applyFill="1" applyBorder="1"/>
    <xf numFmtId="0" fontId="0" fillId="7" borderId="5" xfId="0" applyFill="1" applyBorder="1"/>
    <xf numFmtId="0" fontId="6" fillId="7" borderId="3" xfId="0" applyFont="1" applyFill="1" applyBorder="1"/>
    <xf numFmtId="0" fontId="0" fillId="9" borderId="6" xfId="0" applyFill="1" applyBorder="1"/>
    <xf numFmtId="0" fontId="0" fillId="9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Fill="1" applyBorder="1"/>
    <xf numFmtId="0" fontId="0" fillId="10" borderId="1" xfId="0" applyFill="1" applyBorder="1"/>
    <xf numFmtId="0" fontId="0" fillId="10" borderId="2" xfId="0" applyFill="1" applyBorder="1" applyAlignment="1">
      <alignment horizontal="center" vertical="center"/>
    </xf>
    <xf numFmtId="0" fontId="1" fillId="11" borderId="5" xfId="0" applyFont="1" applyFill="1" applyBorder="1"/>
    <xf numFmtId="0" fontId="1" fillId="11" borderId="10" xfId="0" applyFont="1" applyFill="1" applyBorder="1"/>
    <xf numFmtId="0" fontId="0" fillId="0" borderId="0" xfId="0" applyBorder="1"/>
    <xf numFmtId="0" fontId="0" fillId="10" borderId="16" xfId="0" applyFill="1" applyBorder="1"/>
    <xf numFmtId="0" fontId="1" fillId="10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Feuil2!$A$1</c:f>
              <c:strCache>
                <c:ptCount val="1"/>
                <c:pt idx="0">
                  <c:v>Étiquettes de lignes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Feuil2!$A$2:$A$52</c:f>
              <c:numCache>
                <c:formatCode>General</c:formatCode>
                <c:ptCount val="51"/>
                <c:pt idx="0">
                  <c:v>24</c:v>
                </c:pt>
                <c:pt idx="1">
                  <c:v>32</c:v>
                </c:pt>
                <c:pt idx="2">
                  <c:v>34</c:v>
                </c:pt>
                <c:pt idx="3">
                  <c:v>46</c:v>
                </c:pt>
                <c:pt idx="4">
                  <c:v>47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93</c:v>
                </c:pt>
                <c:pt idx="39">
                  <c:v>94</c:v>
                </c:pt>
                <c:pt idx="40">
                  <c:v>95</c:v>
                </c:pt>
                <c:pt idx="41">
                  <c:v>98</c:v>
                </c:pt>
                <c:pt idx="42">
                  <c:v>104</c:v>
                </c:pt>
                <c:pt idx="43">
                  <c:v>110</c:v>
                </c:pt>
                <c:pt idx="44">
                  <c:v>112</c:v>
                </c:pt>
                <c:pt idx="45">
                  <c:v>117</c:v>
                </c:pt>
                <c:pt idx="46">
                  <c:v>121</c:v>
                </c:pt>
                <c:pt idx="47">
                  <c:v>133</c:v>
                </c:pt>
                <c:pt idx="48">
                  <c:v>138</c:v>
                </c:pt>
                <c:pt idx="49">
                  <c:v>161</c:v>
                </c:pt>
                <c:pt idx="5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6-4A09-95EE-E759CD10584B}"/>
            </c:ext>
          </c:extLst>
        </c:ser>
        <c:ser>
          <c:idx val="1"/>
          <c:order val="1"/>
          <c:tx>
            <c:strRef>
              <c:f>Feuil2!$B$1</c:f>
              <c:strCache>
                <c:ptCount val="1"/>
                <c:pt idx="0">
                  <c:v>Nombre de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Feuil2!$B$2:$B$52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6-4A09-95EE-E759CD10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22063"/>
        <c:axId val="680427887"/>
      </c:barChart>
      <c:catAx>
        <c:axId val="68042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27887"/>
        <c:crosses val="autoZero"/>
        <c:auto val="1"/>
        <c:lblAlgn val="ctr"/>
        <c:lblOffset val="100"/>
        <c:noMultiLvlLbl val="0"/>
      </c:catAx>
      <c:valAx>
        <c:axId val="68042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42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Surface</a:t>
            </a:r>
            <a:r>
              <a:rPr lang="fr-FR" baseline="0"/>
              <a:t> en focntion du nombre du du nombre de pièce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'ex1,3'!$C$1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4492563429572"/>
                  <c:y val="-0.18181685622630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'ex1,3'!$B$2:$B$81</c:f>
              <c:numCache>
                <c:formatCode>General</c:formatCode>
                <c:ptCount val="8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7</c:v>
                </c:pt>
                <c:pt idx="78">
                  <c:v>2</c:v>
                </c:pt>
                <c:pt idx="79">
                  <c:v>7</c:v>
                </c:pt>
              </c:numCache>
            </c:numRef>
          </c:xVal>
          <c:yVal>
            <c:numRef>
              <c:f>'ex1,3'!$C$2:$C$81</c:f>
              <c:numCache>
                <c:formatCode>General</c:formatCode>
                <c:ptCount val="80"/>
                <c:pt idx="0">
                  <c:v>73</c:v>
                </c:pt>
                <c:pt idx="1">
                  <c:v>75</c:v>
                </c:pt>
                <c:pt idx="2">
                  <c:v>66</c:v>
                </c:pt>
                <c:pt idx="3">
                  <c:v>51</c:v>
                </c:pt>
                <c:pt idx="4">
                  <c:v>58</c:v>
                </c:pt>
                <c:pt idx="5">
                  <c:v>62</c:v>
                </c:pt>
                <c:pt idx="6">
                  <c:v>93</c:v>
                </c:pt>
                <c:pt idx="7">
                  <c:v>110</c:v>
                </c:pt>
                <c:pt idx="8">
                  <c:v>84</c:v>
                </c:pt>
                <c:pt idx="9">
                  <c:v>64</c:v>
                </c:pt>
                <c:pt idx="10">
                  <c:v>61</c:v>
                </c:pt>
                <c:pt idx="11">
                  <c:v>68</c:v>
                </c:pt>
                <c:pt idx="12">
                  <c:v>66</c:v>
                </c:pt>
                <c:pt idx="13">
                  <c:v>92</c:v>
                </c:pt>
                <c:pt idx="14">
                  <c:v>91</c:v>
                </c:pt>
                <c:pt idx="15">
                  <c:v>80</c:v>
                </c:pt>
                <c:pt idx="16">
                  <c:v>84</c:v>
                </c:pt>
                <c:pt idx="17">
                  <c:v>91</c:v>
                </c:pt>
                <c:pt idx="18">
                  <c:v>53</c:v>
                </c:pt>
                <c:pt idx="19">
                  <c:v>87</c:v>
                </c:pt>
                <c:pt idx="20">
                  <c:v>78</c:v>
                </c:pt>
                <c:pt idx="21">
                  <c:v>69</c:v>
                </c:pt>
                <c:pt idx="22">
                  <c:v>73</c:v>
                </c:pt>
                <c:pt idx="23">
                  <c:v>94</c:v>
                </c:pt>
                <c:pt idx="24">
                  <c:v>163</c:v>
                </c:pt>
                <c:pt idx="25">
                  <c:v>58</c:v>
                </c:pt>
                <c:pt idx="26">
                  <c:v>62</c:v>
                </c:pt>
                <c:pt idx="27">
                  <c:v>121</c:v>
                </c:pt>
                <c:pt idx="28">
                  <c:v>79</c:v>
                </c:pt>
                <c:pt idx="29">
                  <c:v>98</c:v>
                </c:pt>
                <c:pt idx="30">
                  <c:v>46</c:v>
                </c:pt>
                <c:pt idx="31">
                  <c:v>70</c:v>
                </c:pt>
                <c:pt idx="32">
                  <c:v>51</c:v>
                </c:pt>
                <c:pt idx="33">
                  <c:v>78</c:v>
                </c:pt>
                <c:pt idx="34">
                  <c:v>66</c:v>
                </c:pt>
                <c:pt idx="35">
                  <c:v>47</c:v>
                </c:pt>
                <c:pt idx="36">
                  <c:v>63</c:v>
                </c:pt>
                <c:pt idx="37">
                  <c:v>161</c:v>
                </c:pt>
                <c:pt idx="38">
                  <c:v>62</c:v>
                </c:pt>
                <c:pt idx="39">
                  <c:v>80</c:v>
                </c:pt>
                <c:pt idx="40">
                  <c:v>72</c:v>
                </c:pt>
                <c:pt idx="41">
                  <c:v>68</c:v>
                </c:pt>
                <c:pt idx="42">
                  <c:v>89</c:v>
                </c:pt>
                <c:pt idx="43">
                  <c:v>71</c:v>
                </c:pt>
                <c:pt idx="44">
                  <c:v>78</c:v>
                </c:pt>
                <c:pt idx="45">
                  <c:v>117</c:v>
                </c:pt>
                <c:pt idx="46">
                  <c:v>62</c:v>
                </c:pt>
                <c:pt idx="47">
                  <c:v>24</c:v>
                </c:pt>
                <c:pt idx="48">
                  <c:v>76</c:v>
                </c:pt>
                <c:pt idx="49">
                  <c:v>60</c:v>
                </c:pt>
                <c:pt idx="50">
                  <c:v>66</c:v>
                </c:pt>
                <c:pt idx="51">
                  <c:v>59</c:v>
                </c:pt>
                <c:pt idx="52">
                  <c:v>76</c:v>
                </c:pt>
                <c:pt idx="53">
                  <c:v>95</c:v>
                </c:pt>
                <c:pt idx="54">
                  <c:v>77</c:v>
                </c:pt>
                <c:pt idx="55">
                  <c:v>138</c:v>
                </c:pt>
                <c:pt idx="56">
                  <c:v>67</c:v>
                </c:pt>
                <c:pt idx="57">
                  <c:v>55</c:v>
                </c:pt>
                <c:pt idx="58">
                  <c:v>79</c:v>
                </c:pt>
                <c:pt idx="59">
                  <c:v>82</c:v>
                </c:pt>
                <c:pt idx="60">
                  <c:v>47</c:v>
                </c:pt>
                <c:pt idx="61">
                  <c:v>63</c:v>
                </c:pt>
                <c:pt idx="62">
                  <c:v>84</c:v>
                </c:pt>
                <c:pt idx="63">
                  <c:v>34</c:v>
                </c:pt>
                <c:pt idx="64">
                  <c:v>68</c:v>
                </c:pt>
                <c:pt idx="65">
                  <c:v>71</c:v>
                </c:pt>
                <c:pt idx="66">
                  <c:v>59</c:v>
                </c:pt>
                <c:pt idx="67">
                  <c:v>90</c:v>
                </c:pt>
                <c:pt idx="68">
                  <c:v>65</c:v>
                </c:pt>
                <c:pt idx="69">
                  <c:v>67</c:v>
                </c:pt>
                <c:pt idx="70">
                  <c:v>71</c:v>
                </c:pt>
                <c:pt idx="71">
                  <c:v>66</c:v>
                </c:pt>
                <c:pt idx="72">
                  <c:v>72</c:v>
                </c:pt>
                <c:pt idx="73">
                  <c:v>94</c:v>
                </c:pt>
                <c:pt idx="74">
                  <c:v>104</c:v>
                </c:pt>
                <c:pt idx="75">
                  <c:v>88</c:v>
                </c:pt>
                <c:pt idx="76">
                  <c:v>133</c:v>
                </c:pt>
                <c:pt idx="77">
                  <c:v>92</c:v>
                </c:pt>
                <c:pt idx="78">
                  <c:v>32</c:v>
                </c:pt>
                <c:pt idx="7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C72-A922-99F5A28A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17200"/>
        <c:axId val="272016368"/>
      </c:scatterChart>
      <c:valAx>
        <c:axId val="2720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016368"/>
        <c:crosses val="autoZero"/>
        <c:crossBetween val="midCat"/>
        <c:majorUnit val="1"/>
      </c:valAx>
      <c:valAx>
        <c:axId val="2720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0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pièce en fonction de la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'ex1,3'!$D$1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893087563905243E-3"/>
                  <c:y val="-0.26984798775153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'ex1,3'!$C$2:$C$81</c:f>
              <c:numCache>
                <c:formatCode>General</c:formatCode>
                <c:ptCount val="80"/>
                <c:pt idx="0">
                  <c:v>73</c:v>
                </c:pt>
                <c:pt idx="1">
                  <c:v>75</c:v>
                </c:pt>
                <c:pt idx="2">
                  <c:v>66</c:v>
                </c:pt>
                <c:pt idx="3">
                  <c:v>51</c:v>
                </c:pt>
                <c:pt idx="4">
                  <c:v>58</c:v>
                </c:pt>
                <c:pt idx="5">
                  <c:v>62</c:v>
                </c:pt>
                <c:pt idx="6">
                  <c:v>93</c:v>
                </c:pt>
                <c:pt idx="7">
                  <c:v>110</c:v>
                </c:pt>
                <c:pt idx="8">
                  <c:v>84</c:v>
                </c:pt>
                <c:pt idx="9">
                  <c:v>64</c:v>
                </c:pt>
                <c:pt idx="10">
                  <c:v>61</c:v>
                </c:pt>
                <c:pt idx="11">
                  <c:v>68</c:v>
                </c:pt>
                <c:pt idx="12">
                  <c:v>66</c:v>
                </c:pt>
                <c:pt idx="13">
                  <c:v>92</c:v>
                </c:pt>
                <c:pt idx="14">
                  <c:v>91</c:v>
                </c:pt>
                <c:pt idx="15">
                  <c:v>80</c:v>
                </c:pt>
                <c:pt idx="16">
                  <c:v>84</c:v>
                </c:pt>
                <c:pt idx="17">
                  <c:v>91</c:v>
                </c:pt>
                <c:pt idx="18">
                  <c:v>53</c:v>
                </c:pt>
                <c:pt idx="19">
                  <c:v>87</c:v>
                </c:pt>
                <c:pt idx="20">
                  <c:v>78</c:v>
                </c:pt>
                <c:pt idx="21">
                  <c:v>69</c:v>
                </c:pt>
                <c:pt idx="22">
                  <c:v>73</c:v>
                </c:pt>
                <c:pt idx="23">
                  <c:v>94</c:v>
                </c:pt>
                <c:pt idx="24">
                  <c:v>163</c:v>
                </c:pt>
                <c:pt idx="25">
                  <c:v>58</c:v>
                </c:pt>
                <c:pt idx="26">
                  <c:v>62</c:v>
                </c:pt>
                <c:pt idx="27">
                  <c:v>121</c:v>
                </c:pt>
                <c:pt idx="28">
                  <c:v>79</c:v>
                </c:pt>
                <c:pt idx="29">
                  <c:v>98</c:v>
                </c:pt>
                <c:pt idx="30">
                  <c:v>46</c:v>
                </c:pt>
                <c:pt idx="31">
                  <c:v>70</c:v>
                </c:pt>
                <c:pt idx="32">
                  <c:v>51</c:v>
                </c:pt>
                <c:pt idx="33">
                  <c:v>78</c:v>
                </c:pt>
                <c:pt idx="34">
                  <c:v>66</c:v>
                </c:pt>
                <c:pt idx="35">
                  <c:v>47</c:v>
                </c:pt>
                <c:pt idx="36">
                  <c:v>63</c:v>
                </c:pt>
                <c:pt idx="37">
                  <c:v>161</c:v>
                </c:pt>
                <c:pt idx="38">
                  <c:v>62</c:v>
                </c:pt>
                <c:pt idx="39">
                  <c:v>80</c:v>
                </c:pt>
                <c:pt idx="40">
                  <c:v>72</c:v>
                </c:pt>
                <c:pt idx="41">
                  <c:v>68</c:v>
                </c:pt>
                <c:pt idx="42">
                  <c:v>89</c:v>
                </c:pt>
                <c:pt idx="43">
                  <c:v>71</c:v>
                </c:pt>
                <c:pt idx="44">
                  <c:v>78</c:v>
                </c:pt>
                <c:pt idx="45">
                  <c:v>117</c:v>
                </c:pt>
                <c:pt idx="46">
                  <c:v>62</c:v>
                </c:pt>
                <c:pt idx="47">
                  <c:v>24</c:v>
                </c:pt>
                <c:pt idx="48">
                  <c:v>76</c:v>
                </c:pt>
                <c:pt idx="49">
                  <c:v>60</c:v>
                </c:pt>
                <c:pt idx="50">
                  <c:v>66</c:v>
                </c:pt>
                <c:pt idx="51">
                  <c:v>59</c:v>
                </c:pt>
                <c:pt idx="52">
                  <c:v>76</c:v>
                </c:pt>
                <c:pt idx="53">
                  <c:v>95</c:v>
                </c:pt>
                <c:pt idx="54">
                  <c:v>77</c:v>
                </c:pt>
                <c:pt idx="55">
                  <c:v>138</c:v>
                </c:pt>
                <c:pt idx="56">
                  <c:v>67</c:v>
                </c:pt>
                <c:pt idx="57">
                  <c:v>55</c:v>
                </c:pt>
                <c:pt idx="58">
                  <c:v>79</c:v>
                </c:pt>
                <c:pt idx="59">
                  <c:v>82</c:v>
                </c:pt>
                <c:pt idx="60">
                  <c:v>47</c:v>
                </c:pt>
                <c:pt idx="61">
                  <c:v>63</c:v>
                </c:pt>
                <c:pt idx="62">
                  <c:v>84</c:v>
                </c:pt>
                <c:pt idx="63">
                  <c:v>34</c:v>
                </c:pt>
                <c:pt idx="64">
                  <c:v>68</c:v>
                </c:pt>
                <c:pt idx="65">
                  <c:v>71</c:v>
                </c:pt>
                <c:pt idx="66">
                  <c:v>59</c:v>
                </c:pt>
                <c:pt idx="67">
                  <c:v>90</c:v>
                </c:pt>
                <c:pt idx="68">
                  <c:v>65</c:v>
                </c:pt>
                <c:pt idx="69">
                  <c:v>67</c:v>
                </c:pt>
                <c:pt idx="70">
                  <c:v>71</c:v>
                </c:pt>
                <c:pt idx="71">
                  <c:v>66</c:v>
                </c:pt>
                <c:pt idx="72">
                  <c:v>72</c:v>
                </c:pt>
                <c:pt idx="73">
                  <c:v>94</c:v>
                </c:pt>
                <c:pt idx="74">
                  <c:v>104</c:v>
                </c:pt>
                <c:pt idx="75">
                  <c:v>88</c:v>
                </c:pt>
                <c:pt idx="76">
                  <c:v>133</c:v>
                </c:pt>
                <c:pt idx="77">
                  <c:v>92</c:v>
                </c:pt>
                <c:pt idx="78">
                  <c:v>32</c:v>
                </c:pt>
                <c:pt idx="79">
                  <c:v>112</c:v>
                </c:pt>
              </c:numCache>
            </c:numRef>
          </c:xVal>
          <c:yVal>
            <c:numRef>
              <c:f>'ex1,3'!$D$2:$D$81</c:f>
              <c:numCache>
                <c:formatCode>General</c:formatCode>
                <c:ptCount val="8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9</c:v>
                </c:pt>
                <c:pt idx="77">
                  <c:v>7</c:v>
                </c:pt>
                <c:pt idx="78">
                  <c:v>2</c:v>
                </c:pt>
                <c:pt idx="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7-4B8E-B1CA-9381720B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24976"/>
        <c:axId val="271227056"/>
      </c:scatterChart>
      <c:valAx>
        <c:axId val="2712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227056"/>
        <c:crosses val="autoZero"/>
        <c:crossBetween val="midCat"/>
        <c:majorUnit val="5"/>
      </c:valAx>
      <c:valAx>
        <c:axId val="2712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2249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6C18C42-1726-4F0F-A5BF-00AF84EC84F2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35</xdr:row>
      <xdr:rowOff>0</xdr:rowOff>
    </xdr:from>
    <xdr:to>
      <xdr:col>8</xdr:col>
      <xdr:colOff>490537</xdr:colOff>
      <xdr:row>51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91CA25-DF12-4D2E-ACD3-E7A5D9459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497340</xdr:colOff>
      <xdr:row>27</xdr:row>
      <xdr:rowOff>19050</xdr:rowOff>
    </xdr:from>
    <xdr:to>
      <xdr:col>23</xdr:col>
      <xdr:colOff>40140</xdr:colOff>
      <xdr:row>44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09B333-5271-45B8-90D2-482A107A6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</xdr:colOff>
      <xdr:row>27</xdr:row>
      <xdr:rowOff>9525</xdr:rowOff>
    </xdr:from>
    <xdr:to>
      <xdr:col>17</xdr:col>
      <xdr:colOff>266700</xdr:colOff>
      <xdr:row>44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E389DA-20D5-431D-BA85-FEAF70CCB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70402</xdr:colOff>
      <xdr:row>8</xdr:row>
      <xdr:rowOff>160684</xdr:rowOff>
    </xdr:from>
    <xdr:to>
      <xdr:col>10</xdr:col>
      <xdr:colOff>459684</xdr:colOff>
      <xdr:row>25</xdr:row>
      <xdr:rowOff>87797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ADDDC6F6-554E-42AF-8C06-B2BAA6306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3119" y="148590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t Basbunar" refreshedDate="44327.492302777777" createdVersion="7" refreshedVersion="7" minRefreshableVersion="3" recordCount="80" xr:uid="{D90A4926-6E50-480F-8970-F3A1AC1508F6}">
  <cacheSource type="worksheet">
    <worksheetSource ref="B1:C81" sheet="Données Ex1"/>
  </cacheSource>
  <cacheFields count="2">
    <cacheField name="P" numFmtId="0">
      <sharedItems containsSemiMixedTypes="0" containsString="0" containsNumber="1" containsInteger="1" minValue="1" maxValue="10" count="9">
        <n v="5"/>
        <n v="4"/>
        <n v="3"/>
        <n v="6"/>
        <n v="10"/>
        <n v="2"/>
        <n v="1"/>
        <n v="9"/>
        <n v="7"/>
      </sharedItems>
    </cacheField>
    <cacheField name="S" numFmtId="0">
      <sharedItems containsSemiMixedTypes="0" containsString="0" containsNumber="1" containsInteger="1" minValue="24" maxValue="163" count="51">
        <n v="73"/>
        <n v="75"/>
        <n v="66"/>
        <n v="51"/>
        <n v="58"/>
        <n v="62"/>
        <n v="93"/>
        <n v="110"/>
        <n v="84"/>
        <n v="64"/>
        <n v="61"/>
        <n v="68"/>
        <n v="92"/>
        <n v="91"/>
        <n v="80"/>
        <n v="53"/>
        <n v="87"/>
        <n v="78"/>
        <n v="69"/>
        <n v="94"/>
        <n v="163"/>
        <n v="121"/>
        <n v="79"/>
        <n v="98"/>
        <n v="46"/>
        <n v="70"/>
        <n v="47"/>
        <n v="63"/>
        <n v="161"/>
        <n v="72"/>
        <n v="89"/>
        <n v="71"/>
        <n v="117"/>
        <n v="24"/>
        <n v="76"/>
        <n v="60"/>
        <n v="59"/>
        <n v="95"/>
        <n v="77"/>
        <n v="138"/>
        <n v="67"/>
        <n v="55"/>
        <n v="82"/>
        <n v="34"/>
        <n v="90"/>
        <n v="65"/>
        <n v="104"/>
        <n v="88"/>
        <n v="133"/>
        <n v="32"/>
        <n v="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</r>
  <r>
    <x v="1"/>
    <x v="1"/>
  </r>
  <r>
    <x v="2"/>
    <x v="2"/>
  </r>
  <r>
    <x v="1"/>
    <x v="3"/>
  </r>
  <r>
    <x v="2"/>
    <x v="4"/>
  </r>
  <r>
    <x v="1"/>
    <x v="5"/>
  </r>
  <r>
    <x v="2"/>
    <x v="6"/>
  </r>
  <r>
    <x v="0"/>
    <x v="7"/>
  </r>
  <r>
    <x v="1"/>
    <x v="8"/>
  </r>
  <r>
    <x v="1"/>
    <x v="9"/>
  </r>
  <r>
    <x v="1"/>
    <x v="10"/>
  </r>
  <r>
    <x v="1"/>
    <x v="11"/>
  </r>
  <r>
    <x v="0"/>
    <x v="2"/>
  </r>
  <r>
    <x v="0"/>
    <x v="12"/>
  </r>
  <r>
    <x v="0"/>
    <x v="13"/>
  </r>
  <r>
    <x v="0"/>
    <x v="14"/>
  </r>
  <r>
    <x v="0"/>
    <x v="8"/>
  </r>
  <r>
    <x v="1"/>
    <x v="13"/>
  </r>
  <r>
    <x v="2"/>
    <x v="15"/>
  </r>
  <r>
    <x v="1"/>
    <x v="16"/>
  </r>
  <r>
    <x v="2"/>
    <x v="17"/>
  </r>
  <r>
    <x v="1"/>
    <x v="18"/>
  </r>
  <r>
    <x v="1"/>
    <x v="0"/>
  </r>
  <r>
    <x v="3"/>
    <x v="19"/>
  </r>
  <r>
    <x v="4"/>
    <x v="20"/>
  </r>
  <r>
    <x v="2"/>
    <x v="4"/>
  </r>
  <r>
    <x v="1"/>
    <x v="5"/>
  </r>
  <r>
    <x v="0"/>
    <x v="21"/>
  </r>
  <r>
    <x v="1"/>
    <x v="22"/>
  </r>
  <r>
    <x v="1"/>
    <x v="23"/>
  </r>
  <r>
    <x v="5"/>
    <x v="24"/>
  </r>
  <r>
    <x v="2"/>
    <x v="25"/>
  </r>
  <r>
    <x v="2"/>
    <x v="3"/>
  </r>
  <r>
    <x v="3"/>
    <x v="17"/>
  </r>
  <r>
    <x v="1"/>
    <x v="2"/>
  </r>
  <r>
    <x v="2"/>
    <x v="26"/>
  </r>
  <r>
    <x v="1"/>
    <x v="27"/>
  </r>
  <r>
    <x v="0"/>
    <x v="28"/>
  </r>
  <r>
    <x v="2"/>
    <x v="5"/>
  </r>
  <r>
    <x v="3"/>
    <x v="14"/>
  </r>
  <r>
    <x v="0"/>
    <x v="29"/>
  </r>
  <r>
    <x v="2"/>
    <x v="11"/>
  </r>
  <r>
    <x v="0"/>
    <x v="30"/>
  </r>
  <r>
    <x v="0"/>
    <x v="31"/>
  </r>
  <r>
    <x v="0"/>
    <x v="17"/>
  </r>
  <r>
    <x v="3"/>
    <x v="32"/>
  </r>
  <r>
    <x v="0"/>
    <x v="5"/>
  </r>
  <r>
    <x v="6"/>
    <x v="33"/>
  </r>
  <r>
    <x v="1"/>
    <x v="34"/>
  </r>
  <r>
    <x v="1"/>
    <x v="35"/>
  </r>
  <r>
    <x v="1"/>
    <x v="2"/>
  </r>
  <r>
    <x v="2"/>
    <x v="36"/>
  </r>
  <r>
    <x v="1"/>
    <x v="34"/>
  </r>
  <r>
    <x v="0"/>
    <x v="37"/>
  </r>
  <r>
    <x v="2"/>
    <x v="38"/>
  </r>
  <r>
    <x v="1"/>
    <x v="39"/>
  </r>
  <r>
    <x v="1"/>
    <x v="40"/>
  </r>
  <r>
    <x v="5"/>
    <x v="41"/>
  </r>
  <r>
    <x v="0"/>
    <x v="22"/>
  </r>
  <r>
    <x v="1"/>
    <x v="42"/>
  </r>
  <r>
    <x v="1"/>
    <x v="26"/>
  </r>
  <r>
    <x v="2"/>
    <x v="27"/>
  </r>
  <r>
    <x v="0"/>
    <x v="8"/>
  </r>
  <r>
    <x v="2"/>
    <x v="43"/>
  </r>
  <r>
    <x v="1"/>
    <x v="11"/>
  </r>
  <r>
    <x v="1"/>
    <x v="31"/>
  </r>
  <r>
    <x v="2"/>
    <x v="36"/>
  </r>
  <r>
    <x v="3"/>
    <x v="44"/>
  </r>
  <r>
    <x v="1"/>
    <x v="45"/>
  </r>
  <r>
    <x v="1"/>
    <x v="40"/>
  </r>
  <r>
    <x v="1"/>
    <x v="31"/>
  </r>
  <r>
    <x v="1"/>
    <x v="2"/>
  </r>
  <r>
    <x v="1"/>
    <x v="29"/>
  </r>
  <r>
    <x v="0"/>
    <x v="19"/>
  </r>
  <r>
    <x v="3"/>
    <x v="46"/>
  </r>
  <r>
    <x v="0"/>
    <x v="47"/>
  </r>
  <r>
    <x v="7"/>
    <x v="48"/>
  </r>
  <r>
    <x v="8"/>
    <x v="12"/>
  </r>
  <r>
    <x v="5"/>
    <x v="49"/>
  </r>
  <r>
    <x v="8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36A57-229A-4F86-A77B-A4302E2EB8EF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55" firstHeaderRow="1" firstDataRow="1" firstDataCol="1"/>
  <pivotFields count="2">
    <pivotField showAll="0" countASubtotal="1">
      <items count="10">
        <item x="6"/>
        <item x="5"/>
        <item x="2"/>
        <item x="1"/>
        <item x="0"/>
        <item x="3"/>
        <item x="8"/>
        <item x="7"/>
        <item x="4"/>
        <item t="countA"/>
      </items>
    </pivotField>
    <pivotField axis="axisRow" dataField="1" showAll="0">
      <items count="52">
        <item x="33"/>
        <item x="49"/>
        <item x="43"/>
        <item x="24"/>
        <item x="26"/>
        <item x="3"/>
        <item x="15"/>
        <item x="41"/>
        <item x="4"/>
        <item x="36"/>
        <item x="35"/>
        <item x="10"/>
        <item x="5"/>
        <item x="27"/>
        <item x="9"/>
        <item x="45"/>
        <item x="2"/>
        <item x="40"/>
        <item x="11"/>
        <item x="18"/>
        <item x="25"/>
        <item x="31"/>
        <item x="29"/>
        <item x="0"/>
        <item x="1"/>
        <item x="34"/>
        <item x="38"/>
        <item x="17"/>
        <item x="22"/>
        <item x="14"/>
        <item x="42"/>
        <item x="8"/>
        <item x="16"/>
        <item x="47"/>
        <item x="30"/>
        <item x="44"/>
        <item x="13"/>
        <item x="12"/>
        <item x="6"/>
        <item x="19"/>
        <item x="37"/>
        <item x="23"/>
        <item x="46"/>
        <item x="7"/>
        <item x="50"/>
        <item x="32"/>
        <item x="21"/>
        <item x="48"/>
        <item x="39"/>
        <item x="28"/>
        <item x="20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Nombre de 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7B256-BD8A-4D31-925F-A60A6D1DBC06}">
  <dimension ref="A3:B55"/>
  <sheetViews>
    <sheetView workbookViewId="0">
      <selection activeCell="A3" sqref="A3:B55"/>
    </sheetView>
  </sheetViews>
  <sheetFormatPr baseColWidth="10" defaultRowHeight="12.75" x14ac:dyDescent="0.2"/>
  <cols>
    <col min="1" max="1" width="21.25" bestFit="1" customWidth="1"/>
    <col min="2" max="2" width="12.625" bestFit="1" customWidth="1"/>
    <col min="3" max="3" width="2.25" bestFit="1" customWidth="1"/>
    <col min="4" max="6" width="3.375" bestFit="1" customWidth="1"/>
    <col min="7" max="9" width="2.25" bestFit="1" customWidth="1"/>
    <col min="10" max="10" width="3.375" bestFit="1" customWidth="1"/>
    <col min="11" max="11" width="13" bestFit="1" customWidth="1"/>
    <col min="12" max="43" width="3.375" bestFit="1" customWidth="1"/>
    <col min="44" max="52" width="4.5" bestFit="1" customWidth="1"/>
    <col min="53" max="53" width="13" bestFit="1" customWidth="1"/>
    <col min="54" max="57" width="3.375" bestFit="1" customWidth="1"/>
    <col min="58" max="58" width="4.5" bestFit="1" customWidth="1"/>
    <col min="59" max="60" width="3.375" bestFit="1" customWidth="1"/>
    <col min="61" max="62" width="4.5" bestFit="1" customWidth="1"/>
    <col min="63" max="64" width="3.375" bestFit="1" customWidth="1"/>
    <col min="65" max="66" width="4.5" bestFit="1" customWidth="1"/>
    <col min="67" max="68" width="3.375" bestFit="1" customWidth="1"/>
    <col min="69" max="71" width="4.5" bestFit="1" customWidth="1"/>
    <col min="72" max="73" width="3.375" bestFit="1" customWidth="1"/>
    <col min="74" max="76" width="4.5" bestFit="1" customWidth="1"/>
    <col min="77" max="77" width="3.375" bestFit="1" customWidth="1"/>
    <col min="78" max="78" width="4.5" bestFit="1" customWidth="1"/>
    <col min="79" max="79" width="3.375" bestFit="1" customWidth="1"/>
    <col min="80" max="82" width="4.5" bestFit="1" customWidth="1"/>
    <col min="83" max="83" width="3.375" bestFit="1" customWidth="1"/>
    <col min="84" max="84" width="4.5" bestFit="1" customWidth="1"/>
    <col min="85" max="88" width="3.375" bestFit="1" customWidth="1"/>
    <col min="89" max="90" width="4.5" bestFit="1" customWidth="1"/>
    <col min="91" max="91" width="3.375" bestFit="1" customWidth="1"/>
    <col min="92" max="92" width="4.5" bestFit="1" customWidth="1"/>
    <col min="93" max="94" width="3.375" bestFit="1" customWidth="1"/>
    <col min="95" max="103" width="4.5" bestFit="1" customWidth="1"/>
    <col min="104" max="104" width="17.75" bestFit="1" customWidth="1"/>
    <col min="105" max="105" width="17.5" bestFit="1" customWidth="1"/>
  </cols>
  <sheetData>
    <row r="3" spans="1:2" x14ac:dyDescent="0.2">
      <c r="A3" s="13" t="s">
        <v>24</v>
      </c>
      <c r="B3" t="s">
        <v>28</v>
      </c>
    </row>
    <row r="4" spans="1:2" x14ac:dyDescent="0.2">
      <c r="A4" s="14">
        <v>24</v>
      </c>
      <c r="B4" s="12">
        <v>1</v>
      </c>
    </row>
    <row r="5" spans="1:2" x14ac:dyDescent="0.2">
      <c r="A5" s="14">
        <v>32</v>
      </c>
      <c r="B5" s="12">
        <v>1</v>
      </c>
    </row>
    <row r="6" spans="1:2" x14ac:dyDescent="0.2">
      <c r="A6" s="14">
        <v>34</v>
      </c>
      <c r="B6" s="12">
        <v>1</v>
      </c>
    </row>
    <row r="7" spans="1:2" x14ac:dyDescent="0.2">
      <c r="A7" s="14">
        <v>46</v>
      </c>
      <c r="B7" s="12">
        <v>1</v>
      </c>
    </row>
    <row r="8" spans="1:2" x14ac:dyDescent="0.2">
      <c r="A8" s="14">
        <v>47</v>
      </c>
      <c r="B8" s="12">
        <v>2</v>
      </c>
    </row>
    <row r="9" spans="1:2" x14ac:dyDescent="0.2">
      <c r="A9" s="14">
        <v>51</v>
      </c>
      <c r="B9" s="12">
        <v>2</v>
      </c>
    </row>
    <row r="10" spans="1:2" x14ac:dyDescent="0.2">
      <c r="A10" s="14">
        <v>53</v>
      </c>
      <c r="B10" s="12">
        <v>1</v>
      </c>
    </row>
    <row r="11" spans="1:2" x14ac:dyDescent="0.2">
      <c r="A11" s="14">
        <v>55</v>
      </c>
      <c r="B11" s="12">
        <v>1</v>
      </c>
    </row>
    <row r="12" spans="1:2" x14ac:dyDescent="0.2">
      <c r="A12" s="14">
        <v>58</v>
      </c>
      <c r="B12" s="12">
        <v>2</v>
      </c>
    </row>
    <row r="13" spans="1:2" x14ac:dyDescent="0.2">
      <c r="A13" s="14">
        <v>59</v>
      </c>
      <c r="B13" s="12">
        <v>2</v>
      </c>
    </row>
    <row r="14" spans="1:2" x14ac:dyDescent="0.2">
      <c r="A14" s="14">
        <v>60</v>
      </c>
      <c r="B14" s="12">
        <v>1</v>
      </c>
    </row>
    <row r="15" spans="1:2" x14ac:dyDescent="0.2">
      <c r="A15" s="14">
        <v>61</v>
      </c>
      <c r="B15" s="12">
        <v>1</v>
      </c>
    </row>
    <row r="16" spans="1:2" x14ac:dyDescent="0.2">
      <c r="A16" s="14">
        <v>62</v>
      </c>
      <c r="B16" s="12">
        <v>4</v>
      </c>
    </row>
    <row r="17" spans="1:2" x14ac:dyDescent="0.2">
      <c r="A17" s="14">
        <v>63</v>
      </c>
      <c r="B17" s="12">
        <v>2</v>
      </c>
    </row>
    <row r="18" spans="1:2" x14ac:dyDescent="0.2">
      <c r="A18" s="14">
        <v>64</v>
      </c>
      <c r="B18" s="12">
        <v>1</v>
      </c>
    </row>
    <row r="19" spans="1:2" x14ac:dyDescent="0.2">
      <c r="A19" s="14">
        <v>65</v>
      </c>
      <c r="B19" s="12">
        <v>1</v>
      </c>
    </row>
    <row r="20" spans="1:2" x14ac:dyDescent="0.2">
      <c r="A20" s="14">
        <v>66</v>
      </c>
      <c r="B20" s="12">
        <v>5</v>
      </c>
    </row>
    <row r="21" spans="1:2" x14ac:dyDescent="0.2">
      <c r="A21" s="14">
        <v>67</v>
      </c>
      <c r="B21" s="12">
        <v>2</v>
      </c>
    </row>
    <row r="22" spans="1:2" x14ac:dyDescent="0.2">
      <c r="A22" s="14">
        <v>68</v>
      </c>
      <c r="B22" s="12">
        <v>3</v>
      </c>
    </row>
    <row r="23" spans="1:2" x14ac:dyDescent="0.2">
      <c r="A23" s="14">
        <v>69</v>
      </c>
      <c r="B23" s="12">
        <v>1</v>
      </c>
    </row>
    <row r="24" spans="1:2" x14ac:dyDescent="0.2">
      <c r="A24" s="14">
        <v>70</v>
      </c>
      <c r="B24" s="12">
        <v>1</v>
      </c>
    </row>
    <row r="25" spans="1:2" x14ac:dyDescent="0.2">
      <c r="A25" s="14">
        <v>71</v>
      </c>
      <c r="B25" s="12">
        <v>3</v>
      </c>
    </row>
    <row r="26" spans="1:2" x14ac:dyDescent="0.2">
      <c r="A26" s="14">
        <v>72</v>
      </c>
      <c r="B26" s="12">
        <v>2</v>
      </c>
    </row>
    <row r="27" spans="1:2" x14ac:dyDescent="0.2">
      <c r="A27" s="14">
        <v>73</v>
      </c>
      <c r="B27" s="12">
        <v>2</v>
      </c>
    </row>
    <row r="28" spans="1:2" x14ac:dyDescent="0.2">
      <c r="A28" s="14">
        <v>75</v>
      </c>
      <c r="B28" s="12">
        <v>1</v>
      </c>
    </row>
    <row r="29" spans="1:2" x14ac:dyDescent="0.2">
      <c r="A29" s="14">
        <v>76</v>
      </c>
      <c r="B29" s="12">
        <v>2</v>
      </c>
    </row>
    <row r="30" spans="1:2" x14ac:dyDescent="0.2">
      <c r="A30" s="14">
        <v>77</v>
      </c>
      <c r="B30" s="12">
        <v>1</v>
      </c>
    </row>
    <row r="31" spans="1:2" x14ac:dyDescent="0.2">
      <c r="A31" s="14">
        <v>78</v>
      </c>
      <c r="B31" s="12">
        <v>3</v>
      </c>
    </row>
    <row r="32" spans="1:2" x14ac:dyDescent="0.2">
      <c r="A32" s="14">
        <v>79</v>
      </c>
      <c r="B32" s="12">
        <v>2</v>
      </c>
    </row>
    <row r="33" spans="1:2" x14ac:dyDescent="0.2">
      <c r="A33" s="14">
        <v>80</v>
      </c>
      <c r="B33" s="12">
        <v>2</v>
      </c>
    </row>
    <row r="34" spans="1:2" x14ac:dyDescent="0.2">
      <c r="A34" s="14">
        <v>82</v>
      </c>
      <c r="B34" s="12">
        <v>1</v>
      </c>
    </row>
    <row r="35" spans="1:2" x14ac:dyDescent="0.2">
      <c r="A35" s="14">
        <v>84</v>
      </c>
      <c r="B35" s="12">
        <v>3</v>
      </c>
    </row>
    <row r="36" spans="1:2" x14ac:dyDescent="0.2">
      <c r="A36" s="14">
        <v>87</v>
      </c>
      <c r="B36" s="12">
        <v>1</v>
      </c>
    </row>
    <row r="37" spans="1:2" x14ac:dyDescent="0.2">
      <c r="A37" s="14">
        <v>88</v>
      </c>
      <c r="B37" s="12">
        <v>1</v>
      </c>
    </row>
    <row r="38" spans="1:2" x14ac:dyDescent="0.2">
      <c r="A38" s="14">
        <v>89</v>
      </c>
      <c r="B38" s="12">
        <v>1</v>
      </c>
    </row>
    <row r="39" spans="1:2" x14ac:dyDescent="0.2">
      <c r="A39" s="14">
        <v>90</v>
      </c>
      <c r="B39" s="12">
        <v>1</v>
      </c>
    </row>
    <row r="40" spans="1:2" x14ac:dyDescent="0.2">
      <c r="A40" s="14">
        <v>91</v>
      </c>
      <c r="B40" s="12">
        <v>2</v>
      </c>
    </row>
    <row r="41" spans="1:2" x14ac:dyDescent="0.2">
      <c r="A41" s="14">
        <v>92</v>
      </c>
      <c r="B41" s="12">
        <v>2</v>
      </c>
    </row>
    <row r="42" spans="1:2" x14ac:dyDescent="0.2">
      <c r="A42" s="14">
        <v>93</v>
      </c>
      <c r="B42" s="12">
        <v>1</v>
      </c>
    </row>
    <row r="43" spans="1:2" x14ac:dyDescent="0.2">
      <c r="A43" s="14">
        <v>94</v>
      </c>
      <c r="B43" s="12">
        <v>2</v>
      </c>
    </row>
    <row r="44" spans="1:2" x14ac:dyDescent="0.2">
      <c r="A44" s="14">
        <v>95</v>
      </c>
      <c r="B44" s="12">
        <v>1</v>
      </c>
    </row>
    <row r="45" spans="1:2" x14ac:dyDescent="0.2">
      <c r="A45" s="14">
        <v>98</v>
      </c>
      <c r="B45" s="12">
        <v>1</v>
      </c>
    </row>
    <row r="46" spans="1:2" x14ac:dyDescent="0.2">
      <c r="A46" s="14">
        <v>104</v>
      </c>
      <c r="B46" s="12">
        <v>1</v>
      </c>
    </row>
    <row r="47" spans="1:2" x14ac:dyDescent="0.2">
      <c r="A47" s="14">
        <v>110</v>
      </c>
      <c r="B47" s="12">
        <v>1</v>
      </c>
    </row>
    <row r="48" spans="1:2" x14ac:dyDescent="0.2">
      <c r="A48" s="14">
        <v>112</v>
      </c>
      <c r="B48" s="12">
        <v>1</v>
      </c>
    </row>
    <row r="49" spans="1:2" x14ac:dyDescent="0.2">
      <c r="A49" s="14">
        <v>117</v>
      </c>
      <c r="B49" s="12">
        <v>1</v>
      </c>
    </row>
    <row r="50" spans="1:2" x14ac:dyDescent="0.2">
      <c r="A50" s="14">
        <v>121</v>
      </c>
      <c r="B50" s="12">
        <v>1</v>
      </c>
    </row>
    <row r="51" spans="1:2" x14ac:dyDescent="0.2">
      <c r="A51" s="14">
        <v>133</v>
      </c>
      <c r="B51" s="12">
        <v>1</v>
      </c>
    </row>
    <row r="52" spans="1:2" x14ac:dyDescent="0.2">
      <c r="A52" s="14">
        <v>138</v>
      </c>
      <c r="B52" s="12">
        <v>1</v>
      </c>
    </row>
    <row r="53" spans="1:2" x14ac:dyDescent="0.2">
      <c r="A53" s="14">
        <v>161</v>
      </c>
      <c r="B53" s="12">
        <v>1</v>
      </c>
    </row>
    <row r="54" spans="1:2" x14ac:dyDescent="0.2">
      <c r="A54" s="14">
        <v>163</v>
      </c>
      <c r="B54" s="12">
        <v>1</v>
      </c>
    </row>
    <row r="55" spans="1:2" x14ac:dyDescent="0.2">
      <c r="A55" s="14" t="s">
        <v>25</v>
      </c>
      <c r="B55" s="1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AE38-CFBF-4070-BC65-1599A2239DB2}">
  <dimension ref="A1:B53"/>
  <sheetViews>
    <sheetView workbookViewId="0">
      <selection activeCell="N66" sqref="N65:N66"/>
    </sheetView>
  </sheetViews>
  <sheetFormatPr baseColWidth="10" defaultRowHeight="12.75" x14ac:dyDescent="0.2"/>
  <sheetData>
    <row r="1" spans="1:2" x14ac:dyDescent="0.2">
      <c r="A1" t="s">
        <v>24</v>
      </c>
      <c r="B1" t="s">
        <v>26</v>
      </c>
    </row>
    <row r="2" spans="1:2" x14ac:dyDescent="0.2">
      <c r="A2">
        <v>24</v>
      </c>
      <c r="B2">
        <v>1</v>
      </c>
    </row>
    <row r="3" spans="1:2" x14ac:dyDescent="0.2">
      <c r="A3">
        <v>32</v>
      </c>
      <c r="B3">
        <v>1</v>
      </c>
    </row>
    <row r="4" spans="1:2" x14ac:dyDescent="0.2">
      <c r="A4">
        <v>34</v>
      </c>
      <c r="B4">
        <v>1</v>
      </c>
    </row>
    <row r="5" spans="1:2" x14ac:dyDescent="0.2">
      <c r="A5">
        <v>46</v>
      </c>
      <c r="B5">
        <v>1</v>
      </c>
    </row>
    <row r="6" spans="1:2" x14ac:dyDescent="0.2">
      <c r="A6">
        <v>47</v>
      </c>
      <c r="B6">
        <v>2</v>
      </c>
    </row>
    <row r="7" spans="1:2" x14ac:dyDescent="0.2">
      <c r="A7">
        <v>51</v>
      </c>
      <c r="B7">
        <v>2</v>
      </c>
    </row>
    <row r="8" spans="1:2" x14ac:dyDescent="0.2">
      <c r="A8">
        <v>53</v>
      </c>
      <c r="B8">
        <v>1</v>
      </c>
    </row>
    <row r="9" spans="1:2" x14ac:dyDescent="0.2">
      <c r="A9">
        <v>55</v>
      </c>
      <c r="B9">
        <v>1</v>
      </c>
    </row>
    <row r="10" spans="1:2" x14ac:dyDescent="0.2">
      <c r="A10">
        <v>58</v>
      </c>
      <c r="B10">
        <v>2</v>
      </c>
    </row>
    <row r="11" spans="1:2" x14ac:dyDescent="0.2">
      <c r="A11">
        <v>59</v>
      </c>
      <c r="B11">
        <v>2</v>
      </c>
    </row>
    <row r="12" spans="1:2" x14ac:dyDescent="0.2">
      <c r="A12">
        <v>60</v>
      </c>
      <c r="B12">
        <v>1</v>
      </c>
    </row>
    <row r="13" spans="1:2" x14ac:dyDescent="0.2">
      <c r="A13">
        <v>61</v>
      </c>
      <c r="B13">
        <v>1</v>
      </c>
    </row>
    <row r="14" spans="1:2" x14ac:dyDescent="0.2">
      <c r="A14">
        <v>62</v>
      </c>
      <c r="B14">
        <v>4</v>
      </c>
    </row>
    <row r="15" spans="1:2" x14ac:dyDescent="0.2">
      <c r="A15">
        <v>63</v>
      </c>
      <c r="B15">
        <v>2</v>
      </c>
    </row>
    <row r="16" spans="1:2" x14ac:dyDescent="0.2">
      <c r="A16">
        <v>64</v>
      </c>
      <c r="B16">
        <v>1</v>
      </c>
    </row>
    <row r="17" spans="1:2" x14ac:dyDescent="0.2">
      <c r="A17">
        <v>65</v>
      </c>
      <c r="B17">
        <v>1</v>
      </c>
    </row>
    <row r="18" spans="1:2" x14ac:dyDescent="0.2">
      <c r="A18">
        <v>66</v>
      </c>
      <c r="B18">
        <v>5</v>
      </c>
    </row>
    <row r="19" spans="1:2" x14ac:dyDescent="0.2">
      <c r="A19">
        <v>67</v>
      </c>
      <c r="B19">
        <v>2</v>
      </c>
    </row>
    <row r="20" spans="1:2" x14ac:dyDescent="0.2">
      <c r="A20">
        <v>68</v>
      </c>
      <c r="B20">
        <v>3</v>
      </c>
    </row>
    <row r="21" spans="1:2" x14ac:dyDescent="0.2">
      <c r="A21">
        <v>69</v>
      </c>
      <c r="B21">
        <v>1</v>
      </c>
    </row>
    <row r="22" spans="1:2" x14ac:dyDescent="0.2">
      <c r="A22">
        <v>70</v>
      </c>
      <c r="B22">
        <v>1</v>
      </c>
    </row>
    <row r="23" spans="1:2" x14ac:dyDescent="0.2">
      <c r="A23">
        <v>71</v>
      </c>
      <c r="B23">
        <v>3</v>
      </c>
    </row>
    <row r="24" spans="1:2" x14ac:dyDescent="0.2">
      <c r="A24">
        <v>72</v>
      </c>
      <c r="B24">
        <v>2</v>
      </c>
    </row>
    <row r="25" spans="1:2" x14ac:dyDescent="0.2">
      <c r="A25">
        <v>73</v>
      </c>
      <c r="B25">
        <v>2</v>
      </c>
    </row>
    <row r="26" spans="1:2" x14ac:dyDescent="0.2">
      <c r="A26">
        <v>75</v>
      </c>
      <c r="B26">
        <v>1</v>
      </c>
    </row>
    <row r="27" spans="1:2" x14ac:dyDescent="0.2">
      <c r="A27">
        <v>76</v>
      </c>
      <c r="B27">
        <v>2</v>
      </c>
    </row>
    <row r="28" spans="1:2" x14ac:dyDescent="0.2">
      <c r="A28">
        <v>77</v>
      </c>
      <c r="B28">
        <v>1</v>
      </c>
    </row>
    <row r="29" spans="1:2" x14ac:dyDescent="0.2">
      <c r="A29">
        <v>78</v>
      </c>
      <c r="B29">
        <v>3</v>
      </c>
    </row>
    <row r="30" spans="1:2" x14ac:dyDescent="0.2">
      <c r="A30">
        <v>79</v>
      </c>
      <c r="B30">
        <v>2</v>
      </c>
    </row>
    <row r="31" spans="1:2" x14ac:dyDescent="0.2">
      <c r="A31">
        <v>80</v>
      </c>
      <c r="B31">
        <v>2</v>
      </c>
    </row>
    <row r="32" spans="1:2" x14ac:dyDescent="0.2">
      <c r="A32">
        <v>82</v>
      </c>
      <c r="B32">
        <v>1</v>
      </c>
    </row>
    <row r="33" spans="1:2" x14ac:dyDescent="0.2">
      <c r="A33">
        <v>84</v>
      </c>
      <c r="B33">
        <v>3</v>
      </c>
    </row>
    <row r="34" spans="1:2" x14ac:dyDescent="0.2">
      <c r="A34">
        <v>87</v>
      </c>
      <c r="B34">
        <v>1</v>
      </c>
    </row>
    <row r="35" spans="1:2" x14ac:dyDescent="0.2">
      <c r="A35">
        <v>88</v>
      </c>
      <c r="B35">
        <v>1</v>
      </c>
    </row>
    <row r="36" spans="1:2" x14ac:dyDescent="0.2">
      <c r="A36">
        <v>89</v>
      </c>
      <c r="B36">
        <v>1</v>
      </c>
    </row>
    <row r="37" spans="1:2" x14ac:dyDescent="0.2">
      <c r="A37">
        <v>90</v>
      </c>
      <c r="B37">
        <v>1</v>
      </c>
    </row>
    <row r="38" spans="1:2" x14ac:dyDescent="0.2">
      <c r="A38">
        <v>91</v>
      </c>
      <c r="B38">
        <v>2</v>
      </c>
    </row>
    <row r="39" spans="1:2" x14ac:dyDescent="0.2">
      <c r="A39">
        <v>92</v>
      </c>
      <c r="B39">
        <v>2</v>
      </c>
    </row>
    <row r="40" spans="1:2" x14ac:dyDescent="0.2">
      <c r="A40">
        <v>93</v>
      </c>
      <c r="B40">
        <v>1</v>
      </c>
    </row>
    <row r="41" spans="1:2" x14ac:dyDescent="0.2">
      <c r="A41">
        <v>94</v>
      </c>
      <c r="B41">
        <v>2</v>
      </c>
    </row>
    <row r="42" spans="1:2" x14ac:dyDescent="0.2">
      <c r="A42">
        <v>95</v>
      </c>
      <c r="B42">
        <v>1</v>
      </c>
    </row>
    <row r="43" spans="1:2" x14ac:dyDescent="0.2">
      <c r="A43">
        <v>98</v>
      </c>
      <c r="B43">
        <v>1</v>
      </c>
    </row>
    <row r="44" spans="1:2" x14ac:dyDescent="0.2">
      <c r="A44">
        <v>104</v>
      </c>
      <c r="B44">
        <v>1</v>
      </c>
    </row>
    <row r="45" spans="1:2" x14ac:dyDescent="0.2">
      <c r="A45">
        <v>110</v>
      </c>
      <c r="B45">
        <v>1</v>
      </c>
    </row>
    <row r="46" spans="1:2" x14ac:dyDescent="0.2">
      <c r="A46">
        <v>112</v>
      </c>
      <c r="B46">
        <v>1</v>
      </c>
    </row>
    <row r="47" spans="1:2" x14ac:dyDescent="0.2">
      <c r="A47">
        <v>117</v>
      </c>
      <c r="B47">
        <v>1</v>
      </c>
    </row>
    <row r="48" spans="1:2" x14ac:dyDescent="0.2">
      <c r="A48">
        <v>121</v>
      </c>
      <c r="B48">
        <v>1</v>
      </c>
    </row>
    <row r="49" spans="1:2" x14ac:dyDescent="0.2">
      <c r="A49">
        <v>133</v>
      </c>
      <c r="B49">
        <v>1</v>
      </c>
    </row>
    <row r="50" spans="1:2" x14ac:dyDescent="0.2">
      <c r="A50">
        <v>138</v>
      </c>
      <c r="B50">
        <v>1</v>
      </c>
    </row>
    <row r="51" spans="1:2" x14ac:dyDescent="0.2">
      <c r="A51">
        <v>161</v>
      </c>
      <c r="B51">
        <v>1</v>
      </c>
    </row>
    <row r="52" spans="1:2" x14ac:dyDescent="0.2">
      <c r="A52">
        <v>163</v>
      </c>
      <c r="B52">
        <v>1</v>
      </c>
    </row>
    <row r="53" spans="1:2" x14ac:dyDescent="0.2">
      <c r="A53" t="s">
        <v>25</v>
      </c>
      <c r="B53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B042-C036-44EF-9BF4-325F67724E6C}">
  <dimension ref="A2:K70"/>
  <sheetViews>
    <sheetView workbookViewId="0">
      <selection activeCell="F40" sqref="F40"/>
    </sheetView>
  </sheetViews>
  <sheetFormatPr baseColWidth="10" defaultRowHeight="12.75" x14ac:dyDescent="0.2"/>
  <cols>
    <col min="1" max="1" width="23.5" customWidth="1"/>
    <col min="2" max="2" width="21.875" customWidth="1"/>
    <col min="3" max="3" width="13.625" customWidth="1"/>
    <col min="11" max="11" width="14" customWidth="1"/>
  </cols>
  <sheetData>
    <row r="2" spans="1:11" ht="20.25" customHeight="1" x14ac:dyDescent="0.2">
      <c r="A2" s="22" t="s">
        <v>33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9</v>
      </c>
      <c r="J2" s="23">
        <v>10</v>
      </c>
      <c r="K2" s="22" t="s">
        <v>25</v>
      </c>
    </row>
    <row r="3" spans="1:11" ht="22.5" customHeight="1" x14ac:dyDescent="0.2">
      <c r="A3" s="22" t="s">
        <v>34</v>
      </c>
      <c r="B3" s="23">
        <v>1</v>
      </c>
      <c r="C3" s="23">
        <v>3</v>
      </c>
      <c r="D3" s="23">
        <v>16</v>
      </c>
      <c r="E3" s="23">
        <v>31</v>
      </c>
      <c r="F3" s="23">
        <v>19</v>
      </c>
      <c r="G3" s="23">
        <v>6</v>
      </c>
      <c r="H3" s="23">
        <v>2</v>
      </c>
      <c r="I3" s="23">
        <v>1</v>
      </c>
      <c r="J3" s="23">
        <v>1</v>
      </c>
      <c r="K3" s="23">
        <v>80</v>
      </c>
    </row>
    <row r="4" spans="1:11" x14ac:dyDescent="0.2">
      <c r="A4" s="8"/>
    </row>
    <row r="5" spans="1:11" x14ac:dyDescent="0.2">
      <c r="A5" s="8"/>
    </row>
    <row r="6" spans="1:11" ht="12" customHeight="1" x14ac:dyDescent="0.2">
      <c r="A6" s="27" t="s">
        <v>38</v>
      </c>
      <c r="B6" s="29">
        <f>B2*B3</f>
        <v>1</v>
      </c>
      <c r="C6" s="29">
        <f t="shared" ref="C6:J6" si="0">C2*C3</f>
        <v>6</v>
      </c>
      <c r="D6" s="29">
        <f t="shared" si="0"/>
        <v>48</v>
      </c>
      <c r="E6" s="29">
        <f t="shared" si="0"/>
        <v>124</v>
      </c>
      <c r="F6" s="29">
        <f t="shared" si="0"/>
        <v>95</v>
      </c>
      <c r="G6" s="29">
        <f t="shared" si="0"/>
        <v>36</v>
      </c>
      <c r="H6" s="29">
        <f t="shared" si="0"/>
        <v>14</v>
      </c>
      <c r="I6" s="29">
        <f t="shared" si="0"/>
        <v>9</v>
      </c>
      <c r="J6" s="29">
        <f t="shared" si="0"/>
        <v>10</v>
      </c>
      <c r="K6" s="29">
        <f>SUM(B6:J6)</f>
        <v>343</v>
      </c>
    </row>
    <row r="7" spans="1:11" x14ac:dyDescent="0.2">
      <c r="A7" s="24" t="s">
        <v>37</v>
      </c>
      <c r="B7" s="30">
        <v>1</v>
      </c>
      <c r="C7" s="30">
        <f>B7+C3</f>
        <v>4</v>
      </c>
      <c r="D7" s="30">
        <f>C7+D3</f>
        <v>20</v>
      </c>
      <c r="E7" s="30">
        <f>D7+E3</f>
        <v>51</v>
      </c>
      <c r="F7" s="30">
        <f>E7+F3</f>
        <v>70</v>
      </c>
      <c r="G7" s="30">
        <f>F7+G3</f>
        <v>76</v>
      </c>
      <c r="H7" s="30">
        <f>G7+H3</f>
        <v>78</v>
      </c>
      <c r="I7" s="30">
        <f>H7+I3</f>
        <v>79</v>
      </c>
      <c r="J7" s="30">
        <f>I7+J3</f>
        <v>80</v>
      </c>
      <c r="K7" s="30"/>
    </row>
    <row r="8" spans="1:11" x14ac:dyDescent="0.2">
      <c r="A8" s="24"/>
    </row>
    <row r="9" spans="1:11" x14ac:dyDescent="0.2">
      <c r="A9" s="33" t="s">
        <v>43</v>
      </c>
      <c r="B9" s="29">
        <f>80/2</f>
        <v>40</v>
      </c>
      <c r="C9" s="31" t="s">
        <v>39</v>
      </c>
      <c r="D9" s="31" t="s">
        <v>40</v>
      </c>
      <c r="E9" s="32"/>
      <c r="F9" s="32"/>
      <c r="G9" s="32"/>
      <c r="H9" s="32"/>
      <c r="I9" s="32"/>
      <c r="J9" s="32"/>
      <c r="K9" s="32"/>
    </row>
    <row r="10" spans="1:11" x14ac:dyDescent="0.2">
      <c r="A10" s="8"/>
      <c r="B10" s="8" t="s">
        <v>41</v>
      </c>
    </row>
    <row r="11" spans="1:11" x14ac:dyDescent="0.2">
      <c r="B11" s="8" t="s">
        <v>42</v>
      </c>
    </row>
    <row r="15" spans="1:11" x14ac:dyDescent="0.2">
      <c r="A15" s="28" t="s">
        <v>27</v>
      </c>
    </row>
    <row r="16" spans="1:11" x14ac:dyDescent="0.2">
      <c r="H16" s="25" t="s">
        <v>31</v>
      </c>
      <c r="I16" s="26">
        <f>SUMPRODUCT(B2:J2,B3:J3)/K3</f>
        <v>4.2874999999999996</v>
      </c>
      <c r="J16" s="27" t="s">
        <v>36</v>
      </c>
      <c r="K16" s="26">
        <f>K6/K3</f>
        <v>4.2874999999999996</v>
      </c>
    </row>
    <row r="17" spans="1:11" x14ac:dyDescent="0.2">
      <c r="H17" s="25" t="s">
        <v>32</v>
      </c>
      <c r="J17" s="23"/>
      <c r="K17" s="23"/>
    </row>
    <row r="18" spans="1:11" ht="29.25" customHeight="1" x14ac:dyDescent="0.2">
      <c r="A18" s="20" t="s">
        <v>29</v>
      </c>
      <c r="B18" s="21" t="s">
        <v>30</v>
      </c>
    </row>
    <row r="19" spans="1:11" x14ac:dyDescent="0.2">
      <c r="A19" s="2">
        <v>24</v>
      </c>
      <c r="B19" s="17">
        <v>1</v>
      </c>
    </row>
    <row r="20" spans="1:11" x14ac:dyDescent="0.2">
      <c r="A20" s="2">
        <v>32</v>
      </c>
      <c r="B20" s="17">
        <v>1</v>
      </c>
    </row>
    <row r="21" spans="1:11" x14ac:dyDescent="0.2">
      <c r="A21" s="2">
        <v>34</v>
      </c>
      <c r="B21" s="17">
        <v>1</v>
      </c>
    </row>
    <row r="22" spans="1:11" x14ac:dyDescent="0.2">
      <c r="A22" s="2">
        <v>46</v>
      </c>
      <c r="B22" s="17">
        <v>1</v>
      </c>
      <c r="E22" s="16" t="s">
        <v>31</v>
      </c>
    </row>
    <row r="23" spans="1:11" x14ac:dyDescent="0.2">
      <c r="A23" s="2">
        <v>47</v>
      </c>
      <c r="B23" s="17">
        <v>2</v>
      </c>
      <c r="E23" s="16" t="s">
        <v>32</v>
      </c>
    </row>
    <row r="24" spans="1:11" x14ac:dyDescent="0.2">
      <c r="A24" s="2">
        <v>51</v>
      </c>
      <c r="B24" s="17">
        <v>2</v>
      </c>
    </row>
    <row r="25" spans="1:11" x14ac:dyDescent="0.2">
      <c r="A25" s="2">
        <v>53</v>
      </c>
      <c r="B25" s="17">
        <v>1</v>
      </c>
    </row>
    <row r="26" spans="1:11" x14ac:dyDescent="0.2">
      <c r="A26" s="2">
        <v>55</v>
      </c>
      <c r="B26" s="17">
        <v>1</v>
      </c>
    </row>
    <row r="27" spans="1:11" x14ac:dyDescent="0.2">
      <c r="A27" s="2">
        <v>58</v>
      </c>
      <c r="B27" s="17">
        <v>2</v>
      </c>
    </row>
    <row r="28" spans="1:11" x14ac:dyDescent="0.2">
      <c r="A28" s="2">
        <v>59</v>
      </c>
      <c r="B28" s="17">
        <v>2</v>
      </c>
    </row>
    <row r="29" spans="1:11" x14ac:dyDescent="0.2">
      <c r="A29" s="2">
        <v>60</v>
      </c>
      <c r="B29" s="17">
        <v>1</v>
      </c>
    </row>
    <row r="30" spans="1:11" x14ac:dyDescent="0.2">
      <c r="A30" s="2">
        <v>61</v>
      </c>
      <c r="B30" s="17">
        <v>1</v>
      </c>
    </row>
    <row r="31" spans="1:11" x14ac:dyDescent="0.2">
      <c r="A31" s="2">
        <v>62</v>
      </c>
      <c r="B31" s="17">
        <v>4</v>
      </c>
    </row>
    <row r="32" spans="1:11" x14ac:dyDescent="0.2">
      <c r="A32" s="2">
        <v>63</v>
      </c>
      <c r="B32" s="17">
        <v>2</v>
      </c>
    </row>
    <row r="33" spans="1:2" x14ac:dyDescent="0.2">
      <c r="A33" s="2">
        <v>64</v>
      </c>
      <c r="B33" s="17">
        <v>1</v>
      </c>
    </row>
    <row r="34" spans="1:2" x14ac:dyDescent="0.2">
      <c r="A34" s="2">
        <v>65</v>
      </c>
      <c r="B34" s="17">
        <v>1</v>
      </c>
    </row>
    <row r="35" spans="1:2" x14ac:dyDescent="0.2">
      <c r="A35" s="2">
        <v>66</v>
      </c>
      <c r="B35" s="17">
        <v>5</v>
      </c>
    </row>
    <row r="36" spans="1:2" x14ac:dyDescent="0.2">
      <c r="A36" s="2">
        <v>67</v>
      </c>
      <c r="B36" s="17">
        <v>2</v>
      </c>
    </row>
    <row r="37" spans="1:2" x14ac:dyDescent="0.2">
      <c r="A37" s="2">
        <v>68</v>
      </c>
      <c r="B37" s="17">
        <v>3</v>
      </c>
    </row>
    <row r="38" spans="1:2" x14ac:dyDescent="0.2">
      <c r="A38" s="2">
        <v>69</v>
      </c>
      <c r="B38" s="17">
        <v>1</v>
      </c>
    </row>
    <row r="39" spans="1:2" x14ac:dyDescent="0.2">
      <c r="A39" s="2">
        <v>70</v>
      </c>
      <c r="B39" s="17">
        <v>1</v>
      </c>
    </row>
    <row r="40" spans="1:2" x14ac:dyDescent="0.2">
      <c r="A40" s="2">
        <v>71</v>
      </c>
      <c r="B40" s="17">
        <v>3</v>
      </c>
    </row>
    <row r="41" spans="1:2" x14ac:dyDescent="0.2">
      <c r="A41" s="2">
        <v>72</v>
      </c>
      <c r="B41" s="17">
        <v>2</v>
      </c>
    </row>
    <row r="42" spans="1:2" x14ac:dyDescent="0.2">
      <c r="A42" s="2">
        <v>73</v>
      </c>
      <c r="B42" s="17">
        <v>2</v>
      </c>
    </row>
    <row r="43" spans="1:2" x14ac:dyDescent="0.2">
      <c r="A43" s="2">
        <v>75</v>
      </c>
      <c r="B43" s="17">
        <v>1</v>
      </c>
    </row>
    <row r="44" spans="1:2" x14ac:dyDescent="0.2">
      <c r="A44" s="2">
        <v>76</v>
      </c>
      <c r="B44" s="17">
        <v>2</v>
      </c>
    </row>
    <row r="45" spans="1:2" x14ac:dyDescent="0.2">
      <c r="A45" s="2">
        <v>77</v>
      </c>
      <c r="B45" s="17">
        <v>1</v>
      </c>
    </row>
    <row r="46" spans="1:2" x14ac:dyDescent="0.2">
      <c r="A46" s="2">
        <v>78</v>
      </c>
      <c r="B46" s="17">
        <v>3</v>
      </c>
    </row>
    <row r="47" spans="1:2" x14ac:dyDescent="0.2">
      <c r="A47" s="2">
        <v>79</v>
      </c>
      <c r="B47" s="17">
        <v>2</v>
      </c>
    </row>
    <row r="48" spans="1:2" x14ac:dyDescent="0.2">
      <c r="A48" s="2">
        <v>80</v>
      </c>
      <c r="B48" s="17">
        <v>2</v>
      </c>
    </row>
    <row r="49" spans="1:2" x14ac:dyDescent="0.2">
      <c r="A49" s="2">
        <v>82</v>
      </c>
      <c r="B49" s="17">
        <v>1</v>
      </c>
    </row>
    <row r="50" spans="1:2" x14ac:dyDescent="0.2">
      <c r="A50" s="2">
        <v>84</v>
      </c>
      <c r="B50" s="17">
        <v>3</v>
      </c>
    </row>
    <row r="51" spans="1:2" x14ac:dyDescent="0.2">
      <c r="A51" s="2">
        <v>87</v>
      </c>
      <c r="B51" s="17">
        <v>1</v>
      </c>
    </row>
    <row r="52" spans="1:2" x14ac:dyDescent="0.2">
      <c r="A52" s="2">
        <v>88</v>
      </c>
      <c r="B52" s="17">
        <v>1</v>
      </c>
    </row>
    <row r="53" spans="1:2" x14ac:dyDescent="0.2">
      <c r="A53" s="2">
        <v>89</v>
      </c>
      <c r="B53" s="17">
        <v>1</v>
      </c>
    </row>
    <row r="54" spans="1:2" x14ac:dyDescent="0.2">
      <c r="A54" s="2">
        <v>90</v>
      </c>
      <c r="B54" s="17">
        <v>1</v>
      </c>
    </row>
    <row r="55" spans="1:2" x14ac:dyDescent="0.2">
      <c r="A55" s="2">
        <v>91</v>
      </c>
      <c r="B55" s="17">
        <v>2</v>
      </c>
    </row>
    <row r="56" spans="1:2" x14ac:dyDescent="0.2">
      <c r="A56" s="2">
        <v>92</v>
      </c>
      <c r="B56" s="17">
        <v>2</v>
      </c>
    </row>
    <row r="57" spans="1:2" x14ac:dyDescent="0.2">
      <c r="A57" s="2">
        <v>93</v>
      </c>
      <c r="B57" s="17">
        <v>1</v>
      </c>
    </row>
    <row r="58" spans="1:2" x14ac:dyDescent="0.2">
      <c r="A58" s="2">
        <v>94</v>
      </c>
      <c r="B58" s="17">
        <v>2</v>
      </c>
    </row>
    <row r="59" spans="1:2" x14ac:dyDescent="0.2">
      <c r="A59" s="2">
        <v>95</v>
      </c>
      <c r="B59" s="17">
        <v>1</v>
      </c>
    </row>
    <row r="60" spans="1:2" x14ac:dyDescent="0.2">
      <c r="A60" s="2">
        <v>98</v>
      </c>
      <c r="B60" s="17">
        <v>1</v>
      </c>
    </row>
    <row r="61" spans="1:2" x14ac:dyDescent="0.2">
      <c r="A61" s="2">
        <v>104</v>
      </c>
      <c r="B61" s="17">
        <v>1</v>
      </c>
    </row>
    <row r="62" spans="1:2" x14ac:dyDescent="0.2">
      <c r="A62" s="2">
        <v>110</v>
      </c>
      <c r="B62" s="17">
        <v>1</v>
      </c>
    </row>
    <row r="63" spans="1:2" x14ac:dyDescent="0.2">
      <c r="A63" s="2">
        <v>112</v>
      </c>
      <c r="B63" s="17">
        <v>1</v>
      </c>
    </row>
    <row r="64" spans="1:2" x14ac:dyDescent="0.2">
      <c r="A64" s="2">
        <v>117</v>
      </c>
      <c r="B64" s="17">
        <v>1</v>
      </c>
    </row>
    <row r="65" spans="1:2" x14ac:dyDescent="0.2">
      <c r="A65" s="2">
        <v>121</v>
      </c>
      <c r="B65" s="17">
        <v>1</v>
      </c>
    </row>
    <row r="66" spans="1:2" x14ac:dyDescent="0.2">
      <c r="A66" s="2">
        <v>133</v>
      </c>
      <c r="B66" s="17">
        <v>1</v>
      </c>
    </row>
    <row r="67" spans="1:2" x14ac:dyDescent="0.2">
      <c r="A67" s="2">
        <v>138</v>
      </c>
      <c r="B67" s="17">
        <v>1</v>
      </c>
    </row>
    <row r="68" spans="1:2" x14ac:dyDescent="0.2">
      <c r="A68" s="2">
        <v>161</v>
      </c>
      <c r="B68" s="17">
        <v>1</v>
      </c>
    </row>
    <row r="69" spans="1:2" x14ac:dyDescent="0.2">
      <c r="A69" s="2">
        <v>163</v>
      </c>
      <c r="B69" s="17">
        <v>1</v>
      </c>
    </row>
    <row r="70" spans="1:2" x14ac:dyDescent="0.2">
      <c r="A70" s="19" t="s">
        <v>25</v>
      </c>
      <c r="B70" s="18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DD0A-2EA3-49B2-9A21-C8018A5400C9}">
  <dimension ref="A1:J81"/>
  <sheetViews>
    <sheetView tabSelected="1" zoomScale="115" zoomScaleNormal="115" workbookViewId="0">
      <selection activeCell="M14" sqref="M14"/>
    </sheetView>
  </sheetViews>
  <sheetFormatPr baseColWidth="10" defaultRowHeight="12.75" x14ac:dyDescent="0.2"/>
  <sheetData>
    <row r="1" spans="1:9" x14ac:dyDescent="0.2">
      <c r="A1" s="34" t="s">
        <v>14</v>
      </c>
      <c r="B1" s="34" t="s">
        <v>0</v>
      </c>
      <c r="C1" s="34" t="s">
        <v>1</v>
      </c>
      <c r="D1" s="34" t="s">
        <v>0</v>
      </c>
    </row>
    <row r="2" spans="1:9" x14ac:dyDescent="0.2">
      <c r="A2" s="35">
        <v>1</v>
      </c>
      <c r="B2" s="35">
        <v>5</v>
      </c>
      <c r="C2" s="35">
        <v>73</v>
      </c>
      <c r="D2" s="35">
        <v>5</v>
      </c>
    </row>
    <row r="3" spans="1:9" x14ac:dyDescent="0.2">
      <c r="A3" s="35">
        <f>A2+1</f>
        <v>2</v>
      </c>
      <c r="B3" s="35">
        <v>4</v>
      </c>
      <c r="C3" s="35">
        <v>75</v>
      </c>
      <c r="D3" s="35">
        <v>4</v>
      </c>
      <c r="F3" s="15" t="s">
        <v>60</v>
      </c>
      <c r="G3">
        <f>VARP(C2:C81)</f>
        <v>597.44984375000001</v>
      </c>
    </row>
    <row r="4" spans="1:9" x14ac:dyDescent="0.2">
      <c r="A4" s="35">
        <f t="shared" ref="A4:A67" si="0">A3+1</f>
        <v>3</v>
      </c>
      <c r="B4" s="35">
        <v>3</v>
      </c>
      <c r="C4" s="35">
        <v>66</v>
      </c>
      <c r="D4" s="35">
        <v>3</v>
      </c>
      <c r="F4" s="15" t="s">
        <v>61</v>
      </c>
      <c r="G4">
        <f>MEDIAN(C2:C81)</f>
        <v>72</v>
      </c>
      <c r="I4" s="8" t="s">
        <v>68</v>
      </c>
    </row>
    <row r="5" spans="1:9" x14ac:dyDescent="0.2">
      <c r="A5" s="35">
        <f t="shared" si="0"/>
        <v>4</v>
      </c>
      <c r="B5" s="35">
        <v>4</v>
      </c>
      <c r="C5" s="35">
        <v>51</v>
      </c>
      <c r="D5" s="35">
        <v>4</v>
      </c>
      <c r="F5" s="15" t="s">
        <v>62</v>
      </c>
      <c r="G5">
        <f>QUARTILE(C2:C81,1)</f>
        <v>62.75</v>
      </c>
      <c r="I5" s="8" t="s">
        <v>67</v>
      </c>
    </row>
    <row r="6" spans="1:9" x14ac:dyDescent="0.2">
      <c r="A6" s="35">
        <f t="shared" si="0"/>
        <v>5</v>
      </c>
      <c r="B6" s="35">
        <v>3</v>
      </c>
      <c r="C6" s="35">
        <v>58</v>
      </c>
      <c r="D6" s="35">
        <v>3</v>
      </c>
      <c r="F6" s="15" t="s">
        <v>63</v>
      </c>
      <c r="G6">
        <f>QUARTILE(C3:C82,2)</f>
        <v>72</v>
      </c>
      <c r="I6" s="8" t="s">
        <v>66</v>
      </c>
    </row>
    <row r="7" spans="1:9" x14ac:dyDescent="0.2">
      <c r="A7" s="35">
        <f t="shared" si="0"/>
        <v>6</v>
      </c>
      <c r="B7" s="35">
        <v>4</v>
      </c>
      <c r="C7" s="35">
        <v>62</v>
      </c>
      <c r="D7" s="35">
        <v>4</v>
      </c>
      <c r="F7" s="15" t="s">
        <v>64</v>
      </c>
      <c r="G7">
        <f>QUARTILE(C4:C83,3)</f>
        <v>88.75</v>
      </c>
      <c r="I7" s="8" t="s">
        <v>65</v>
      </c>
    </row>
    <row r="8" spans="1:9" x14ac:dyDescent="0.2">
      <c r="A8" s="35">
        <f t="shared" si="0"/>
        <v>7</v>
      </c>
      <c r="B8" s="35">
        <v>3</v>
      </c>
      <c r="C8" s="35">
        <v>93</v>
      </c>
      <c r="D8" s="35">
        <v>3</v>
      </c>
    </row>
    <row r="9" spans="1:9" x14ac:dyDescent="0.2">
      <c r="A9" s="35">
        <f t="shared" si="0"/>
        <v>8</v>
      </c>
      <c r="B9" s="35">
        <v>5</v>
      </c>
      <c r="C9" s="35">
        <v>110</v>
      </c>
      <c r="D9" s="35">
        <v>5</v>
      </c>
    </row>
    <row r="10" spans="1:9" x14ac:dyDescent="0.2">
      <c r="A10" s="35">
        <f t="shared" si="0"/>
        <v>9</v>
      </c>
      <c r="B10" s="35">
        <v>4</v>
      </c>
      <c r="C10" s="35">
        <v>84</v>
      </c>
      <c r="D10" s="35">
        <v>4</v>
      </c>
    </row>
    <row r="11" spans="1:9" x14ac:dyDescent="0.2">
      <c r="A11" s="35">
        <f t="shared" si="0"/>
        <v>10</v>
      </c>
      <c r="B11" s="35">
        <v>4</v>
      </c>
      <c r="C11" s="35">
        <v>64</v>
      </c>
      <c r="D11" s="35">
        <v>4</v>
      </c>
    </row>
    <row r="12" spans="1:9" x14ac:dyDescent="0.2">
      <c r="A12" s="35">
        <f t="shared" si="0"/>
        <v>11</v>
      </c>
      <c r="B12" s="35">
        <v>4</v>
      </c>
      <c r="C12" s="35">
        <v>61</v>
      </c>
      <c r="D12" s="35">
        <v>4</v>
      </c>
    </row>
    <row r="13" spans="1:9" x14ac:dyDescent="0.2">
      <c r="A13" s="35">
        <f t="shared" si="0"/>
        <v>12</v>
      </c>
      <c r="B13" s="35">
        <v>4</v>
      </c>
      <c r="C13" s="35">
        <v>68</v>
      </c>
      <c r="D13" s="35">
        <v>4</v>
      </c>
    </row>
    <row r="14" spans="1:9" x14ac:dyDescent="0.2">
      <c r="A14" s="35">
        <f t="shared" si="0"/>
        <v>13</v>
      </c>
      <c r="B14" s="35">
        <v>5</v>
      </c>
      <c r="C14" s="35">
        <v>66</v>
      </c>
      <c r="D14" s="35">
        <v>5</v>
      </c>
    </row>
    <row r="15" spans="1:9" x14ac:dyDescent="0.2">
      <c r="A15" s="35">
        <f t="shared" si="0"/>
        <v>14</v>
      </c>
      <c r="B15" s="35">
        <v>5</v>
      </c>
      <c r="C15" s="35">
        <v>92</v>
      </c>
      <c r="D15" s="35">
        <v>5</v>
      </c>
    </row>
    <row r="16" spans="1:9" x14ac:dyDescent="0.2">
      <c r="A16" s="35">
        <f t="shared" si="0"/>
        <v>15</v>
      </c>
      <c r="B16" s="35">
        <v>5</v>
      </c>
      <c r="C16" s="35">
        <v>91</v>
      </c>
      <c r="D16" s="35">
        <v>5</v>
      </c>
    </row>
    <row r="17" spans="1:4" x14ac:dyDescent="0.2">
      <c r="A17" s="35">
        <f t="shared" si="0"/>
        <v>16</v>
      </c>
      <c r="B17" s="35">
        <v>5</v>
      </c>
      <c r="C17" s="35">
        <v>80</v>
      </c>
      <c r="D17" s="35">
        <v>5</v>
      </c>
    </row>
    <row r="18" spans="1:4" x14ac:dyDescent="0.2">
      <c r="A18" s="35">
        <f t="shared" si="0"/>
        <v>17</v>
      </c>
      <c r="B18" s="35">
        <v>5</v>
      </c>
      <c r="C18" s="35">
        <v>84</v>
      </c>
      <c r="D18" s="35">
        <v>5</v>
      </c>
    </row>
    <row r="19" spans="1:4" x14ac:dyDescent="0.2">
      <c r="A19" s="35">
        <f t="shared" si="0"/>
        <v>18</v>
      </c>
      <c r="B19" s="35">
        <v>4</v>
      </c>
      <c r="C19" s="35">
        <v>91</v>
      </c>
      <c r="D19" s="35">
        <v>4</v>
      </c>
    </row>
    <row r="20" spans="1:4" x14ac:dyDescent="0.2">
      <c r="A20" s="35">
        <f t="shared" si="0"/>
        <v>19</v>
      </c>
      <c r="B20" s="35">
        <v>3</v>
      </c>
      <c r="C20" s="35">
        <v>53</v>
      </c>
      <c r="D20" s="35">
        <v>3</v>
      </c>
    </row>
    <row r="21" spans="1:4" x14ac:dyDescent="0.2">
      <c r="A21" s="35">
        <f t="shared" si="0"/>
        <v>20</v>
      </c>
      <c r="B21" s="35">
        <v>4</v>
      </c>
      <c r="C21" s="35">
        <v>87</v>
      </c>
      <c r="D21" s="35">
        <v>4</v>
      </c>
    </row>
    <row r="22" spans="1:4" x14ac:dyDescent="0.2">
      <c r="A22" s="35">
        <f t="shared" si="0"/>
        <v>21</v>
      </c>
      <c r="B22" s="35">
        <v>3</v>
      </c>
      <c r="C22" s="35">
        <v>78</v>
      </c>
      <c r="D22" s="35">
        <v>3</v>
      </c>
    </row>
    <row r="23" spans="1:4" x14ac:dyDescent="0.2">
      <c r="A23" s="35">
        <f t="shared" si="0"/>
        <v>22</v>
      </c>
      <c r="B23" s="35">
        <v>4</v>
      </c>
      <c r="C23" s="35">
        <v>69</v>
      </c>
      <c r="D23" s="35">
        <v>4</v>
      </c>
    </row>
    <row r="24" spans="1:4" x14ac:dyDescent="0.2">
      <c r="A24" s="35">
        <f t="shared" si="0"/>
        <v>23</v>
      </c>
      <c r="B24" s="35">
        <v>4</v>
      </c>
      <c r="C24" s="35">
        <v>73</v>
      </c>
      <c r="D24" s="35">
        <v>4</v>
      </c>
    </row>
    <row r="25" spans="1:4" x14ac:dyDescent="0.2">
      <c r="A25" s="35">
        <f t="shared" si="0"/>
        <v>24</v>
      </c>
      <c r="B25" s="35">
        <v>6</v>
      </c>
      <c r="C25" s="35">
        <v>94</v>
      </c>
      <c r="D25" s="35">
        <v>6</v>
      </c>
    </row>
    <row r="26" spans="1:4" x14ac:dyDescent="0.2">
      <c r="A26" s="35">
        <f t="shared" si="0"/>
        <v>25</v>
      </c>
      <c r="B26" s="35">
        <v>10</v>
      </c>
      <c r="C26" s="35">
        <v>163</v>
      </c>
      <c r="D26" s="35">
        <v>10</v>
      </c>
    </row>
    <row r="27" spans="1:4" x14ac:dyDescent="0.2">
      <c r="A27" s="35">
        <f t="shared" si="0"/>
        <v>26</v>
      </c>
      <c r="B27" s="35">
        <v>3</v>
      </c>
      <c r="C27" s="35">
        <v>58</v>
      </c>
      <c r="D27" s="35">
        <v>3</v>
      </c>
    </row>
    <row r="28" spans="1:4" x14ac:dyDescent="0.2">
      <c r="A28" s="35">
        <f t="shared" si="0"/>
        <v>27</v>
      </c>
      <c r="B28" s="35">
        <v>4</v>
      </c>
      <c r="C28" s="35">
        <v>62</v>
      </c>
      <c r="D28" s="35">
        <v>4</v>
      </c>
    </row>
    <row r="29" spans="1:4" x14ac:dyDescent="0.2">
      <c r="A29" s="35">
        <f t="shared" si="0"/>
        <v>28</v>
      </c>
      <c r="B29" s="35">
        <v>5</v>
      </c>
      <c r="C29" s="35">
        <v>121</v>
      </c>
      <c r="D29" s="35">
        <v>5</v>
      </c>
    </row>
    <row r="30" spans="1:4" x14ac:dyDescent="0.2">
      <c r="A30" s="35">
        <f t="shared" si="0"/>
        <v>29</v>
      </c>
      <c r="B30" s="35">
        <v>4</v>
      </c>
      <c r="C30" s="35">
        <v>79</v>
      </c>
      <c r="D30" s="35">
        <v>4</v>
      </c>
    </row>
    <row r="31" spans="1:4" x14ac:dyDescent="0.2">
      <c r="A31" s="35">
        <f t="shared" si="0"/>
        <v>30</v>
      </c>
      <c r="B31" s="35">
        <v>4</v>
      </c>
      <c r="C31" s="35">
        <v>98</v>
      </c>
      <c r="D31" s="35">
        <v>4</v>
      </c>
    </row>
    <row r="32" spans="1:4" x14ac:dyDescent="0.2">
      <c r="A32" s="35">
        <f t="shared" si="0"/>
        <v>31</v>
      </c>
      <c r="B32" s="35">
        <v>2</v>
      </c>
      <c r="C32" s="36">
        <v>46</v>
      </c>
      <c r="D32" s="35">
        <v>2</v>
      </c>
    </row>
    <row r="33" spans="1:10" x14ac:dyDescent="0.2">
      <c r="A33" s="35">
        <f t="shared" si="0"/>
        <v>32</v>
      </c>
      <c r="B33" s="35">
        <v>3</v>
      </c>
      <c r="C33" s="35">
        <v>70</v>
      </c>
      <c r="D33" s="35">
        <v>3</v>
      </c>
    </row>
    <row r="34" spans="1:10" x14ac:dyDescent="0.2">
      <c r="A34" s="35">
        <f t="shared" si="0"/>
        <v>33</v>
      </c>
      <c r="B34" s="35">
        <v>3</v>
      </c>
      <c r="C34" s="35">
        <v>51</v>
      </c>
      <c r="D34" s="35">
        <v>3</v>
      </c>
    </row>
    <row r="35" spans="1:10" x14ac:dyDescent="0.2">
      <c r="A35" s="35">
        <f t="shared" si="0"/>
        <v>34</v>
      </c>
      <c r="B35" s="35">
        <v>6</v>
      </c>
      <c r="C35" s="35">
        <v>78</v>
      </c>
      <c r="D35" s="35">
        <v>6</v>
      </c>
    </row>
    <row r="36" spans="1:10" x14ac:dyDescent="0.2">
      <c r="A36" s="35">
        <f t="shared" si="0"/>
        <v>35</v>
      </c>
      <c r="B36" s="35">
        <v>4</v>
      </c>
      <c r="C36" s="35">
        <v>66</v>
      </c>
      <c r="D36" s="35">
        <v>4</v>
      </c>
    </row>
    <row r="37" spans="1:10" x14ac:dyDescent="0.2">
      <c r="A37" s="35">
        <f t="shared" si="0"/>
        <v>36</v>
      </c>
      <c r="B37" s="35">
        <v>3</v>
      </c>
      <c r="C37" s="35">
        <v>47</v>
      </c>
      <c r="D37" s="35">
        <v>3</v>
      </c>
    </row>
    <row r="38" spans="1:10" x14ac:dyDescent="0.2">
      <c r="A38" s="35">
        <f t="shared" si="0"/>
        <v>37</v>
      </c>
      <c r="B38" s="35">
        <v>4</v>
      </c>
      <c r="C38" s="35">
        <v>63</v>
      </c>
      <c r="D38" s="35">
        <v>4</v>
      </c>
    </row>
    <row r="39" spans="1:10" x14ac:dyDescent="0.2">
      <c r="A39" s="35">
        <f t="shared" si="0"/>
        <v>38</v>
      </c>
      <c r="B39" s="35">
        <v>5</v>
      </c>
      <c r="C39" s="35">
        <v>161</v>
      </c>
      <c r="D39" s="35">
        <v>5</v>
      </c>
    </row>
    <row r="40" spans="1:10" x14ac:dyDescent="0.2">
      <c r="A40" s="35">
        <f t="shared" si="0"/>
        <v>39</v>
      </c>
      <c r="B40" s="35">
        <v>3</v>
      </c>
      <c r="C40" s="35">
        <v>62</v>
      </c>
      <c r="D40" s="35">
        <v>3</v>
      </c>
    </row>
    <row r="41" spans="1:10" x14ac:dyDescent="0.2">
      <c r="A41" s="35">
        <f t="shared" si="0"/>
        <v>40</v>
      </c>
      <c r="B41" s="35">
        <v>6</v>
      </c>
      <c r="C41" s="35">
        <v>80</v>
      </c>
      <c r="D41" s="35">
        <v>6</v>
      </c>
    </row>
    <row r="42" spans="1:10" x14ac:dyDescent="0.2">
      <c r="A42" s="35">
        <f t="shared" si="0"/>
        <v>41</v>
      </c>
      <c r="B42" s="35">
        <v>5</v>
      </c>
      <c r="C42" s="35">
        <v>72</v>
      </c>
      <c r="D42" s="35">
        <v>5</v>
      </c>
    </row>
    <row r="43" spans="1:10" x14ac:dyDescent="0.2">
      <c r="A43" s="35">
        <f t="shared" si="0"/>
        <v>42</v>
      </c>
      <c r="B43" s="35">
        <v>3</v>
      </c>
      <c r="C43" s="35">
        <v>68</v>
      </c>
      <c r="D43" s="35">
        <v>3</v>
      </c>
    </row>
    <row r="44" spans="1:10" x14ac:dyDescent="0.2">
      <c r="A44" s="35">
        <f t="shared" si="0"/>
        <v>43</v>
      </c>
      <c r="B44" s="35">
        <v>5</v>
      </c>
      <c r="C44" s="35">
        <v>89</v>
      </c>
      <c r="D44" s="35">
        <v>5</v>
      </c>
    </row>
    <row r="45" spans="1:10" x14ac:dyDescent="0.2">
      <c r="A45" s="35">
        <f t="shared" si="0"/>
        <v>44</v>
      </c>
      <c r="B45" s="35">
        <v>5</v>
      </c>
      <c r="C45" s="35">
        <v>71</v>
      </c>
      <c r="D45" s="35">
        <v>5</v>
      </c>
    </row>
    <row r="46" spans="1:10" ht="42.75" customHeight="1" x14ac:dyDescent="1.2">
      <c r="A46" s="35">
        <f t="shared" si="0"/>
        <v>45</v>
      </c>
      <c r="B46" s="35">
        <v>5</v>
      </c>
      <c r="C46" s="35">
        <v>78</v>
      </c>
      <c r="D46" s="35">
        <v>5</v>
      </c>
      <c r="J46" s="38" t="s">
        <v>44</v>
      </c>
    </row>
    <row r="47" spans="1:10" x14ac:dyDescent="0.2">
      <c r="A47" s="35">
        <f t="shared" si="0"/>
        <v>46</v>
      </c>
      <c r="B47" s="35">
        <v>6</v>
      </c>
      <c r="C47" s="35">
        <v>117</v>
      </c>
      <c r="D47" s="35">
        <v>6</v>
      </c>
    </row>
    <row r="48" spans="1:10" x14ac:dyDescent="0.2">
      <c r="A48" s="35">
        <f t="shared" si="0"/>
        <v>47</v>
      </c>
      <c r="B48" s="37">
        <v>5</v>
      </c>
      <c r="C48" s="35">
        <v>62</v>
      </c>
      <c r="D48" s="37">
        <v>5</v>
      </c>
    </row>
    <row r="49" spans="1:7" x14ac:dyDescent="0.2">
      <c r="A49" s="35">
        <f t="shared" si="0"/>
        <v>48</v>
      </c>
      <c r="B49" s="37">
        <v>1</v>
      </c>
      <c r="C49" s="35">
        <v>24</v>
      </c>
      <c r="D49" s="37">
        <v>1</v>
      </c>
      <c r="G49" s="8" t="s">
        <v>45</v>
      </c>
    </row>
    <row r="50" spans="1:7" x14ac:dyDescent="0.2">
      <c r="A50" s="35">
        <f t="shared" si="0"/>
        <v>49</v>
      </c>
      <c r="B50" s="37">
        <v>4</v>
      </c>
      <c r="C50" s="35">
        <v>76</v>
      </c>
      <c r="D50" s="37">
        <v>4</v>
      </c>
    </row>
    <row r="51" spans="1:7" x14ac:dyDescent="0.2">
      <c r="A51" s="35">
        <f t="shared" si="0"/>
        <v>50</v>
      </c>
      <c r="B51" s="37">
        <v>4</v>
      </c>
      <c r="C51" s="35">
        <v>60</v>
      </c>
      <c r="D51" s="37">
        <v>4</v>
      </c>
    </row>
    <row r="52" spans="1:7" x14ac:dyDescent="0.2">
      <c r="A52" s="35">
        <f t="shared" si="0"/>
        <v>51</v>
      </c>
      <c r="B52" s="37">
        <v>4</v>
      </c>
      <c r="C52" s="35">
        <v>66</v>
      </c>
      <c r="D52" s="37">
        <v>4</v>
      </c>
    </row>
    <row r="53" spans="1:7" x14ac:dyDescent="0.2">
      <c r="A53" s="35">
        <f t="shared" si="0"/>
        <v>52</v>
      </c>
      <c r="B53" s="37">
        <v>3</v>
      </c>
      <c r="C53" s="35">
        <v>59</v>
      </c>
      <c r="D53" s="37">
        <v>3</v>
      </c>
    </row>
    <row r="54" spans="1:7" x14ac:dyDescent="0.2">
      <c r="A54" s="35">
        <f t="shared" si="0"/>
        <v>53</v>
      </c>
      <c r="B54" s="37">
        <v>4</v>
      </c>
      <c r="C54" s="35">
        <v>76</v>
      </c>
      <c r="D54" s="37">
        <v>4</v>
      </c>
    </row>
    <row r="55" spans="1:7" x14ac:dyDescent="0.2">
      <c r="A55" s="35">
        <f t="shared" si="0"/>
        <v>54</v>
      </c>
      <c r="B55" s="37">
        <v>5</v>
      </c>
      <c r="C55" s="35">
        <v>95</v>
      </c>
      <c r="D55" s="37">
        <v>5</v>
      </c>
    </row>
    <row r="56" spans="1:7" x14ac:dyDescent="0.2">
      <c r="A56" s="35">
        <f t="shared" si="0"/>
        <v>55</v>
      </c>
      <c r="B56" s="37">
        <v>3</v>
      </c>
      <c r="C56" s="35">
        <v>77</v>
      </c>
      <c r="D56" s="37">
        <v>3</v>
      </c>
    </row>
    <row r="57" spans="1:7" x14ac:dyDescent="0.2">
      <c r="A57" s="35">
        <f t="shared" si="0"/>
        <v>56</v>
      </c>
      <c r="B57" s="37">
        <v>4</v>
      </c>
      <c r="C57" s="35">
        <v>138</v>
      </c>
      <c r="D57" s="37">
        <v>4</v>
      </c>
    </row>
    <row r="58" spans="1:7" x14ac:dyDescent="0.2">
      <c r="A58" s="35">
        <f t="shared" si="0"/>
        <v>57</v>
      </c>
      <c r="B58" s="37">
        <v>4</v>
      </c>
      <c r="C58" s="35">
        <v>67</v>
      </c>
      <c r="D58" s="37">
        <v>4</v>
      </c>
    </row>
    <row r="59" spans="1:7" x14ac:dyDescent="0.2">
      <c r="A59" s="35">
        <f t="shared" si="0"/>
        <v>58</v>
      </c>
      <c r="B59" s="37">
        <v>2</v>
      </c>
      <c r="C59" s="35">
        <v>55</v>
      </c>
      <c r="D59" s="37">
        <v>2</v>
      </c>
    </row>
    <row r="60" spans="1:7" x14ac:dyDescent="0.2">
      <c r="A60" s="35">
        <f t="shared" si="0"/>
        <v>59</v>
      </c>
      <c r="B60" s="37">
        <v>5</v>
      </c>
      <c r="C60" s="35">
        <v>79</v>
      </c>
      <c r="D60" s="37">
        <v>5</v>
      </c>
    </row>
    <row r="61" spans="1:7" x14ac:dyDescent="0.2">
      <c r="A61" s="35">
        <f t="shared" si="0"/>
        <v>60</v>
      </c>
      <c r="B61" s="37">
        <v>4</v>
      </c>
      <c r="C61" s="35">
        <v>82</v>
      </c>
      <c r="D61" s="37">
        <v>4</v>
      </c>
    </row>
    <row r="62" spans="1:7" x14ac:dyDescent="0.2">
      <c r="A62" s="35">
        <f t="shared" si="0"/>
        <v>61</v>
      </c>
      <c r="B62" s="37">
        <v>4</v>
      </c>
      <c r="C62" s="35">
        <v>47</v>
      </c>
      <c r="D62" s="37">
        <v>4</v>
      </c>
    </row>
    <row r="63" spans="1:7" x14ac:dyDescent="0.2">
      <c r="A63" s="35">
        <f t="shared" si="0"/>
        <v>62</v>
      </c>
      <c r="B63" s="37">
        <v>3</v>
      </c>
      <c r="C63" s="35">
        <v>63</v>
      </c>
      <c r="D63" s="37">
        <v>3</v>
      </c>
    </row>
    <row r="64" spans="1:7" x14ac:dyDescent="0.2">
      <c r="A64" s="35">
        <f t="shared" si="0"/>
        <v>63</v>
      </c>
      <c r="B64" s="37">
        <v>5</v>
      </c>
      <c r="C64" s="35">
        <v>84</v>
      </c>
      <c r="D64" s="37">
        <v>5</v>
      </c>
    </row>
    <row r="65" spans="1:4" x14ac:dyDescent="0.2">
      <c r="A65" s="35">
        <f t="shared" si="0"/>
        <v>64</v>
      </c>
      <c r="B65" s="37">
        <v>3</v>
      </c>
      <c r="C65" s="35">
        <v>34</v>
      </c>
      <c r="D65" s="37">
        <v>3</v>
      </c>
    </row>
    <row r="66" spans="1:4" x14ac:dyDescent="0.2">
      <c r="A66" s="35">
        <f t="shared" si="0"/>
        <v>65</v>
      </c>
      <c r="B66" s="37">
        <v>4</v>
      </c>
      <c r="C66" s="35">
        <v>68</v>
      </c>
      <c r="D66" s="37">
        <v>4</v>
      </c>
    </row>
    <row r="67" spans="1:4" x14ac:dyDescent="0.2">
      <c r="A67" s="35">
        <f t="shared" si="0"/>
        <v>66</v>
      </c>
      <c r="B67" s="37">
        <v>4</v>
      </c>
      <c r="C67" s="35">
        <v>71</v>
      </c>
      <c r="D67" s="37">
        <v>4</v>
      </c>
    </row>
    <row r="68" spans="1:4" x14ac:dyDescent="0.2">
      <c r="A68" s="35">
        <f t="shared" ref="A68:A81" si="1">A67+1</f>
        <v>67</v>
      </c>
      <c r="B68" s="37">
        <v>3</v>
      </c>
      <c r="C68" s="35">
        <v>59</v>
      </c>
      <c r="D68" s="37">
        <v>3</v>
      </c>
    </row>
    <row r="69" spans="1:4" x14ac:dyDescent="0.2">
      <c r="A69" s="35">
        <f t="shared" si="1"/>
        <v>68</v>
      </c>
      <c r="B69" s="37">
        <v>6</v>
      </c>
      <c r="C69" s="35">
        <v>90</v>
      </c>
      <c r="D69" s="37">
        <v>6</v>
      </c>
    </row>
    <row r="70" spans="1:4" x14ac:dyDescent="0.2">
      <c r="A70" s="35">
        <f t="shared" si="1"/>
        <v>69</v>
      </c>
      <c r="B70" s="37">
        <v>4</v>
      </c>
      <c r="C70" s="35">
        <v>65</v>
      </c>
      <c r="D70" s="37">
        <v>4</v>
      </c>
    </row>
    <row r="71" spans="1:4" x14ac:dyDescent="0.2">
      <c r="A71" s="35">
        <f t="shared" si="1"/>
        <v>70</v>
      </c>
      <c r="B71" s="37">
        <v>4</v>
      </c>
      <c r="C71" s="35">
        <v>67</v>
      </c>
      <c r="D71" s="37">
        <v>4</v>
      </c>
    </row>
    <row r="72" spans="1:4" x14ac:dyDescent="0.2">
      <c r="A72" s="35">
        <f t="shared" si="1"/>
        <v>71</v>
      </c>
      <c r="B72" s="37">
        <v>4</v>
      </c>
      <c r="C72" s="35">
        <v>71</v>
      </c>
      <c r="D72" s="37">
        <v>4</v>
      </c>
    </row>
    <row r="73" spans="1:4" x14ac:dyDescent="0.2">
      <c r="A73" s="35">
        <f t="shared" si="1"/>
        <v>72</v>
      </c>
      <c r="B73" s="37">
        <v>4</v>
      </c>
      <c r="C73" s="35">
        <v>66</v>
      </c>
      <c r="D73" s="37">
        <v>4</v>
      </c>
    </row>
    <row r="74" spans="1:4" x14ac:dyDescent="0.2">
      <c r="A74" s="35">
        <f t="shared" si="1"/>
        <v>73</v>
      </c>
      <c r="B74" s="37">
        <v>4</v>
      </c>
      <c r="C74" s="35">
        <v>72</v>
      </c>
      <c r="D74" s="37">
        <v>4</v>
      </c>
    </row>
    <row r="75" spans="1:4" x14ac:dyDescent="0.2">
      <c r="A75" s="35">
        <f t="shared" si="1"/>
        <v>74</v>
      </c>
      <c r="B75" s="37">
        <v>5</v>
      </c>
      <c r="C75" s="35">
        <v>94</v>
      </c>
      <c r="D75" s="37">
        <v>5</v>
      </c>
    </row>
    <row r="76" spans="1:4" x14ac:dyDescent="0.2">
      <c r="A76" s="35">
        <f t="shared" si="1"/>
        <v>75</v>
      </c>
      <c r="B76" s="37">
        <v>6</v>
      </c>
      <c r="C76" s="35">
        <v>104</v>
      </c>
      <c r="D76" s="37">
        <v>6</v>
      </c>
    </row>
    <row r="77" spans="1:4" x14ac:dyDescent="0.2">
      <c r="A77" s="35">
        <f t="shared" si="1"/>
        <v>76</v>
      </c>
      <c r="B77" s="37">
        <v>5</v>
      </c>
      <c r="C77" s="35">
        <v>88</v>
      </c>
      <c r="D77" s="37">
        <v>5</v>
      </c>
    </row>
    <row r="78" spans="1:4" x14ac:dyDescent="0.2">
      <c r="A78" s="35">
        <f t="shared" si="1"/>
        <v>77</v>
      </c>
      <c r="B78" s="37">
        <v>9</v>
      </c>
      <c r="C78" s="35">
        <v>133</v>
      </c>
      <c r="D78" s="37">
        <v>9</v>
      </c>
    </row>
    <row r="79" spans="1:4" x14ac:dyDescent="0.2">
      <c r="A79" s="35">
        <f t="shared" si="1"/>
        <v>78</v>
      </c>
      <c r="B79" s="37">
        <v>7</v>
      </c>
      <c r="C79" s="35">
        <v>92</v>
      </c>
      <c r="D79" s="37">
        <v>7</v>
      </c>
    </row>
    <row r="80" spans="1:4" x14ac:dyDescent="0.2">
      <c r="A80" s="35">
        <f t="shared" si="1"/>
        <v>79</v>
      </c>
      <c r="B80" s="37">
        <v>2</v>
      </c>
      <c r="C80" s="35">
        <v>32</v>
      </c>
      <c r="D80" s="37">
        <v>2</v>
      </c>
    </row>
    <row r="81" spans="1:4" x14ac:dyDescent="0.2">
      <c r="A81" s="35">
        <f t="shared" si="1"/>
        <v>80</v>
      </c>
      <c r="B81" s="37">
        <v>7</v>
      </c>
      <c r="C81" s="35">
        <v>112</v>
      </c>
      <c r="D81" s="37">
        <v>7</v>
      </c>
    </row>
  </sheetData>
  <phoneticPr fontId="3" type="noConversion"/>
  <pageMargins left="0.7" right="0.7" top="0.75" bottom="0.75" header="0.3" footer="0.3"/>
  <ignoredErrors>
    <ignoredError sqref="G6:G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81"/>
  <sheetViews>
    <sheetView workbookViewId="0">
      <selection activeCell="E7" sqref="E7"/>
    </sheetView>
  </sheetViews>
  <sheetFormatPr baseColWidth="10" defaultRowHeight="12.75" x14ac:dyDescent="0.2"/>
  <sheetData>
    <row r="1" spans="1:3" x14ac:dyDescent="0.2">
      <c r="A1" s="9" t="s">
        <v>14</v>
      </c>
      <c r="B1" s="9" t="s">
        <v>0</v>
      </c>
      <c r="C1" s="9" t="s">
        <v>1</v>
      </c>
    </row>
    <row r="2" spans="1:3" x14ac:dyDescent="0.2">
      <c r="A2">
        <v>1</v>
      </c>
      <c r="B2">
        <v>5</v>
      </c>
      <c r="C2">
        <v>73</v>
      </c>
    </row>
    <row r="3" spans="1:3" x14ac:dyDescent="0.2">
      <c r="A3">
        <f>A2+1</f>
        <v>2</v>
      </c>
      <c r="B3">
        <v>4</v>
      </c>
      <c r="C3">
        <v>75</v>
      </c>
    </row>
    <row r="4" spans="1:3" x14ac:dyDescent="0.2">
      <c r="A4">
        <f t="shared" ref="A4:A67" si="0">A3+1</f>
        <v>3</v>
      </c>
      <c r="B4">
        <v>3</v>
      </c>
      <c r="C4">
        <v>66</v>
      </c>
    </row>
    <row r="5" spans="1:3" x14ac:dyDescent="0.2">
      <c r="A5">
        <f t="shared" si="0"/>
        <v>4</v>
      </c>
      <c r="B5">
        <v>4</v>
      </c>
      <c r="C5">
        <v>51</v>
      </c>
    </row>
    <row r="6" spans="1:3" x14ac:dyDescent="0.2">
      <c r="A6">
        <f t="shared" si="0"/>
        <v>5</v>
      </c>
      <c r="B6">
        <v>3</v>
      </c>
      <c r="C6">
        <v>58</v>
      </c>
    </row>
    <row r="7" spans="1:3" x14ac:dyDescent="0.2">
      <c r="A7">
        <f t="shared" si="0"/>
        <v>6</v>
      </c>
      <c r="B7">
        <v>4</v>
      </c>
      <c r="C7">
        <v>62</v>
      </c>
    </row>
    <row r="8" spans="1:3" x14ac:dyDescent="0.2">
      <c r="A8">
        <f t="shared" si="0"/>
        <v>7</v>
      </c>
      <c r="B8">
        <v>3</v>
      </c>
      <c r="C8">
        <v>93</v>
      </c>
    </row>
    <row r="9" spans="1:3" x14ac:dyDescent="0.2">
      <c r="A9">
        <f t="shared" si="0"/>
        <v>8</v>
      </c>
      <c r="B9">
        <v>5</v>
      </c>
      <c r="C9">
        <v>110</v>
      </c>
    </row>
    <row r="10" spans="1:3" x14ac:dyDescent="0.2">
      <c r="A10">
        <f t="shared" si="0"/>
        <v>9</v>
      </c>
      <c r="B10">
        <v>4</v>
      </c>
      <c r="C10">
        <v>84</v>
      </c>
    </row>
    <row r="11" spans="1:3" x14ac:dyDescent="0.2">
      <c r="A11">
        <f t="shared" si="0"/>
        <v>10</v>
      </c>
      <c r="B11">
        <v>4</v>
      </c>
      <c r="C11">
        <v>64</v>
      </c>
    </row>
    <row r="12" spans="1:3" x14ac:dyDescent="0.2">
      <c r="A12">
        <f t="shared" si="0"/>
        <v>11</v>
      </c>
      <c r="B12">
        <v>4</v>
      </c>
      <c r="C12">
        <v>61</v>
      </c>
    </row>
    <row r="13" spans="1:3" x14ac:dyDescent="0.2">
      <c r="A13">
        <f t="shared" si="0"/>
        <v>12</v>
      </c>
      <c r="B13">
        <v>4</v>
      </c>
      <c r="C13">
        <v>68</v>
      </c>
    </row>
    <row r="14" spans="1:3" x14ac:dyDescent="0.2">
      <c r="A14">
        <f t="shared" si="0"/>
        <v>13</v>
      </c>
      <c r="B14">
        <v>5</v>
      </c>
      <c r="C14">
        <v>66</v>
      </c>
    </row>
    <row r="15" spans="1:3" x14ac:dyDescent="0.2">
      <c r="A15">
        <f t="shared" si="0"/>
        <v>14</v>
      </c>
      <c r="B15">
        <v>5</v>
      </c>
      <c r="C15">
        <v>92</v>
      </c>
    </row>
    <row r="16" spans="1:3" x14ac:dyDescent="0.2">
      <c r="A16">
        <f t="shared" si="0"/>
        <v>15</v>
      </c>
      <c r="B16">
        <v>5</v>
      </c>
      <c r="C16">
        <v>91</v>
      </c>
    </row>
    <row r="17" spans="1:3" x14ac:dyDescent="0.2">
      <c r="A17">
        <f t="shared" si="0"/>
        <v>16</v>
      </c>
      <c r="B17">
        <v>5</v>
      </c>
      <c r="C17">
        <v>80</v>
      </c>
    </row>
    <row r="18" spans="1:3" x14ac:dyDescent="0.2">
      <c r="A18">
        <f t="shared" si="0"/>
        <v>17</v>
      </c>
      <c r="B18">
        <v>5</v>
      </c>
      <c r="C18">
        <v>84</v>
      </c>
    </row>
    <row r="19" spans="1:3" x14ac:dyDescent="0.2">
      <c r="A19">
        <f t="shared" si="0"/>
        <v>18</v>
      </c>
      <c r="B19">
        <v>4</v>
      </c>
      <c r="C19">
        <v>91</v>
      </c>
    </row>
    <row r="20" spans="1:3" x14ac:dyDescent="0.2">
      <c r="A20">
        <f t="shared" si="0"/>
        <v>19</v>
      </c>
      <c r="B20">
        <v>3</v>
      </c>
      <c r="C20">
        <v>53</v>
      </c>
    </row>
    <row r="21" spans="1:3" x14ac:dyDescent="0.2">
      <c r="A21">
        <f t="shared" si="0"/>
        <v>20</v>
      </c>
      <c r="B21">
        <v>4</v>
      </c>
      <c r="C21">
        <v>87</v>
      </c>
    </row>
    <row r="22" spans="1:3" x14ac:dyDescent="0.2">
      <c r="A22">
        <f t="shared" si="0"/>
        <v>21</v>
      </c>
      <c r="B22">
        <v>3</v>
      </c>
      <c r="C22">
        <v>78</v>
      </c>
    </row>
    <row r="23" spans="1:3" x14ac:dyDescent="0.2">
      <c r="A23">
        <f t="shared" si="0"/>
        <v>22</v>
      </c>
      <c r="B23">
        <v>4</v>
      </c>
      <c r="C23">
        <v>69</v>
      </c>
    </row>
    <row r="24" spans="1:3" x14ac:dyDescent="0.2">
      <c r="A24">
        <f t="shared" si="0"/>
        <v>23</v>
      </c>
      <c r="B24">
        <v>4</v>
      </c>
      <c r="C24">
        <v>73</v>
      </c>
    </row>
    <row r="25" spans="1:3" x14ac:dyDescent="0.2">
      <c r="A25">
        <f t="shared" si="0"/>
        <v>24</v>
      </c>
      <c r="B25">
        <v>6</v>
      </c>
      <c r="C25">
        <v>94</v>
      </c>
    </row>
    <row r="26" spans="1:3" x14ac:dyDescent="0.2">
      <c r="A26">
        <f t="shared" si="0"/>
        <v>25</v>
      </c>
      <c r="B26">
        <v>10</v>
      </c>
      <c r="C26">
        <v>163</v>
      </c>
    </row>
    <row r="27" spans="1:3" x14ac:dyDescent="0.2">
      <c r="A27">
        <f t="shared" si="0"/>
        <v>26</v>
      </c>
      <c r="B27">
        <v>3</v>
      </c>
      <c r="C27">
        <v>58</v>
      </c>
    </row>
    <row r="28" spans="1:3" x14ac:dyDescent="0.2">
      <c r="A28">
        <f t="shared" si="0"/>
        <v>27</v>
      </c>
      <c r="B28">
        <v>4</v>
      </c>
      <c r="C28">
        <v>62</v>
      </c>
    </row>
    <row r="29" spans="1:3" x14ac:dyDescent="0.2">
      <c r="A29">
        <f t="shared" si="0"/>
        <v>28</v>
      </c>
      <c r="B29">
        <v>5</v>
      </c>
      <c r="C29">
        <v>121</v>
      </c>
    </row>
    <row r="30" spans="1:3" x14ac:dyDescent="0.2">
      <c r="A30">
        <f t="shared" si="0"/>
        <v>29</v>
      </c>
      <c r="B30">
        <v>4</v>
      </c>
      <c r="C30">
        <v>79</v>
      </c>
    </row>
    <row r="31" spans="1:3" x14ac:dyDescent="0.2">
      <c r="A31">
        <f t="shared" si="0"/>
        <v>30</v>
      </c>
      <c r="B31">
        <v>4</v>
      </c>
      <c r="C31">
        <v>98</v>
      </c>
    </row>
    <row r="32" spans="1:3" x14ac:dyDescent="0.2">
      <c r="A32">
        <f t="shared" si="0"/>
        <v>31</v>
      </c>
      <c r="B32">
        <v>2</v>
      </c>
      <c r="C32" s="10">
        <v>46</v>
      </c>
    </row>
    <row r="33" spans="1:3" x14ac:dyDescent="0.2">
      <c r="A33">
        <f t="shared" si="0"/>
        <v>32</v>
      </c>
      <c r="B33">
        <v>3</v>
      </c>
      <c r="C33">
        <v>70</v>
      </c>
    </row>
    <row r="34" spans="1:3" x14ac:dyDescent="0.2">
      <c r="A34">
        <f t="shared" si="0"/>
        <v>33</v>
      </c>
      <c r="B34">
        <v>3</v>
      </c>
      <c r="C34">
        <v>51</v>
      </c>
    </row>
    <row r="35" spans="1:3" x14ac:dyDescent="0.2">
      <c r="A35">
        <f t="shared" si="0"/>
        <v>34</v>
      </c>
      <c r="B35">
        <v>6</v>
      </c>
      <c r="C35">
        <v>78</v>
      </c>
    </row>
    <row r="36" spans="1:3" x14ac:dyDescent="0.2">
      <c r="A36">
        <f t="shared" si="0"/>
        <v>35</v>
      </c>
      <c r="B36">
        <v>4</v>
      </c>
      <c r="C36">
        <v>66</v>
      </c>
    </row>
    <row r="37" spans="1:3" x14ac:dyDescent="0.2">
      <c r="A37">
        <f t="shared" si="0"/>
        <v>36</v>
      </c>
      <c r="B37">
        <v>3</v>
      </c>
      <c r="C37">
        <v>47</v>
      </c>
    </row>
    <row r="38" spans="1:3" x14ac:dyDescent="0.2">
      <c r="A38">
        <f t="shared" si="0"/>
        <v>37</v>
      </c>
      <c r="B38">
        <v>4</v>
      </c>
      <c r="C38">
        <v>63</v>
      </c>
    </row>
    <row r="39" spans="1:3" x14ac:dyDescent="0.2">
      <c r="A39">
        <f t="shared" si="0"/>
        <v>38</v>
      </c>
      <c r="B39">
        <v>5</v>
      </c>
      <c r="C39">
        <v>161</v>
      </c>
    </row>
    <row r="40" spans="1:3" x14ac:dyDescent="0.2">
      <c r="A40">
        <f t="shared" si="0"/>
        <v>39</v>
      </c>
      <c r="B40">
        <v>3</v>
      </c>
      <c r="C40">
        <v>62</v>
      </c>
    </row>
    <row r="41" spans="1:3" x14ac:dyDescent="0.2">
      <c r="A41">
        <f t="shared" si="0"/>
        <v>40</v>
      </c>
      <c r="B41">
        <v>6</v>
      </c>
      <c r="C41">
        <v>80</v>
      </c>
    </row>
    <row r="42" spans="1:3" x14ac:dyDescent="0.2">
      <c r="A42">
        <f t="shared" si="0"/>
        <v>41</v>
      </c>
      <c r="B42">
        <v>5</v>
      </c>
      <c r="C42">
        <v>72</v>
      </c>
    </row>
    <row r="43" spans="1:3" x14ac:dyDescent="0.2">
      <c r="A43">
        <f t="shared" si="0"/>
        <v>42</v>
      </c>
      <c r="B43">
        <v>3</v>
      </c>
      <c r="C43">
        <v>68</v>
      </c>
    </row>
    <row r="44" spans="1:3" x14ac:dyDescent="0.2">
      <c r="A44">
        <f t="shared" si="0"/>
        <v>43</v>
      </c>
      <c r="B44">
        <v>5</v>
      </c>
      <c r="C44">
        <v>89</v>
      </c>
    </row>
    <row r="45" spans="1:3" x14ac:dyDescent="0.2">
      <c r="A45">
        <f t="shared" si="0"/>
        <v>44</v>
      </c>
      <c r="B45">
        <v>5</v>
      </c>
      <c r="C45">
        <v>71</v>
      </c>
    </row>
    <row r="46" spans="1:3" x14ac:dyDescent="0.2">
      <c r="A46">
        <f t="shared" si="0"/>
        <v>45</v>
      </c>
      <c r="B46">
        <v>5</v>
      </c>
      <c r="C46">
        <v>78</v>
      </c>
    </row>
    <row r="47" spans="1:3" x14ac:dyDescent="0.2">
      <c r="A47">
        <f t="shared" si="0"/>
        <v>46</v>
      </c>
      <c r="B47">
        <v>6</v>
      </c>
      <c r="C47">
        <v>117</v>
      </c>
    </row>
    <row r="48" spans="1:3" x14ac:dyDescent="0.2">
      <c r="A48">
        <f t="shared" si="0"/>
        <v>47</v>
      </c>
      <c r="B48" s="8">
        <v>5</v>
      </c>
      <c r="C48">
        <v>62</v>
      </c>
    </row>
    <row r="49" spans="1:3" x14ac:dyDescent="0.2">
      <c r="A49">
        <f t="shared" si="0"/>
        <v>48</v>
      </c>
      <c r="B49" s="8">
        <v>1</v>
      </c>
      <c r="C49">
        <v>24</v>
      </c>
    </row>
    <row r="50" spans="1:3" x14ac:dyDescent="0.2">
      <c r="A50">
        <f t="shared" si="0"/>
        <v>49</v>
      </c>
      <c r="B50" s="8">
        <v>4</v>
      </c>
      <c r="C50">
        <v>76</v>
      </c>
    </row>
    <row r="51" spans="1:3" x14ac:dyDescent="0.2">
      <c r="A51">
        <f t="shared" si="0"/>
        <v>50</v>
      </c>
      <c r="B51" s="8">
        <v>4</v>
      </c>
      <c r="C51">
        <v>60</v>
      </c>
    </row>
    <row r="52" spans="1:3" x14ac:dyDescent="0.2">
      <c r="A52">
        <f t="shared" si="0"/>
        <v>51</v>
      </c>
      <c r="B52" s="8">
        <v>4</v>
      </c>
      <c r="C52">
        <v>66</v>
      </c>
    </row>
    <row r="53" spans="1:3" x14ac:dyDescent="0.2">
      <c r="A53">
        <f t="shared" si="0"/>
        <v>52</v>
      </c>
      <c r="B53" s="8">
        <v>3</v>
      </c>
      <c r="C53">
        <v>59</v>
      </c>
    </row>
    <row r="54" spans="1:3" x14ac:dyDescent="0.2">
      <c r="A54">
        <f t="shared" si="0"/>
        <v>53</v>
      </c>
      <c r="B54" s="8">
        <v>4</v>
      </c>
      <c r="C54">
        <v>76</v>
      </c>
    </row>
    <row r="55" spans="1:3" x14ac:dyDescent="0.2">
      <c r="A55">
        <f t="shared" si="0"/>
        <v>54</v>
      </c>
      <c r="B55" s="8">
        <v>5</v>
      </c>
      <c r="C55">
        <v>95</v>
      </c>
    </row>
    <row r="56" spans="1:3" x14ac:dyDescent="0.2">
      <c r="A56">
        <f t="shared" si="0"/>
        <v>55</v>
      </c>
      <c r="B56" s="8">
        <v>3</v>
      </c>
      <c r="C56">
        <v>77</v>
      </c>
    </row>
    <row r="57" spans="1:3" x14ac:dyDescent="0.2">
      <c r="A57">
        <f t="shared" si="0"/>
        <v>56</v>
      </c>
      <c r="B57" s="8">
        <v>4</v>
      </c>
      <c r="C57">
        <v>138</v>
      </c>
    </row>
    <row r="58" spans="1:3" x14ac:dyDescent="0.2">
      <c r="A58">
        <f t="shared" si="0"/>
        <v>57</v>
      </c>
      <c r="B58" s="8">
        <v>4</v>
      </c>
      <c r="C58">
        <v>67</v>
      </c>
    </row>
    <row r="59" spans="1:3" x14ac:dyDescent="0.2">
      <c r="A59">
        <f t="shared" si="0"/>
        <v>58</v>
      </c>
      <c r="B59" s="8">
        <v>2</v>
      </c>
      <c r="C59">
        <v>55</v>
      </c>
    </row>
    <row r="60" spans="1:3" x14ac:dyDescent="0.2">
      <c r="A60">
        <f t="shared" si="0"/>
        <v>59</v>
      </c>
      <c r="B60" s="8">
        <v>5</v>
      </c>
      <c r="C60">
        <v>79</v>
      </c>
    </row>
    <row r="61" spans="1:3" x14ac:dyDescent="0.2">
      <c r="A61">
        <f t="shared" si="0"/>
        <v>60</v>
      </c>
      <c r="B61" s="8">
        <v>4</v>
      </c>
      <c r="C61">
        <v>82</v>
      </c>
    </row>
    <row r="62" spans="1:3" x14ac:dyDescent="0.2">
      <c r="A62">
        <f t="shared" si="0"/>
        <v>61</v>
      </c>
      <c r="B62" s="8">
        <v>4</v>
      </c>
      <c r="C62">
        <v>47</v>
      </c>
    </row>
    <row r="63" spans="1:3" x14ac:dyDescent="0.2">
      <c r="A63">
        <f t="shared" si="0"/>
        <v>62</v>
      </c>
      <c r="B63" s="8">
        <v>3</v>
      </c>
      <c r="C63">
        <v>63</v>
      </c>
    </row>
    <row r="64" spans="1:3" x14ac:dyDescent="0.2">
      <c r="A64">
        <f t="shared" si="0"/>
        <v>63</v>
      </c>
      <c r="B64" s="8">
        <v>5</v>
      </c>
      <c r="C64">
        <v>84</v>
      </c>
    </row>
    <row r="65" spans="1:3" x14ac:dyDescent="0.2">
      <c r="A65">
        <f t="shared" si="0"/>
        <v>64</v>
      </c>
      <c r="B65" s="8">
        <v>3</v>
      </c>
      <c r="C65">
        <v>34</v>
      </c>
    </row>
    <row r="66" spans="1:3" x14ac:dyDescent="0.2">
      <c r="A66">
        <f t="shared" si="0"/>
        <v>65</v>
      </c>
      <c r="B66" s="8">
        <v>4</v>
      </c>
      <c r="C66">
        <v>68</v>
      </c>
    </row>
    <row r="67" spans="1:3" x14ac:dyDescent="0.2">
      <c r="A67">
        <f t="shared" si="0"/>
        <v>66</v>
      </c>
      <c r="B67" s="8">
        <v>4</v>
      </c>
      <c r="C67">
        <v>71</v>
      </c>
    </row>
    <row r="68" spans="1:3" x14ac:dyDescent="0.2">
      <c r="A68">
        <f t="shared" ref="A68:A81" si="1">A67+1</f>
        <v>67</v>
      </c>
      <c r="B68" s="8">
        <v>3</v>
      </c>
      <c r="C68">
        <v>59</v>
      </c>
    </row>
    <row r="69" spans="1:3" x14ac:dyDescent="0.2">
      <c r="A69">
        <f t="shared" si="1"/>
        <v>68</v>
      </c>
      <c r="B69" s="8">
        <v>6</v>
      </c>
      <c r="C69">
        <v>90</v>
      </c>
    </row>
    <row r="70" spans="1:3" x14ac:dyDescent="0.2">
      <c r="A70">
        <f t="shared" si="1"/>
        <v>69</v>
      </c>
      <c r="B70" s="8">
        <v>4</v>
      </c>
      <c r="C70">
        <v>65</v>
      </c>
    </row>
    <row r="71" spans="1:3" x14ac:dyDescent="0.2">
      <c r="A71">
        <f t="shared" si="1"/>
        <v>70</v>
      </c>
      <c r="B71" s="8">
        <v>4</v>
      </c>
      <c r="C71">
        <v>67</v>
      </c>
    </row>
    <row r="72" spans="1:3" x14ac:dyDescent="0.2">
      <c r="A72">
        <f t="shared" si="1"/>
        <v>71</v>
      </c>
      <c r="B72" s="8">
        <v>4</v>
      </c>
      <c r="C72">
        <v>71</v>
      </c>
    </row>
    <row r="73" spans="1:3" x14ac:dyDescent="0.2">
      <c r="A73">
        <f t="shared" si="1"/>
        <v>72</v>
      </c>
      <c r="B73" s="8">
        <v>4</v>
      </c>
      <c r="C73">
        <v>66</v>
      </c>
    </row>
    <row r="74" spans="1:3" x14ac:dyDescent="0.2">
      <c r="A74">
        <f t="shared" si="1"/>
        <v>73</v>
      </c>
      <c r="B74" s="8">
        <v>4</v>
      </c>
      <c r="C74">
        <v>72</v>
      </c>
    </row>
    <row r="75" spans="1:3" x14ac:dyDescent="0.2">
      <c r="A75">
        <f t="shared" si="1"/>
        <v>74</v>
      </c>
      <c r="B75" s="8">
        <v>5</v>
      </c>
      <c r="C75">
        <v>94</v>
      </c>
    </row>
    <row r="76" spans="1:3" x14ac:dyDescent="0.2">
      <c r="A76">
        <f t="shared" si="1"/>
        <v>75</v>
      </c>
      <c r="B76" s="8">
        <v>6</v>
      </c>
      <c r="C76">
        <v>104</v>
      </c>
    </row>
    <row r="77" spans="1:3" x14ac:dyDescent="0.2">
      <c r="A77">
        <f t="shared" si="1"/>
        <v>76</v>
      </c>
      <c r="B77" s="8">
        <v>5</v>
      </c>
      <c r="C77">
        <v>88</v>
      </c>
    </row>
    <row r="78" spans="1:3" x14ac:dyDescent="0.2">
      <c r="A78">
        <f t="shared" si="1"/>
        <v>77</v>
      </c>
      <c r="B78" s="8">
        <v>9</v>
      </c>
      <c r="C78">
        <v>133</v>
      </c>
    </row>
    <row r="79" spans="1:3" x14ac:dyDescent="0.2">
      <c r="A79">
        <f t="shared" si="1"/>
        <v>78</v>
      </c>
      <c r="B79" s="8">
        <v>7</v>
      </c>
      <c r="C79">
        <v>92</v>
      </c>
    </row>
    <row r="80" spans="1:3" x14ac:dyDescent="0.2">
      <c r="A80">
        <f t="shared" si="1"/>
        <v>79</v>
      </c>
      <c r="B80" s="8">
        <v>2</v>
      </c>
      <c r="C80">
        <v>32</v>
      </c>
    </row>
    <row r="81" spans="1:3" x14ac:dyDescent="0.2">
      <c r="A81">
        <f t="shared" si="1"/>
        <v>80</v>
      </c>
      <c r="B81" s="8">
        <v>7</v>
      </c>
      <c r="C81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E3"/>
  <sheetViews>
    <sheetView workbookViewId="0"/>
  </sheetViews>
  <sheetFormatPr baseColWidth="10" defaultRowHeight="12.75" x14ac:dyDescent="0.2"/>
  <sheetData>
    <row r="1" spans="1:5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">
      <c r="A2">
        <f>COUNT('Ex2'!$C$3:$I$10)</f>
        <v>30</v>
      </c>
      <c r="B2">
        <v>7</v>
      </c>
      <c r="C2">
        <v>5</v>
      </c>
      <c r="D2">
        <v>0</v>
      </c>
      <c r="E2" t="s">
        <v>20</v>
      </c>
    </row>
    <row r="3" spans="1:5" x14ac:dyDescent="0.2">
      <c r="A3">
        <f>COUNT('Ex2'!$C$3:$I$10)</f>
        <v>30</v>
      </c>
      <c r="B3">
        <v>5</v>
      </c>
      <c r="C3">
        <v>5</v>
      </c>
      <c r="D3">
        <v>0</v>
      </c>
      <c r="E3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:P52"/>
  <sheetViews>
    <sheetView zoomScaleNormal="100" workbookViewId="0">
      <selection activeCell="C51" sqref="C51"/>
    </sheetView>
  </sheetViews>
  <sheetFormatPr baseColWidth="10" defaultRowHeight="12.75" x14ac:dyDescent="0.2"/>
  <cols>
    <col min="1" max="1" width="2.375" customWidth="1"/>
    <col min="2" max="2" width="2.5" customWidth="1"/>
    <col min="3" max="3" width="14" customWidth="1"/>
    <col min="4" max="4" width="18.5" customWidth="1"/>
    <col min="10" max="10" width="12.375" customWidth="1"/>
    <col min="11" max="11" width="18.875" customWidth="1"/>
    <col min="12" max="12" width="9.25" customWidth="1"/>
    <col min="13" max="13" width="10" customWidth="1"/>
    <col min="14" max="14" width="10.25" customWidth="1"/>
    <col min="15" max="15" width="10.625" customWidth="1"/>
    <col min="16" max="16" width="8.125" customWidth="1"/>
    <col min="17" max="29" width="4.5" customWidth="1"/>
    <col min="30" max="30" width="5.625" customWidth="1"/>
  </cols>
  <sheetData>
    <row r="1" spans="1:16" ht="15" x14ac:dyDescent="0.2">
      <c r="A1" s="5" t="s">
        <v>2</v>
      </c>
    </row>
    <row r="3" spans="1:16" ht="21.95" customHeight="1" x14ac:dyDescent="0.2">
      <c r="C3" s="11" t="s">
        <v>21</v>
      </c>
      <c r="D3" s="40" t="s">
        <v>22</v>
      </c>
      <c r="E3" s="60" t="s">
        <v>4</v>
      </c>
      <c r="F3" s="41" t="s">
        <v>5</v>
      </c>
      <c r="G3" s="41" t="s">
        <v>6</v>
      </c>
      <c r="H3" s="41" t="s">
        <v>7</v>
      </c>
      <c r="I3" s="41" t="s">
        <v>3</v>
      </c>
    </row>
    <row r="4" spans="1:16" ht="21" customHeight="1" x14ac:dyDescent="0.2">
      <c r="C4" s="58" t="s">
        <v>8</v>
      </c>
      <c r="D4" s="6"/>
      <c r="E4" s="61"/>
      <c r="F4" s="2"/>
      <c r="G4" s="2"/>
      <c r="H4" s="2"/>
      <c r="I4" s="57"/>
      <c r="K4" s="47" t="s">
        <v>8</v>
      </c>
      <c r="L4" s="48"/>
    </row>
    <row r="5" spans="1:16" ht="21.95" customHeight="1" x14ac:dyDescent="0.2">
      <c r="C5" s="59" t="s">
        <v>9</v>
      </c>
      <c r="D5" s="7"/>
      <c r="E5" s="62">
        <v>97</v>
      </c>
      <c r="F5" s="4">
        <v>7</v>
      </c>
      <c r="G5" s="4">
        <v>0</v>
      </c>
      <c r="H5" s="4">
        <v>0</v>
      </c>
      <c r="I5" s="39">
        <f>SUM(E5:H5)</f>
        <v>104</v>
      </c>
      <c r="K5" s="46" t="s">
        <v>9</v>
      </c>
      <c r="L5" s="45">
        <v>104</v>
      </c>
    </row>
    <row r="6" spans="1:16" ht="21.95" customHeight="1" x14ac:dyDescent="0.2">
      <c r="C6" s="59" t="s">
        <v>10</v>
      </c>
      <c r="D6" s="7"/>
      <c r="E6" s="62">
        <v>403</v>
      </c>
      <c r="F6" s="4">
        <v>171</v>
      </c>
      <c r="G6" s="4">
        <v>7</v>
      </c>
      <c r="H6" s="4">
        <v>0</v>
      </c>
      <c r="I6" s="39">
        <f>SUM(E6:H6)</f>
        <v>581</v>
      </c>
      <c r="K6" s="46" t="s">
        <v>10</v>
      </c>
      <c r="L6" s="45">
        <v>581</v>
      </c>
    </row>
    <row r="7" spans="1:16" ht="21.95" customHeight="1" x14ac:dyDescent="0.2">
      <c r="C7" s="59" t="s">
        <v>11</v>
      </c>
      <c r="D7" s="7"/>
      <c r="E7" s="62">
        <v>60</v>
      </c>
      <c r="F7" s="4">
        <v>185</v>
      </c>
      <c r="G7" s="4">
        <v>23</v>
      </c>
      <c r="H7" s="4">
        <v>1</v>
      </c>
      <c r="I7" s="39">
        <f>SUM(E7:H7)</f>
        <v>269</v>
      </c>
      <c r="K7" s="46" t="s">
        <v>11</v>
      </c>
      <c r="L7" s="45">
        <v>269</v>
      </c>
    </row>
    <row r="8" spans="1:16" ht="21.95" customHeight="1" x14ac:dyDescent="0.2">
      <c r="C8" s="59" t="s">
        <v>12</v>
      </c>
      <c r="D8" s="7"/>
      <c r="E8" s="62">
        <v>1</v>
      </c>
      <c r="F8" s="4">
        <v>18</v>
      </c>
      <c r="G8" s="4">
        <v>19</v>
      </c>
      <c r="H8" s="4">
        <v>1</v>
      </c>
      <c r="I8" s="39">
        <f>SUM(E8:H8)</f>
        <v>39</v>
      </c>
      <c r="K8" s="46" t="s">
        <v>12</v>
      </c>
      <c r="L8" s="45">
        <v>39</v>
      </c>
    </row>
    <row r="9" spans="1:16" ht="21.95" customHeight="1" x14ac:dyDescent="0.2">
      <c r="C9" s="59" t="s">
        <v>13</v>
      </c>
      <c r="D9" s="7"/>
      <c r="E9" s="62">
        <v>0</v>
      </c>
      <c r="F9" s="4">
        <v>1</v>
      </c>
      <c r="G9" s="4">
        <v>4</v>
      </c>
      <c r="H9" s="4">
        <v>2</v>
      </c>
      <c r="I9" s="39">
        <f>SUM(E9:H9)</f>
        <v>7</v>
      </c>
      <c r="K9" s="46" t="s">
        <v>13</v>
      </c>
      <c r="L9" s="45">
        <v>7</v>
      </c>
    </row>
    <row r="10" spans="1:16" ht="21.95" customHeight="1" x14ac:dyDescent="0.2">
      <c r="C10" s="59" t="s">
        <v>3</v>
      </c>
      <c r="D10" s="42"/>
      <c r="E10" s="62">
        <f>SUM(E5:E9)</f>
        <v>561</v>
      </c>
      <c r="F10" s="43">
        <f>SUM(F5:F9)</f>
        <v>382</v>
      </c>
      <c r="G10" s="43">
        <f>SUM(G5:G9)</f>
        <v>53</v>
      </c>
      <c r="H10" s="43">
        <f>SUM(H5:H9)</f>
        <v>4</v>
      </c>
      <c r="I10" s="44">
        <f>SUM(I5:I9)</f>
        <v>1000</v>
      </c>
      <c r="K10" s="55" t="s">
        <v>3</v>
      </c>
      <c r="L10" s="56">
        <f>SUM(L5:L9)</f>
        <v>1000</v>
      </c>
    </row>
    <row r="11" spans="1:16" x14ac:dyDescent="0.2">
      <c r="C11" s="3"/>
      <c r="D11" s="3"/>
      <c r="E11" s="3"/>
      <c r="F11" s="3"/>
      <c r="G11" s="3"/>
      <c r="H11" s="3"/>
      <c r="I11" s="3"/>
    </row>
    <row r="13" spans="1:16" ht="16.5" customHeight="1" x14ac:dyDescent="0.2">
      <c r="C13" s="1"/>
      <c r="D13" s="73" t="s">
        <v>46</v>
      </c>
      <c r="E13" s="8" t="s">
        <v>48</v>
      </c>
      <c r="K13" s="51" t="s">
        <v>22</v>
      </c>
      <c r="L13" s="52" t="s">
        <v>4</v>
      </c>
      <c r="M13" s="52" t="s">
        <v>5</v>
      </c>
      <c r="N13" s="52" t="s">
        <v>6</v>
      </c>
      <c r="O13" s="52" t="s">
        <v>7</v>
      </c>
      <c r="P13" s="53" t="s">
        <v>3</v>
      </c>
    </row>
    <row r="14" spans="1:16" ht="19.5" customHeight="1" x14ac:dyDescent="0.2">
      <c r="C14" s="74" t="s">
        <v>47</v>
      </c>
      <c r="D14" s="77" t="s">
        <v>55</v>
      </c>
      <c r="E14" s="75" t="s">
        <v>49</v>
      </c>
      <c r="F14" s="75" t="s">
        <v>35</v>
      </c>
      <c r="G14" s="76" t="s">
        <v>50</v>
      </c>
      <c r="H14" s="78" t="s">
        <v>51</v>
      </c>
      <c r="I14">
        <f>F20/D20</f>
        <v>230.01782531194297</v>
      </c>
      <c r="K14" s="50"/>
      <c r="L14" s="49">
        <v>561</v>
      </c>
      <c r="M14" s="49">
        <v>382</v>
      </c>
      <c r="N14" s="49">
        <v>53</v>
      </c>
      <c r="O14" s="49">
        <v>4</v>
      </c>
      <c r="P14" s="54">
        <v>1000</v>
      </c>
    </row>
    <row r="15" spans="1:16" x14ac:dyDescent="0.2">
      <c r="C15" s="63" t="s">
        <v>9</v>
      </c>
      <c r="D15" s="64">
        <v>97</v>
      </c>
      <c r="E15" s="71">
        <v>80</v>
      </c>
      <c r="F15" s="71">
        <f>D15*E15</f>
        <v>7760</v>
      </c>
      <c r="G15" s="17">
        <f>D15*(E15^2)</f>
        <v>620800</v>
      </c>
      <c r="H15" s="79"/>
    </row>
    <row r="16" spans="1:16" x14ac:dyDescent="0.2">
      <c r="C16" s="63" t="s">
        <v>10</v>
      </c>
      <c r="D16" s="64">
        <v>403</v>
      </c>
      <c r="E16" s="71">
        <f>E15+160</f>
        <v>240</v>
      </c>
      <c r="F16" s="71">
        <f t="shared" ref="F16:F19" si="0">D16*E16</f>
        <v>96720</v>
      </c>
      <c r="G16" s="17">
        <f t="shared" ref="G16:G19" si="1">D16*(E16^2)</f>
        <v>23212800</v>
      </c>
      <c r="H16" s="80" t="s">
        <v>57</v>
      </c>
      <c r="I16">
        <f>G20/D20-I14^2</f>
        <v>7247.2367589070855</v>
      </c>
    </row>
    <row r="17" spans="3:9" x14ac:dyDescent="0.2">
      <c r="C17" s="63" t="s">
        <v>11</v>
      </c>
      <c r="D17" s="64">
        <v>60</v>
      </c>
      <c r="E17" s="71">
        <f>E16+160</f>
        <v>400</v>
      </c>
      <c r="F17" s="71">
        <f t="shared" si="0"/>
        <v>24000</v>
      </c>
      <c r="G17" s="17">
        <f t="shared" si="1"/>
        <v>9600000</v>
      </c>
      <c r="H17" s="79"/>
    </row>
    <row r="18" spans="3:9" x14ac:dyDescent="0.2">
      <c r="C18" s="63" t="s">
        <v>12</v>
      </c>
      <c r="D18" s="64">
        <v>1</v>
      </c>
      <c r="E18" s="71">
        <f>E17+160</f>
        <v>560</v>
      </c>
      <c r="F18" s="71">
        <f t="shared" si="0"/>
        <v>560</v>
      </c>
      <c r="G18" s="17">
        <f t="shared" si="1"/>
        <v>313600</v>
      </c>
      <c r="H18" s="80" t="s">
        <v>56</v>
      </c>
      <c r="I18">
        <f>SQRT(I16)</f>
        <v>85.130703972815155</v>
      </c>
    </row>
    <row r="19" spans="3:9" x14ac:dyDescent="0.2">
      <c r="C19" s="63" t="s">
        <v>13</v>
      </c>
      <c r="D19" s="64">
        <v>0</v>
      </c>
      <c r="E19" s="71">
        <f>E18+160</f>
        <v>720</v>
      </c>
      <c r="F19" s="71">
        <f t="shared" si="0"/>
        <v>0</v>
      </c>
      <c r="G19" s="17">
        <f t="shared" si="1"/>
        <v>0</v>
      </c>
      <c r="H19" s="79"/>
    </row>
    <row r="20" spans="3:9" x14ac:dyDescent="0.2">
      <c r="C20" s="63" t="s">
        <v>3</v>
      </c>
      <c r="D20" s="65">
        <f>SUM(D15:D19)</f>
        <v>561</v>
      </c>
      <c r="E20" s="65">
        <f t="shared" ref="E20:G20" si="2">SUM(E15:E19)</f>
        <v>2000</v>
      </c>
      <c r="F20" s="65">
        <f t="shared" si="2"/>
        <v>129040</v>
      </c>
      <c r="G20" s="65">
        <f t="shared" si="2"/>
        <v>33747200</v>
      </c>
      <c r="H20" s="79"/>
    </row>
    <row r="21" spans="3:9" x14ac:dyDescent="0.2">
      <c r="D21" s="23"/>
      <c r="H21" s="79"/>
    </row>
    <row r="22" spans="3:9" x14ac:dyDescent="0.2">
      <c r="D22" s="23"/>
      <c r="H22" s="79"/>
    </row>
    <row r="23" spans="3:9" x14ac:dyDescent="0.2">
      <c r="C23" s="1"/>
      <c r="D23" s="68" t="s">
        <v>5</v>
      </c>
      <c r="E23" s="8" t="s">
        <v>48</v>
      </c>
      <c r="H23" s="79"/>
    </row>
    <row r="24" spans="3:9" x14ac:dyDescent="0.2">
      <c r="C24" s="63" t="s">
        <v>8</v>
      </c>
      <c r="D24" s="77" t="s">
        <v>55</v>
      </c>
      <c r="E24" s="69" t="s">
        <v>49</v>
      </c>
      <c r="F24" s="69" t="s">
        <v>35</v>
      </c>
      <c r="G24" s="70" t="s">
        <v>50</v>
      </c>
      <c r="H24" s="78" t="s">
        <v>52</v>
      </c>
      <c r="I24">
        <f>F30/D30</f>
        <v>330.89005235602093</v>
      </c>
    </row>
    <row r="25" spans="3:9" x14ac:dyDescent="0.2">
      <c r="C25" s="63" t="s">
        <v>9</v>
      </c>
      <c r="D25" s="64">
        <v>7</v>
      </c>
      <c r="E25" s="71">
        <v>80</v>
      </c>
      <c r="F25" s="71">
        <f>D25*E25</f>
        <v>560</v>
      </c>
      <c r="G25" s="17">
        <f>D25*(E25^2)</f>
        <v>44800</v>
      </c>
      <c r="H25" s="79"/>
    </row>
    <row r="26" spans="3:9" x14ac:dyDescent="0.2">
      <c r="C26" s="63" t="s">
        <v>10</v>
      </c>
      <c r="D26" s="64">
        <v>171</v>
      </c>
      <c r="E26" s="71">
        <f>E25+160</f>
        <v>240</v>
      </c>
      <c r="F26" s="71">
        <f t="shared" ref="F26:F29" si="3">D26*E26</f>
        <v>41040</v>
      </c>
      <c r="G26" s="17">
        <f t="shared" ref="G26:G29" si="4">D26*(E26^2)</f>
        <v>9849600</v>
      </c>
      <c r="H26" s="80" t="s">
        <v>57</v>
      </c>
      <c r="I26">
        <f>G30/D30-I24^2</f>
        <v>10034.286340834966</v>
      </c>
    </row>
    <row r="27" spans="3:9" x14ac:dyDescent="0.2">
      <c r="C27" s="63" t="s">
        <v>11</v>
      </c>
      <c r="D27" s="64">
        <v>185</v>
      </c>
      <c r="E27" s="71">
        <f>E26+160</f>
        <v>400</v>
      </c>
      <c r="F27" s="71">
        <f t="shared" si="3"/>
        <v>74000</v>
      </c>
      <c r="G27" s="17">
        <f t="shared" si="4"/>
        <v>29600000</v>
      </c>
      <c r="H27" s="79"/>
    </row>
    <row r="28" spans="3:9" x14ac:dyDescent="0.2">
      <c r="C28" s="63" t="s">
        <v>12</v>
      </c>
      <c r="D28" s="64">
        <v>18</v>
      </c>
      <c r="E28" s="71">
        <f>E27+160</f>
        <v>560</v>
      </c>
      <c r="F28" s="71">
        <f t="shared" si="3"/>
        <v>10080</v>
      </c>
      <c r="G28" s="17">
        <f t="shared" si="4"/>
        <v>5644800</v>
      </c>
      <c r="H28" s="80" t="s">
        <v>56</v>
      </c>
      <c r="I28">
        <f>SQRT(I26)</f>
        <v>100.17128501139918</v>
      </c>
    </row>
    <row r="29" spans="3:9" x14ac:dyDescent="0.2">
      <c r="C29" s="63" t="s">
        <v>13</v>
      </c>
      <c r="D29" s="64">
        <v>1</v>
      </c>
      <c r="E29" s="71">
        <f>E28+160</f>
        <v>720</v>
      </c>
      <c r="F29" s="71">
        <f t="shared" si="3"/>
        <v>720</v>
      </c>
      <c r="G29" s="17">
        <f t="shared" si="4"/>
        <v>518400</v>
      </c>
      <c r="H29" s="79"/>
    </row>
    <row r="30" spans="3:9" x14ac:dyDescent="0.2">
      <c r="C30" s="63" t="s">
        <v>3</v>
      </c>
      <c r="D30" s="65">
        <v>382</v>
      </c>
      <c r="E30" s="72"/>
      <c r="F30" s="65">
        <f t="shared" ref="F30" si="5">SUM(F25:F29)</f>
        <v>126400</v>
      </c>
      <c r="G30" s="65">
        <f t="shared" ref="G30" si="6">SUM(G25:G29)</f>
        <v>45657600</v>
      </c>
      <c r="H30" s="79"/>
    </row>
    <row r="31" spans="3:9" x14ac:dyDescent="0.2">
      <c r="D31" s="23"/>
      <c r="H31" s="79"/>
    </row>
    <row r="32" spans="3:9" x14ac:dyDescent="0.2">
      <c r="C32" s="1"/>
      <c r="D32" s="68" t="s">
        <v>6</v>
      </c>
      <c r="E32" s="8" t="s">
        <v>48</v>
      </c>
      <c r="H32" s="79"/>
    </row>
    <row r="33" spans="3:9" x14ac:dyDescent="0.2">
      <c r="C33" s="63" t="s">
        <v>8</v>
      </c>
      <c r="D33" s="77" t="s">
        <v>55</v>
      </c>
      <c r="E33" s="69" t="s">
        <v>49</v>
      </c>
      <c r="F33" s="69" t="s">
        <v>35</v>
      </c>
      <c r="G33" s="70" t="s">
        <v>50</v>
      </c>
      <c r="H33" s="78" t="s">
        <v>53</v>
      </c>
      <c r="I33">
        <f>F39/D39</f>
        <v>460.37735849056605</v>
      </c>
    </row>
    <row r="34" spans="3:9" x14ac:dyDescent="0.2">
      <c r="C34" s="63" t="s">
        <v>9</v>
      </c>
      <c r="D34" s="64">
        <v>0</v>
      </c>
      <c r="E34" s="71">
        <v>80</v>
      </c>
      <c r="F34" s="71">
        <f>D34*E34</f>
        <v>0</v>
      </c>
      <c r="G34" s="17">
        <f>D34*(E34^2)</f>
        <v>0</v>
      </c>
      <c r="H34" s="79"/>
    </row>
    <row r="35" spans="3:9" x14ac:dyDescent="0.2">
      <c r="C35" s="63" t="s">
        <v>10</v>
      </c>
      <c r="D35" s="64">
        <v>7</v>
      </c>
      <c r="E35" s="71">
        <f>E34+160</f>
        <v>240</v>
      </c>
      <c r="F35" s="71">
        <f t="shared" ref="F35:F38" si="7">D35*E35</f>
        <v>1680</v>
      </c>
      <c r="G35" s="17">
        <f t="shared" ref="G35:G38" si="8">D35*(E35^2)</f>
        <v>403200</v>
      </c>
      <c r="H35" s="80" t="s">
        <v>57</v>
      </c>
      <c r="I35">
        <f>G39/D39-I33^2</f>
        <v>16641.367034531839</v>
      </c>
    </row>
    <row r="36" spans="3:9" x14ac:dyDescent="0.2">
      <c r="C36" s="63" t="s">
        <v>11</v>
      </c>
      <c r="D36" s="64">
        <v>23</v>
      </c>
      <c r="E36" s="71">
        <f>E35+160</f>
        <v>400</v>
      </c>
      <c r="F36" s="71">
        <f t="shared" si="7"/>
        <v>9200</v>
      </c>
      <c r="G36" s="17">
        <f t="shared" si="8"/>
        <v>3680000</v>
      </c>
      <c r="H36" s="79"/>
    </row>
    <row r="37" spans="3:9" x14ac:dyDescent="0.2">
      <c r="C37" s="63" t="s">
        <v>12</v>
      </c>
      <c r="D37" s="64">
        <v>19</v>
      </c>
      <c r="E37" s="71">
        <f>E36+160</f>
        <v>560</v>
      </c>
      <c r="F37" s="71">
        <f t="shared" si="7"/>
        <v>10640</v>
      </c>
      <c r="G37" s="17">
        <f t="shared" si="8"/>
        <v>5958400</v>
      </c>
      <c r="H37" s="80" t="s">
        <v>56</v>
      </c>
      <c r="I37">
        <f>SQRT(I35)</f>
        <v>129.00142260662028</v>
      </c>
    </row>
    <row r="38" spans="3:9" x14ac:dyDescent="0.2">
      <c r="C38" s="63" t="s">
        <v>13</v>
      </c>
      <c r="D38" s="64">
        <v>4</v>
      </c>
      <c r="E38" s="71">
        <f>E37+160</f>
        <v>720</v>
      </c>
      <c r="F38" s="71">
        <f t="shared" si="7"/>
        <v>2880</v>
      </c>
      <c r="G38" s="17">
        <f t="shared" si="8"/>
        <v>2073600</v>
      </c>
      <c r="H38" s="79"/>
    </row>
    <row r="39" spans="3:9" x14ac:dyDescent="0.2">
      <c r="C39" s="63" t="s">
        <v>3</v>
      </c>
      <c r="D39" s="65">
        <v>53</v>
      </c>
      <c r="E39" s="67"/>
      <c r="F39" s="65">
        <f t="shared" ref="F39" si="9">SUM(F34:F38)</f>
        <v>24400</v>
      </c>
      <c r="G39" s="65">
        <f t="shared" ref="G39" si="10">SUM(G34:G38)</f>
        <v>12115200</v>
      </c>
      <c r="H39" s="79"/>
    </row>
    <row r="40" spans="3:9" x14ac:dyDescent="0.2">
      <c r="D40" s="23"/>
      <c r="H40" s="79"/>
    </row>
    <row r="41" spans="3:9" x14ac:dyDescent="0.2">
      <c r="C41" s="1"/>
      <c r="D41" s="68" t="s">
        <v>7</v>
      </c>
      <c r="E41" s="8" t="s">
        <v>48</v>
      </c>
      <c r="H41" s="79"/>
    </row>
    <row r="42" spans="3:9" x14ac:dyDescent="0.2">
      <c r="C42" s="63" t="s">
        <v>8</v>
      </c>
      <c r="D42" s="77" t="s">
        <v>55</v>
      </c>
      <c r="E42" s="69" t="s">
        <v>49</v>
      </c>
      <c r="F42" s="69" t="s">
        <v>35</v>
      </c>
      <c r="G42" s="70" t="s">
        <v>50</v>
      </c>
      <c r="H42" s="78" t="s">
        <v>54</v>
      </c>
      <c r="I42">
        <f>F48/D48</f>
        <v>600</v>
      </c>
    </row>
    <row r="43" spans="3:9" x14ac:dyDescent="0.2">
      <c r="C43" s="63" t="s">
        <v>9</v>
      </c>
      <c r="D43" s="64">
        <v>0</v>
      </c>
      <c r="E43" s="71">
        <v>80</v>
      </c>
      <c r="F43" s="71">
        <f>D43*E43</f>
        <v>0</v>
      </c>
      <c r="G43" s="17">
        <f>D43*(E43^2)</f>
        <v>0</v>
      </c>
      <c r="H43" s="79"/>
    </row>
    <row r="44" spans="3:9" x14ac:dyDescent="0.2">
      <c r="C44" s="63" t="s">
        <v>10</v>
      </c>
      <c r="D44" s="64">
        <v>0</v>
      </c>
      <c r="E44" s="71">
        <f>E43+160</f>
        <v>240</v>
      </c>
      <c r="F44" s="71">
        <f t="shared" ref="F44:F47" si="11">D44*E44</f>
        <v>0</v>
      </c>
      <c r="G44" s="17">
        <f t="shared" ref="G44:G47" si="12">D44*(E44^2)</f>
        <v>0</v>
      </c>
      <c r="H44" s="80" t="s">
        <v>57</v>
      </c>
      <c r="I44">
        <f>G48/D48-I42^2</f>
        <v>17600</v>
      </c>
    </row>
    <row r="45" spans="3:9" x14ac:dyDescent="0.2">
      <c r="C45" s="63" t="s">
        <v>11</v>
      </c>
      <c r="D45" s="64">
        <v>1</v>
      </c>
      <c r="E45" s="71">
        <f>E44+160</f>
        <v>400</v>
      </c>
      <c r="F45" s="71">
        <f t="shared" si="11"/>
        <v>400</v>
      </c>
      <c r="G45" s="17">
        <f t="shared" si="12"/>
        <v>160000</v>
      </c>
      <c r="H45" s="79"/>
    </row>
    <row r="46" spans="3:9" x14ac:dyDescent="0.2">
      <c r="C46" s="63" t="s">
        <v>12</v>
      </c>
      <c r="D46" s="64">
        <v>1</v>
      </c>
      <c r="E46" s="71">
        <f>E45+160</f>
        <v>560</v>
      </c>
      <c r="F46" s="71">
        <f t="shared" si="11"/>
        <v>560</v>
      </c>
      <c r="G46" s="17">
        <f t="shared" si="12"/>
        <v>313600</v>
      </c>
      <c r="H46" s="80" t="s">
        <v>56</v>
      </c>
      <c r="I46">
        <f>SQRT(I44)</f>
        <v>132.66499161421601</v>
      </c>
    </row>
    <row r="47" spans="3:9" x14ac:dyDescent="0.2">
      <c r="C47" s="63" t="s">
        <v>13</v>
      </c>
      <c r="D47" s="64">
        <v>2</v>
      </c>
      <c r="E47" s="71">
        <f>E46+160</f>
        <v>720</v>
      </c>
      <c r="F47" s="71">
        <f t="shared" si="11"/>
        <v>1440</v>
      </c>
      <c r="G47" s="17">
        <f t="shared" si="12"/>
        <v>1036800</v>
      </c>
    </row>
    <row r="48" spans="3:9" x14ac:dyDescent="0.2">
      <c r="C48" s="63" t="s">
        <v>3</v>
      </c>
      <c r="D48" s="65">
        <v>4</v>
      </c>
      <c r="E48" s="67"/>
      <c r="F48" s="65">
        <f t="shared" ref="F48" si="13">SUM(F43:F47)</f>
        <v>2400</v>
      </c>
      <c r="G48" s="65">
        <f t="shared" ref="G48" si="14">SUM(G43:G47)</f>
        <v>1510400</v>
      </c>
    </row>
    <row r="50" spans="3:3" x14ac:dyDescent="0.2">
      <c r="C50" s="66" t="s">
        <v>59</v>
      </c>
    </row>
    <row r="51" spans="3:3" x14ac:dyDescent="0.2">
      <c r="C51" s="66"/>
    </row>
    <row r="52" spans="3:3" x14ac:dyDescent="0.2">
      <c r="C52" s="66" t="s">
        <v>58</v>
      </c>
    </row>
  </sheetData>
  <phoneticPr fontId="3"/>
  <pageMargins left="0.74803149606299213" right="0.74803149606299213" top="0.98425196850393704" bottom="0.98425196850393704" header="0.51181102362204722" footer="0.51181102362204722"/>
  <pageSetup paperSize="0" scale="85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Feuil1</vt:lpstr>
      <vt:lpstr>Feuil2</vt:lpstr>
      <vt:lpstr>ex1,2</vt:lpstr>
      <vt:lpstr>ex1,3</vt:lpstr>
      <vt:lpstr>Données Ex1</vt:lpstr>
      <vt:lpstr>Excel2LaTeX</vt:lpstr>
      <vt:lpstr>Ex2</vt:lpstr>
      <vt:lpstr>'Ex2'!Zone_d_impression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Bougdira</dc:creator>
  <cp:lastModifiedBy>Ahmet Basbunar</cp:lastModifiedBy>
  <cp:lastPrinted>2010-11-08T08:02:14Z</cp:lastPrinted>
  <dcterms:created xsi:type="dcterms:W3CDTF">2007-05-10T12:51:38Z</dcterms:created>
  <dcterms:modified xsi:type="dcterms:W3CDTF">2025-05-19T13:20:50Z</dcterms:modified>
</cp:coreProperties>
</file>