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 codeName="ThisWorkbook"/>
  <xr:revisionPtr revIDLastSave="0" documentId="13_ncr:1_{DAAD54D8-3F0F-41D5-B1A7-3B14EE396E2B}" xr6:coauthVersionLast="36" xr6:coauthVersionMax="36" xr10:uidLastSave="{00000000-0000-0000-0000-000000000000}"/>
  <bookViews>
    <workbookView xWindow="3195" yWindow="0" windowWidth="22260" windowHeight="12645" activeTab="5" xr2:uid="{00000000-000D-0000-FFFF-FFFF00000000}"/>
  </bookViews>
  <sheets>
    <sheet name="Experimental Results &amp; Report" sheetId="1" r:id="rId1"/>
    <sheet name="problem1" sheetId="2" r:id="rId2"/>
    <sheet name="problem2" sheetId="3" r:id="rId3"/>
    <sheet name="problem3" sheetId="5" r:id="rId4"/>
    <sheet name="problem4" sheetId="4" r:id="rId5"/>
    <sheet name="Graphic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6" l="1"/>
  <c r="T5" i="6"/>
  <c r="S5" i="6"/>
  <c r="R5" i="6"/>
  <c r="Q5" i="6"/>
  <c r="U4" i="6"/>
  <c r="T4" i="6"/>
  <c r="S4" i="6"/>
  <c r="R4" i="6"/>
  <c r="Q4" i="6"/>
  <c r="U3" i="6"/>
  <c r="T3" i="6"/>
  <c r="S3" i="6"/>
  <c r="R3" i="6"/>
  <c r="Q3" i="6"/>
  <c r="P5" i="6"/>
  <c r="O5" i="6"/>
  <c r="N5" i="6"/>
  <c r="M5" i="6"/>
  <c r="L5" i="6"/>
  <c r="P4" i="6"/>
  <c r="O4" i="6"/>
  <c r="N4" i="6"/>
  <c r="M4" i="6"/>
  <c r="L4" i="6"/>
  <c r="P3" i="6"/>
  <c r="O3" i="6"/>
  <c r="N3" i="6"/>
  <c r="M3" i="6"/>
  <c r="L3" i="6"/>
  <c r="K5" i="6"/>
  <c r="J5" i="6"/>
  <c r="I5" i="6"/>
  <c r="H5" i="6"/>
  <c r="G5" i="6"/>
  <c r="K4" i="6"/>
  <c r="J4" i="6"/>
  <c r="I4" i="6"/>
  <c r="H4" i="6"/>
  <c r="G4" i="6"/>
  <c r="K3" i="6"/>
  <c r="J3" i="6"/>
  <c r="I3" i="6"/>
  <c r="H3" i="6"/>
  <c r="G3" i="6"/>
  <c r="B3" i="6"/>
  <c r="F5" i="6"/>
  <c r="E5" i="6"/>
  <c r="D5" i="6"/>
  <c r="C5" i="6"/>
  <c r="F4" i="6"/>
  <c r="E4" i="6"/>
  <c r="D4" i="6"/>
  <c r="C4" i="6"/>
  <c r="F3" i="6"/>
  <c r="E3" i="6"/>
  <c r="D3" i="6"/>
  <c r="C3" i="6"/>
  <c r="B5" i="6"/>
  <c r="B4" i="6"/>
  <c r="X9" i="6"/>
  <c r="X4" i="6"/>
  <c r="X3" i="6"/>
  <c r="AA18" i="6"/>
  <c r="Z18" i="6"/>
  <c r="Y18" i="6"/>
  <c r="AB17" i="6"/>
  <c r="AA17" i="6"/>
  <c r="Z17" i="6"/>
  <c r="Y17" i="6"/>
  <c r="AB16" i="6"/>
  <c r="AA16" i="6"/>
  <c r="Z16" i="6"/>
  <c r="Y16" i="6"/>
  <c r="AB15" i="6"/>
  <c r="AA15" i="6"/>
  <c r="Z15" i="6"/>
  <c r="Y15" i="6"/>
  <c r="X17" i="6"/>
  <c r="X16" i="6"/>
  <c r="X15" i="6"/>
  <c r="AB11" i="6"/>
  <c r="AA11" i="6"/>
  <c r="Z11" i="6"/>
  <c r="Y11" i="6"/>
  <c r="AB10" i="6"/>
  <c r="AA10" i="6"/>
  <c r="Z10" i="6"/>
  <c r="Y10" i="6"/>
  <c r="AB9" i="6"/>
  <c r="AA9" i="6"/>
  <c r="Z9" i="6"/>
  <c r="Y9" i="6"/>
  <c r="X11" i="6"/>
  <c r="X10" i="6"/>
  <c r="Z6" i="6"/>
  <c r="Y6" i="6"/>
  <c r="AB5" i="6"/>
  <c r="AA5" i="6"/>
  <c r="Z5" i="6"/>
  <c r="Y5" i="6"/>
  <c r="AB4" i="6"/>
  <c r="AA4" i="6"/>
  <c r="Z4" i="6"/>
  <c r="Y4" i="6"/>
  <c r="X5" i="6"/>
  <c r="G13" i="3"/>
  <c r="AB3" i="6"/>
  <c r="AA3" i="6"/>
  <c r="Z3" i="6"/>
  <c r="Y3" i="6"/>
  <c r="G16" i="2"/>
  <c r="G15" i="2"/>
  <c r="G14" i="2"/>
  <c r="G13" i="2"/>
  <c r="G16" i="3"/>
  <c r="G15" i="3"/>
  <c r="G14" i="3"/>
  <c r="G16" i="5"/>
  <c r="G15" i="5"/>
  <c r="G14" i="5"/>
  <c r="G13" i="5"/>
  <c r="G16" i="4"/>
  <c r="G15" i="4"/>
  <c r="AA12" i="6" s="1"/>
  <c r="G14" i="4"/>
  <c r="AA6" i="6" s="1"/>
  <c r="G13" i="4"/>
  <c r="H16" i="4"/>
  <c r="AB18" i="6" s="1"/>
  <c r="F16" i="4"/>
  <c r="E16" i="4"/>
  <c r="D16" i="4"/>
  <c r="X18" i="6" s="1"/>
  <c r="H15" i="4"/>
  <c r="AB12" i="6" s="1"/>
  <c r="F15" i="4"/>
  <c r="Z12" i="6" s="1"/>
  <c r="E15" i="4"/>
  <c r="Y12" i="6" s="1"/>
  <c r="D15" i="4"/>
  <c r="X12" i="6" s="1"/>
  <c r="H14" i="4"/>
  <c r="AB6" i="6" s="1"/>
  <c r="F14" i="4"/>
  <c r="E14" i="4"/>
  <c r="D14" i="4"/>
  <c r="X6" i="6" s="1"/>
  <c r="H13" i="4"/>
  <c r="F13" i="4"/>
  <c r="E13" i="4"/>
  <c r="D13" i="4"/>
  <c r="H16" i="5"/>
  <c r="F16" i="5"/>
  <c r="E16" i="5"/>
  <c r="D16" i="5"/>
  <c r="H15" i="5"/>
  <c r="F15" i="5"/>
  <c r="E15" i="5"/>
  <c r="D15" i="5"/>
  <c r="H14" i="5"/>
  <c r="F14" i="5"/>
  <c r="E14" i="5"/>
  <c r="D14" i="5"/>
  <c r="H13" i="5"/>
  <c r="F13" i="5"/>
  <c r="E13" i="5"/>
  <c r="D13" i="5"/>
  <c r="H16" i="2"/>
  <c r="F16" i="2"/>
  <c r="E16" i="2"/>
  <c r="D16" i="2"/>
  <c r="H15" i="2"/>
  <c r="F15" i="2"/>
  <c r="E15" i="2"/>
  <c r="D15" i="2"/>
  <c r="H14" i="2"/>
  <c r="F14" i="2"/>
  <c r="E14" i="2"/>
  <c r="D14" i="2"/>
  <c r="H13" i="2"/>
  <c r="F13" i="2"/>
  <c r="E13" i="2"/>
  <c r="D13" i="2"/>
  <c r="H16" i="3"/>
  <c r="F16" i="3"/>
  <c r="E16" i="3"/>
  <c r="D16" i="3"/>
  <c r="H15" i="3"/>
  <c r="F15" i="3"/>
  <c r="E15" i="3"/>
  <c r="D15" i="3"/>
  <c r="H14" i="3"/>
  <c r="F14" i="3"/>
  <c r="E14" i="3"/>
  <c r="D14" i="3"/>
  <c r="H13" i="3"/>
  <c r="F13" i="3"/>
  <c r="E13" i="3"/>
  <c r="D13" i="3"/>
</calcChain>
</file>

<file path=xl/sharedStrings.xml><?xml version="1.0" encoding="utf-8"?>
<sst xmlns="http://schemas.openxmlformats.org/spreadsheetml/2006/main" count="192" uniqueCount="84">
  <si>
    <t>Analyze the search complexity as a function of domain size, search algorithm, and heuristic.</t>
  </si>
  <si>
    <t>Report includes a table or chart to analyze the number of nodes expanded against number of actions in the domain.</t>
  </si>
  <si>
    <t>The chart or table includes data for all search &amp; heuristic combinations for air cargo problems 1 and 2</t>
  </si>
  <si>
    <r>
      <t>The chart or table includes data </t>
    </r>
    <r>
      <rPr>
        <b/>
        <sz val="11"/>
        <color rgb="FF525C65"/>
        <rFont val="Open Sans"/>
        <family val="2"/>
      </rPr>
      <t>at least</t>
    </r>
    <r>
      <rPr>
        <sz val="11"/>
        <color rgb="FF525C65"/>
        <rFont val="Open Sans"/>
        <family val="2"/>
      </rPr>
      <t> one uninformed search, two heuristics with greedy best first search, and two heuristics with A* on air cargo problems 3 and 4</t>
    </r>
  </si>
  <si>
    <t>Report includes at least a one paragraph discussion of these results that analyzes the growth trends as the problem size increases</t>
  </si>
  <si>
    <t>Analyze search time as a function of domain size, search algorithm, and heuristic.</t>
  </si>
  <si>
    <t>Report includes a table or chart to analyze the search time against the number of actions in the domain.</t>
  </si>
  <si>
    <t>Analyze the optimality of solution as a function of domain size, search algorithm, and heuristic.</t>
  </si>
  <si>
    <t>Report includes a table or chart to analyze the length of the plans returned by each algorithm on all search problems.</t>
  </si>
  <si>
    <t>Report answers all required questions</t>
  </si>
  <si>
    <t>Submission includes a short answer to each of the following questions. (A short answer should be at least 1-2 sentences at most a small paragraph.)</t>
  </si>
  <si>
    <t>Which algorithm or algorithms would be most appropriate for planning in a very restricted domain (i.e., one that has only a few actions) and needs to operate in real time?</t>
  </si>
  <si>
    <t>Which algorithm or algorithms would be most appropriate for planning in very large domains (e.g., planning delivery routes for all UPS drivers in the U.S. on a given day)</t>
  </si>
  <si>
    <t>Which algorithm or algorithms would be most appropriate for planning problems where it is important to find only optimal plans?</t>
  </si>
  <si>
    <t>Actions</t>
  </si>
  <si>
    <t>breadth_first_search</t>
  </si>
  <si>
    <t>depth_first_graph_search</t>
  </si>
  <si>
    <t>uniform_cost_search</t>
  </si>
  <si>
    <t>greedy_best_first_graph_search h_unmet_goals</t>
  </si>
  <si>
    <t>greedy_best_first_graph_search h_pg_levelsum</t>
  </si>
  <si>
    <t>greedy_best_first_graph_search h_pg_maxlevel</t>
  </si>
  <si>
    <t>greedy_best_first_graph_search h_pg_setlevel</t>
  </si>
  <si>
    <t>astar_search h_unmet_goals</t>
  </si>
  <si>
    <t>astar_search h_pg_levelsum</t>
  </si>
  <si>
    <t>astar_search h_pg_maxlevel</t>
  </si>
  <si>
    <t>astar_search h_pg_setlevel</t>
  </si>
  <si>
    <t>Expansions</t>
  </si>
  <si>
    <t>Goal Tests</t>
  </si>
  <si>
    <t xml:space="preserve"> New Nodes</t>
  </si>
  <si>
    <t>C:\pypy\pypy3.6-v7.3.1-win32\pypy3.exe run_search.py -p 1 -s 1</t>
  </si>
  <si>
    <t>C:\pypy\pypy3.6-v7.3.1-win32\pypy3.exe run_search.py -p 1 -s 2</t>
  </si>
  <si>
    <t>C:\pypy\pypy3.6-v7.3.1-win32\pypy3.exe run_search.py -p 1 -s 3</t>
  </si>
  <si>
    <t>C:\pypy\pypy3.6-v7.3.1-win32\pypy3.exe run_search.py -p 1 -s 4</t>
  </si>
  <si>
    <t>C:\pypy\pypy3.6-v7.3.1-win32\pypy3.exe run_search.py -p 1 -s 5</t>
  </si>
  <si>
    <t>C:\pypy\pypy3.6-v7.3.1-win32\pypy3.exe run_search.py -p 1 -s 6</t>
  </si>
  <si>
    <t>C:\pypy\pypy3.6-v7.3.1-win32\pypy3.exe run_search.py -p 1 -s 7</t>
  </si>
  <si>
    <t>C:\pypy\pypy3.6-v7.3.1-win32\pypy3.exe run_search.py -p 1 -s 8</t>
  </si>
  <si>
    <t>C:\pypy\pypy3.6-v7.3.1-win32\pypy3.exe run_search.py -p 1 -s 9</t>
  </si>
  <si>
    <t>C:\pypy\pypy3.6-v7.3.1-win32\pypy3.exe run_search.py -p 1 -s 10</t>
  </si>
  <si>
    <t>C:\pypy\pypy3.6-v7.3.1-win32\pypy3.exe run_search.py -p 1 -s 11</t>
  </si>
  <si>
    <t>C:\pypy\pypy3.6-v7.3.1-win32\pypy3.exe run_search.py -p 2 -s 1</t>
  </si>
  <si>
    <t>C:\pypy\pypy3.6-v7.3.1-win32\pypy3.exe run_search.py -p 2 -s 2</t>
  </si>
  <si>
    <t>C:\pypy\pypy3.6-v7.3.1-win32\pypy3.exe run_search.py -p 2 -s 3</t>
  </si>
  <si>
    <t>C:\pypy\pypy3.6-v7.3.1-win32\pypy3.exe run_search.py -p 2 -s 4</t>
  </si>
  <si>
    <t>C:\pypy\pypy3.6-v7.3.1-win32\pypy3.exe run_search.py -p 2 -s 5</t>
  </si>
  <si>
    <t>C:\pypy\pypy3.6-v7.3.1-win32\pypy3.exe run_search.py -p 2 -s 6</t>
  </si>
  <si>
    <t>C:\pypy\pypy3.6-v7.3.1-win32\pypy3.exe run_search.py -p 2 -s 7</t>
  </si>
  <si>
    <t>C:\pypy\pypy3.6-v7.3.1-win32\pypy3.exe run_search.py -p 2 -s 8</t>
  </si>
  <si>
    <t>C:\pypy\pypy3.6-v7.3.1-win32\pypy3.exe run_search.py -p 2 -s 9</t>
  </si>
  <si>
    <t>C:\pypy\pypy3.6-v7.3.1-win32\pypy3.exe run_search.py -p 2 -s 10</t>
  </si>
  <si>
    <t>C:\pypy\pypy3.6-v7.3.1-win32\pypy3.exe run_search.py -p 2 -s 11</t>
  </si>
  <si>
    <t>C:\pypy\pypy3.6-v7.3.1-win32\pypy3.exe run_search.py -p 3 -s 1</t>
  </si>
  <si>
    <t>C:\pypy\pypy3.6-v7.3.1-win32\pypy3.exe run_search.py -p 3 -s 2</t>
  </si>
  <si>
    <t>C:\pypy\pypy3.6-v7.3.1-win32\pypy3.exe run_search.py -p 3 -s 3</t>
  </si>
  <si>
    <t>C:\pypy\pypy3.6-v7.3.1-win32\pypy3.exe run_search.py -p 3 -s 4</t>
  </si>
  <si>
    <t>C:\pypy\pypy3.6-v7.3.1-win32\pypy3.exe run_search.py -p 3 -s 5</t>
  </si>
  <si>
    <t>C:\pypy\pypy3.6-v7.3.1-win32\pypy3.exe run_search.py -p 3 -s 6</t>
  </si>
  <si>
    <t>C:\pypy\pypy3.6-v7.3.1-win32\pypy3.exe run_search.py -p 3 -s 7</t>
  </si>
  <si>
    <t>C:\pypy\pypy3.6-v7.3.1-win32\pypy3.exe run_search.py -p 3 -s 8</t>
  </si>
  <si>
    <t>C:\pypy\pypy3.6-v7.3.1-win32\pypy3.exe run_search.py -p 3 -s 9</t>
  </si>
  <si>
    <t>C:\pypy\pypy3.6-v7.3.1-win32\pypy3.exe run_search.py -p 3 -s 10</t>
  </si>
  <si>
    <t>C:\pypy\pypy3.6-v7.3.1-win32\pypy3.exe run_search.py -p 3 -s 11</t>
  </si>
  <si>
    <t>C:\pypy\pypy3.6-v7.3.1-win32\pypy3.exe run_search.py -p 4 -s 1</t>
  </si>
  <si>
    <t>C:\pypy\pypy3.6-v7.3.1-win32\pypy3.exe run_search.py -p 4 -s 2</t>
  </si>
  <si>
    <t>C:\pypy\pypy3.6-v7.3.1-win32\pypy3.exe run_search.py -p 4 -s 3</t>
  </si>
  <si>
    <t>C:\pypy\pypy3.6-v7.3.1-win32\pypy3.exe run_search.py -p 4 -s 4</t>
  </si>
  <si>
    <t>C:\pypy\pypy3.6-v7.3.1-win32\pypy3.exe run_search.py -p 4 -s 5</t>
  </si>
  <si>
    <t>C:\pypy\pypy3.6-v7.3.1-win32\pypy3.exe run_search.py -p 4 -s 6</t>
  </si>
  <si>
    <t>C:\pypy\pypy3.6-v7.3.1-win32\pypy3.exe run_search.py -p 4 -s 7</t>
  </si>
  <si>
    <t>C:\pypy\pypy3.6-v7.3.1-win32\pypy3.exe run_search.py -p 4 -s 8</t>
  </si>
  <si>
    <t>C:\pypy\pypy3.6-v7.3.1-win32\pypy3.exe run_search.py -p 4 -s 9</t>
  </si>
  <si>
    <t>C:\pypy\pypy3.6-v7.3.1-win32\pypy3.exe run_search.py -p 4 -s 10</t>
  </si>
  <si>
    <t>C:\pypy\pypy3.6-v7.3.1-win32\pypy3.exe run_search.py -p 4 -s 11</t>
  </si>
  <si>
    <t>Elapsed Time</t>
  </si>
  <si>
    <t>Average</t>
  </si>
  <si>
    <t>Median</t>
  </si>
  <si>
    <t>Min</t>
  </si>
  <si>
    <t>Max</t>
  </si>
  <si>
    <t>Plan length</t>
  </si>
  <si>
    <t>Plan Length</t>
  </si>
  <si>
    <t>Air Cargo Problem 1(Actions:20)</t>
  </si>
  <si>
    <t>Air Cargo Problem (Actions:72)</t>
  </si>
  <si>
    <t>Air Cargo Problem 3(Actions:88)</t>
  </si>
  <si>
    <t>Air Cargo Problem 4(Actions:104)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</si>
</sst>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69" formatCode="#,##0.000000"/>
  </numFmts>
  <fonts count="3">
    <font>
      <sz val="11"/>
      <color theme="1"/>
      <name val="Calibri"/>
      <family val="2"/>
      <scheme val="minor"/>
    </font>
    <font>
      <sz val="11"/>
      <color rgb="FF525C65"/>
      <name val="Open Sans"/>
      <family val="2"/>
    </font>
    <font>
      <b/>
      <sz val="11"/>
      <color rgb="FF525C65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DBE2E8"/>
      </left>
      <right style="medium">
        <color rgb="FFDBE2E8"/>
      </right>
      <top style="medium">
        <color rgb="FFDBE2E8"/>
      </top>
      <bottom/>
      <diagonal/>
    </border>
    <border>
      <left style="medium">
        <color rgb="FFDBE2E8"/>
      </left>
      <right style="medium">
        <color rgb="FFDBE2E8"/>
      </right>
      <top/>
      <bottom/>
      <diagonal/>
    </border>
    <border>
      <left style="medium">
        <color rgb="FFDBE2E8"/>
      </left>
      <right style="medium">
        <color rgb="FFDBE2E8"/>
      </right>
      <top/>
      <bottom style="medium">
        <color rgb="FFDBE2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 indent="3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3"/>
    </xf>
    <xf numFmtId="0" fontId="1" fillId="2" borderId="2" xfId="0" applyFont="1" applyFill="1" applyBorder="1" applyAlignment="1">
      <alignment horizontal="left" vertical="center" wrapText="1" indent="3"/>
    </xf>
    <xf numFmtId="0" fontId="1" fillId="2" borderId="3" xfId="0" applyFont="1" applyFill="1" applyBorder="1" applyAlignment="1">
      <alignment horizontal="left" vertical="center" wrapText="1" indent="3"/>
    </xf>
    <xf numFmtId="3" fontId="0" fillId="0" borderId="0" xfId="0" applyNumberFormat="1"/>
    <xf numFmtId="168" fontId="0" fillId="0" borderId="0" xfId="0" applyNumberForma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1" fontId="0" fillId="0" borderId="9" xfId="0" applyNumberFormat="1" applyBorder="1"/>
    <xf numFmtId="16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Expansions</a:t>
            </a:r>
            <a:r>
              <a:rPr lang="tr-TR" baseline="0"/>
              <a:t> (Median, Min, 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486521186278677E-2"/>
          <c:y val="0.12778639104220502"/>
          <c:w val="0.8936980905257762"/>
          <c:h val="0.69672221204907525"/>
        </c:manualLayout>
      </c:layout>
      <c:line3DChart>
        <c:grouping val="standard"/>
        <c:varyColors val="0"/>
        <c:ser>
          <c:idx val="0"/>
          <c:order val="0"/>
          <c:tx>
            <c:v>Median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(Graphics!$B$3,Graphics!$G$3,Graphics!$L$3,Graphics!$Q$3)</c:f>
              <c:numCache>
                <c:formatCode>0</c:formatCode>
                <c:ptCount val="4"/>
                <c:pt idx="0">
                  <c:v>28</c:v>
                </c:pt>
                <c:pt idx="1">
                  <c:v>624</c:v>
                </c:pt>
                <c:pt idx="2">
                  <c:v>469</c:v>
                </c:pt>
                <c:pt idx="3">
                  <c:v>22606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C-4CEC-81FC-D49AF20E510F}"/>
            </c:ext>
          </c:extLst>
        </c:ser>
        <c:ser>
          <c:idx val="1"/>
          <c:order val="1"/>
          <c:tx>
            <c:v>Min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(Graphics!$B$4,Graphics!$G$4,Graphics!$L$4,Graphics!$Q$4)</c:f>
              <c:numCache>
                <c:formatCode>0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C-4CEC-81FC-D49AF20E510F}"/>
            </c:ext>
          </c:extLst>
        </c:ser>
        <c:ser>
          <c:idx val="2"/>
          <c:order val="2"/>
          <c:tx>
            <c:v>Max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(Graphics!$B$5,Graphics!$G$5,Graphics!$L$5,Graphics!$Q$5)</c:f>
              <c:numCache>
                <c:formatCode>0</c:formatCode>
                <c:ptCount val="4"/>
                <c:pt idx="0">
                  <c:v>60</c:v>
                </c:pt>
                <c:pt idx="1">
                  <c:v>5154</c:v>
                </c:pt>
                <c:pt idx="2">
                  <c:v>18510</c:v>
                </c:pt>
                <c:pt idx="3">
                  <c:v>113339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C-4CEC-81FC-D49AF20E51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8402671"/>
        <c:axId val="1990394815"/>
        <c:axId val="633959919"/>
      </c:line3DChart>
      <c:catAx>
        <c:axId val="6384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394815"/>
        <c:crosses val="autoZero"/>
        <c:auto val="1"/>
        <c:lblAlgn val="ctr"/>
        <c:lblOffset val="100"/>
        <c:noMultiLvlLbl val="0"/>
      </c:catAx>
      <c:valAx>
        <c:axId val="19903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8402671"/>
        <c:crosses val="autoZero"/>
        <c:crossBetween val="between"/>
      </c:valAx>
      <c:serAx>
        <c:axId val="6339599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394815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>
                <a:effectLst/>
              </a:rPr>
              <a:t>Goal Tests</a:t>
            </a:r>
            <a:r>
              <a:rPr lang="tr-TR" baseline="0"/>
              <a:t> (Median, Min, 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9486521186278677E-2"/>
          <c:y val="0.12778639104220502"/>
          <c:w val="0.9100713191284332"/>
          <c:h val="0.65887539251392024"/>
        </c:manualLayout>
      </c:layout>
      <c:lineChart>
        <c:grouping val="stacked"/>
        <c:varyColors val="0"/>
        <c:ser>
          <c:idx val="0"/>
          <c:order val="0"/>
          <c:tx>
            <c:v>Median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(Graphics!$C$3,Graphics!$H$3,Graphics!$M$3,Graphics!$R$3)</c:f>
              <c:numCache>
                <c:formatCode>0</c:formatCode>
                <c:ptCount val="4"/>
                <c:pt idx="0">
                  <c:v>30</c:v>
                </c:pt>
                <c:pt idx="1">
                  <c:v>625</c:v>
                </c:pt>
                <c:pt idx="2">
                  <c:v>409</c:v>
                </c:pt>
                <c:pt idx="3">
                  <c:v>22608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C-4291-8A75-84F1B1A92490}"/>
            </c:ext>
          </c:extLst>
        </c:ser>
        <c:ser>
          <c:idx val="1"/>
          <c:order val="1"/>
          <c:tx>
            <c:v>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(Graphics!$C$4,Graphics!$H$4,Graphics!$M$4,Graphics!$R$4)</c:f>
              <c:numCache>
                <c:formatCode>0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C-4291-8A75-84F1B1A92490}"/>
            </c:ext>
          </c:extLst>
        </c:ser>
        <c:ser>
          <c:idx val="2"/>
          <c:order val="2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(Graphics!$C$5,Graphics!$H$5,Graphics!$M$5,Graphics!$R$5)</c:f>
              <c:numCache>
                <c:formatCode>0</c:formatCode>
                <c:ptCount val="4"/>
                <c:pt idx="0">
                  <c:v>62</c:v>
                </c:pt>
                <c:pt idx="1">
                  <c:v>5156</c:v>
                </c:pt>
                <c:pt idx="2">
                  <c:v>18612</c:v>
                </c:pt>
                <c:pt idx="3">
                  <c:v>114953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C-4291-8A75-84F1B1A92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402671"/>
        <c:axId val="1990394815"/>
      </c:lineChart>
      <c:catAx>
        <c:axId val="6384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394815"/>
        <c:crosses val="autoZero"/>
        <c:auto val="1"/>
        <c:lblAlgn val="ctr"/>
        <c:lblOffset val="100"/>
        <c:noMultiLvlLbl val="0"/>
      </c:catAx>
      <c:valAx>
        <c:axId val="19903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8402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New Nodes</a:t>
            </a:r>
            <a:r>
              <a:rPr lang="tr-TR" baseline="0"/>
              <a:t> (Median, Min, 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9486521186278677E-2"/>
          <c:y val="0.12778639104220502"/>
          <c:w val="0.9100713191284332"/>
          <c:h val="0.65887539251392024"/>
        </c:manualLayout>
      </c:layout>
      <c:lineChart>
        <c:grouping val="stacked"/>
        <c:varyColors val="0"/>
        <c:ser>
          <c:idx val="0"/>
          <c:order val="0"/>
          <c:tx>
            <c:v>Median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(Graphics!$D$3,Graphics!$I$3,Graphics!$N$3,Graphics!$S$3)</c:f>
              <c:numCache>
                <c:formatCode>0</c:formatCode>
                <c:ptCount val="4"/>
                <c:pt idx="0">
                  <c:v>122</c:v>
                </c:pt>
                <c:pt idx="1">
                  <c:v>5602</c:v>
                </c:pt>
                <c:pt idx="2">
                  <c:v>3403</c:v>
                </c:pt>
                <c:pt idx="3">
                  <c:v>224229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A-44D5-852D-B74A5BDB7642}"/>
            </c:ext>
          </c:extLst>
        </c:ser>
        <c:ser>
          <c:idx val="1"/>
          <c:order val="1"/>
          <c:tx>
            <c:v>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(Graphics!$D$4,Graphics!$I$4,Graphics!$N$4,Graphics!$S$4)</c:f>
              <c:numCache>
                <c:formatCode>0</c:formatCode>
                <c:ptCount val="4"/>
                <c:pt idx="0">
                  <c:v>24</c:v>
                </c:pt>
                <c:pt idx="1">
                  <c:v>84</c:v>
                </c:pt>
                <c:pt idx="2">
                  <c:v>126</c:v>
                </c:pt>
                <c:pt idx="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A-44D5-852D-B74A5BDB7642}"/>
            </c:ext>
          </c:extLst>
        </c:ser>
        <c:ser>
          <c:idx val="2"/>
          <c:order val="2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(Graphics!$D$5,Graphics!$I$5,Graphics!$N$5,Graphics!$S$5)</c:f>
              <c:numCache>
                <c:formatCode>0</c:formatCode>
                <c:ptCount val="4"/>
                <c:pt idx="0">
                  <c:v>240</c:v>
                </c:pt>
                <c:pt idx="1">
                  <c:v>46618</c:v>
                </c:pt>
                <c:pt idx="2">
                  <c:v>161936</c:v>
                </c:pt>
                <c:pt idx="3">
                  <c:v>1066413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A-44D5-852D-B74A5BDB76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402671"/>
        <c:axId val="1990394815"/>
      </c:lineChart>
      <c:catAx>
        <c:axId val="6384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394815"/>
        <c:crosses val="autoZero"/>
        <c:auto val="1"/>
        <c:lblAlgn val="ctr"/>
        <c:lblOffset val="100"/>
        <c:noMultiLvlLbl val="0"/>
      </c:catAx>
      <c:valAx>
        <c:axId val="19903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8402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Plan length </a:t>
            </a:r>
            <a:r>
              <a:rPr lang="tr-TR" baseline="0"/>
              <a:t>(Median, Min, 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486521186278677E-2"/>
          <c:y val="0.12778639104220502"/>
          <c:w val="0.9100713191284332"/>
          <c:h val="0.65887539251392024"/>
        </c:manualLayout>
      </c:layout>
      <c:line3DChart>
        <c:grouping val="standard"/>
        <c:varyColors val="0"/>
        <c:ser>
          <c:idx val="0"/>
          <c:order val="0"/>
          <c:tx>
            <c:v>Median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(Graphics!$E$3,Graphics!$J$3,Graphics!$O$3,Graphics!$T$3)</c:f>
              <c:numCache>
                <c:formatCode>0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8-40FA-8D69-02A347D86A77}"/>
            </c:ext>
          </c:extLst>
        </c:ser>
        <c:ser>
          <c:idx val="1"/>
          <c:order val="1"/>
          <c:tx>
            <c:v>Min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(Graphics!$E$4,Graphics!$J$4,Graphics!$O$4,Graphics!$T$4)</c:f>
              <c:numCache>
                <c:formatCode>0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8-40FA-8D69-02A347D86A77}"/>
            </c:ext>
          </c:extLst>
        </c:ser>
        <c:ser>
          <c:idx val="2"/>
          <c:order val="2"/>
          <c:tx>
            <c:v>Max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(Graphics!$E$5,Graphics!$J$5,Graphics!$O$5,Graphics!$T$5)</c:f>
              <c:numCache>
                <c:formatCode>0</c:formatCode>
                <c:ptCount val="4"/>
                <c:pt idx="0">
                  <c:v>20</c:v>
                </c:pt>
                <c:pt idx="1">
                  <c:v>619</c:v>
                </c:pt>
                <c:pt idx="2">
                  <c:v>392</c:v>
                </c:pt>
                <c:pt idx="3">
                  <c:v>24132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8-40FA-8D69-02A347D86A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8402671"/>
        <c:axId val="1990394815"/>
        <c:axId val="1303551743"/>
      </c:line3DChart>
      <c:catAx>
        <c:axId val="6384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394815"/>
        <c:crosses val="autoZero"/>
        <c:auto val="1"/>
        <c:lblAlgn val="ctr"/>
        <c:lblOffset val="100"/>
        <c:noMultiLvlLbl val="0"/>
      </c:catAx>
      <c:valAx>
        <c:axId val="19903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8402671"/>
        <c:crosses val="autoZero"/>
        <c:crossBetween val="between"/>
      </c:valAx>
      <c:serAx>
        <c:axId val="13035517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394815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Elapsed Time </a:t>
            </a:r>
            <a:r>
              <a:rPr lang="tr-TR" baseline="0"/>
              <a:t>(Median, Min, 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486521186278677E-2"/>
          <c:y val="0.12778639104220502"/>
          <c:w val="0.9100713191284332"/>
          <c:h val="0.65887539251392024"/>
        </c:manualLayout>
      </c:layout>
      <c:line3DChart>
        <c:grouping val="standard"/>
        <c:varyColors val="0"/>
        <c:ser>
          <c:idx val="0"/>
          <c:order val="0"/>
          <c:tx>
            <c:v>Median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(Graphics!$F$3,Graphics!$K$3,Graphics!$P$3,Graphics!$U$3)</c:f>
              <c:numCache>
                <c:formatCode>#,##0.000000</c:formatCode>
                <c:ptCount val="4"/>
                <c:pt idx="0">
                  <c:v>0.14176</c:v>
                </c:pt>
                <c:pt idx="1">
                  <c:v>0.66936799999999996</c:v>
                </c:pt>
                <c:pt idx="2">
                  <c:v>1.0177506999999999</c:v>
                </c:pt>
                <c:pt idx="3">
                  <c:v>6.886196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7-4AB9-BDEF-B8F047AAEC56}"/>
            </c:ext>
          </c:extLst>
        </c:ser>
        <c:ser>
          <c:idx val="1"/>
          <c:order val="1"/>
          <c:tx>
            <c:v>Min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(Graphics!$F$4,Graphics!$K$4,Graphics!$P$4,Graphics!$U$4)</c:f>
              <c:numCache>
                <c:formatCode>#,##0.000000</c:formatCode>
                <c:ptCount val="4"/>
                <c:pt idx="0">
                  <c:v>4.4906E-3</c:v>
                </c:pt>
                <c:pt idx="1">
                  <c:v>2.9929299999999999E-2</c:v>
                </c:pt>
                <c:pt idx="2">
                  <c:v>3.585E-2</c:v>
                </c:pt>
                <c:pt idx="3">
                  <c:v>4.3065099999999898E-2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7-4AB9-BDEF-B8F047AAEC56}"/>
            </c:ext>
          </c:extLst>
        </c:ser>
        <c:ser>
          <c:idx val="2"/>
          <c:order val="2"/>
          <c:tx>
            <c:v>Max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(Graphics!$B$1,Graphics!$G$1,Graphics!$L$1,Graphics!$Q$1)</c:f>
              <c:strCache>
                <c:ptCount val="4"/>
                <c:pt idx="0">
                  <c:v>Air Cargo Problem 1(Actions:20)</c:v>
                </c:pt>
                <c:pt idx="1">
                  <c:v>Air Cargo Problem (Actions:72)</c:v>
                </c:pt>
                <c:pt idx="2">
                  <c:v>Air Cargo Problem 3(Actions:88)</c:v>
                </c:pt>
                <c:pt idx="3">
                  <c:v>Air Cargo Problem 4(Actions:104)</c:v>
                </c:pt>
              </c:strCache>
            </c:strRef>
          </c:cat>
          <c:val>
            <c:numRef>
              <c:f>(Graphics!$F$5,Graphics!$K$5,Graphics!$P$5,Graphics!$U$5)</c:f>
              <c:numCache>
                <c:formatCode>#,##0.000000</c:formatCode>
                <c:ptCount val="4"/>
                <c:pt idx="0">
                  <c:v>0.60617149999999997</c:v>
                </c:pt>
                <c:pt idx="1">
                  <c:v>53.5108484</c:v>
                </c:pt>
                <c:pt idx="2">
                  <c:v>280.61720250000002</c:v>
                </c:pt>
                <c:pt idx="3">
                  <c:v>2886.6155558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7-4AB9-BDEF-B8F047AAEC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8402671"/>
        <c:axId val="1990394815"/>
        <c:axId val="680658575"/>
      </c:line3DChart>
      <c:catAx>
        <c:axId val="6384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394815"/>
        <c:crosses val="autoZero"/>
        <c:auto val="1"/>
        <c:lblAlgn val="ctr"/>
        <c:lblOffset val="100"/>
        <c:noMultiLvlLbl val="0"/>
      </c:catAx>
      <c:valAx>
        <c:axId val="19903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8402671"/>
        <c:crosses val="autoZero"/>
        <c:crossBetween val="between"/>
      </c:valAx>
      <c:serAx>
        <c:axId val="680658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394815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6</xdr:row>
      <xdr:rowOff>66674</xdr:rowOff>
    </xdr:from>
    <xdr:to>
      <xdr:col>10</xdr:col>
      <xdr:colOff>809626</xdr:colOff>
      <xdr:row>25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D49AA-976F-4A4F-A897-6111806F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6</xdr:row>
      <xdr:rowOff>57150</xdr:rowOff>
    </xdr:from>
    <xdr:to>
      <xdr:col>21</xdr:col>
      <xdr:colOff>485775</xdr:colOff>
      <xdr:row>25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A9695-1246-45C0-8565-AE6487AD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26</xdr:row>
      <xdr:rowOff>28575</xdr:rowOff>
    </xdr:from>
    <xdr:to>
      <xdr:col>10</xdr:col>
      <xdr:colOff>814389</xdr:colOff>
      <xdr:row>45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9A9161-943B-410C-9564-7A57FF00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21</xdr:col>
      <xdr:colOff>585789</xdr:colOff>
      <xdr:row>45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7462B-4D54-4E26-9AC3-34BA6F4B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10</xdr:col>
      <xdr:colOff>738189</xdr:colOff>
      <xdr:row>65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B0F679-A8AD-4D4E-9E76-7AE256E7F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workbookViewId="0">
      <selection activeCell="B15" sqref="B15"/>
    </sheetView>
  </sheetViews>
  <sheetFormatPr defaultRowHeight="15"/>
  <cols>
    <col min="1" max="1" width="69.28515625" customWidth="1"/>
    <col min="2" max="2" width="121.140625" customWidth="1"/>
  </cols>
  <sheetData>
    <row r="1" spans="1:2" ht="28.5">
      <c r="A1" s="4" t="s">
        <v>0</v>
      </c>
      <c r="B1" s="1" t="s">
        <v>1</v>
      </c>
    </row>
    <row r="2" spans="1:2" ht="28.5">
      <c r="A2" s="5"/>
      <c r="B2" s="2" t="s">
        <v>2</v>
      </c>
    </row>
    <row r="3" spans="1:2" ht="29.25">
      <c r="A3" s="5"/>
      <c r="B3" s="2" t="s">
        <v>3</v>
      </c>
    </row>
    <row r="4" spans="1:2" ht="29.25" thickBot="1">
      <c r="A4" s="6"/>
      <c r="B4" s="3" t="s">
        <v>4</v>
      </c>
    </row>
    <row r="5" spans="1:2">
      <c r="A5" s="4" t="s">
        <v>5</v>
      </c>
      <c r="B5" s="1" t="s">
        <v>6</v>
      </c>
    </row>
    <row r="6" spans="1:2">
      <c r="A6" s="5"/>
      <c r="B6" s="2" t="s">
        <v>2</v>
      </c>
    </row>
    <row r="7" spans="1:2" ht="29.25">
      <c r="A7" s="5"/>
      <c r="B7" s="2" t="s">
        <v>3</v>
      </c>
    </row>
    <row r="8" spans="1:2" ht="29.25" thickBot="1">
      <c r="A8" s="6"/>
      <c r="B8" s="3" t="s">
        <v>4</v>
      </c>
    </row>
    <row r="9" spans="1:2">
      <c r="A9" s="4" t="s">
        <v>7</v>
      </c>
      <c r="B9" s="1" t="s">
        <v>8</v>
      </c>
    </row>
    <row r="10" spans="1:2">
      <c r="A10" s="5"/>
      <c r="B10" s="2" t="s">
        <v>2</v>
      </c>
    </row>
    <row r="11" spans="1:2" ht="30" thickBot="1">
      <c r="A11" s="6"/>
      <c r="B11" s="3" t="s">
        <v>3</v>
      </c>
    </row>
    <row r="12" spans="1:2" ht="28.5">
      <c r="A12" s="4" t="s">
        <v>9</v>
      </c>
      <c r="B12" s="1" t="s">
        <v>10</v>
      </c>
    </row>
    <row r="13" spans="1:2" ht="28.5">
      <c r="A13" s="5"/>
      <c r="B13" s="2" t="s">
        <v>11</v>
      </c>
    </row>
    <row r="14" spans="1:2" ht="28.5">
      <c r="A14" s="5"/>
      <c r="B14" s="2" t="s">
        <v>12</v>
      </c>
    </row>
    <row r="15" spans="1:2" ht="29.25" thickBot="1">
      <c r="A15" s="6"/>
      <c r="B15" s="3" t="s">
        <v>13</v>
      </c>
    </row>
  </sheetData>
  <mergeCells count="4">
    <mergeCell ref="A1:A4"/>
    <mergeCell ref="A5:A8"/>
    <mergeCell ref="A9:A11"/>
    <mergeCell ref="A12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F493-5CFE-4FA4-9459-EC627C59D224}">
  <sheetPr codeName="Sheet3"/>
  <dimension ref="A1:I16"/>
  <sheetViews>
    <sheetView workbookViewId="0">
      <selection activeCell="A2" sqref="A2:H12"/>
    </sheetView>
  </sheetViews>
  <sheetFormatPr defaultRowHeight="15"/>
  <cols>
    <col min="1" max="1" width="3" bestFit="1" customWidth="1"/>
    <col min="2" max="2" width="44.42578125" bestFit="1" customWidth="1"/>
    <col min="3" max="3" width="7.5703125" bestFit="1" customWidth="1"/>
    <col min="4" max="4" width="10.85546875" bestFit="1" customWidth="1"/>
    <col min="5" max="5" width="10" bestFit="1" customWidth="1"/>
    <col min="6" max="6" width="11.7109375" bestFit="1" customWidth="1"/>
    <col min="7" max="7" width="11.7109375" customWidth="1"/>
    <col min="8" max="8" width="20.85546875" bestFit="1" customWidth="1"/>
    <col min="9" max="9" width="70.42578125" bestFit="1" customWidth="1"/>
  </cols>
  <sheetData>
    <row r="1" spans="1:9">
      <c r="C1" t="s">
        <v>14</v>
      </c>
      <c r="D1" t="s">
        <v>26</v>
      </c>
      <c r="E1" t="s">
        <v>27</v>
      </c>
      <c r="F1" t="s">
        <v>28</v>
      </c>
      <c r="G1" t="s">
        <v>78</v>
      </c>
      <c r="H1" t="s">
        <v>73</v>
      </c>
    </row>
    <row r="2" spans="1:9">
      <c r="A2">
        <v>1</v>
      </c>
      <c r="B2" t="s">
        <v>15</v>
      </c>
      <c r="C2">
        <v>20</v>
      </c>
      <c r="D2">
        <v>43</v>
      </c>
      <c r="E2">
        <v>56</v>
      </c>
      <c r="F2">
        <v>178</v>
      </c>
      <c r="G2">
        <v>6</v>
      </c>
      <c r="H2" s="8">
        <v>1.83255999999999E-2</v>
      </c>
      <c r="I2" t="s">
        <v>29</v>
      </c>
    </row>
    <row r="3" spans="1:9">
      <c r="A3">
        <v>2</v>
      </c>
      <c r="B3" t="s">
        <v>16</v>
      </c>
      <c r="C3">
        <v>20</v>
      </c>
      <c r="D3">
        <v>21</v>
      </c>
      <c r="E3">
        <v>22</v>
      </c>
      <c r="F3">
        <v>84</v>
      </c>
      <c r="G3">
        <v>20</v>
      </c>
      <c r="H3" s="8">
        <v>7.7917000000000004E-3</v>
      </c>
      <c r="I3" t="s">
        <v>30</v>
      </c>
    </row>
    <row r="4" spans="1:9">
      <c r="A4">
        <v>3</v>
      </c>
      <c r="B4" t="s">
        <v>17</v>
      </c>
      <c r="C4">
        <v>20</v>
      </c>
      <c r="D4">
        <v>60</v>
      </c>
      <c r="E4">
        <v>62</v>
      </c>
      <c r="F4">
        <v>240</v>
      </c>
      <c r="G4">
        <v>6</v>
      </c>
      <c r="H4" s="8">
        <v>2.3909799999999998E-2</v>
      </c>
      <c r="I4" t="s">
        <v>31</v>
      </c>
    </row>
    <row r="5" spans="1:9">
      <c r="A5">
        <v>4</v>
      </c>
      <c r="B5" t="s">
        <v>18</v>
      </c>
      <c r="C5">
        <v>20</v>
      </c>
      <c r="D5">
        <v>7</v>
      </c>
      <c r="E5">
        <v>9</v>
      </c>
      <c r="F5">
        <v>29</v>
      </c>
      <c r="G5">
        <v>6</v>
      </c>
      <c r="H5" s="8">
        <v>4.4906E-3</v>
      </c>
      <c r="I5" t="s">
        <v>32</v>
      </c>
    </row>
    <row r="6" spans="1:9">
      <c r="A6">
        <v>5</v>
      </c>
      <c r="B6" t="s">
        <v>19</v>
      </c>
      <c r="C6">
        <v>20</v>
      </c>
      <c r="D6">
        <v>6</v>
      </c>
      <c r="E6">
        <v>8</v>
      </c>
      <c r="F6">
        <v>28</v>
      </c>
      <c r="G6">
        <v>6</v>
      </c>
      <c r="H6" s="8">
        <v>0.1678086</v>
      </c>
      <c r="I6" t="s">
        <v>33</v>
      </c>
    </row>
    <row r="7" spans="1:9">
      <c r="A7">
        <v>6</v>
      </c>
      <c r="B7" t="s">
        <v>20</v>
      </c>
      <c r="C7">
        <v>20</v>
      </c>
      <c r="D7">
        <v>6</v>
      </c>
      <c r="E7">
        <v>8</v>
      </c>
      <c r="F7">
        <v>24</v>
      </c>
      <c r="G7">
        <v>6</v>
      </c>
      <c r="H7" s="8">
        <v>0.14176</v>
      </c>
      <c r="I7" t="s">
        <v>34</v>
      </c>
    </row>
    <row r="8" spans="1:9">
      <c r="A8">
        <v>7</v>
      </c>
      <c r="B8" t="s">
        <v>21</v>
      </c>
      <c r="C8">
        <v>20</v>
      </c>
      <c r="D8">
        <v>6</v>
      </c>
      <c r="E8">
        <v>8</v>
      </c>
      <c r="F8">
        <v>28</v>
      </c>
      <c r="G8">
        <v>6</v>
      </c>
      <c r="H8" s="8">
        <v>0.38283839999999902</v>
      </c>
      <c r="I8" t="s">
        <v>35</v>
      </c>
    </row>
    <row r="9" spans="1:9">
      <c r="A9">
        <v>8</v>
      </c>
      <c r="B9" t="s">
        <v>22</v>
      </c>
      <c r="C9">
        <v>20</v>
      </c>
      <c r="D9">
        <v>50</v>
      </c>
      <c r="E9">
        <v>52</v>
      </c>
      <c r="F9">
        <v>206</v>
      </c>
      <c r="G9">
        <v>6</v>
      </c>
      <c r="H9" s="8">
        <v>2.5503999999999999E-2</v>
      </c>
      <c r="I9" t="s">
        <v>36</v>
      </c>
    </row>
    <row r="10" spans="1:9">
      <c r="A10">
        <v>9</v>
      </c>
      <c r="B10" t="s">
        <v>23</v>
      </c>
      <c r="C10">
        <v>20</v>
      </c>
      <c r="D10">
        <v>28</v>
      </c>
      <c r="E10">
        <v>30</v>
      </c>
      <c r="F10">
        <v>122</v>
      </c>
      <c r="G10">
        <v>6</v>
      </c>
      <c r="H10" s="8">
        <v>0.29637619999999998</v>
      </c>
      <c r="I10" t="s">
        <v>37</v>
      </c>
    </row>
    <row r="11" spans="1:9">
      <c r="A11">
        <v>10</v>
      </c>
      <c r="B11" t="s">
        <v>24</v>
      </c>
      <c r="C11">
        <v>20</v>
      </c>
      <c r="D11">
        <v>43</v>
      </c>
      <c r="E11">
        <v>45</v>
      </c>
      <c r="F11">
        <v>180</v>
      </c>
      <c r="G11">
        <v>6</v>
      </c>
      <c r="H11" s="8">
        <v>0.30593629999999999</v>
      </c>
      <c r="I11" t="s">
        <v>38</v>
      </c>
    </row>
    <row r="12" spans="1:9">
      <c r="A12">
        <v>11</v>
      </c>
      <c r="B12" t="s">
        <v>25</v>
      </c>
      <c r="C12">
        <v>20</v>
      </c>
      <c r="D12">
        <v>33</v>
      </c>
      <c r="E12">
        <v>35</v>
      </c>
      <c r="F12">
        <v>138</v>
      </c>
      <c r="G12">
        <v>6</v>
      </c>
      <c r="H12" s="8">
        <v>0.60617149999999997</v>
      </c>
      <c r="I12" t="s">
        <v>39</v>
      </c>
    </row>
    <row r="13" spans="1:9">
      <c r="B13" t="s">
        <v>74</v>
      </c>
      <c r="D13">
        <f t="shared" ref="D13:F13" si="0">AVERAGE(D2:D12)</f>
        <v>27.545454545454547</v>
      </c>
      <c r="E13">
        <f t="shared" si="0"/>
        <v>30.454545454545453</v>
      </c>
      <c r="F13">
        <f t="shared" si="0"/>
        <v>114.27272727272727</v>
      </c>
      <c r="G13">
        <f>AVERAGE(G2:G12)</f>
        <v>7.2727272727272725</v>
      </c>
      <c r="H13">
        <f>AVERAGE(H2:H12)</f>
        <v>0.18008297272727261</v>
      </c>
    </row>
    <row r="14" spans="1:9">
      <c r="B14" t="s">
        <v>75</v>
      </c>
      <c r="D14">
        <f t="shared" ref="D14:H14" si="1">MEDIAN(D2:D12)</f>
        <v>28</v>
      </c>
      <c r="E14">
        <f t="shared" si="1"/>
        <v>30</v>
      </c>
      <c r="F14">
        <f t="shared" si="1"/>
        <v>122</v>
      </c>
      <c r="G14">
        <f>MEDIAN(G2:G12)</f>
        <v>6</v>
      </c>
      <c r="H14">
        <f>MEDIAN(H2:H12)</f>
        <v>0.14176</v>
      </c>
    </row>
    <row r="15" spans="1:9">
      <c r="B15" t="s">
        <v>76</v>
      </c>
      <c r="D15">
        <f t="shared" ref="D15:H15" si="2">MIN(D2:D12)</f>
        <v>6</v>
      </c>
      <c r="E15">
        <f t="shared" si="2"/>
        <v>8</v>
      </c>
      <c r="F15">
        <f t="shared" si="2"/>
        <v>24</v>
      </c>
      <c r="G15">
        <f>MIN(G2:G12)</f>
        <v>6</v>
      </c>
      <c r="H15">
        <f>MIN(H2:H12)</f>
        <v>4.4906E-3</v>
      </c>
    </row>
    <row r="16" spans="1:9">
      <c r="B16" t="s">
        <v>77</v>
      </c>
      <c r="D16">
        <f t="shared" ref="D16:H16" si="3">MAX(D2:D12)</f>
        <v>60</v>
      </c>
      <c r="E16">
        <f t="shared" si="3"/>
        <v>62</v>
      </c>
      <c r="F16">
        <f t="shared" si="3"/>
        <v>240</v>
      </c>
      <c r="G16">
        <f>MAX(G2:G12)</f>
        <v>20</v>
      </c>
      <c r="H16">
        <f>MAX(H2:H12)</f>
        <v>0.60617149999999997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73BD-8011-417F-9B7D-1E29D2F2FD76}">
  <sheetPr codeName="Sheet2"/>
  <dimension ref="A1:I16"/>
  <sheetViews>
    <sheetView workbookViewId="0">
      <selection activeCell="A2" sqref="A2:H12"/>
    </sheetView>
  </sheetViews>
  <sheetFormatPr defaultRowHeight="15"/>
  <cols>
    <col min="1" max="1" width="3" bestFit="1" customWidth="1"/>
    <col min="2" max="2" width="44.42578125" bestFit="1" customWidth="1"/>
    <col min="3" max="3" width="7.5703125" bestFit="1" customWidth="1"/>
    <col min="4" max="4" width="10.85546875" bestFit="1" customWidth="1"/>
    <col min="5" max="5" width="10" bestFit="1" customWidth="1"/>
    <col min="6" max="6" width="11.7109375" bestFit="1" customWidth="1"/>
    <col min="7" max="7" width="11.7109375" customWidth="1"/>
    <col min="8" max="8" width="12.7109375" bestFit="1" customWidth="1"/>
  </cols>
  <sheetData>
    <row r="1" spans="1:9">
      <c r="C1" t="s">
        <v>14</v>
      </c>
      <c r="D1" t="s">
        <v>26</v>
      </c>
      <c r="E1" t="s">
        <v>27</v>
      </c>
      <c r="F1" t="s">
        <v>28</v>
      </c>
      <c r="G1" t="s">
        <v>79</v>
      </c>
      <c r="H1" t="s">
        <v>73</v>
      </c>
    </row>
    <row r="2" spans="1:9">
      <c r="A2">
        <v>1</v>
      </c>
      <c r="B2" t="s">
        <v>15</v>
      </c>
      <c r="C2">
        <v>72</v>
      </c>
      <c r="D2">
        <v>3343</v>
      </c>
      <c r="E2">
        <v>4609</v>
      </c>
      <c r="F2">
        <v>30503</v>
      </c>
      <c r="G2">
        <v>9</v>
      </c>
      <c r="H2" s="8">
        <v>0.2773349</v>
      </c>
      <c r="I2" t="s">
        <v>40</v>
      </c>
    </row>
    <row r="3" spans="1:9">
      <c r="A3">
        <v>2</v>
      </c>
      <c r="B3" t="s">
        <v>16</v>
      </c>
      <c r="C3">
        <v>72</v>
      </c>
      <c r="D3">
        <v>624</v>
      </c>
      <c r="E3">
        <v>625</v>
      </c>
      <c r="F3">
        <v>5602</v>
      </c>
      <c r="G3">
        <v>619</v>
      </c>
      <c r="H3" s="8">
        <v>0.49109159999999902</v>
      </c>
      <c r="I3" t="s">
        <v>41</v>
      </c>
    </row>
    <row r="4" spans="1:9">
      <c r="A4">
        <v>3</v>
      </c>
      <c r="B4" t="s">
        <v>17</v>
      </c>
      <c r="C4">
        <v>72</v>
      </c>
      <c r="D4">
        <v>5154</v>
      </c>
      <c r="E4">
        <v>5156</v>
      </c>
      <c r="F4">
        <v>46618</v>
      </c>
      <c r="G4">
        <v>9</v>
      </c>
      <c r="H4" s="8">
        <v>0.5504829</v>
      </c>
      <c r="I4" t="s">
        <v>42</v>
      </c>
    </row>
    <row r="5" spans="1:9">
      <c r="A5">
        <v>4</v>
      </c>
      <c r="B5" t="s">
        <v>18</v>
      </c>
      <c r="C5">
        <v>72</v>
      </c>
      <c r="D5">
        <v>17</v>
      </c>
      <c r="E5">
        <v>19</v>
      </c>
      <c r="F5">
        <v>170</v>
      </c>
      <c r="G5">
        <v>9</v>
      </c>
      <c r="H5" s="8">
        <v>2.9929299999999999E-2</v>
      </c>
      <c r="I5" t="s">
        <v>43</v>
      </c>
    </row>
    <row r="6" spans="1:9">
      <c r="A6">
        <v>5</v>
      </c>
      <c r="B6" t="s">
        <v>19</v>
      </c>
      <c r="C6">
        <v>72</v>
      </c>
      <c r="D6">
        <v>9</v>
      </c>
      <c r="E6">
        <v>11</v>
      </c>
      <c r="F6">
        <v>86</v>
      </c>
      <c r="G6">
        <v>9</v>
      </c>
      <c r="H6" s="8">
        <v>0.53036289999999997</v>
      </c>
      <c r="I6" t="s">
        <v>44</v>
      </c>
    </row>
    <row r="7" spans="1:9">
      <c r="A7">
        <v>6</v>
      </c>
      <c r="B7" t="s">
        <v>20</v>
      </c>
      <c r="C7">
        <v>72</v>
      </c>
      <c r="D7">
        <v>27</v>
      </c>
      <c r="E7">
        <v>29</v>
      </c>
      <c r="F7">
        <v>249</v>
      </c>
      <c r="G7">
        <v>9</v>
      </c>
      <c r="H7" s="8">
        <v>0.68834119999999999</v>
      </c>
      <c r="I7" t="s">
        <v>45</v>
      </c>
    </row>
    <row r="8" spans="1:9">
      <c r="A8">
        <v>7</v>
      </c>
      <c r="B8" t="s">
        <v>21</v>
      </c>
      <c r="C8">
        <v>72</v>
      </c>
      <c r="D8">
        <v>9</v>
      </c>
      <c r="E8">
        <v>11</v>
      </c>
      <c r="F8">
        <v>84</v>
      </c>
      <c r="G8">
        <v>9</v>
      </c>
      <c r="H8" s="8">
        <v>1.3809274</v>
      </c>
      <c r="I8" t="s">
        <v>46</v>
      </c>
    </row>
    <row r="9" spans="1:9">
      <c r="A9">
        <v>8</v>
      </c>
      <c r="B9" t="s">
        <v>22</v>
      </c>
      <c r="C9">
        <v>72</v>
      </c>
      <c r="D9">
        <v>2467</v>
      </c>
      <c r="E9">
        <v>2469</v>
      </c>
      <c r="F9">
        <v>22522</v>
      </c>
      <c r="G9">
        <v>9</v>
      </c>
      <c r="H9" s="8">
        <v>0.66936799999999996</v>
      </c>
      <c r="I9" t="s">
        <v>47</v>
      </c>
    </row>
    <row r="10" spans="1:9">
      <c r="A10">
        <v>9</v>
      </c>
      <c r="B10" t="s">
        <v>23</v>
      </c>
      <c r="C10">
        <v>72</v>
      </c>
      <c r="D10">
        <v>357</v>
      </c>
      <c r="E10">
        <v>359</v>
      </c>
      <c r="F10">
        <v>3426</v>
      </c>
      <c r="G10">
        <v>9</v>
      </c>
      <c r="H10" s="8">
        <v>4.7051438000000001</v>
      </c>
      <c r="I10" t="s">
        <v>48</v>
      </c>
    </row>
    <row r="11" spans="1:9">
      <c r="A11">
        <v>10</v>
      </c>
      <c r="B11" t="s">
        <v>24</v>
      </c>
      <c r="C11">
        <v>72</v>
      </c>
      <c r="D11">
        <v>2887</v>
      </c>
      <c r="E11">
        <v>2889</v>
      </c>
      <c r="F11">
        <v>26594</v>
      </c>
      <c r="G11">
        <v>9</v>
      </c>
      <c r="H11" s="8">
        <v>24.824133499999999</v>
      </c>
      <c r="I11" t="s">
        <v>49</v>
      </c>
    </row>
    <row r="12" spans="1:9">
      <c r="A12">
        <v>11</v>
      </c>
      <c r="B12" t="s">
        <v>25</v>
      </c>
      <c r="C12">
        <v>72</v>
      </c>
      <c r="D12">
        <v>1037</v>
      </c>
      <c r="E12">
        <v>1039</v>
      </c>
      <c r="F12">
        <v>9605</v>
      </c>
      <c r="G12">
        <v>9</v>
      </c>
      <c r="H12" s="8">
        <v>53.5108484</v>
      </c>
      <c r="I12" t="s">
        <v>50</v>
      </c>
    </row>
    <row r="13" spans="1:9">
      <c r="B13" t="s">
        <v>74</v>
      </c>
      <c r="D13">
        <f t="shared" ref="D13:F13" si="0">AVERAGE(D2:D12)</f>
        <v>1448.2727272727273</v>
      </c>
      <c r="E13">
        <f t="shared" si="0"/>
        <v>1565.090909090909</v>
      </c>
      <c r="F13">
        <f t="shared" si="0"/>
        <v>13223.545454545454</v>
      </c>
      <c r="G13">
        <f>AVERAGE(G2:G12)</f>
        <v>64.454545454545453</v>
      </c>
      <c r="H13">
        <f>AVERAGE(H2:H12)</f>
        <v>7.9689058090909093</v>
      </c>
    </row>
    <row r="14" spans="1:9">
      <c r="B14" t="s">
        <v>75</v>
      </c>
      <c r="D14">
        <f t="shared" ref="D14:H14" si="1">MEDIAN(D2:D12)</f>
        <v>624</v>
      </c>
      <c r="E14">
        <f t="shared" si="1"/>
        <v>625</v>
      </c>
      <c r="F14">
        <f t="shared" si="1"/>
        <v>5602</v>
      </c>
      <c r="G14">
        <f>MEDIAN(G2:G12)</f>
        <v>9</v>
      </c>
      <c r="H14">
        <f>MEDIAN(H2:H12)</f>
        <v>0.66936799999999996</v>
      </c>
    </row>
    <row r="15" spans="1:9">
      <c r="B15" t="s">
        <v>76</v>
      </c>
      <c r="D15">
        <f t="shared" ref="D15:H15" si="2">MIN(D2:D12)</f>
        <v>9</v>
      </c>
      <c r="E15">
        <f t="shared" si="2"/>
        <v>11</v>
      </c>
      <c r="F15">
        <f t="shared" si="2"/>
        <v>84</v>
      </c>
      <c r="G15">
        <f>MIN(G2:G12)</f>
        <v>9</v>
      </c>
      <c r="H15">
        <f>MIN(H2:H12)</f>
        <v>2.9929299999999999E-2</v>
      </c>
    </row>
    <row r="16" spans="1:9">
      <c r="B16" t="s">
        <v>77</v>
      </c>
      <c r="D16">
        <f t="shared" ref="D16:H16" si="3">MAX(D2:D12)</f>
        <v>5154</v>
      </c>
      <c r="E16">
        <f t="shared" si="3"/>
        <v>5156</v>
      </c>
      <c r="F16">
        <f t="shared" si="3"/>
        <v>46618</v>
      </c>
      <c r="G16">
        <f>MAX(G2:G12)</f>
        <v>619</v>
      </c>
      <c r="H16">
        <f>MAX(H2:H12)</f>
        <v>53.5108484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B37B-6B96-434B-91EC-AD60E6C1052C}">
  <dimension ref="A1:I16"/>
  <sheetViews>
    <sheetView topLeftCell="A4" workbookViewId="0">
      <selection activeCell="A2" sqref="A2:H12"/>
    </sheetView>
  </sheetViews>
  <sheetFormatPr defaultRowHeight="15"/>
  <cols>
    <col min="1" max="1" width="3" bestFit="1" customWidth="1"/>
    <col min="2" max="2" width="44.42578125" bestFit="1" customWidth="1"/>
    <col min="3" max="3" width="7.5703125" bestFit="1" customWidth="1"/>
    <col min="4" max="4" width="10.85546875" bestFit="1" customWidth="1"/>
    <col min="5" max="5" width="10" bestFit="1" customWidth="1"/>
    <col min="6" max="6" width="11.7109375" bestFit="1" customWidth="1"/>
    <col min="7" max="7" width="11.7109375" customWidth="1"/>
    <col min="8" max="8" width="12.7109375" bestFit="1" customWidth="1"/>
    <col min="9" max="9" width="60.140625" bestFit="1" customWidth="1"/>
  </cols>
  <sheetData>
    <row r="1" spans="1:9">
      <c r="C1" t="s">
        <v>14</v>
      </c>
      <c r="D1" t="s">
        <v>26</v>
      </c>
      <c r="E1" t="s">
        <v>27</v>
      </c>
      <c r="F1" t="s">
        <v>28</v>
      </c>
      <c r="G1" t="s">
        <v>79</v>
      </c>
      <c r="H1" t="s">
        <v>73</v>
      </c>
    </row>
    <row r="2" spans="1:9">
      <c r="A2">
        <v>1</v>
      </c>
      <c r="B2" t="s">
        <v>15</v>
      </c>
      <c r="C2">
        <v>88</v>
      </c>
      <c r="D2">
        <v>14663</v>
      </c>
      <c r="E2">
        <v>18098</v>
      </c>
      <c r="F2">
        <v>129625</v>
      </c>
      <c r="G2">
        <v>12</v>
      </c>
      <c r="H2" s="8">
        <v>0.80424839999999997</v>
      </c>
      <c r="I2" t="s">
        <v>51</v>
      </c>
    </row>
    <row r="3" spans="1:9">
      <c r="A3">
        <v>2</v>
      </c>
      <c r="B3" t="s">
        <v>16</v>
      </c>
      <c r="C3">
        <v>88</v>
      </c>
      <c r="D3">
        <v>408</v>
      </c>
      <c r="E3">
        <v>409</v>
      </c>
      <c r="F3">
        <v>3364</v>
      </c>
      <c r="G3">
        <v>392</v>
      </c>
      <c r="H3" s="8">
        <v>0.2503648</v>
      </c>
      <c r="I3" t="s">
        <v>52</v>
      </c>
    </row>
    <row r="4" spans="1:9">
      <c r="A4">
        <v>3</v>
      </c>
      <c r="B4" t="s">
        <v>17</v>
      </c>
      <c r="C4">
        <v>88</v>
      </c>
      <c r="D4">
        <v>18510</v>
      </c>
      <c r="E4">
        <v>18612</v>
      </c>
      <c r="F4">
        <v>161936</v>
      </c>
      <c r="G4">
        <v>12</v>
      </c>
      <c r="H4" s="8">
        <v>1.3088454</v>
      </c>
      <c r="I4" t="s">
        <v>53</v>
      </c>
    </row>
    <row r="5" spans="1:9">
      <c r="A5">
        <v>4</v>
      </c>
      <c r="B5" t="s">
        <v>18</v>
      </c>
      <c r="C5">
        <v>88</v>
      </c>
      <c r="D5">
        <v>25</v>
      </c>
      <c r="E5">
        <v>27</v>
      </c>
      <c r="F5">
        <v>230</v>
      </c>
      <c r="G5">
        <v>15</v>
      </c>
      <c r="H5" s="8">
        <v>3.585E-2</v>
      </c>
      <c r="I5" t="s">
        <v>54</v>
      </c>
    </row>
    <row r="6" spans="1:9">
      <c r="A6">
        <v>5</v>
      </c>
      <c r="B6" t="s">
        <v>19</v>
      </c>
      <c r="C6">
        <v>88</v>
      </c>
      <c r="D6">
        <v>14</v>
      </c>
      <c r="E6">
        <v>16</v>
      </c>
      <c r="F6">
        <v>126</v>
      </c>
      <c r="G6">
        <v>14</v>
      </c>
      <c r="H6" s="8">
        <v>0.91506810000000005</v>
      </c>
      <c r="I6" t="s">
        <v>55</v>
      </c>
    </row>
    <row r="7" spans="1:9">
      <c r="A7">
        <v>6</v>
      </c>
      <c r="B7" t="s">
        <v>20</v>
      </c>
      <c r="C7">
        <v>88</v>
      </c>
      <c r="D7">
        <v>21</v>
      </c>
      <c r="E7">
        <v>23</v>
      </c>
      <c r="F7">
        <v>195</v>
      </c>
      <c r="G7">
        <v>13</v>
      </c>
      <c r="H7" s="8">
        <v>0.97182690000000005</v>
      </c>
      <c r="I7" t="s">
        <v>56</v>
      </c>
    </row>
    <row r="8" spans="1:9">
      <c r="A8">
        <v>7</v>
      </c>
      <c r="B8" t="s">
        <v>21</v>
      </c>
      <c r="C8">
        <v>88</v>
      </c>
      <c r="D8">
        <v>35</v>
      </c>
      <c r="E8">
        <v>37</v>
      </c>
      <c r="F8">
        <v>345</v>
      </c>
      <c r="G8">
        <v>17</v>
      </c>
      <c r="H8" s="8">
        <v>4.1138360999999897</v>
      </c>
      <c r="I8" t="s">
        <v>57</v>
      </c>
    </row>
    <row r="9" spans="1:9">
      <c r="A9">
        <v>8</v>
      </c>
      <c r="B9" t="s">
        <v>22</v>
      </c>
      <c r="C9">
        <v>88</v>
      </c>
      <c r="D9">
        <v>7388</v>
      </c>
      <c r="E9">
        <v>7390</v>
      </c>
      <c r="F9">
        <v>65711</v>
      </c>
      <c r="G9">
        <v>12</v>
      </c>
      <c r="H9" s="8">
        <v>1.0177506999999999</v>
      </c>
      <c r="I9" t="s">
        <v>58</v>
      </c>
    </row>
    <row r="10" spans="1:9">
      <c r="A10">
        <v>9</v>
      </c>
      <c r="B10" t="s">
        <v>23</v>
      </c>
      <c r="C10">
        <v>88</v>
      </c>
      <c r="D10">
        <v>469</v>
      </c>
      <c r="E10">
        <v>371</v>
      </c>
      <c r="F10">
        <v>3403</v>
      </c>
      <c r="G10">
        <v>12</v>
      </c>
      <c r="H10" s="8">
        <v>8.5878785000000004</v>
      </c>
      <c r="I10" t="s">
        <v>59</v>
      </c>
    </row>
    <row r="11" spans="1:9">
      <c r="A11">
        <v>10</v>
      </c>
      <c r="B11" t="s">
        <v>24</v>
      </c>
      <c r="C11">
        <v>88</v>
      </c>
      <c r="D11">
        <v>9580</v>
      </c>
      <c r="E11">
        <v>9582</v>
      </c>
      <c r="F11">
        <v>86312</v>
      </c>
      <c r="G11">
        <v>12</v>
      </c>
      <c r="H11" s="8">
        <v>152.9223672</v>
      </c>
      <c r="I11" t="s">
        <v>60</v>
      </c>
    </row>
    <row r="12" spans="1:9">
      <c r="A12">
        <v>11</v>
      </c>
      <c r="B12" t="s">
        <v>25</v>
      </c>
      <c r="C12">
        <v>88</v>
      </c>
      <c r="D12" s="7">
        <v>3423</v>
      </c>
      <c r="E12">
        <v>3425</v>
      </c>
      <c r="F12">
        <v>31596</v>
      </c>
      <c r="G12">
        <v>12</v>
      </c>
      <c r="H12" s="8">
        <v>280.61720250000002</v>
      </c>
      <c r="I12" t="s">
        <v>61</v>
      </c>
    </row>
    <row r="13" spans="1:9">
      <c r="B13" t="s">
        <v>74</v>
      </c>
      <c r="D13">
        <f t="shared" ref="D13:F13" si="0">AVERAGE(D2:D12)</f>
        <v>4957.818181818182</v>
      </c>
      <c r="E13">
        <f t="shared" si="0"/>
        <v>5271.818181818182</v>
      </c>
      <c r="F13">
        <f t="shared" si="0"/>
        <v>43894.818181818184</v>
      </c>
      <c r="G13">
        <f>AVERAGE(G2:G12)</f>
        <v>47.545454545454547</v>
      </c>
      <c r="H13">
        <f>AVERAGE(H2:H12)</f>
        <v>41.049567145454546</v>
      </c>
    </row>
    <row r="14" spans="1:9">
      <c r="B14" t="s">
        <v>75</v>
      </c>
      <c r="D14">
        <f t="shared" ref="D14:H14" si="1">MEDIAN(D2:D12)</f>
        <v>469</v>
      </c>
      <c r="E14">
        <f t="shared" si="1"/>
        <v>409</v>
      </c>
      <c r="F14">
        <f t="shared" si="1"/>
        <v>3403</v>
      </c>
      <c r="G14">
        <f>MEDIAN(G2:G12)</f>
        <v>12</v>
      </c>
      <c r="H14">
        <f>MEDIAN(H2:H12)</f>
        <v>1.0177506999999999</v>
      </c>
    </row>
    <row r="15" spans="1:9">
      <c r="B15" t="s">
        <v>76</v>
      </c>
      <c r="D15">
        <f t="shared" ref="D15:H15" si="2">MIN(D2:D12)</f>
        <v>14</v>
      </c>
      <c r="E15">
        <f t="shared" si="2"/>
        <v>16</v>
      </c>
      <c r="F15">
        <f t="shared" si="2"/>
        <v>126</v>
      </c>
      <c r="G15">
        <f>MIN(G2:G12)</f>
        <v>12</v>
      </c>
      <c r="H15">
        <f>MIN(H2:H12)</f>
        <v>3.585E-2</v>
      </c>
    </row>
    <row r="16" spans="1:9">
      <c r="B16" t="s">
        <v>77</v>
      </c>
      <c r="D16">
        <f t="shared" ref="D16:H16" si="3">MAX(D2:D12)</f>
        <v>18510</v>
      </c>
      <c r="E16">
        <f t="shared" si="3"/>
        <v>18612</v>
      </c>
      <c r="F16">
        <f t="shared" si="3"/>
        <v>161936</v>
      </c>
      <c r="G16">
        <f>MAX(G2:G12)</f>
        <v>392</v>
      </c>
      <c r="H16">
        <f>MAX(H2:H12)</f>
        <v>280.61720250000002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5A22-F25E-48B3-AD1C-1C777BBCB85D}">
  <dimension ref="A1:I16"/>
  <sheetViews>
    <sheetView workbookViewId="0">
      <selection activeCell="H12" sqref="A2:H12"/>
    </sheetView>
  </sheetViews>
  <sheetFormatPr defaultRowHeight="15"/>
  <cols>
    <col min="1" max="1" width="3" bestFit="1" customWidth="1"/>
    <col min="2" max="2" width="44.42578125" bestFit="1" customWidth="1"/>
    <col min="3" max="3" width="7.5703125" bestFit="1" customWidth="1"/>
    <col min="4" max="4" width="10.85546875" bestFit="1" customWidth="1"/>
    <col min="5" max="5" width="10" bestFit="1" customWidth="1"/>
    <col min="6" max="6" width="11.7109375" bestFit="1" customWidth="1"/>
    <col min="7" max="7" width="11.7109375" customWidth="1"/>
    <col min="8" max="8" width="12.7109375" bestFit="1" customWidth="1"/>
    <col min="9" max="9" width="60.140625" bestFit="1" customWidth="1"/>
  </cols>
  <sheetData>
    <row r="1" spans="1:9">
      <c r="C1" t="s">
        <v>14</v>
      </c>
      <c r="D1" t="s">
        <v>26</v>
      </c>
      <c r="E1" t="s">
        <v>27</v>
      </c>
      <c r="F1" t="s">
        <v>28</v>
      </c>
      <c r="G1" t="s">
        <v>78</v>
      </c>
      <c r="H1" t="s">
        <v>73</v>
      </c>
    </row>
    <row r="2" spans="1:9">
      <c r="A2">
        <v>1</v>
      </c>
      <c r="B2" t="s">
        <v>15</v>
      </c>
      <c r="C2">
        <v>104</v>
      </c>
      <c r="D2">
        <v>99736</v>
      </c>
      <c r="E2">
        <v>114953</v>
      </c>
      <c r="F2">
        <v>944130</v>
      </c>
      <c r="G2">
        <v>14</v>
      </c>
      <c r="H2" s="8">
        <v>4.2163348000000003</v>
      </c>
      <c r="I2" t="s">
        <v>62</v>
      </c>
    </row>
    <row r="3" spans="1:9">
      <c r="A3">
        <v>2</v>
      </c>
      <c r="B3" t="s">
        <v>16</v>
      </c>
      <c r="C3">
        <v>104</v>
      </c>
      <c r="D3">
        <v>25174</v>
      </c>
      <c r="E3">
        <v>25175</v>
      </c>
      <c r="F3">
        <v>228849</v>
      </c>
      <c r="G3">
        <v>24132</v>
      </c>
      <c r="H3" s="8">
        <v>683.57419069999901</v>
      </c>
      <c r="I3" t="s">
        <v>63</v>
      </c>
    </row>
    <row r="4" spans="1:9">
      <c r="A4">
        <v>3</v>
      </c>
      <c r="B4" t="s">
        <v>17</v>
      </c>
      <c r="C4">
        <v>104</v>
      </c>
      <c r="D4">
        <v>113339</v>
      </c>
      <c r="E4">
        <v>113341</v>
      </c>
      <c r="F4">
        <v>1066413</v>
      </c>
      <c r="G4">
        <v>14</v>
      </c>
      <c r="H4" s="8">
        <v>6.886196</v>
      </c>
      <c r="I4" t="s">
        <v>64</v>
      </c>
    </row>
    <row r="5" spans="1:9">
      <c r="A5">
        <v>4</v>
      </c>
      <c r="B5" t="s">
        <v>18</v>
      </c>
      <c r="C5">
        <v>104</v>
      </c>
      <c r="D5">
        <v>29</v>
      </c>
      <c r="E5">
        <v>31</v>
      </c>
      <c r="F5">
        <v>280</v>
      </c>
      <c r="G5">
        <v>18</v>
      </c>
      <c r="H5" s="8">
        <v>4.3065099999999898E-2</v>
      </c>
      <c r="I5" t="s">
        <v>65</v>
      </c>
    </row>
    <row r="6" spans="1:9">
      <c r="A6">
        <v>5</v>
      </c>
      <c r="B6" t="s">
        <v>19</v>
      </c>
      <c r="C6">
        <v>104</v>
      </c>
      <c r="D6">
        <v>17</v>
      </c>
      <c r="E6">
        <v>19</v>
      </c>
      <c r="F6">
        <v>165</v>
      </c>
      <c r="G6">
        <v>17</v>
      </c>
      <c r="H6" s="8">
        <v>1.1492266</v>
      </c>
      <c r="I6" t="s">
        <v>66</v>
      </c>
    </row>
    <row r="7" spans="1:9">
      <c r="A7">
        <v>6</v>
      </c>
      <c r="B7" t="s">
        <v>20</v>
      </c>
      <c r="C7">
        <v>104</v>
      </c>
      <c r="D7">
        <v>56</v>
      </c>
      <c r="E7">
        <v>58</v>
      </c>
      <c r="F7">
        <v>580</v>
      </c>
      <c r="G7">
        <v>17</v>
      </c>
      <c r="H7" s="8">
        <v>1.7892402000000001</v>
      </c>
      <c r="I7" t="s">
        <v>67</v>
      </c>
    </row>
    <row r="8" spans="1:9">
      <c r="A8">
        <v>7</v>
      </c>
      <c r="B8" t="s">
        <v>21</v>
      </c>
      <c r="C8">
        <v>104</v>
      </c>
      <c r="D8">
        <v>107</v>
      </c>
      <c r="E8">
        <v>109</v>
      </c>
      <c r="F8">
        <v>1164</v>
      </c>
      <c r="G8">
        <v>14</v>
      </c>
      <c r="H8" s="8">
        <v>14.9308858</v>
      </c>
      <c r="I8" t="s">
        <v>68</v>
      </c>
    </row>
    <row r="9" spans="1:9">
      <c r="A9">
        <v>8</v>
      </c>
      <c r="B9" t="s">
        <v>22</v>
      </c>
      <c r="C9">
        <v>104</v>
      </c>
      <c r="D9">
        <v>34330</v>
      </c>
      <c r="E9">
        <v>34332</v>
      </c>
      <c r="F9">
        <v>328509</v>
      </c>
      <c r="G9">
        <v>14</v>
      </c>
      <c r="H9" s="8">
        <v>4.1315559999999998</v>
      </c>
      <c r="I9" t="s">
        <v>69</v>
      </c>
    </row>
    <row r="10" spans="1:9">
      <c r="A10">
        <v>9</v>
      </c>
      <c r="B10" t="s">
        <v>23</v>
      </c>
      <c r="C10">
        <v>104</v>
      </c>
      <c r="D10">
        <v>1208</v>
      </c>
      <c r="E10">
        <v>1210</v>
      </c>
      <c r="F10">
        <v>12210</v>
      </c>
      <c r="G10">
        <v>15</v>
      </c>
      <c r="H10" s="8">
        <v>42.369601000000003</v>
      </c>
      <c r="I10" t="s">
        <v>70</v>
      </c>
    </row>
    <row r="11" spans="1:9">
      <c r="A11">
        <v>10</v>
      </c>
      <c r="B11" t="s">
        <v>24</v>
      </c>
      <c r="C11">
        <v>104</v>
      </c>
      <c r="D11">
        <v>62077</v>
      </c>
      <c r="E11">
        <v>62079</v>
      </c>
      <c r="F11">
        <v>599376</v>
      </c>
      <c r="G11">
        <v>14</v>
      </c>
      <c r="H11" s="8">
        <v>1435.0428345</v>
      </c>
      <c r="I11" t="s">
        <v>71</v>
      </c>
    </row>
    <row r="12" spans="1:9">
      <c r="A12">
        <v>11</v>
      </c>
      <c r="B12" t="s">
        <v>25</v>
      </c>
      <c r="C12">
        <v>104</v>
      </c>
      <c r="D12">
        <v>22606</v>
      </c>
      <c r="E12">
        <v>22608</v>
      </c>
      <c r="F12">
        <v>224229</v>
      </c>
      <c r="G12">
        <v>14</v>
      </c>
      <c r="H12" s="8">
        <v>2886.6155558</v>
      </c>
      <c r="I12" t="s">
        <v>72</v>
      </c>
    </row>
    <row r="13" spans="1:9">
      <c r="B13" t="s">
        <v>74</v>
      </c>
      <c r="D13">
        <f t="shared" ref="D13:F13" si="0">AVERAGE(D2:D12)</f>
        <v>32607.18181818182</v>
      </c>
      <c r="E13">
        <f t="shared" si="0"/>
        <v>33992.272727272728</v>
      </c>
      <c r="F13">
        <f t="shared" si="0"/>
        <v>309627.72727272729</v>
      </c>
      <c r="G13">
        <f>AVERAGE(G2:G12)</f>
        <v>2207.5454545454545</v>
      </c>
      <c r="H13">
        <f>AVERAGE(H2:H12)</f>
        <v>461.88624422727264</v>
      </c>
    </row>
    <row r="14" spans="1:9">
      <c r="B14" t="s">
        <v>75</v>
      </c>
      <c r="D14">
        <f t="shared" ref="D14:H14" si="1">MEDIAN(D2:D12)</f>
        <v>22606</v>
      </c>
      <c r="E14">
        <f t="shared" si="1"/>
        <v>22608</v>
      </c>
      <c r="F14">
        <f t="shared" si="1"/>
        <v>224229</v>
      </c>
      <c r="G14">
        <f>MEDIAN(G2:G12)</f>
        <v>14</v>
      </c>
      <c r="H14">
        <f>MEDIAN(H2:H12)</f>
        <v>6.886196</v>
      </c>
    </row>
    <row r="15" spans="1:9">
      <c r="B15" t="s">
        <v>76</v>
      </c>
      <c r="D15">
        <f t="shared" ref="D15:H15" si="2">MIN(D2:D12)</f>
        <v>17</v>
      </c>
      <c r="E15">
        <f t="shared" si="2"/>
        <v>19</v>
      </c>
      <c r="F15">
        <f t="shared" si="2"/>
        <v>165</v>
      </c>
      <c r="G15">
        <f>MIN(G2:G12)</f>
        <v>14</v>
      </c>
      <c r="H15">
        <f>MIN(H2:H12)</f>
        <v>4.3065099999999898E-2</v>
      </c>
    </row>
    <row r="16" spans="1:9">
      <c r="B16" t="s">
        <v>77</v>
      </c>
      <c r="D16">
        <f t="shared" ref="D16:H16" si="3">MAX(D2:D12)</f>
        <v>113339</v>
      </c>
      <c r="E16">
        <f t="shared" si="3"/>
        <v>114953</v>
      </c>
      <c r="F16">
        <f t="shared" si="3"/>
        <v>1066413</v>
      </c>
      <c r="G16">
        <f>MAX(G2:G12)</f>
        <v>24132</v>
      </c>
      <c r="H16">
        <f>MAX(H2:H12)</f>
        <v>2886.6155558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6884-61A5-42CD-99A7-A8FDD73F70F6}">
  <dimension ref="A1:AB18"/>
  <sheetViews>
    <sheetView tabSelected="1" topLeftCell="A34" workbookViewId="0">
      <selection activeCell="Q47" sqref="Q47"/>
    </sheetView>
  </sheetViews>
  <sheetFormatPr defaultRowHeight="15"/>
  <cols>
    <col min="2" max="2" width="10.85546875" bestFit="1" customWidth="1"/>
    <col min="3" max="3" width="10" bestFit="1" customWidth="1"/>
    <col min="4" max="4" width="11.7109375" bestFit="1" customWidth="1"/>
    <col min="5" max="5" width="11" bestFit="1" customWidth="1"/>
    <col min="6" max="6" width="12.7109375" bestFit="1" customWidth="1"/>
    <col min="7" max="7" width="10.85546875" bestFit="1" customWidth="1"/>
    <col min="8" max="8" width="10" bestFit="1" customWidth="1"/>
    <col min="9" max="9" width="11.7109375" bestFit="1" customWidth="1"/>
    <col min="10" max="10" width="11" bestFit="1" customWidth="1"/>
    <col min="11" max="11" width="12.7109375" bestFit="1" customWidth="1"/>
    <col min="12" max="12" width="10.85546875" bestFit="1" customWidth="1"/>
    <col min="13" max="13" width="10" bestFit="1" customWidth="1"/>
    <col min="14" max="14" width="11.7109375" bestFit="1" customWidth="1"/>
    <col min="15" max="15" width="11" bestFit="1" customWidth="1"/>
    <col min="16" max="16" width="12.7109375" bestFit="1" customWidth="1"/>
    <col min="17" max="17" width="10.85546875" bestFit="1" customWidth="1"/>
    <col min="18" max="18" width="10" bestFit="1" customWidth="1"/>
    <col min="19" max="19" width="12.28515625" customWidth="1"/>
    <col min="21" max="21" width="12.7109375" bestFit="1" customWidth="1"/>
  </cols>
  <sheetData>
    <row r="1" spans="1:28">
      <c r="B1" s="10" t="s">
        <v>80</v>
      </c>
      <c r="C1" s="11"/>
      <c r="D1" s="11"/>
      <c r="E1" s="11"/>
      <c r="F1" s="15"/>
      <c r="G1" s="10" t="s">
        <v>81</v>
      </c>
      <c r="H1" s="11"/>
      <c r="I1" s="11"/>
      <c r="J1" s="11"/>
      <c r="K1" s="15"/>
      <c r="L1" s="10" t="s">
        <v>82</v>
      </c>
      <c r="M1" s="11"/>
      <c r="N1" s="11"/>
      <c r="O1" s="11"/>
      <c r="P1" s="15"/>
      <c r="Q1" s="10" t="s">
        <v>83</v>
      </c>
      <c r="R1" s="11"/>
      <c r="S1" s="11"/>
      <c r="T1" s="11"/>
      <c r="U1" s="12"/>
      <c r="W1" t="s">
        <v>75</v>
      </c>
    </row>
    <row r="2" spans="1:28">
      <c r="B2" s="13" t="s">
        <v>26</v>
      </c>
      <c r="C2" s="9" t="s">
        <v>27</v>
      </c>
      <c r="D2" s="9" t="s">
        <v>28</v>
      </c>
      <c r="E2" s="9" t="s">
        <v>78</v>
      </c>
      <c r="F2" s="16" t="s">
        <v>73</v>
      </c>
      <c r="G2" s="13" t="s">
        <v>26</v>
      </c>
      <c r="H2" s="9" t="s">
        <v>27</v>
      </c>
      <c r="I2" s="9" t="s">
        <v>28</v>
      </c>
      <c r="J2" s="9" t="s">
        <v>78</v>
      </c>
      <c r="K2" s="16" t="s">
        <v>73</v>
      </c>
      <c r="L2" s="13" t="s">
        <v>26</v>
      </c>
      <c r="M2" s="9" t="s">
        <v>27</v>
      </c>
      <c r="N2" s="9" t="s">
        <v>28</v>
      </c>
      <c r="O2" s="9" t="s">
        <v>78</v>
      </c>
      <c r="P2" s="16" t="s">
        <v>73</v>
      </c>
      <c r="Q2" s="13" t="s">
        <v>26</v>
      </c>
      <c r="R2" s="9" t="s">
        <v>27</v>
      </c>
      <c r="S2" s="9" t="s">
        <v>28</v>
      </c>
      <c r="T2" s="9" t="s">
        <v>78</v>
      </c>
      <c r="U2" s="14" t="s">
        <v>73</v>
      </c>
      <c r="X2" t="s">
        <v>26</v>
      </c>
      <c r="Y2" t="s">
        <v>27</v>
      </c>
      <c r="Z2" t="s">
        <v>28</v>
      </c>
      <c r="AA2" t="s">
        <v>78</v>
      </c>
      <c r="AB2" t="s">
        <v>73</v>
      </c>
    </row>
    <row r="3" spans="1:28">
      <c r="A3" t="s">
        <v>75</v>
      </c>
      <c r="B3" s="17">
        <f>problem1!D14</f>
        <v>28</v>
      </c>
      <c r="C3" s="17">
        <f>problem1!E14</f>
        <v>30</v>
      </c>
      <c r="D3" s="17">
        <f>problem1!F14</f>
        <v>122</v>
      </c>
      <c r="E3" s="17">
        <f>problem1!G14</f>
        <v>6</v>
      </c>
      <c r="F3" s="18">
        <f>problem1!H14</f>
        <v>0.14176</v>
      </c>
      <c r="G3" s="17">
        <f>problem2!D14</f>
        <v>624</v>
      </c>
      <c r="H3" s="17">
        <f>problem2!E14</f>
        <v>625</v>
      </c>
      <c r="I3" s="17">
        <f>problem2!F14</f>
        <v>5602</v>
      </c>
      <c r="J3" s="17">
        <f>problem2!G14</f>
        <v>9</v>
      </c>
      <c r="K3" s="18">
        <f>problem2!H14</f>
        <v>0.66936799999999996</v>
      </c>
      <c r="L3" s="17">
        <f>problem3!D14</f>
        <v>469</v>
      </c>
      <c r="M3" s="17">
        <f>problem3!E14</f>
        <v>409</v>
      </c>
      <c r="N3" s="17">
        <f>problem3!F14</f>
        <v>3403</v>
      </c>
      <c r="O3" s="17">
        <f>problem3!G14</f>
        <v>12</v>
      </c>
      <c r="P3" s="18">
        <f>problem3!H14</f>
        <v>1.0177506999999999</v>
      </c>
      <c r="Q3" s="17">
        <f>problem4!D14</f>
        <v>22606</v>
      </c>
      <c r="R3" s="17">
        <f>problem4!E14</f>
        <v>22608</v>
      </c>
      <c r="S3" s="17">
        <f>problem4!F14</f>
        <v>224229</v>
      </c>
      <c r="T3" s="17">
        <f>problem4!G14</f>
        <v>14</v>
      </c>
      <c r="U3" s="18">
        <f>problem4!H14</f>
        <v>6.886196</v>
      </c>
      <c r="W3">
        <v>1</v>
      </c>
      <c r="X3">
        <f>problem1!D14</f>
        <v>28</v>
      </c>
      <c r="Y3">
        <f>problem1!E14</f>
        <v>30</v>
      </c>
      <c r="Z3">
        <f>problem1!F14</f>
        <v>122</v>
      </c>
      <c r="AA3">
        <f>problem1!G14</f>
        <v>6</v>
      </c>
      <c r="AB3">
        <f>problem1!H14</f>
        <v>0.14176</v>
      </c>
    </row>
    <row r="4" spans="1:28">
      <c r="A4" t="s">
        <v>76</v>
      </c>
      <c r="B4" s="17">
        <f>problem1!D15</f>
        <v>6</v>
      </c>
      <c r="C4" s="17">
        <f>problem1!E15</f>
        <v>8</v>
      </c>
      <c r="D4" s="17">
        <f>problem1!F15</f>
        <v>24</v>
      </c>
      <c r="E4" s="17">
        <f>problem1!G15</f>
        <v>6</v>
      </c>
      <c r="F4" s="18">
        <f>problem1!H15</f>
        <v>4.4906E-3</v>
      </c>
      <c r="G4" s="17">
        <f>problem2!D15</f>
        <v>9</v>
      </c>
      <c r="H4" s="17">
        <f>problem2!E15</f>
        <v>11</v>
      </c>
      <c r="I4" s="17">
        <f>problem2!F15</f>
        <v>84</v>
      </c>
      <c r="J4" s="17">
        <f>problem2!G15</f>
        <v>9</v>
      </c>
      <c r="K4" s="18">
        <f>problem2!H15</f>
        <v>2.9929299999999999E-2</v>
      </c>
      <c r="L4" s="17">
        <f>problem3!D15</f>
        <v>14</v>
      </c>
      <c r="M4" s="17">
        <f>problem3!E15</f>
        <v>16</v>
      </c>
      <c r="N4" s="17">
        <f>problem3!F15</f>
        <v>126</v>
      </c>
      <c r="O4" s="17">
        <f>problem3!G15</f>
        <v>12</v>
      </c>
      <c r="P4" s="18">
        <f>problem3!H15</f>
        <v>3.585E-2</v>
      </c>
      <c r="Q4" s="17">
        <f>problem4!D15</f>
        <v>17</v>
      </c>
      <c r="R4" s="17">
        <f>problem4!E15</f>
        <v>19</v>
      </c>
      <c r="S4" s="17">
        <f>problem4!F15</f>
        <v>165</v>
      </c>
      <c r="T4" s="17">
        <f>problem4!G15</f>
        <v>14</v>
      </c>
      <c r="U4" s="18">
        <f>problem4!H15</f>
        <v>4.3065099999999898E-2</v>
      </c>
      <c r="W4">
        <v>2</v>
      </c>
      <c r="X4">
        <f>problem2!D14</f>
        <v>624</v>
      </c>
      <c r="Y4">
        <f>problem2!E14</f>
        <v>625</v>
      </c>
      <c r="Z4">
        <f>problem2!F14</f>
        <v>5602</v>
      </c>
      <c r="AA4">
        <f>problem2!G14</f>
        <v>9</v>
      </c>
      <c r="AB4">
        <f>problem2!H14</f>
        <v>0.66936799999999996</v>
      </c>
    </row>
    <row r="5" spans="1:28">
      <c r="A5" t="s">
        <v>77</v>
      </c>
      <c r="B5" s="17">
        <f>problem1!D16</f>
        <v>60</v>
      </c>
      <c r="C5" s="17">
        <f>problem1!E16</f>
        <v>62</v>
      </c>
      <c r="D5" s="17">
        <f>problem1!F16</f>
        <v>240</v>
      </c>
      <c r="E5" s="17">
        <f>problem1!G16</f>
        <v>20</v>
      </c>
      <c r="F5" s="18">
        <f>problem1!H16</f>
        <v>0.60617149999999997</v>
      </c>
      <c r="G5" s="17">
        <f>problem2!D16</f>
        <v>5154</v>
      </c>
      <c r="H5" s="17">
        <f>problem2!E16</f>
        <v>5156</v>
      </c>
      <c r="I5" s="17">
        <f>problem2!F16</f>
        <v>46618</v>
      </c>
      <c r="J5" s="17">
        <f>problem2!G16</f>
        <v>619</v>
      </c>
      <c r="K5" s="18">
        <f>problem2!H16</f>
        <v>53.5108484</v>
      </c>
      <c r="L5" s="17">
        <f>problem3!D16</f>
        <v>18510</v>
      </c>
      <c r="M5" s="17">
        <f>problem3!E16</f>
        <v>18612</v>
      </c>
      <c r="N5" s="17">
        <f>problem3!F16</f>
        <v>161936</v>
      </c>
      <c r="O5" s="17">
        <f>problem3!G16</f>
        <v>392</v>
      </c>
      <c r="P5" s="18">
        <f>problem3!H16</f>
        <v>280.61720250000002</v>
      </c>
      <c r="Q5" s="17">
        <f>problem4!D16</f>
        <v>113339</v>
      </c>
      <c r="R5" s="17">
        <f>problem4!E16</f>
        <v>114953</v>
      </c>
      <c r="S5" s="17">
        <f>problem4!F16</f>
        <v>1066413</v>
      </c>
      <c r="T5" s="17">
        <f>problem4!G16</f>
        <v>24132</v>
      </c>
      <c r="U5" s="18">
        <f>problem4!H16</f>
        <v>2886.6155558</v>
      </c>
      <c r="W5">
        <v>3</v>
      </c>
      <c r="X5">
        <f>problem3!D14</f>
        <v>469</v>
      </c>
      <c r="Y5">
        <f>problem3!E14</f>
        <v>409</v>
      </c>
      <c r="Z5">
        <f>problem3!F14</f>
        <v>3403</v>
      </c>
      <c r="AA5">
        <f>problem3!G14</f>
        <v>12</v>
      </c>
      <c r="AB5">
        <f>problem3!H14</f>
        <v>1.0177506999999999</v>
      </c>
    </row>
    <row r="6" spans="1:28">
      <c r="W6">
        <v>4</v>
      </c>
      <c r="X6">
        <f>problem4!D14</f>
        <v>22606</v>
      </c>
      <c r="Y6">
        <f>problem4!E14</f>
        <v>22608</v>
      </c>
      <c r="Z6">
        <f>problem4!F14</f>
        <v>224229</v>
      </c>
      <c r="AA6">
        <f>problem4!G14</f>
        <v>14</v>
      </c>
      <c r="AB6">
        <f>problem4!H14</f>
        <v>6.886196</v>
      </c>
    </row>
    <row r="7" spans="1:28">
      <c r="W7" t="s">
        <v>76</v>
      </c>
    </row>
    <row r="8" spans="1:28">
      <c r="X8" t="s">
        <v>26</v>
      </c>
      <c r="Y8" t="s">
        <v>27</v>
      </c>
      <c r="Z8" t="s">
        <v>28</v>
      </c>
      <c r="AA8" t="s">
        <v>78</v>
      </c>
      <c r="AB8" t="s">
        <v>73</v>
      </c>
    </row>
    <row r="9" spans="1:28">
      <c r="W9">
        <v>1</v>
      </c>
      <c r="X9">
        <f>problem1!D15</f>
        <v>6</v>
      </c>
      <c r="Y9">
        <f>problem1!E15</f>
        <v>8</v>
      </c>
      <c r="Z9">
        <f>problem1!F15</f>
        <v>24</v>
      </c>
      <c r="AA9">
        <f>problem1!G15</f>
        <v>6</v>
      </c>
      <c r="AB9">
        <f>problem1!H15</f>
        <v>4.4906E-3</v>
      </c>
    </row>
    <row r="10" spans="1:28">
      <c r="W10">
        <v>2</v>
      </c>
      <c r="X10">
        <f>problem2!D15</f>
        <v>9</v>
      </c>
      <c r="Y10">
        <f>problem2!E15</f>
        <v>11</v>
      </c>
      <c r="Z10">
        <f>problem2!F15</f>
        <v>84</v>
      </c>
      <c r="AA10">
        <f>problem2!G15</f>
        <v>9</v>
      </c>
      <c r="AB10">
        <f>problem2!H15</f>
        <v>2.9929299999999999E-2</v>
      </c>
    </row>
    <row r="11" spans="1:28">
      <c r="W11">
        <v>3</v>
      </c>
      <c r="X11">
        <f>problem3!D15</f>
        <v>14</v>
      </c>
      <c r="Y11">
        <f>problem3!E15</f>
        <v>16</v>
      </c>
      <c r="Z11">
        <f>problem3!F15</f>
        <v>126</v>
      </c>
      <c r="AA11">
        <f>problem3!G15</f>
        <v>12</v>
      </c>
      <c r="AB11">
        <f>problem3!H15</f>
        <v>3.585E-2</v>
      </c>
    </row>
    <row r="12" spans="1:28">
      <c r="W12">
        <v>4</v>
      </c>
      <c r="X12">
        <f>problem4!D15</f>
        <v>17</v>
      </c>
      <c r="Y12">
        <f>problem4!E15</f>
        <v>19</v>
      </c>
      <c r="Z12">
        <f>problem4!F15</f>
        <v>165</v>
      </c>
      <c r="AA12">
        <f>problem4!G15</f>
        <v>14</v>
      </c>
      <c r="AB12">
        <f>problem4!H15</f>
        <v>4.3065099999999898E-2</v>
      </c>
    </row>
    <row r="13" spans="1:28">
      <c r="W13" t="s">
        <v>77</v>
      </c>
    </row>
    <row r="14" spans="1:28">
      <c r="X14" t="s">
        <v>26</v>
      </c>
      <c r="Y14" t="s">
        <v>27</v>
      </c>
      <c r="Z14" t="s">
        <v>28</v>
      </c>
      <c r="AA14" t="s">
        <v>78</v>
      </c>
      <c r="AB14" t="s">
        <v>73</v>
      </c>
    </row>
    <row r="15" spans="1:28">
      <c r="W15">
        <v>1</v>
      </c>
      <c r="X15">
        <f>problem1!D16</f>
        <v>60</v>
      </c>
      <c r="Y15">
        <f>problem1!E16</f>
        <v>62</v>
      </c>
      <c r="Z15">
        <f>problem1!F16</f>
        <v>240</v>
      </c>
      <c r="AA15">
        <f>problem1!G16</f>
        <v>20</v>
      </c>
      <c r="AB15">
        <f>problem1!H16</f>
        <v>0.60617149999999997</v>
      </c>
    </row>
    <row r="16" spans="1:28">
      <c r="W16">
        <v>2</v>
      </c>
      <c r="X16">
        <f>problem2!D16</f>
        <v>5154</v>
      </c>
      <c r="Y16">
        <f>problem2!E16</f>
        <v>5156</v>
      </c>
      <c r="Z16">
        <f>problem2!F16</f>
        <v>46618</v>
      </c>
      <c r="AA16">
        <f>problem2!G16</f>
        <v>619</v>
      </c>
      <c r="AB16">
        <f>problem2!H16</f>
        <v>53.5108484</v>
      </c>
    </row>
    <row r="17" spans="23:28">
      <c r="W17">
        <v>3</v>
      </c>
      <c r="X17">
        <f>problem3!D16</f>
        <v>18510</v>
      </c>
      <c r="Y17">
        <f>problem3!E16</f>
        <v>18612</v>
      </c>
      <c r="Z17">
        <f>problem3!F16</f>
        <v>161936</v>
      </c>
      <c r="AA17">
        <f>problem3!G16</f>
        <v>392</v>
      </c>
      <c r="AB17">
        <f>problem3!H16</f>
        <v>280.61720250000002</v>
      </c>
    </row>
    <row r="18" spans="23:28">
      <c r="W18">
        <v>4</v>
      </c>
      <c r="X18">
        <f>problem4!D16</f>
        <v>113339</v>
      </c>
      <c r="Y18">
        <f>problem4!E16</f>
        <v>114953</v>
      </c>
      <c r="Z18">
        <f>problem4!F16</f>
        <v>1066413</v>
      </c>
      <c r="AA18">
        <f>problem4!G16</f>
        <v>24132</v>
      </c>
      <c r="AB18">
        <f>problem4!H16</f>
        <v>2886.6155558</v>
      </c>
    </row>
  </sheetData>
  <mergeCells count="4">
    <mergeCell ref="Q1:U1"/>
    <mergeCell ref="B1:F1"/>
    <mergeCell ref="G1:K1"/>
    <mergeCell ref="L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Experimental Results &amp; Report</vt:lpstr>
      <vt:lpstr>problem1</vt:lpstr>
      <vt:lpstr>problem2</vt:lpstr>
      <vt:lpstr>problem3</vt:lpstr>
      <vt:lpstr>problem4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2020-05-20T19:06:06Z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73fbb879-6f2f-4575-95a9-ae0df727273a</vt:lpwstr>
  </property>
  <property fmtid="{D5CDD505-2E9C-101B-9397-08002B2CF9AE}" pid="3" name="TURKCELLCLASSIFICATION">
    <vt:lpwstr>TURKCELL DAHİLİ</vt:lpwstr>
  </property>
</Properties>
</file>