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EE464_2022_HW1_Team5\Magnetic_Design\"/>
    </mc:Choice>
  </mc:AlternateContent>
  <xr:revisionPtr revIDLastSave="0" documentId="13_ncr:1_{CD06E46E-7CBF-47F1-B541-6901DC5EBE3A}" xr6:coauthVersionLast="47" xr6:coauthVersionMax="47" xr10:uidLastSave="{00000000-0000-0000-0000-000000000000}"/>
  <bookViews>
    <workbookView xWindow="12910" yWindow="8160" windowWidth="22930" windowHeight="124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4" i="1"/>
  <c r="B13" i="1" s="1"/>
  <c r="B15" i="1" s="1"/>
  <c r="B12" i="1"/>
  <c r="B21" i="1" l="1"/>
  <c r="B22" i="1" s="1"/>
  <c r="B24" i="1" s="1"/>
  <c r="B25" i="1" s="1"/>
  <c r="B26" i="1" s="1"/>
  <c r="B27" i="1" s="1"/>
  <c r="B28" i="1" s="1"/>
  <c r="D21" i="1" l="1"/>
</calcChain>
</file>

<file path=xl/sharedStrings.xml><?xml version="1.0" encoding="utf-8"?>
<sst xmlns="http://schemas.openxmlformats.org/spreadsheetml/2006/main" count="46" uniqueCount="38">
  <si>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</si>
  <si>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</si>
  <si>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</si>
  <si>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</si>
  <si>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</si>
  <si>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</si>
  <si>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</si>
  <si>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</si>
  <si>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</si>
  <si>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</si>
  <si>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</si>
  <si>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</si>
  <si>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</si>
  <si>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</si>
  <si>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</si>
  <si>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</si>
  <si>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</si>
  <si>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</si>
  <si>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</si>
  <si>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</si>
  <si>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</si>
  <si>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</si>
  <si>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</si>
  <si>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</si>
  <si>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</si>
  <si>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</si>
  <si>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</si>
  <si>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</si>
  <si>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</si>
  <si>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</si>
  <si>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</si>
  <si>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</si>
  <si>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</si>
  <si>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</si>
  <si>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</si>
  <si>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Isec</t>
  </si>
  <si>
    <t>Isec,rms</t>
  </si>
  <si>
    <t>magnetizing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</si>
</sst>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8" xfId="0" applyBorder="1"/>
    <xf numFmtId="0" fontId="0" fillId="5" borderId="2" xfId="0" applyFill="1" applyBorder="1"/>
    <xf numFmtId="0" fontId="0" fillId="4" borderId="12" xfId="0" applyFill="1" applyBorder="1"/>
    <xf numFmtId="0" fontId="0" fillId="0" borderId="12" xfId="0" applyBorder="1"/>
    <xf numFmtId="17" fontId="0" fillId="0" borderId="0" xfId="0" applyNumberForma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180529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16</xdr:row>
      <xdr:rowOff>60960</xdr:rowOff>
    </xdr:from>
    <xdr:to>
      <xdr:col>8</xdr:col>
      <xdr:colOff>294834</xdr:colOff>
      <xdr:row>18</xdr:row>
      <xdr:rowOff>110767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5D38-1739-4528-9BCE-C73623DB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3009900"/>
          <a:ext cx="1390844" cy="40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16</xdr:row>
      <xdr:rowOff>111981</xdr:rowOff>
    </xdr:from>
    <xdr:to>
      <xdr:col>15</xdr:col>
      <xdr:colOff>79509</xdr:colOff>
      <xdr:row>18</xdr:row>
      <xdr:rowOff>117334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0FED0-0F01-41AE-AF78-3EC282A3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3060921"/>
          <a:ext cx="948189" cy="38254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20</xdr:row>
      <xdr:rowOff>50800</xdr:rowOff>
    </xdr:from>
    <xdr:to>
      <xdr:col>14</xdr:col>
      <xdr:colOff>19253</xdr:colOff>
      <xdr:row>31</xdr:row>
      <xdr:rowOff>101707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46B351-378C-2869-F21C-F2CAA3D6E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1800" y="3752850"/>
          <a:ext cx="3943553" cy="2076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12" workbookViewId="0">
      <selection activeCell="F29" sqref="F29"/>
    </sheetView>
  </sheetViews>
  <sheetFormatPr defaultRowHeight="14.5" x14ac:dyDescent="0.35"/>
  <cols>
    <col min="1" max="1" width="19" bestFit="1" customWidth="1"/>
    <col min="2" max="2" width="12.08984375" bestFit="1" customWidth="1"/>
    <col min="3" max="3" width="11.453125" customWidth="1"/>
    <col min="4" max="4" width="8" bestFit="1" customWidth="1"/>
    <col min="5" max="5" width="4.6328125" customWidth="1"/>
    <col min="7" max="7" width="11.26953125" customWidth="1"/>
  </cols>
  <sheetData>
    <row r="1" spans="1:16" ht="15.5" thickTop="1" thickBot="1" x14ac:dyDescent="0.4">
      <c r="A1" s="12" t="s">
        <v>10</v>
      </c>
      <c r="B1" s="13"/>
      <c r="C1" s="14"/>
    </row>
    <row r="2" spans="1:16" ht="15" thickTop="1" x14ac:dyDescent="0.35">
      <c r="A2" s="2" t="s">
        <v>0</v>
      </c>
      <c r="B2" s="1">
        <v>12</v>
      </c>
      <c r="C2" s="1" t="s">
        <v>1</v>
      </c>
    </row>
    <row r="3" spans="1:16" x14ac:dyDescent="0.35">
      <c r="A3" s="2" t="s">
        <v>2</v>
      </c>
      <c r="B3" s="1">
        <v>18</v>
      </c>
      <c r="C3" s="1" t="s">
        <v>1</v>
      </c>
    </row>
    <row r="4" spans="1:16" x14ac:dyDescent="0.35">
      <c r="A4" s="2" t="s">
        <v>3</v>
      </c>
      <c r="B4" s="1">
        <v>48</v>
      </c>
      <c r="C4" s="1" t="s">
        <v>4</v>
      </c>
    </row>
    <row r="5" spans="1:16" x14ac:dyDescent="0.35">
      <c r="A5" s="2" t="s">
        <v>5</v>
      </c>
      <c r="B5" s="1">
        <v>0.85</v>
      </c>
      <c r="C5" s="1"/>
    </row>
    <row r="6" spans="1:16" x14ac:dyDescent="0.35">
      <c r="A6" s="2" t="s">
        <v>6</v>
      </c>
      <c r="B6" s="1">
        <v>60000</v>
      </c>
      <c r="C6" s="1" t="s">
        <v>7</v>
      </c>
    </row>
    <row r="7" spans="1:16" x14ac:dyDescent="0.35">
      <c r="A7" s="2" t="s">
        <v>8</v>
      </c>
      <c r="B7" s="1">
        <v>48</v>
      </c>
      <c r="C7" s="1" t="s">
        <v>1</v>
      </c>
      <c r="K7" s="3"/>
    </row>
    <row r="8" spans="1:16" x14ac:dyDescent="0.35">
      <c r="A8" s="2" t="s">
        <v>16</v>
      </c>
      <c r="B8" s="6">
        <v>1</v>
      </c>
      <c r="C8" s="1" t="s">
        <v>1</v>
      </c>
    </row>
    <row r="9" spans="1:16" x14ac:dyDescent="0.35">
      <c r="A9" s="2" t="s">
        <v>15</v>
      </c>
      <c r="B9" s="1">
        <v>12</v>
      </c>
      <c r="C9" s="1" t="s">
        <v>1</v>
      </c>
      <c r="F9" s="4" t="s">
        <v>17</v>
      </c>
      <c r="G9" s="21" t="s">
        <v>18</v>
      </c>
      <c r="H9" s="21"/>
      <c r="I9" s="21"/>
      <c r="J9" s="21"/>
    </row>
    <row r="10" spans="1:16" x14ac:dyDescent="0.35">
      <c r="A10" s="5"/>
      <c r="B10" s="1"/>
      <c r="C10" s="1"/>
    </row>
    <row r="11" spans="1:16" x14ac:dyDescent="0.35">
      <c r="A11" s="15" t="s">
        <v>13</v>
      </c>
      <c r="B11" s="16"/>
      <c r="C11" s="17"/>
    </row>
    <row r="12" spans="1:16" x14ac:dyDescent="0.35">
      <c r="A12" s="4" t="s">
        <v>12</v>
      </c>
      <c r="B12" s="1">
        <f>B4/B5</f>
        <v>56.470588235294116</v>
      </c>
      <c r="C12" s="1" t="s">
        <v>4</v>
      </c>
    </row>
    <row r="13" spans="1:16" x14ac:dyDescent="0.35">
      <c r="A13" s="4" t="s">
        <v>14</v>
      </c>
      <c r="B13" s="1">
        <f>2*B12/(B2*B14)</f>
        <v>18.823529411764707</v>
      </c>
      <c r="C13" s="1" t="s">
        <v>9</v>
      </c>
    </row>
    <row r="14" spans="1:16" x14ac:dyDescent="0.35">
      <c r="A14" s="4" t="s">
        <v>11</v>
      </c>
      <c r="B14" s="1">
        <f>B9/(B9+B2)</f>
        <v>0.5</v>
      </c>
      <c r="C14" s="1"/>
      <c r="F14">
        <v>12</v>
      </c>
      <c r="J14">
        <v>13</v>
      </c>
      <c r="M14">
        <v>14</v>
      </c>
      <c r="P14">
        <v>15</v>
      </c>
    </row>
    <row r="15" spans="1:16" x14ac:dyDescent="0.35">
      <c r="A15" s="4" t="s">
        <v>25</v>
      </c>
      <c r="B15" s="1">
        <f>B13*SQRT(B14/3)</f>
        <v>7.684673702849186</v>
      </c>
      <c r="C15" s="1" t="s">
        <v>26</v>
      </c>
    </row>
    <row r="16" spans="1:16" x14ac:dyDescent="0.35">
      <c r="A16" s="4"/>
      <c r="B16" s="1"/>
      <c r="C16" s="1"/>
    </row>
    <row r="17" spans="1:13" x14ac:dyDescent="0.35">
      <c r="A17" s="18" t="s">
        <v>19</v>
      </c>
      <c r="B17" s="19"/>
      <c r="C17" s="20"/>
    </row>
    <row r="18" spans="1:13" x14ac:dyDescent="0.35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5">
      <c r="A19" s="2" t="s">
        <v>21</v>
      </c>
      <c r="B19" s="6">
        <v>81</v>
      </c>
      <c r="C19" s="1" t="s">
        <v>24</v>
      </c>
    </row>
    <row r="20" spans="1:13" x14ac:dyDescent="0.35">
      <c r="A20" s="2" t="s">
        <v>22</v>
      </c>
      <c r="B20" s="6">
        <v>151</v>
      </c>
      <c r="C20" s="1" t="s">
        <v>24</v>
      </c>
    </row>
    <row r="21" spans="1:13" x14ac:dyDescent="0.35">
      <c r="A21" s="4" t="s">
        <v>27</v>
      </c>
      <c r="B21" s="1">
        <f>(B2*B14)/(B13*B6)</f>
        <v>5.3124999999999995E-6</v>
      </c>
      <c r="C21" s="1" t="s">
        <v>30</v>
      </c>
      <c r="D21" s="1">
        <f>B21*1000000</f>
        <v>5.3124999999999991</v>
      </c>
      <c r="E21" s="1" t="s">
        <v>31</v>
      </c>
      <c r="F21" s="10" t="s">
        <v>37</v>
      </c>
      <c r="G21" s="11"/>
    </row>
    <row r="22" spans="1:13" x14ac:dyDescent="0.35">
      <c r="A22" s="4" t="s">
        <v>29</v>
      </c>
      <c r="B22" s="1">
        <f>(B21*B13*10^6)/(B18*B19)</f>
        <v>4.1152263374485587</v>
      </c>
      <c r="C22" s="1"/>
      <c r="F22" s="11"/>
      <c r="G22" s="11"/>
    </row>
    <row r="23" spans="1:13" x14ac:dyDescent="0.35">
      <c r="A23" s="4" t="s">
        <v>28</v>
      </c>
      <c r="B23" s="1">
        <f>B9/(B7+B8)</f>
        <v>0.24489795918367346</v>
      </c>
      <c r="C23" s="1"/>
    </row>
    <row r="24" spans="1:13" x14ac:dyDescent="0.35">
      <c r="A24" s="4" t="s">
        <v>32</v>
      </c>
      <c r="B24" s="1">
        <f>ROUND(B22,0)</f>
        <v>4</v>
      </c>
      <c r="C24" s="1"/>
    </row>
    <row r="25" spans="1:13" x14ac:dyDescent="0.35">
      <c r="A25" s="4" t="s">
        <v>33</v>
      </c>
      <c r="B25" s="1">
        <f>B24/B23</f>
        <v>16.333333333333332</v>
      </c>
      <c r="C25" s="1"/>
    </row>
    <row r="26" spans="1:13" x14ac:dyDescent="0.35">
      <c r="A26" s="7" t="s">
        <v>34</v>
      </c>
      <c r="B26" s="8">
        <f>ROUND(B25,0)</f>
        <v>16</v>
      </c>
      <c r="C26" s="8"/>
      <c r="F26" s="11"/>
      <c r="G26" s="11"/>
    </row>
    <row r="27" spans="1:13" x14ac:dyDescent="0.35">
      <c r="A27" s="4" t="s">
        <v>35</v>
      </c>
      <c r="B27" s="1">
        <f>B13*B24/B26</f>
        <v>4.7058823529411766</v>
      </c>
      <c r="C27" s="1" t="s">
        <v>9</v>
      </c>
    </row>
    <row r="28" spans="1:13" x14ac:dyDescent="0.35">
      <c r="A28" s="4" t="s">
        <v>36</v>
      </c>
      <c r="B28" s="1">
        <f>B27*SQRT((1-B14)/3)</f>
        <v>1.9211684257122965</v>
      </c>
      <c r="C28" s="1" t="s">
        <v>9</v>
      </c>
    </row>
    <row r="33" spans="4:4" x14ac:dyDescent="0.35">
      <c r="D33" s="9"/>
    </row>
  </sheetData>
  <mergeCells count="7">
    <mergeCell ref="F21:G21"/>
    <mergeCell ref="F22:G22"/>
    <mergeCell ref="A1:C1"/>
    <mergeCell ref="A11:C11"/>
    <mergeCell ref="A17:C17"/>
    <mergeCell ref="G9:J9"/>
    <mergeCell ref="F26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3F30095B-7198-4C4F-A05F-6EED0CFB867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2023-04-28T08:44:26Z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