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ge\OneDrive\Masaüstü\IE 468\IE-468 Case 4\"/>
    </mc:Choice>
  </mc:AlternateContent>
  <bookViews>
    <workbookView xWindow="0" yWindow="0" windowWidth="23040" windowHeight="10524" activeTab="4"/>
  </bookViews>
  <sheets>
    <sheet name="Q1" sheetId="1" r:id="rId1"/>
    <sheet name="Duyarlılık Raporu 1" sheetId="3" r:id="rId2"/>
    <sheet name="Q2" sheetId="4" r:id="rId3"/>
    <sheet name="Q3" sheetId="2" r:id="rId4"/>
    <sheet name=" Q4" sheetId="6" r:id="rId5"/>
  </sheets>
  <definedNames>
    <definedName name="solver_adj" localSheetId="4" hidden="1">' Q4'!$AK$3:$AK$16,' Q4'!$AL$3:$AL$36,' Q4'!$AM$3:$AM$14,' Q4'!$AN$3:$AN$20,' Q4'!$AO$3:$AO$12,' Q4'!$AP$3:$AP$28,' Q4'!$AQ$3:$AQ$14,' Q4'!$AR$3:$AR$30,' Q4'!$AS$3:$AS$14,' Q4'!$AT$3:$AT$19</definedName>
    <definedName name="solver_adj" localSheetId="0" hidden="1">'Q1'!$D$17:$D$26</definedName>
    <definedName name="solver_adj" localSheetId="3" hidden="1">'Q3'!$D$17:$D$26</definedName>
    <definedName name="solver_cvg" localSheetId="4" hidden="1">0.0001</definedName>
    <definedName name="solver_cvg" localSheetId="0" hidden="1">0.0001</definedName>
    <definedName name="solver_cvg" localSheetId="3" hidden="1">0.0001</definedName>
    <definedName name="solver_drv" localSheetId="4" hidden="1">2</definedName>
    <definedName name="solver_drv" localSheetId="0" hidden="1">2</definedName>
    <definedName name="solver_drv" localSheetId="3" hidden="1">1</definedName>
    <definedName name="solver_eng" localSheetId="4" hidden="1">2</definedName>
    <definedName name="solver_eng" localSheetId="0" hidden="1">2</definedName>
    <definedName name="solver_eng" localSheetId="3" hidden="1">2</definedName>
    <definedName name="solver_est" localSheetId="4" hidden="1">1</definedName>
    <definedName name="solver_est" localSheetId="0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3" hidden="1">2147483647</definedName>
    <definedName name="solver_lhs1" localSheetId="4" hidden="1">' Q4'!$AK$3:$AK$16</definedName>
    <definedName name="solver_lhs1" localSheetId="0" hidden="1">'Q1'!$G$17:$G$19</definedName>
    <definedName name="solver_lhs1" localSheetId="3" hidden="1">'Q3'!$G$18:$G$20</definedName>
    <definedName name="solver_lhs10" localSheetId="4" hidden="1">' Q4'!$AT$3:$AT$19</definedName>
    <definedName name="solver_lhs11" localSheetId="4" hidden="1">' Q4'!$E$17:$E$19</definedName>
    <definedName name="solver_lhs12" localSheetId="4" hidden="1">' Q4'!$E$17:$E$19</definedName>
    <definedName name="solver_lhs13" localSheetId="4" hidden="1">' Q4'!$G$21:$G$30</definedName>
    <definedName name="solver_lhs14" localSheetId="4" hidden="1">' Q4'!$G$21:$G$30</definedName>
    <definedName name="solver_lhs15" localSheetId="4" hidden="1">' Q4'!$G$21:$G$30</definedName>
    <definedName name="solver_lhs16" localSheetId="4" hidden="1">' Q4'!$G$21:$G$30</definedName>
    <definedName name="solver_lhs17" localSheetId="4" hidden="1">' Q4'!$G$21:$G$30</definedName>
    <definedName name="solver_lhs18" localSheetId="4" hidden="1">' Q4'!$G$21:$G$30</definedName>
    <definedName name="solver_lhs19" localSheetId="4" hidden="1">' Q4'!$G$21:$G$30</definedName>
    <definedName name="solver_lhs2" localSheetId="4" hidden="1">' Q4'!$AL$3:$AL$36</definedName>
    <definedName name="solver_lhs2" localSheetId="0" hidden="1">'Q1'!$G$22:$G$31</definedName>
    <definedName name="solver_lhs2" localSheetId="3" hidden="1">'Q3'!$G$23:$G$32</definedName>
    <definedName name="solver_lhs20" localSheetId="4" hidden="1">' Q4'!$G$21:$G$30</definedName>
    <definedName name="solver_lhs21" localSheetId="4" hidden="1">' Q4'!$G$21:$G$30</definedName>
    <definedName name="solver_lhs22" localSheetId="4" hidden="1">' Q4'!$G$21:$G$30</definedName>
    <definedName name="solver_lhs23" localSheetId="4" hidden="1">' Q4'!$G$21:$G$30</definedName>
    <definedName name="solver_lhs3" localSheetId="4" hidden="1">' Q4'!$AM$3:$AM$14</definedName>
    <definedName name="solver_lhs4" localSheetId="4" hidden="1">' Q4'!$AN$3:$AN$20</definedName>
    <definedName name="solver_lhs5" localSheetId="4" hidden="1">' Q4'!$AO$3:$AO$12</definedName>
    <definedName name="solver_lhs6" localSheetId="4" hidden="1">' Q4'!$AP$3:$AP$28</definedName>
    <definedName name="solver_lhs7" localSheetId="4" hidden="1">' Q4'!$AQ$3:$AQ$14</definedName>
    <definedName name="solver_lhs8" localSheetId="4" hidden="1">' Q4'!$AR$3:$AR$30</definedName>
    <definedName name="solver_lhs9" localSheetId="4" hidden="1">' Q4'!$AS$3:$AS$14</definedName>
    <definedName name="solver_mip" localSheetId="4" hidden="1">2147483647</definedName>
    <definedName name="solver_mip" localSheetId="0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3" hidden="1">2147483647</definedName>
    <definedName name="solver_num" localSheetId="4" hidden="1">11</definedName>
    <definedName name="solver_num" localSheetId="0" hidden="1">2</definedName>
    <definedName name="solver_num" localSheetId="3" hidden="1">2</definedName>
    <definedName name="solver_nwt" localSheetId="4" hidden="1">1</definedName>
    <definedName name="solver_nwt" localSheetId="0" hidden="1">1</definedName>
    <definedName name="solver_nwt" localSheetId="3" hidden="1">1</definedName>
    <definedName name="solver_opt" localSheetId="4" hidden="1">' Q4'!$Y$41</definedName>
    <definedName name="solver_opt" localSheetId="0" hidden="1">'Q1'!$A$16</definedName>
    <definedName name="solver_opt" localSheetId="3" hidden="1">'Q3'!$A$16</definedName>
    <definedName name="solver_pre" localSheetId="4" hidden="1">0.000001</definedName>
    <definedName name="solver_pre" localSheetId="0" hidden="1">0.000001</definedName>
    <definedName name="solver_pre" localSheetId="3" hidden="1">0.000001</definedName>
    <definedName name="solver_rbv" localSheetId="4" hidden="1">2</definedName>
    <definedName name="solver_rbv" localSheetId="0" hidden="1">2</definedName>
    <definedName name="solver_rbv" localSheetId="3" hidden="1">1</definedName>
    <definedName name="solver_rel1" localSheetId="4" hidden="1">5</definedName>
    <definedName name="solver_rel1" localSheetId="0" hidden="1">1</definedName>
    <definedName name="solver_rel1" localSheetId="3" hidden="1">1</definedName>
    <definedName name="solver_rel10" localSheetId="4" hidden="1">5</definedName>
    <definedName name="solver_rel11" localSheetId="4" hidden="1">1</definedName>
    <definedName name="solver_rel12" localSheetId="4" hidden="1">1</definedName>
    <definedName name="solver_rel13" localSheetId="4" hidden="1">2</definedName>
    <definedName name="solver_rel14" localSheetId="4" hidden="1">2</definedName>
    <definedName name="solver_rel15" localSheetId="4" hidden="1">2</definedName>
    <definedName name="solver_rel16" localSheetId="4" hidden="1">2</definedName>
    <definedName name="solver_rel17" localSheetId="4" hidden="1">2</definedName>
    <definedName name="solver_rel18" localSheetId="4" hidden="1">2</definedName>
    <definedName name="solver_rel19" localSheetId="4" hidden="1">2</definedName>
    <definedName name="solver_rel2" localSheetId="4" hidden="1">5</definedName>
    <definedName name="solver_rel2" localSheetId="0" hidden="1">1</definedName>
    <definedName name="solver_rel2" localSheetId="3" hidden="1">1</definedName>
    <definedName name="solver_rel20" localSheetId="4" hidden="1">2</definedName>
    <definedName name="solver_rel21" localSheetId="4" hidden="1">2</definedName>
    <definedName name="solver_rel22" localSheetId="4" hidden="1">2</definedName>
    <definedName name="solver_rel23" localSheetId="4" hidden="1">2</definedName>
    <definedName name="solver_rel3" localSheetId="4" hidden="1">5</definedName>
    <definedName name="solver_rel4" localSheetId="4" hidden="1">5</definedName>
    <definedName name="solver_rel5" localSheetId="4" hidden="1">5</definedName>
    <definedName name="solver_rel6" localSheetId="4" hidden="1">5</definedName>
    <definedName name="solver_rel7" localSheetId="4" hidden="1">5</definedName>
    <definedName name="solver_rel8" localSheetId="4" hidden="1">5</definedName>
    <definedName name="solver_rel9" localSheetId="4" hidden="1">5</definedName>
    <definedName name="solver_rhs1" localSheetId="4" hidden="1">ikili düzen</definedName>
    <definedName name="solver_rhs1" localSheetId="0" hidden="1">'Q1'!$I$17:$I$19</definedName>
    <definedName name="solver_rhs1" localSheetId="3" hidden="1">'Q3'!$I$18:$I$20</definedName>
    <definedName name="solver_rhs10" localSheetId="4" hidden="1">ikili düzen</definedName>
    <definedName name="solver_rhs11" localSheetId="4" hidden="1">' Q4'!$G$17:$G$19</definedName>
    <definedName name="solver_rhs12" localSheetId="4" hidden="1">' Q4'!$G$17:$G$19</definedName>
    <definedName name="solver_rhs13" localSheetId="4" hidden="1">' Q4'!$I$21:$I$30</definedName>
    <definedName name="solver_rhs14" localSheetId="4" hidden="1">' Q4'!$I$21:$I$30</definedName>
    <definedName name="solver_rhs15" localSheetId="4" hidden="1">' Q4'!$I$21:$I$30</definedName>
    <definedName name="solver_rhs16" localSheetId="4" hidden="1">' Q4'!$I$21:$I$30</definedName>
    <definedName name="solver_rhs17" localSheetId="4" hidden="1">' Q4'!$I$21:$I$30</definedName>
    <definedName name="solver_rhs18" localSheetId="4" hidden="1">' Q4'!$I$21:$I$30</definedName>
    <definedName name="solver_rhs19" localSheetId="4" hidden="1">' Q4'!$I$21:$I$30</definedName>
    <definedName name="solver_rhs2" localSheetId="4" hidden="1">ikili düzen</definedName>
    <definedName name="solver_rhs2" localSheetId="0" hidden="1">'Q1'!$I$22:$I$31</definedName>
    <definedName name="solver_rhs2" localSheetId="3" hidden="1">'Q3'!$I$23:$I$32</definedName>
    <definedName name="solver_rhs20" localSheetId="4" hidden="1">' Q4'!$I$21:$I$30</definedName>
    <definedName name="solver_rhs21" localSheetId="4" hidden="1">' Q4'!$I$21:$I$30</definedName>
    <definedName name="solver_rhs22" localSheetId="4" hidden="1">' Q4'!$I$21:$I$30</definedName>
    <definedName name="solver_rhs23" localSheetId="4" hidden="1">' Q4'!$I$21:$I$30</definedName>
    <definedName name="solver_rhs3" localSheetId="4" hidden="1">ikili düzen</definedName>
    <definedName name="solver_rhs4" localSheetId="4" hidden="1">ikili düzen</definedName>
    <definedName name="solver_rhs5" localSheetId="4" hidden="1">ikili düzen</definedName>
    <definedName name="solver_rhs6" localSheetId="4" hidden="1">ikili düzen</definedName>
    <definedName name="solver_rhs7" localSheetId="4" hidden="1">ikili düzen</definedName>
    <definedName name="solver_rhs8" localSheetId="4" hidden="1">ikili düzen</definedName>
    <definedName name="solver_rhs9" localSheetId="4" hidden="1">ikili düzen</definedName>
    <definedName name="solver_rlx" localSheetId="4" hidden="1">2</definedName>
    <definedName name="solver_rlx" localSheetId="0" hidden="1">2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3" hidden="1">0</definedName>
    <definedName name="solver_scl" localSheetId="4" hidden="1">2</definedName>
    <definedName name="solver_scl" localSheetId="0" hidden="1">2</definedName>
    <definedName name="solver_scl" localSheetId="3" hidden="1">1</definedName>
    <definedName name="solver_sho" localSheetId="4" hidden="1">2</definedName>
    <definedName name="solver_sho" localSheetId="0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3" hidden="1">0.01</definedName>
    <definedName name="solver_typ" localSheetId="4" hidden="1">1</definedName>
    <definedName name="solver_typ" localSheetId="0" hidden="1">1</definedName>
    <definedName name="solver_typ" localSheetId="3" hidden="1">1</definedName>
    <definedName name="solver_val" localSheetId="4" hidden="1">0</definedName>
    <definedName name="solver_val" localSheetId="0" hidden="1">0</definedName>
    <definedName name="solver_val" localSheetId="3" hidden="1">0</definedName>
    <definedName name="solver_ver" localSheetId="4" hidden="1">3</definedName>
    <definedName name="solver_ver" localSheetId="0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6" l="1"/>
  <c r="I19" i="6" l="1"/>
  <c r="I18" i="6"/>
  <c r="I17" i="6"/>
  <c r="N36" i="6" l="1"/>
  <c r="Z36" i="6" s="1"/>
  <c r="N35" i="6"/>
  <c r="Z35" i="6" s="1"/>
  <c r="N34" i="6"/>
  <c r="Z34" i="6" s="1"/>
  <c r="N33" i="6"/>
  <c r="Z31" i="6" s="1"/>
  <c r="Z32" i="6"/>
  <c r="N32" i="6"/>
  <c r="N31" i="6"/>
  <c r="T30" i="6"/>
  <c r="AF30" i="6" s="1"/>
  <c r="N30" i="6"/>
  <c r="T29" i="6"/>
  <c r="AF29" i="6" s="1"/>
  <c r="N29" i="6"/>
  <c r="AD28" i="6"/>
  <c r="T28" i="6"/>
  <c r="AF27" i="6" s="1"/>
  <c r="R28" i="6"/>
  <c r="N28" i="6"/>
  <c r="Z6" i="6" s="1"/>
  <c r="AD27" i="6"/>
  <c r="T27" i="6"/>
  <c r="R27" i="6"/>
  <c r="T26" i="6"/>
  <c r="AF26" i="6" s="1"/>
  <c r="R26" i="6"/>
  <c r="AD26" i="6" s="1"/>
  <c r="T25" i="6"/>
  <c r="AF25" i="6" s="1"/>
  <c r="R25" i="6"/>
  <c r="AD25" i="6" s="1"/>
  <c r="T24" i="6"/>
  <c r="AF24" i="6" s="1"/>
  <c r="R24" i="6"/>
  <c r="T23" i="6"/>
  <c r="R23" i="6"/>
  <c r="T22" i="6"/>
  <c r="R22" i="6"/>
  <c r="T21" i="6"/>
  <c r="T20" i="6"/>
  <c r="AF20" i="6" s="1"/>
  <c r="P20" i="6"/>
  <c r="AB20" i="6" s="1"/>
  <c r="AH19" i="6"/>
  <c r="V19" i="6"/>
  <c r="T19" i="6"/>
  <c r="P19" i="6"/>
  <c r="V18" i="6"/>
  <c r="AH18" i="6" s="1"/>
  <c r="T18" i="6"/>
  <c r="P18" i="6"/>
  <c r="V17" i="6"/>
  <c r="T17" i="6"/>
  <c r="P17" i="6"/>
  <c r="AB5" i="6" s="1"/>
  <c r="Y16" i="6"/>
  <c r="V16" i="6"/>
  <c r="T16" i="6"/>
  <c r="P16" i="6"/>
  <c r="M16" i="6"/>
  <c r="Y15" i="6"/>
  <c r="V15" i="6"/>
  <c r="M15" i="6"/>
  <c r="V14" i="6"/>
  <c r="AH14" i="6" s="1"/>
  <c r="U14" i="6"/>
  <c r="AG14" i="6" s="1"/>
  <c r="S14" i="6"/>
  <c r="AE14" i="6" s="1"/>
  <c r="O14" i="6"/>
  <c r="AA14" i="6" s="1"/>
  <c r="M14" i="6"/>
  <c r="Y14" i="6" s="1"/>
  <c r="AX13" i="6"/>
  <c r="V13" i="6"/>
  <c r="U13" i="6"/>
  <c r="S13" i="6"/>
  <c r="O13" i="6"/>
  <c r="M13" i="6"/>
  <c r="AX12" i="6"/>
  <c r="AC12" i="6"/>
  <c r="V12" i="6"/>
  <c r="U12" i="6"/>
  <c r="S12" i="6"/>
  <c r="Q12" i="6"/>
  <c r="O12" i="6"/>
  <c r="M12" i="6"/>
  <c r="AX11" i="6"/>
  <c r="AC11" i="6"/>
  <c r="V11" i="6"/>
  <c r="AH8" i="6" s="1"/>
  <c r="U11" i="6"/>
  <c r="S11" i="6"/>
  <c r="Q11" i="6"/>
  <c r="O11" i="6"/>
  <c r="M11" i="6"/>
  <c r="Y5" i="6" s="1"/>
  <c r="AX10" i="6"/>
  <c r="U10" i="6"/>
  <c r="S10" i="6"/>
  <c r="AE10" i="6" s="1"/>
  <c r="Q10" i="6"/>
  <c r="AC10" i="6" s="1"/>
  <c r="O10" i="6"/>
  <c r="AA10" i="6" s="1"/>
  <c r="M10" i="6"/>
  <c r="AX9" i="6"/>
  <c r="S9" i="6"/>
  <c r="AE8" i="6" s="1"/>
  <c r="Q9" i="6"/>
  <c r="AC3" i="6" s="1"/>
  <c r="O9" i="6"/>
  <c r="AA6" i="6" s="1"/>
  <c r="AX8" i="6"/>
  <c r="S8" i="6"/>
  <c r="Q8" i="6"/>
  <c r="O8" i="6"/>
  <c r="AX7" i="6"/>
  <c r="Z7" i="6"/>
  <c r="Y7" i="6"/>
  <c r="AX6" i="6"/>
  <c r="AX5" i="6"/>
  <c r="AX4" i="6"/>
  <c r="AH3" i="6"/>
  <c r="AG3" i="6"/>
  <c r="AF3" i="6"/>
  <c r="AE3" i="6"/>
  <c r="E18" i="6" l="1"/>
  <c r="AA12" i="6"/>
  <c r="Z20" i="6"/>
  <c r="Z33" i="6"/>
  <c r="AB7" i="6"/>
  <c r="Z4" i="6"/>
  <c r="AC5" i="6"/>
  <c r="AG6" i="6"/>
  <c r="AG9" i="6"/>
  <c r="AG4" i="6"/>
  <c r="AG39" i="6" s="1"/>
  <c r="AG10" i="6"/>
  <c r="AD11" i="6"/>
  <c r="Z15" i="6"/>
  <c r="AF18" i="6"/>
  <c r="AD5" i="6"/>
  <c r="AA3" i="6"/>
  <c r="AA39" i="6" s="1"/>
  <c r="Y10" i="6"/>
  <c r="AE11" i="6"/>
  <c r="Y13" i="6"/>
  <c r="AB15" i="6"/>
  <c r="Z23" i="6"/>
  <c r="Z28" i="6"/>
  <c r="AE5" i="6"/>
  <c r="AC8" i="6"/>
  <c r="Z10" i="6"/>
  <c r="AF11" i="6"/>
  <c r="AA13" i="6"/>
  <c r="AD15" i="6"/>
  <c r="Z18" i="6"/>
  <c r="AD23" i="6"/>
  <c r="AF5" i="6"/>
  <c r="AE6" i="6"/>
  <c r="AG11" i="6"/>
  <c r="AE13" i="6"/>
  <c r="AF15" i="6"/>
  <c r="AB18" i="6"/>
  <c r="AF23" i="6"/>
  <c r="AF28" i="6"/>
  <c r="AG5" i="6"/>
  <c r="AB10" i="6"/>
  <c r="AH11" i="6"/>
  <c r="AH15" i="6"/>
  <c r="AB19" i="6"/>
  <c r="AD16" i="6"/>
  <c r="AD14" i="6"/>
  <c r="AD9" i="6"/>
  <c r="AD4" i="6"/>
  <c r="AD21" i="6"/>
  <c r="AD18" i="6"/>
  <c r="Z29" i="6"/>
  <c r="AH5" i="6"/>
  <c r="AF8" i="6"/>
  <c r="AB3" i="6"/>
  <c r="E17" i="6"/>
  <c r="AG8" i="6"/>
  <c r="AD10" i="6"/>
  <c r="Y12" i="6"/>
  <c r="AF13" i="6"/>
  <c r="AB13" i="6"/>
  <c r="AB8" i="6"/>
  <c r="AB16" i="6"/>
  <c r="AB14" i="6"/>
  <c r="AB6" i="6"/>
  <c r="AB9" i="6"/>
  <c r="Z24" i="6"/>
  <c r="Z30" i="6"/>
  <c r="Y6" i="6"/>
  <c r="AG13" i="6"/>
  <c r="AF6" i="6"/>
  <c r="AF14" i="6"/>
  <c r="AF9" i="6"/>
  <c r="AF16" i="6"/>
  <c r="AF4" i="6"/>
  <c r="AF39" i="6" s="1"/>
  <c r="AF10" i="6"/>
  <c r="AD19" i="6"/>
  <c r="AD24" i="6"/>
  <c r="AD3" i="6"/>
  <c r="AD39" i="6" s="1"/>
  <c r="E19" i="6"/>
  <c r="AH13" i="6"/>
  <c r="AH16" i="6"/>
  <c r="AF19" i="6"/>
  <c r="AC9" i="6"/>
  <c r="AC4" i="6"/>
  <c r="AC39" i="6" s="1"/>
  <c r="AE9" i="6"/>
  <c r="AE4" i="6"/>
  <c r="AE39" i="6" s="1"/>
  <c r="AA7" i="6"/>
  <c r="Y9" i="6"/>
  <c r="Y4" i="6"/>
  <c r="Z9" i="6"/>
  <c r="AB12" i="6"/>
  <c r="Z17" i="6"/>
  <c r="AC7" i="6"/>
  <c r="AA9" i="6"/>
  <c r="AH6" i="6"/>
  <c r="AH9" i="6"/>
  <c r="AH4" i="6"/>
  <c r="AH39" i="6" s="1"/>
  <c r="AH10" i="6"/>
  <c r="AB17" i="6"/>
  <c r="AD20" i="6"/>
  <c r="AA4" i="6"/>
  <c r="AD7" i="6"/>
  <c r="Y11" i="6"/>
  <c r="AD12" i="6"/>
  <c r="AD17" i="6"/>
  <c r="Z27" i="6"/>
  <c r="AB4" i="6"/>
  <c r="AE7" i="6"/>
  <c r="Z11" i="6"/>
  <c r="AE12" i="6"/>
  <c r="Z14" i="6"/>
  <c r="AF17" i="6"/>
  <c r="AF21" i="6"/>
  <c r="AF7" i="6"/>
  <c r="AA11" i="6"/>
  <c r="AF12" i="6"/>
  <c r="AH17" i="6"/>
  <c r="AD8" i="6"/>
  <c r="AA5" i="6"/>
  <c r="AG7" i="6"/>
  <c r="AB11" i="6"/>
  <c r="AG12" i="6"/>
  <c r="AF22" i="6"/>
  <c r="Z12" i="6"/>
  <c r="Z5" i="6"/>
  <c r="Z19" i="6"/>
  <c r="Z3" i="6"/>
  <c r="Z26" i="6"/>
  <c r="Z22" i="6"/>
  <c r="Z13" i="6"/>
  <c r="Z8" i="6"/>
  <c r="Z16" i="6"/>
  <c r="Z25" i="6"/>
  <c r="Z21" i="6"/>
  <c r="AH7" i="6"/>
  <c r="AH12" i="6"/>
  <c r="AC6" i="6"/>
  <c r="AD6" i="6"/>
  <c r="Y8" i="6"/>
  <c r="AA8" i="6"/>
  <c r="AD22" i="6"/>
  <c r="Y3" i="6"/>
  <c r="AD13" i="6"/>
  <c r="Z39" i="6" l="1"/>
  <c r="Y39" i="6"/>
  <c r="AB39" i="6"/>
  <c r="Y41" i="6" l="1"/>
  <c r="M16" i="2" l="1"/>
  <c r="M17" i="2"/>
  <c r="M18" i="2"/>
  <c r="M19" i="2"/>
  <c r="M20" i="2"/>
  <c r="M21" i="2"/>
  <c r="M22" i="2"/>
  <c r="M23" i="2"/>
  <c r="M24" i="2"/>
  <c r="M15" i="2"/>
  <c r="I24" i="2"/>
  <c r="I25" i="2"/>
  <c r="I26" i="2"/>
  <c r="I27" i="2"/>
  <c r="I28" i="2"/>
  <c r="I29" i="2"/>
  <c r="I30" i="2"/>
  <c r="I31" i="2"/>
  <c r="I32" i="2"/>
  <c r="I23" i="2"/>
  <c r="G32" i="2"/>
  <c r="G31" i="2"/>
  <c r="G30" i="2"/>
  <c r="G29" i="2"/>
  <c r="G28" i="2"/>
  <c r="G27" i="2"/>
  <c r="G26" i="2"/>
  <c r="G25" i="2"/>
  <c r="G24" i="2"/>
  <c r="G23" i="2"/>
  <c r="G20" i="2"/>
  <c r="G19" i="2"/>
  <c r="G18" i="2"/>
  <c r="A16" i="2"/>
  <c r="G18" i="1"/>
  <c r="G17" i="1"/>
  <c r="G23" i="1" l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I22" i="1"/>
  <c r="G22" i="1"/>
  <c r="G19" i="1"/>
  <c r="A16" i="1"/>
</calcChain>
</file>

<file path=xl/sharedStrings.xml><?xml version="1.0" encoding="utf-8"?>
<sst xmlns="http://schemas.openxmlformats.org/spreadsheetml/2006/main" count="591" uniqueCount="113">
  <si>
    <t>ODF</t>
  </si>
  <si>
    <t>Origin</t>
  </si>
  <si>
    <t>Destination</t>
  </si>
  <si>
    <t>Connection</t>
  </si>
  <si>
    <t>Class</t>
  </si>
  <si>
    <t>Fare</t>
  </si>
  <si>
    <t>Expected Demand</t>
  </si>
  <si>
    <t>Chiang Mai</t>
  </si>
  <si>
    <t>Suvarnabhumi</t>
  </si>
  <si>
    <t>Direct</t>
  </si>
  <si>
    <t>Koh Samui</t>
  </si>
  <si>
    <t>Phuket</t>
  </si>
  <si>
    <t>M</t>
  </si>
  <si>
    <t>Y</t>
  </si>
  <si>
    <t>Obj</t>
  </si>
  <si>
    <t>x</t>
  </si>
  <si>
    <t>Constraints</t>
  </si>
  <si>
    <t>&lt;=</t>
  </si>
  <si>
    <t>Demand</t>
  </si>
  <si>
    <t>Distribution</t>
  </si>
  <si>
    <t>(8,14)</t>
  </si>
  <si>
    <t>(26,34)</t>
  </si>
  <si>
    <t>(6,12)</t>
  </si>
  <si>
    <t>(14,18)</t>
  </si>
  <si>
    <t>(6,10)</t>
  </si>
  <si>
    <t>(20,26)</t>
  </si>
  <si>
    <t>(14,28)</t>
  </si>
  <si>
    <t>(8,12)</t>
  </si>
  <si>
    <t>(9,17)</t>
  </si>
  <si>
    <t>n</t>
  </si>
  <si>
    <t>Decision Variables</t>
  </si>
  <si>
    <t>CS</t>
  </si>
  <si>
    <t>SK</t>
  </si>
  <si>
    <t>Capacity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</si>
  <si>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</si>
  <si>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</si>
  <si>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</si>
  <si>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</si>
  <si>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</si>
  <si>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</si>
  <si>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</si>
  <si>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</si>
  <si>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</si>
  <si>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</si>
  <si>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KP</t>
  </si>
  <si>
    <t>Shadow Price</t>
  </si>
  <si>
    <t>Microsoft Excel 16.0 Duyarlılık Raporu</t>
  </si>
  <si>
    <t>Çalışma Sayfası: [Case 4.xlsx]Q1</t>
  </si>
  <si>
    <t>Rapor Oluşturuldu: 5/12/2025 7:36:55 PM</t>
  </si>
  <si>
    <t>Değişken Hücreleri</t>
  </si>
  <si>
    <t>Hücre</t>
  </si>
  <si>
    <t>Ad</t>
  </si>
  <si>
    <t>Son</t>
  </si>
  <si>
    <t>Değer</t>
  </si>
  <si>
    <t>Azaltılmış</t>
  </si>
  <si>
    <t>Maliyet</t>
  </si>
  <si>
    <t>Hedef</t>
  </si>
  <si>
    <t>Katsayı</t>
  </si>
  <si>
    <t>İzin Verilen</t>
  </si>
  <si>
    <t>Artış</t>
  </si>
  <si>
    <t>Azalış</t>
  </si>
  <si>
    <t>Kısıtlamalar</t>
  </si>
  <si>
    <t>Gölge</t>
  </si>
  <si>
    <t>Ücret</t>
  </si>
  <si>
    <t>Kısıtlama</t>
  </si>
  <si>
    <t>Sağ Taraf</t>
  </si>
  <si>
    <t>$D$17</t>
  </si>
  <si>
    <t>$D$18</t>
  </si>
  <si>
    <t>$D$19</t>
  </si>
  <si>
    <t>$D$20</t>
  </si>
  <si>
    <t>$D$21</t>
  </si>
  <si>
    <t>$D$22</t>
  </si>
  <si>
    <t>$D$23</t>
  </si>
  <si>
    <t>$D$24</t>
  </si>
  <si>
    <t>$D$25</t>
  </si>
  <si>
    <t>$D$26</t>
  </si>
  <si>
    <t>$G$17</t>
  </si>
  <si>
    <t>CS Constraints</t>
  </si>
  <si>
    <t>$G$18</t>
  </si>
  <si>
    <t>SK Constraints</t>
  </si>
  <si>
    <t>$G$19</t>
  </si>
  <si>
    <t>KP Constraints</t>
  </si>
  <si>
    <t>$G$22</t>
  </si>
  <si>
    <t>$G$23</t>
  </si>
  <si>
    <t>$G$24</t>
  </si>
  <si>
    <t>$G$25</t>
  </si>
  <si>
    <t>$G$26</t>
  </si>
  <si>
    <t>$G$27</t>
  </si>
  <si>
    <t>$G$28</t>
  </si>
  <si>
    <t>$G$29</t>
  </si>
  <si>
    <t>$G$30</t>
  </si>
  <si>
    <t>$G$31</t>
  </si>
  <si>
    <t>Index CS</t>
  </si>
  <si>
    <t>Bucket CS</t>
  </si>
  <si>
    <t>Bucket SK</t>
  </si>
  <si>
    <t>Index SK</t>
  </si>
  <si>
    <t>Index KP</t>
  </si>
  <si>
    <t>Bucket KP</t>
  </si>
  <si>
    <t>B1</t>
  </si>
  <si>
    <t>B2</t>
  </si>
  <si>
    <t>B3</t>
  </si>
  <si>
    <t>Mj</t>
  </si>
  <si>
    <t>Lj</t>
  </si>
  <si>
    <t>P(Dj=d)</t>
  </si>
  <si>
    <t>P(Dj&gt;=d)</t>
  </si>
  <si>
    <t>d</t>
  </si>
  <si>
    <t>Zjd</t>
  </si>
  <si>
    <t>Sum</t>
  </si>
  <si>
    <t>j</t>
  </si>
  <si>
    <t>zjd*P(Dj &gt;=d)</t>
  </si>
  <si>
    <t>p</t>
  </si>
  <si>
    <t>Obj=</t>
  </si>
  <si>
    <t>Extra Capacity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</si>
</sst>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17" sqref="F17:F19"/>
    </sheetView>
  </sheetViews>
  <sheetFormatPr defaultRowHeight="14.4" x14ac:dyDescent="0.3"/>
  <cols>
    <col min="2" max="3" width="12.44140625" bestFit="1" customWidth="1"/>
    <col min="4" max="4" width="15.88671875" bestFit="1" customWidth="1"/>
    <col min="7" max="7" width="15.77734375" bestFit="1" customWidth="1"/>
    <col min="8" max="8" width="10.44140625" bestFit="1" customWidth="1"/>
    <col min="10" max="10" width="11.88671875" bestFit="1" customWidth="1"/>
  </cols>
  <sheetData>
    <row r="1" spans="1:10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19</v>
      </c>
    </row>
    <row r="2" spans="1:10" x14ac:dyDescent="0.3">
      <c r="A2">
        <v>101</v>
      </c>
      <c r="B2" t="s">
        <v>7</v>
      </c>
      <c r="C2" t="s">
        <v>9</v>
      </c>
      <c r="D2" t="s">
        <v>8</v>
      </c>
      <c r="E2" t="s">
        <v>12</v>
      </c>
      <c r="F2">
        <v>750</v>
      </c>
      <c r="G2">
        <v>11</v>
      </c>
      <c r="H2" t="s">
        <v>20</v>
      </c>
    </row>
    <row r="3" spans="1:10" x14ac:dyDescent="0.3">
      <c r="A3">
        <v>102</v>
      </c>
      <c r="B3" t="s">
        <v>7</v>
      </c>
      <c r="C3" t="s">
        <v>9</v>
      </c>
      <c r="D3" t="s">
        <v>8</v>
      </c>
      <c r="E3" t="s">
        <v>13</v>
      </c>
      <c r="F3">
        <v>500</v>
      </c>
      <c r="G3">
        <v>30</v>
      </c>
      <c r="H3" t="s">
        <v>21</v>
      </c>
    </row>
    <row r="4" spans="1:10" x14ac:dyDescent="0.3">
      <c r="A4">
        <v>103</v>
      </c>
      <c r="B4" t="s">
        <v>7</v>
      </c>
      <c r="C4" t="s">
        <v>8</v>
      </c>
      <c r="D4" t="s">
        <v>10</v>
      </c>
      <c r="E4" t="s">
        <v>12</v>
      </c>
      <c r="F4">
        <v>1000</v>
      </c>
      <c r="G4">
        <v>9</v>
      </c>
      <c r="H4" t="s">
        <v>22</v>
      </c>
    </row>
    <row r="5" spans="1:10" x14ac:dyDescent="0.3">
      <c r="A5">
        <v>104</v>
      </c>
      <c r="B5" t="s">
        <v>7</v>
      </c>
      <c r="C5" t="s">
        <v>8</v>
      </c>
      <c r="D5" t="s">
        <v>10</v>
      </c>
      <c r="E5" t="s">
        <v>13</v>
      </c>
      <c r="F5">
        <v>600</v>
      </c>
      <c r="G5">
        <v>16</v>
      </c>
      <c r="H5" t="s">
        <v>23</v>
      </c>
    </row>
    <row r="6" spans="1:10" x14ac:dyDescent="0.3">
      <c r="A6">
        <v>105</v>
      </c>
      <c r="B6" t="s">
        <v>8</v>
      </c>
      <c r="C6" t="s">
        <v>9</v>
      </c>
      <c r="D6" t="s">
        <v>10</v>
      </c>
      <c r="E6" t="s">
        <v>12</v>
      </c>
      <c r="F6">
        <v>650</v>
      </c>
      <c r="G6">
        <v>8</v>
      </c>
      <c r="H6" t="s">
        <v>24</v>
      </c>
    </row>
    <row r="7" spans="1:10" x14ac:dyDescent="0.3">
      <c r="A7">
        <v>106</v>
      </c>
      <c r="B7" t="s">
        <v>8</v>
      </c>
      <c r="C7" t="s">
        <v>9</v>
      </c>
      <c r="D7" t="s">
        <v>10</v>
      </c>
      <c r="E7" t="s">
        <v>13</v>
      </c>
      <c r="F7">
        <v>450</v>
      </c>
      <c r="G7">
        <v>23</v>
      </c>
      <c r="H7" t="s">
        <v>25</v>
      </c>
    </row>
    <row r="8" spans="1:10" x14ac:dyDescent="0.3">
      <c r="A8">
        <v>107</v>
      </c>
      <c r="B8" t="s">
        <v>10</v>
      </c>
      <c r="C8" t="s">
        <v>9</v>
      </c>
      <c r="D8" t="s">
        <v>11</v>
      </c>
      <c r="E8" t="s">
        <v>12</v>
      </c>
      <c r="F8">
        <v>700</v>
      </c>
      <c r="G8">
        <v>9</v>
      </c>
      <c r="H8" t="s">
        <v>22</v>
      </c>
    </row>
    <row r="9" spans="1:10" x14ac:dyDescent="0.3">
      <c r="A9">
        <v>108</v>
      </c>
      <c r="B9" t="s">
        <v>10</v>
      </c>
      <c r="C9" t="s">
        <v>9</v>
      </c>
      <c r="D9" t="s">
        <v>11</v>
      </c>
      <c r="E9" t="s">
        <v>13</v>
      </c>
      <c r="F9">
        <v>350</v>
      </c>
      <c r="G9">
        <v>21</v>
      </c>
      <c r="H9" t="s">
        <v>26</v>
      </c>
    </row>
    <row r="10" spans="1:10" x14ac:dyDescent="0.3">
      <c r="A10">
        <v>109</v>
      </c>
      <c r="B10" t="s">
        <v>8</v>
      </c>
      <c r="C10" t="s">
        <v>10</v>
      </c>
      <c r="D10" t="s">
        <v>11</v>
      </c>
      <c r="E10" t="s">
        <v>12</v>
      </c>
      <c r="F10">
        <v>600</v>
      </c>
      <c r="G10">
        <v>10</v>
      </c>
      <c r="H10" t="s">
        <v>27</v>
      </c>
    </row>
    <row r="11" spans="1:10" x14ac:dyDescent="0.3">
      <c r="A11">
        <v>110</v>
      </c>
      <c r="B11" t="s">
        <v>8</v>
      </c>
      <c r="C11" t="s">
        <v>10</v>
      </c>
      <c r="D11" t="s">
        <v>11</v>
      </c>
      <c r="E11" t="s">
        <v>13</v>
      </c>
      <c r="F11">
        <v>400</v>
      </c>
      <c r="G11">
        <v>13</v>
      </c>
      <c r="H11" t="s">
        <v>28</v>
      </c>
    </row>
    <row r="15" spans="1:10" x14ac:dyDescent="0.3">
      <c r="A15" s="2" t="s">
        <v>14</v>
      </c>
      <c r="D15" s="2" t="s">
        <v>30</v>
      </c>
    </row>
    <row r="16" spans="1:10" x14ac:dyDescent="0.3">
      <c r="A16">
        <f>SUMPRODUCT(F2:F11,D17:D26)</f>
        <v>46950</v>
      </c>
      <c r="D16" s="1" t="s">
        <v>15</v>
      </c>
      <c r="G16" s="2" t="s">
        <v>16</v>
      </c>
      <c r="J16" s="1" t="s">
        <v>45</v>
      </c>
    </row>
    <row r="17" spans="3:10" x14ac:dyDescent="0.3">
      <c r="C17" s="1">
        <v>101</v>
      </c>
      <c r="D17">
        <v>11</v>
      </c>
      <c r="F17" t="s">
        <v>31</v>
      </c>
      <c r="G17">
        <f>$D$17+$D$18+$D$19+$D$20</f>
        <v>30</v>
      </c>
      <c r="H17" t="s">
        <v>17</v>
      </c>
      <c r="I17">
        <v>30</v>
      </c>
      <c r="J17">
        <v>500</v>
      </c>
    </row>
    <row r="18" spans="3:10" x14ac:dyDescent="0.3">
      <c r="C18" s="1">
        <v>102</v>
      </c>
      <c r="D18">
        <v>10</v>
      </c>
      <c r="F18" t="s">
        <v>32</v>
      </c>
      <c r="G18">
        <f>$D$19+$D$20+$D$21+$D$22+$D$25+$D$26</f>
        <v>30</v>
      </c>
      <c r="H18" t="s">
        <v>17</v>
      </c>
      <c r="I18">
        <v>30</v>
      </c>
      <c r="J18">
        <v>450</v>
      </c>
    </row>
    <row r="19" spans="3:10" x14ac:dyDescent="0.3">
      <c r="C19" s="1">
        <v>103</v>
      </c>
      <c r="D19">
        <v>9</v>
      </c>
      <c r="F19" t="s">
        <v>44</v>
      </c>
      <c r="G19">
        <f>SUM(D23:D26)</f>
        <v>30</v>
      </c>
      <c r="H19" t="s">
        <v>17</v>
      </c>
      <c r="I19">
        <v>30</v>
      </c>
      <c r="J19">
        <v>350</v>
      </c>
    </row>
    <row r="20" spans="3:10" x14ac:dyDescent="0.3">
      <c r="C20" s="1">
        <v>104</v>
      </c>
      <c r="D20">
        <v>0</v>
      </c>
    </row>
    <row r="21" spans="3:10" x14ac:dyDescent="0.3">
      <c r="C21" s="1">
        <v>105</v>
      </c>
      <c r="D21">
        <v>8</v>
      </c>
    </row>
    <row r="22" spans="3:10" x14ac:dyDescent="0.3">
      <c r="C22" s="1">
        <v>106</v>
      </c>
      <c r="D22">
        <v>13</v>
      </c>
      <c r="F22" s="1">
        <v>101</v>
      </c>
      <c r="G22">
        <f>D17</f>
        <v>11</v>
      </c>
      <c r="H22" t="s">
        <v>17</v>
      </c>
      <c r="I22">
        <f>G2</f>
        <v>11</v>
      </c>
    </row>
    <row r="23" spans="3:10" x14ac:dyDescent="0.3">
      <c r="C23" s="1">
        <v>107</v>
      </c>
      <c r="D23">
        <v>9</v>
      </c>
      <c r="F23" s="1">
        <v>102</v>
      </c>
      <c r="G23">
        <f t="shared" ref="G23:G31" si="0">D18</f>
        <v>10</v>
      </c>
      <c r="H23" t="s">
        <v>17</v>
      </c>
      <c r="I23">
        <f t="shared" ref="I23:I31" si="1">G3</f>
        <v>30</v>
      </c>
    </row>
    <row r="24" spans="3:10" x14ac:dyDescent="0.3">
      <c r="C24" s="1">
        <v>108</v>
      </c>
      <c r="D24">
        <v>21</v>
      </c>
      <c r="F24" s="1">
        <v>103</v>
      </c>
      <c r="G24">
        <f t="shared" si="0"/>
        <v>9</v>
      </c>
      <c r="H24" t="s">
        <v>17</v>
      </c>
      <c r="I24">
        <f t="shared" si="1"/>
        <v>9</v>
      </c>
    </row>
    <row r="25" spans="3:10" x14ac:dyDescent="0.3">
      <c r="C25" s="1">
        <v>109</v>
      </c>
      <c r="D25">
        <v>0</v>
      </c>
      <c r="F25" s="1">
        <v>104</v>
      </c>
      <c r="G25">
        <f t="shared" si="0"/>
        <v>0</v>
      </c>
      <c r="H25" t="s">
        <v>17</v>
      </c>
      <c r="I25">
        <f t="shared" si="1"/>
        <v>16</v>
      </c>
    </row>
    <row r="26" spans="3:10" x14ac:dyDescent="0.3">
      <c r="C26" s="1">
        <v>110</v>
      </c>
      <c r="D26">
        <v>0</v>
      </c>
      <c r="F26" s="1">
        <v>105</v>
      </c>
      <c r="G26">
        <f t="shared" si="0"/>
        <v>8</v>
      </c>
      <c r="H26" t="s">
        <v>17</v>
      </c>
      <c r="I26">
        <f t="shared" si="1"/>
        <v>8</v>
      </c>
    </row>
    <row r="27" spans="3:10" x14ac:dyDescent="0.3">
      <c r="F27" s="1">
        <v>106</v>
      </c>
      <c r="G27">
        <f t="shared" si="0"/>
        <v>13</v>
      </c>
      <c r="H27" t="s">
        <v>17</v>
      </c>
      <c r="I27">
        <f t="shared" si="1"/>
        <v>23</v>
      </c>
    </row>
    <row r="28" spans="3:10" x14ac:dyDescent="0.3">
      <c r="F28" s="1">
        <v>107</v>
      </c>
      <c r="G28">
        <f t="shared" si="0"/>
        <v>9</v>
      </c>
      <c r="H28" t="s">
        <v>17</v>
      </c>
      <c r="I28">
        <f t="shared" si="1"/>
        <v>9</v>
      </c>
    </row>
    <row r="29" spans="3:10" x14ac:dyDescent="0.3">
      <c r="F29" s="1">
        <v>108</v>
      </c>
      <c r="G29">
        <f t="shared" si="0"/>
        <v>21</v>
      </c>
      <c r="H29" t="s">
        <v>17</v>
      </c>
      <c r="I29">
        <f t="shared" si="1"/>
        <v>21</v>
      </c>
    </row>
    <row r="30" spans="3:10" x14ac:dyDescent="0.3">
      <c r="F30" s="1">
        <v>109</v>
      </c>
      <c r="G30">
        <f t="shared" si="0"/>
        <v>0</v>
      </c>
      <c r="H30" t="s">
        <v>17</v>
      </c>
      <c r="I30">
        <f t="shared" si="1"/>
        <v>10</v>
      </c>
    </row>
    <row r="31" spans="3:10" x14ac:dyDescent="0.3">
      <c r="F31" s="1">
        <v>110</v>
      </c>
      <c r="G31">
        <f t="shared" si="0"/>
        <v>0</v>
      </c>
      <c r="H31" t="s">
        <v>17</v>
      </c>
      <c r="I31">
        <f t="shared" si="1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opLeftCell="A10" workbookViewId="0">
      <selection activeCell="C44" sqref="C44"/>
    </sheetView>
  </sheetViews>
  <sheetFormatPr defaultRowHeight="14.4" x14ac:dyDescent="0.3"/>
  <cols>
    <col min="1" max="1" width="2.33203125" customWidth="1"/>
    <col min="2" max="2" width="6.21875" bestFit="1" customWidth="1"/>
    <col min="3" max="3" width="12.6640625" bestFit="1" customWidth="1"/>
    <col min="4" max="4" width="5.88671875" customWidth="1"/>
    <col min="5" max="5" width="8.88671875" bestFit="1" customWidth="1"/>
    <col min="6" max="6" width="8.77734375" customWidth="1"/>
    <col min="7" max="8" width="10.21875" bestFit="1" customWidth="1"/>
  </cols>
  <sheetData>
    <row r="1" spans="1:8" x14ac:dyDescent="0.3">
      <c r="A1" s="4" t="s">
        <v>46</v>
      </c>
    </row>
    <row r="2" spans="1:8" x14ac:dyDescent="0.3">
      <c r="A2" s="4" t="s">
        <v>47</v>
      </c>
    </row>
    <row r="3" spans="1:8" x14ac:dyDescent="0.3">
      <c r="A3" s="4" t="s">
        <v>48</v>
      </c>
    </row>
    <row r="6" spans="1:8" ht="15" thickBot="1" x14ac:dyDescent="0.35">
      <c r="A6" t="s">
        <v>49</v>
      </c>
    </row>
    <row r="7" spans="1:8" x14ac:dyDescent="0.3">
      <c r="B7" s="7"/>
      <c r="C7" s="7"/>
      <c r="D7" s="7" t="s">
        <v>52</v>
      </c>
      <c r="E7" s="7" t="s">
        <v>54</v>
      </c>
      <c r="F7" s="7" t="s">
        <v>56</v>
      </c>
      <c r="G7" s="7" t="s">
        <v>58</v>
      </c>
      <c r="H7" s="7" t="s">
        <v>58</v>
      </c>
    </row>
    <row r="8" spans="1:8" ht="15" thickBot="1" x14ac:dyDescent="0.35">
      <c r="B8" s="8" t="s">
        <v>50</v>
      </c>
      <c r="C8" s="8" t="s">
        <v>51</v>
      </c>
      <c r="D8" s="8" t="s">
        <v>53</v>
      </c>
      <c r="E8" s="8" t="s">
        <v>55</v>
      </c>
      <c r="F8" s="8" t="s">
        <v>57</v>
      </c>
      <c r="G8" s="8" t="s">
        <v>59</v>
      </c>
      <c r="H8" s="8" t="s">
        <v>60</v>
      </c>
    </row>
    <row r="9" spans="1:8" x14ac:dyDescent="0.3">
      <c r="B9" s="5" t="s">
        <v>66</v>
      </c>
      <c r="C9" s="5" t="s">
        <v>15</v>
      </c>
      <c r="D9" s="5">
        <v>11</v>
      </c>
      <c r="E9" s="5">
        <v>0</v>
      </c>
      <c r="F9" s="5">
        <v>750</v>
      </c>
      <c r="G9" s="5">
        <v>1E+30</v>
      </c>
      <c r="H9" s="5">
        <v>250</v>
      </c>
    </row>
    <row r="10" spans="1:8" x14ac:dyDescent="0.3">
      <c r="B10" s="5" t="s">
        <v>67</v>
      </c>
      <c r="C10" s="5" t="s">
        <v>15</v>
      </c>
      <c r="D10" s="5">
        <v>10</v>
      </c>
      <c r="E10" s="5">
        <v>0</v>
      </c>
      <c r="F10" s="5">
        <v>500</v>
      </c>
      <c r="G10" s="5">
        <v>50</v>
      </c>
      <c r="H10" s="5">
        <v>350</v>
      </c>
    </row>
    <row r="11" spans="1:8" x14ac:dyDescent="0.3">
      <c r="B11" s="5" t="s">
        <v>68</v>
      </c>
      <c r="C11" s="5" t="s">
        <v>15</v>
      </c>
      <c r="D11" s="5">
        <v>9</v>
      </c>
      <c r="E11" s="5">
        <v>0</v>
      </c>
      <c r="F11" s="5">
        <v>1000</v>
      </c>
      <c r="G11" s="5">
        <v>1E+30</v>
      </c>
      <c r="H11" s="5">
        <v>50</v>
      </c>
    </row>
    <row r="12" spans="1:8" x14ac:dyDescent="0.3">
      <c r="B12" s="5" t="s">
        <v>69</v>
      </c>
      <c r="C12" s="5" t="s">
        <v>15</v>
      </c>
      <c r="D12" s="5">
        <v>0</v>
      </c>
      <c r="E12" s="5">
        <v>-350</v>
      </c>
      <c r="F12" s="5">
        <v>600</v>
      </c>
      <c r="G12" s="5">
        <v>350</v>
      </c>
      <c r="H12" s="5">
        <v>1E+30</v>
      </c>
    </row>
    <row r="13" spans="1:8" x14ac:dyDescent="0.3">
      <c r="B13" s="5" t="s">
        <v>70</v>
      </c>
      <c r="C13" s="5" t="s">
        <v>15</v>
      </c>
      <c r="D13" s="5">
        <v>8</v>
      </c>
      <c r="E13" s="5">
        <v>0</v>
      </c>
      <c r="F13" s="5">
        <v>650</v>
      </c>
      <c r="G13" s="5">
        <v>1E+30</v>
      </c>
      <c r="H13" s="5">
        <v>200</v>
      </c>
    </row>
    <row r="14" spans="1:8" x14ac:dyDescent="0.3">
      <c r="B14" s="5" t="s">
        <v>71</v>
      </c>
      <c r="C14" s="5" t="s">
        <v>15</v>
      </c>
      <c r="D14" s="5">
        <v>13</v>
      </c>
      <c r="E14" s="5">
        <v>0</v>
      </c>
      <c r="F14" s="5">
        <v>450</v>
      </c>
      <c r="G14" s="5">
        <v>50</v>
      </c>
      <c r="H14" s="5">
        <v>200</v>
      </c>
    </row>
    <row r="15" spans="1:8" x14ac:dyDescent="0.3">
      <c r="B15" s="5" t="s">
        <v>72</v>
      </c>
      <c r="C15" s="5" t="s">
        <v>15</v>
      </c>
      <c r="D15" s="5">
        <v>9</v>
      </c>
      <c r="E15" s="5">
        <v>0</v>
      </c>
      <c r="F15" s="5">
        <v>700</v>
      </c>
      <c r="G15" s="5">
        <v>1E+30</v>
      </c>
      <c r="H15" s="5">
        <v>550</v>
      </c>
    </row>
    <row r="16" spans="1:8" x14ac:dyDescent="0.3">
      <c r="B16" s="5" t="s">
        <v>73</v>
      </c>
      <c r="C16" s="5" t="s">
        <v>15</v>
      </c>
      <c r="D16" s="5">
        <v>21</v>
      </c>
      <c r="E16" s="5">
        <v>0</v>
      </c>
      <c r="F16" s="5">
        <v>350</v>
      </c>
      <c r="G16" s="5">
        <v>1E+30</v>
      </c>
      <c r="H16" s="5">
        <v>200</v>
      </c>
    </row>
    <row r="17" spans="1:8" x14ac:dyDescent="0.3">
      <c r="B17" s="5" t="s">
        <v>74</v>
      </c>
      <c r="C17" s="5" t="s">
        <v>15</v>
      </c>
      <c r="D17" s="5">
        <v>0</v>
      </c>
      <c r="E17" s="5">
        <v>0</v>
      </c>
      <c r="F17" s="5">
        <v>600</v>
      </c>
      <c r="G17" s="5">
        <v>200</v>
      </c>
      <c r="H17" s="5">
        <v>150</v>
      </c>
    </row>
    <row r="18" spans="1:8" ht="15" thickBot="1" x14ac:dyDescent="0.35">
      <c r="B18" s="6" t="s">
        <v>75</v>
      </c>
      <c r="C18" s="6" t="s">
        <v>15</v>
      </c>
      <c r="D18" s="6">
        <v>0</v>
      </c>
      <c r="E18" s="6">
        <v>-200</v>
      </c>
      <c r="F18" s="6">
        <v>400</v>
      </c>
      <c r="G18" s="6">
        <v>200</v>
      </c>
      <c r="H18" s="6">
        <v>1E+30</v>
      </c>
    </row>
    <row r="20" spans="1:8" ht="15" thickBot="1" x14ac:dyDescent="0.35">
      <c r="A20" t="s">
        <v>61</v>
      </c>
    </row>
    <row r="21" spans="1:8" x14ac:dyDescent="0.3">
      <c r="B21" s="7"/>
      <c r="C21" s="7"/>
      <c r="D21" s="7" t="s">
        <v>52</v>
      </c>
      <c r="E21" s="7" t="s">
        <v>62</v>
      </c>
      <c r="F21" s="7" t="s">
        <v>64</v>
      </c>
      <c r="G21" s="7" t="s">
        <v>58</v>
      </c>
      <c r="H21" s="7" t="s">
        <v>58</v>
      </c>
    </row>
    <row r="22" spans="1:8" ht="15" thickBot="1" x14ac:dyDescent="0.35">
      <c r="B22" s="8" t="s">
        <v>50</v>
      </c>
      <c r="C22" s="8" t="s">
        <v>51</v>
      </c>
      <c r="D22" s="8" t="s">
        <v>53</v>
      </c>
      <c r="E22" s="8" t="s">
        <v>63</v>
      </c>
      <c r="F22" s="8" t="s">
        <v>65</v>
      </c>
      <c r="G22" s="8" t="s">
        <v>59</v>
      </c>
      <c r="H22" s="8" t="s">
        <v>60</v>
      </c>
    </row>
    <row r="23" spans="1:8" x14ac:dyDescent="0.3">
      <c r="B23" s="5" t="s">
        <v>76</v>
      </c>
      <c r="C23" s="5" t="s">
        <v>77</v>
      </c>
      <c r="D23" s="5">
        <v>30</v>
      </c>
      <c r="E23" s="5">
        <v>500</v>
      </c>
      <c r="F23" s="5">
        <v>30</v>
      </c>
      <c r="G23" s="5">
        <v>20</v>
      </c>
      <c r="H23" s="5">
        <v>10</v>
      </c>
    </row>
    <row r="24" spans="1:8" x14ac:dyDescent="0.3">
      <c r="B24" s="5" t="s">
        <v>78</v>
      </c>
      <c r="C24" s="5" t="s">
        <v>79</v>
      </c>
      <c r="D24" s="5">
        <v>30</v>
      </c>
      <c r="E24" s="5">
        <v>450</v>
      </c>
      <c r="F24" s="5">
        <v>30</v>
      </c>
      <c r="G24" s="5">
        <v>10</v>
      </c>
      <c r="H24" s="5">
        <v>13</v>
      </c>
    </row>
    <row r="25" spans="1:8" x14ac:dyDescent="0.3">
      <c r="B25" s="5" t="s">
        <v>80</v>
      </c>
      <c r="C25" s="5" t="s">
        <v>81</v>
      </c>
      <c r="D25" s="5">
        <v>30</v>
      </c>
      <c r="E25" s="5">
        <v>150</v>
      </c>
      <c r="F25" s="5">
        <v>30</v>
      </c>
      <c r="G25" s="5">
        <v>10</v>
      </c>
      <c r="H25" s="5">
        <v>0</v>
      </c>
    </row>
    <row r="26" spans="1:8" x14ac:dyDescent="0.3">
      <c r="B26" s="5" t="s">
        <v>82</v>
      </c>
      <c r="C26" s="5" t="s">
        <v>16</v>
      </c>
      <c r="D26" s="5">
        <v>11</v>
      </c>
      <c r="E26" s="5">
        <v>250</v>
      </c>
      <c r="F26" s="5">
        <v>11</v>
      </c>
      <c r="G26" s="5">
        <v>10</v>
      </c>
      <c r="H26" s="5">
        <v>11</v>
      </c>
    </row>
    <row r="27" spans="1:8" x14ac:dyDescent="0.3">
      <c r="B27" s="5" t="s">
        <v>83</v>
      </c>
      <c r="C27" s="5" t="s">
        <v>16</v>
      </c>
      <c r="D27" s="5">
        <v>10</v>
      </c>
      <c r="E27" s="5">
        <v>0</v>
      </c>
      <c r="F27" s="5">
        <v>30</v>
      </c>
      <c r="G27" s="5">
        <v>1E+30</v>
      </c>
      <c r="H27" s="5">
        <v>20</v>
      </c>
    </row>
    <row r="28" spans="1:8" x14ac:dyDescent="0.3">
      <c r="B28" s="5" t="s">
        <v>84</v>
      </c>
      <c r="C28" s="5" t="s">
        <v>16</v>
      </c>
      <c r="D28" s="5">
        <v>9</v>
      </c>
      <c r="E28" s="5">
        <v>50</v>
      </c>
      <c r="F28" s="5">
        <v>9</v>
      </c>
      <c r="G28" s="5">
        <v>10</v>
      </c>
      <c r="H28" s="5">
        <v>9</v>
      </c>
    </row>
    <row r="29" spans="1:8" x14ac:dyDescent="0.3">
      <c r="B29" s="5" t="s">
        <v>85</v>
      </c>
      <c r="C29" s="5" t="s">
        <v>16</v>
      </c>
      <c r="D29" s="5">
        <v>0</v>
      </c>
      <c r="E29" s="5">
        <v>0</v>
      </c>
      <c r="F29" s="5">
        <v>16</v>
      </c>
      <c r="G29" s="5">
        <v>1E+30</v>
      </c>
      <c r="H29" s="5">
        <v>16</v>
      </c>
    </row>
    <row r="30" spans="1:8" x14ac:dyDescent="0.3">
      <c r="B30" s="5" t="s">
        <v>86</v>
      </c>
      <c r="C30" s="5" t="s">
        <v>16</v>
      </c>
      <c r="D30" s="5">
        <v>8</v>
      </c>
      <c r="E30" s="5">
        <v>200</v>
      </c>
      <c r="F30" s="5">
        <v>8</v>
      </c>
      <c r="G30" s="5">
        <v>13</v>
      </c>
      <c r="H30" s="5">
        <v>8</v>
      </c>
    </row>
    <row r="31" spans="1:8" x14ac:dyDescent="0.3">
      <c r="B31" s="5" t="s">
        <v>87</v>
      </c>
      <c r="C31" s="5" t="s">
        <v>16</v>
      </c>
      <c r="D31" s="5">
        <v>13</v>
      </c>
      <c r="E31" s="5">
        <v>0</v>
      </c>
      <c r="F31" s="5">
        <v>23</v>
      </c>
      <c r="G31" s="5">
        <v>1E+30</v>
      </c>
      <c r="H31" s="5">
        <v>10</v>
      </c>
    </row>
    <row r="32" spans="1:8" x14ac:dyDescent="0.3">
      <c r="B32" s="5" t="s">
        <v>88</v>
      </c>
      <c r="C32" s="5" t="s">
        <v>16</v>
      </c>
      <c r="D32" s="5">
        <v>9</v>
      </c>
      <c r="E32" s="5">
        <v>550</v>
      </c>
      <c r="F32" s="5">
        <v>9</v>
      </c>
      <c r="G32" s="5">
        <v>0</v>
      </c>
      <c r="H32" s="5">
        <v>9</v>
      </c>
    </row>
    <row r="33" spans="2:8" x14ac:dyDescent="0.3">
      <c r="B33" s="5" t="s">
        <v>89</v>
      </c>
      <c r="C33" s="5" t="s">
        <v>16</v>
      </c>
      <c r="D33" s="5">
        <v>21</v>
      </c>
      <c r="E33" s="5">
        <v>200</v>
      </c>
      <c r="F33" s="5">
        <v>21</v>
      </c>
      <c r="G33" s="5">
        <v>0</v>
      </c>
      <c r="H33" s="5">
        <v>10</v>
      </c>
    </row>
    <row r="34" spans="2:8" x14ac:dyDescent="0.3">
      <c r="B34" s="5" t="s">
        <v>90</v>
      </c>
      <c r="C34" s="5" t="s">
        <v>16</v>
      </c>
      <c r="D34" s="5">
        <v>0</v>
      </c>
      <c r="E34" s="5">
        <v>0</v>
      </c>
      <c r="F34" s="5">
        <v>10</v>
      </c>
      <c r="G34" s="5">
        <v>1E+30</v>
      </c>
      <c r="H34" s="5">
        <v>10</v>
      </c>
    </row>
    <row r="35" spans="2:8" ht="15" thickBot="1" x14ac:dyDescent="0.35">
      <c r="B35" s="6" t="s">
        <v>91</v>
      </c>
      <c r="C35" s="6" t="s">
        <v>16</v>
      </c>
      <c r="D35" s="6">
        <v>0</v>
      </c>
      <c r="E35" s="6">
        <v>0</v>
      </c>
      <c r="F35" s="6">
        <v>13</v>
      </c>
      <c r="G35" s="6">
        <v>1E+30</v>
      </c>
      <c r="H35" s="6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14" sqref="B14"/>
    </sheetView>
  </sheetViews>
  <sheetFormatPr defaultRowHeight="14.4" x14ac:dyDescent="0.3"/>
  <cols>
    <col min="1" max="1" width="5.5546875" customWidth="1"/>
    <col min="2" max="4" width="12.44140625" bestFit="1" customWidth="1"/>
    <col min="5" max="5" width="5.109375" bestFit="1" customWidth="1"/>
    <col min="6" max="6" width="5" bestFit="1" customWidth="1"/>
    <col min="7" max="7" width="15.77734375" bestFit="1" customWidth="1"/>
    <col min="8" max="8" width="10.44140625" bestFit="1" customWidth="1"/>
  </cols>
  <sheetData>
    <row r="1" spans="1:14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19</v>
      </c>
      <c r="I1" s="2" t="s">
        <v>92</v>
      </c>
      <c r="J1" s="2" t="s">
        <v>93</v>
      </c>
      <c r="K1" s="2" t="s">
        <v>95</v>
      </c>
      <c r="L1" s="2" t="s">
        <v>94</v>
      </c>
      <c r="M1" s="2" t="s">
        <v>96</v>
      </c>
      <c r="N1" s="2" t="s">
        <v>97</v>
      </c>
    </row>
    <row r="2" spans="1:14" x14ac:dyDescent="0.3">
      <c r="A2">
        <v>101</v>
      </c>
      <c r="B2" t="s">
        <v>7</v>
      </c>
      <c r="C2" t="s">
        <v>9</v>
      </c>
      <c r="D2" t="s">
        <v>8</v>
      </c>
      <c r="E2" t="s">
        <v>12</v>
      </c>
      <c r="F2">
        <v>750</v>
      </c>
      <c r="G2">
        <v>11</v>
      </c>
      <c r="H2" t="s">
        <v>20</v>
      </c>
      <c r="I2">
        <v>750</v>
      </c>
      <c r="J2" t="s">
        <v>98</v>
      </c>
    </row>
    <row r="3" spans="1:14" x14ac:dyDescent="0.3">
      <c r="A3">
        <v>102</v>
      </c>
      <c r="B3" t="s">
        <v>7</v>
      </c>
      <c r="C3" t="s">
        <v>9</v>
      </c>
      <c r="D3" t="s">
        <v>8</v>
      </c>
      <c r="E3" t="s">
        <v>13</v>
      </c>
      <c r="F3">
        <v>500</v>
      </c>
      <c r="G3">
        <v>30</v>
      </c>
      <c r="H3" t="s">
        <v>21</v>
      </c>
      <c r="I3">
        <v>500</v>
      </c>
      <c r="J3" t="s">
        <v>99</v>
      </c>
    </row>
    <row r="4" spans="1:14" x14ac:dyDescent="0.3">
      <c r="A4">
        <v>103</v>
      </c>
      <c r="B4" t="s">
        <v>7</v>
      </c>
      <c r="C4" t="s">
        <v>8</v>
      </c>
      <c r="D4" t="s">
        <v>10</v>
      </c>
      <c r="E4" t="s">
        <v>12</v>
      </c>
      <c r="F4">
        <v>1000</v>
      </c>
      <c r="G4">
        <v>9</v>
      </c>
      <c r="H4" t="s">
        <v>22</v>
      </c>
      <c r="I4">
        <v>500</v>
      </c>
      <c r="J4" t="s">
        <v>99</v>
      </c>
      <c r="K4">
        <v>550</v>
      </c>
      <c r="L4" t="s">
        <v>98</v>
      </c>
    </row>
    <row r="5" spans="1:14" x14ac:dyDescent="0.3">
      <c r="A5">
        <v>104</v>
      </c>
      <c r="B5" t="s">
        <v>7</v>
      </c>
      <c r="C5" t="s">
        <v>8</v>
      </c>
      <c r="D5" t="s">
        <v>10</v>
      </c>
      <c r="E5" t="s">
        <v>13</v>
      </c>
      <c r="F5">
        <v>600</v>
      </c>
      <c r="G5">
        <v>16</v>
      </c>
      <c r="H5" t="s">
        <v>23</v>
      </c>
      <c r="I5">
        <v>100</v>
      </c>
      <c r="J5" t="s">
        <v>100</v>
      </c>
      <c r="K5">
        <v>150</v>
      </c>
      <c r="L5" t="s">
        <v>99</v>
      </c>
    </row>
    <row r="6" spans="1:14" x14ac:dyDescent="0.3">
      <c r="A6">
        <v>105</v>
      </c>
      <c r="B6" t="s">
        <v>8</v>
      </c>
      <c r="C6" t="s">
        <v>9</v>
      </c>
      <c r="D6" t="s">
        <v>10</v>
      </c>
      <c r="E6" t="s">
        <v>12</v>
      </c>
      <c r="F6">
        <v>650</v>
      </c>
      <c r="G6">
        <v>8</v>
      </c>
      <c r="H6" t="s">
        <v>24</v>
      </c>
      <c r="K6">
        <v>650</v>
      </c>
      <c r="L6" t="s">
        <v>98</v>
      </c>
    </row>
    <row r="7" spans="1:14" x14ac:dyDescent="0.3">
      <c r="A7">
        <v>106</v>
      </c>
      <c r="B7" t="s">
        <v>8</v>
      </c>
      <c r="C7" t="s">
        <v>9</v>
      </c>
      <c r="D7" t="s">
        <v>10</v>
      </c>
      <c r="E7" t="s">
        <v>13</v>
      </c>
      <c r="F7">
        <v>450</v>
      </c>
      <c r="G7">
        <v>23</v>
      </c>
      <c r="H7" t="s">
        <v>25</v>
      </c>
      <c r="K7">
        <v>450</v>
      </c>
      <c r="L7" t="s">
        <v>98</v>
      </c>
    </row>
    <row r="8" spans="1:14" x14ac:dyDescent="0.3">
      <c r="A8">
        <v>107</v>
      </c>
      <c r="B8" t="s">
        <v>10</v>
      </c>
      <c r="C8" t="s">
        <v>9</v>
      </c>
      <c r="D8" t="s">
        <v>11</v>
      </c>
      <c r="E8" t="s">
        <v>12</v>
      </c>
      <c r="F8">
        <v>700</v>
      </c>
      <c r="G8">
        <v>9</v>
      </c>
      <c r="H8" t="s">
        <v>22</v>
      </c>
      <c r="M8">
        <v>700</v>
      </c>
      <c r="N8" t="s">
        <v>98</v>
      </c>
    </row>
    <row r="9" spans="1:14" x14ac:dyDescent="0.3">
      <c r="A9">
        <v>108</v>
      </c>
      <c r="B9" t="s">
        <v>10</v>
      </c>
      <c r="C9" t="s">
        <v>9</v>
      </c>
      <c r="D9" t="s">
        <v>11</v>
      </c>
      <c r="E9" t="s">
        <v>13</v>
      </c>
      <c r="F9">
        <v>350</v>
      </c>
      <c r="G9">
        <v>21</v>
      </c>
      <c r="H9" t="s">
        <v>26</v>
      </c>
      <c r="M9">
        <v>350</v>
      </c>
      <c r="N9" t="s">
        <v>99</v>
      </c>
    </row>
    <row r="10" spans="1:14" x14ac:dyDescent="0.3">
      <c r="A10">
        <v>109</v>
      </c>
      <c r="B10" t="s">
        <v>8</v>
      </c>
      <c r="C10" t="s">
        <v>10</v>
      </c>
      <c r="D10" t="s">
        <v>11</v>
      </c>
      <c r="E10" t="s">
        <v>12</v>
      </c>
      <c r="F10">
        <v>600</v>
      </c>
      <c r="G10">
        <v>10</v>
      </c>
      <c r="H10" t="s">
        <v>27</v>
      </c>
      <c r="K10">
        <v>250</v>
      </c>
      <c r="L10" t="s">
        <v>99</v>
      </c>
      <c r="M10">
        <v>150</v>
      </c>
      <c r="N10" t="s">
        <v>99</v>
      </c>
    </row>
    <row r="11" spans="1:14" x14ac:dyDescent="0.3">
      <c r="A11">
        <v>110</v>
      </c>
      <c r="B11" t="s">
        <v>8</v>
      </c>
      <c r="C11" t="s">
        <v>10</v>
      </c>
      <c r="D11" t="s">
        <v>11</v>
      </c>
      <c r="E11" t="s">
        <v>13</v>
      </c>
      <c r="F11">
        <v>400</v>
      </c>
      <c r="G11">
        <v>13</v>
      </c>
      <c r="H11" t="s">
        <v>28</v>
      </c>
      <c r="K11">
        <v>50</v>
      </c>
      <c r="L11" t="s">
        <v>99</v>
      </c>
      <c r="M11">
        <v>-50</v>
      </c>
      <c r="N11" t="s">
        <v>100</v>
      </c>
    </row>
    <row r="14" spans="1:14" x14ac:dyDescent="0.3">
      <c r="B14" s="2" t="s">
        <v>45</v>
      </c>
    </row>
    <row r="15" spans="1:14" x14ac:dyDescent="0.3">
      <c r="A15" t="s">
        <v>31</v>
      </c>
      <c r="B15">
        <v>500</v>
      </c>
    </row>
    <row r="16" spans="1:14" x14ac:dyDescent="0.3">
      <c r="A16" t="s">
        <v>32</v>
      </c>
      <c r="B16">
        <v>450</v>
      </c>
    </row>
    <row r="17" spans="1:2" x14ac:dyDescent="0.3">
      <c r="A17" t="s">
        <v>44</v>
      </c>
      <c r="B17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0"/>
  <sheetViews>
    <sheetView topLeftCell="F3" workbookViewId="0">
      <selection activeCell="P14" sqref="P14:P26"/>
    </sheetView>
  </sheetViews>
  <sheetFormatPr defaultRowHeight="14.4" x14ac:dyDescent="0.3"/>
  <cols>
    <col min="1" max="1" width="6" bestFit="1" customWidth="1"/>
    <col min="2" max="3" width="12.44140625" bestFit="1" customWidth="1"/>
    <col min="4" max="4" width="15.88671875" bestFit="1" customWidth="1"/>
    <col min="5" max="5" width="5.109375" bestFit="1" customWidth="1"/>
    <col min="6" max="6" width="5" bestFit="1" customWidth="1"/>
    <col min="7" max="7" width="15.77734375" bestFit="1" customWidth="1"/>
    <col min="8" max="8" width="10.44140625" bestFit="1" customWidth="1"/>
    <col min="9" max="9" width="8" customWidth="1"/>
    <col min="10" max="10" width="11.88671875" bestFit="1" customWidth="1"/>
    <col min="12" max="12" width="9.6640625" customWidth="1"/>
    <col min="13" max="13" width="11.88671875" customWidth="1"/>
    <col min="14" max="14" width="11.88671875" bestFit="1" customWidth="1"/>
    <col min="22" max="22" width="9.33203125" bestFit="1" customWidth="1"/>
  </cols>
  <sheetData>
    <row r="1" spans="1:31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19</v>
      </c>
      <c r="J1" s="2" t="s">
        <v>29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V1" s="3" t="s">
        <v>34</v>
      </c>
      <c r="W1" t="s">
        <v>14</v>
      </c>
      <c r="Z1" t="s">
        <v>30</v>
      </c>
    </row>
    <row r="2" spans="1:31" x14ac:dyDescent="0.3">
      <c r="A2" s="1">
        <v>101</v>
      </c>
      <c r="B2" t="s">
        <v>7</v>
      </c>
      <c r="C2" t="s">
        <v>9</v>
      </c>
      <c r="D2" t="s">
        <v>8</v>
      </c>
      <c r="E2" t="s">
        <v>12</v>
      </c>
      <c r="F2">
        <v>750</v>
      </c>
      <c r="G2">
        <v>11</v>
      </c>
      <c r="H2" t="s">
        <v>20</v>
      </c>
      <c r="J2" s="2">
        <v>101</v>
      </c>
      <c r="K2">
        <v>11</v>
      </c>
      <c r="L2">
        <v>9</v>
      </c>
      <c r="M2">
        <v>14</v>
      </c>
      <c r="N2">
        <v>12</v>
      </c>
      <c r="O2">
        <v>12</v>
      </c>
      <c r="P2">
        <v>8</v>
      </c>
      <c r="Q2">
        <v>9</v>
      </c>
      <c r="R2">
        <v>11</v>
      </c>
      <c r="S2">
        <v>9</v>
      </c>
      <c r="T2">
        <v>12</v>
      </c>
      <c r="W2">
        <v>44500</v>
      </c>
      <c r="Z2" t="s">
        <v>15</v>
      </c>
      <c r="AC2" t="s">
        <v>16</v>
      </c>
    </row>
    <row r="3" spans="1:31" x14ac:dyDescent="0.3">
      <c r="A3" s="1">
        <v>102</v>
      </c>
      <c r="B3" t="s">
        <v>7</v>
      </c>
      <c r="C3" t="s">
        <v>9</v>
      </c>
      <c r="D3" t="s">
        <v>8</v>
      </c>
      <c r="E3" t="s">
        <v>13</v>
      </c>
      <c r="F3">
        <v>500</v>
      </c>
      <c r="G3">
        <v>30</v>
      </c>
      <c r="H3" t="s">
        <v>21</v>
      </c>
      <c r="J3" s="2">
        <v>102</v>
      </c>
      <c r="K3">
        <v>32</v>
      </c>
      <c r="L3">
        <v>30</v>
      </c>
      <c r="M3">
        <v>30</v>
      </c>
      <c r="N3">
        <v>32</v>
      </c>
      <c r="O3">
        <v>33</v>
      </c>
      <c r="P3">
        <v>28</v>
      </c>
      <c r="Q3">
        <v>28</v>
      </c>
      <c r="R3">
        <v>28</v>
      </c>
      <c r="S3">
        <v>28</v>
      </c>
      <c r="T3">
        <v>29</v>
      </c>
      <c r="Y3">
        <v>101</v>
      </c>
      <c r="Z3">
        <v>11</v>
      </c>
      <c r="AC3" t="s">
        <v>33</v>
      </c>
    </row>
    <row r="4" spans="1:31" x14ac:dyDescent="0.3">
      <c r="A4" s="1">
        <v>103</v>
      </c>
      <c r="B4" t="s">
        <v>7</v>
      </c>
      <c r="C4" t="s">
        <v>8</v>
      </c>
      <c r="D4" t="s">
        <v>10</v>
      </c>
      <c r="E4" t="s">
        <v>12</v>
      </c>
      <c r="F4">
        <v>1000</v>
      </c>
      <c r="G4">
        <v>9</v>
      </c>
      <c r="H4" t="s">
        <v>22</v>
      </c>
      <c r="J4" s="2">
        <v>103</v>
      </c>
      <c r="K4">
        <v>10</v>
      </c>
      <c r="L4">
        <v>9</v>
      </c>
      <c r="M4">
        <v>11</v>
      </c>
      <c r="N4">
        <v>9</v>
      </c>
      <c r="O4">
        <v>11</v>
      </c>
      <c r="P4">
        <v>9</v>
      </c>
      <c r="Q4">
        <v>6</v>
      </c>
      <c r="R4">
        <v>6</v>
      </c>
      <c r="S4">
        <v>9</v>
      </c>
      <c r="T4">
        <v>11</v>
      </c>
      <c r="Y4">
        <v>102</v>
      </c>
      <c r="Z4">
        <v>9</v>
      </c>
      <c r="AC4">
        <v>30</v>
      </c>
      <c r="AD4" t="s">
        <v>17</v>
      </c>
      <c r="AE4">
        <v>30</v>
      </c>
    </row>
    <row r="5" spans="1:31" x14ac:dyDescent="0.3">
      <c r="A5" s="1">
        <v>104</v>
      </c>
      <c r="B5" t="s">
        <v>7</v>
      </c>
      <c r="C5" t="s">
        <v>8</v>
      </c>
      <c r="D5" t="s">
        <v>10</v>
      </c>
      <c r="E5" t="s">
        <v>13</v>
      </c>
      <c r="F5">
        <v>600</v>
      </c>
      <c r="G5">
        <v>16</v>
      </c>
      <c r="H5" t="s">
        <v>23</v>
      </c>
      <c r="J5" s="2">
        <v>104</v>
      </c>
      <c r="K5">
        <v>14</v>
      </c>
      <c r="L5">
        <v>15</v>
      </c>
      <c r="M5">
        <v>14</v>
      </c>
      <c r="N5">
        <v>18</v>
      </c>
      <c r="O5">
        <v>18</v>
      </c>
      <c r="P5">
        <v>15</v>
      </c>
      <c r="Q5">
        <v>14</v>
      </c>
      <c r="R5">
        <v>17</v>
      </c>
      <c r="S5">
        <v>15</v>
      </c>
      <c r="T5">
        <v>18</v>
      </c>
      <c r="Y5">
        <v>103</v>
      </c>
      <c r="Z5">
        <v>10</v>
      </c>
      <c r="AC5">
        <v>30</v>
      </c>
      <c r="AD5" t="s">
        <v>17</v>
      </c>
      <c r="AE5">
        <v>30</v>
      </c>
    </row>
    <row r="6" spans="1:31" x14ac:dyDescent="0.3">
      <c r="A6" s="1">
        <v>105</v>
      </c>
      <c r="B6" t="s">
        <v>8</v>
      </c>
      <c r="C6" t="s">
        <v>9</v>
      </c>
      <c r="D6" t="s">
        <v>10</v>
      </c>
      <c r="E6" t="s">
        <v>12</v>
      </c>
      <c r="F6">
        <v>650</v>
      </c>
      <c r="G6">
        <v>8</v>
      </c>
      <c r="H6" t="s">
        <v>24</v>
      </c>
      <c r="J6" s="2">
        <v>105</v>
      </c>
      <c r="K6">
        <v>6</v>
      </c>
      <c r="L6">
        <v>10</v>
      </c>
      <c r="M6">
        <v>10</v>
      </c>
      <c r="N6">
        <v>9</v>
      </c>
      <c r="O6">
        <v>8</v>
      </c>
      <c r="P6">
        <v>9</v>
      </c>
      <c r="Q6">
        <v>7</v>
      </c>
      <c r="R6">
        <v>8</v>
      </c>
      <c r="S6">
        <v>6</v>
      </c>
      <c r="T6">
        <v>10</v>
      </c>
      <c r="Y6">
        <v>104</v>
      </c>
      <c r="Z6">
        <v>0</v>
      </c>
      <c r="AC6">
        <v>30</v>
      </c>
      <c r="AD6" t="s">
        <v>17</v>
      </c>
      <c r="AE6">
        <v>30</v>
      </c>
    </row>
    <row r="7" spans="1:31" x14ac:dyDescent="0.3">
      <c r="A7" s="1">
        <v>106</v>
      </c>
      <c r="B7" t="s">
        <v>8</v>
      </c>
      <c r="C7" t="s">
        <v>9</v>
      </c>
      <c r="D7" t="s">
        <v>10</v>
      </c>
      <c r="E7" t="s">
        <v>13</v>
      </c>
      <c r="F7">
        <v>450</v>
      </c>
      <c r="G7">
        <v>23</v>
      </c>
      <c r="H7" t="s">
        <v>25</v>
      </c>
      <c r="J7" s="2">
        <v>106</v>
      </c>
      <c r="K7">
        <v>23</v>
      </c>
      <c r="L7">
        <v>26</v>
      </c>
      <c r="M7">
        <v>23</v>
      </c>
      <c r="N7">
        <v>25</v>
      </c>
      <c r="O7">
        <v>21</v>
      </c>
      <c r="P7">
        <v>26</v>
      </c>
      <c r="Q7">
        <v>20</v>
      </c>
      <c r="R7">
        <v>25</v>
      </c>
      <c r="S7">
        <v>25</v>
      </c>
      <c r="T7">
        <v>23</v>
      </c>
      <c r="Y7">
        <v>105</v>
      </c>
      <c r="Z7">
        <v>6</v>
      </c>
    </row>
    <row r="8" spans="1:31" x14ac:dyDescent="0.3">
      <c r="A8" s="1">
        <v>107</v>
      </c>
      <c r="B8" t="s">
        <v>10</v>
      </c>
      <c r="C8" t="s">
        <v>9</v>
      </c>
      <c r="D8" t="s">
        <v>11</v>
      </c>
      <c r="E8" t="s">
        <v>12</v>
      </c>
      <c r="F8">
        <v>700</v>
      </c>
      <c r="G8">
        <v>9</v>
      </c>
      <c r="H8" t="s">
        <v>22</v>
      </c>
      <c r="J8" s="2">
        <v>107</v>
      </c>
      <c r="K8">
        <v>7</v>
      </c>
      <c r="L8">
        <v>10</v>
      </c>
      <c r="M8">
        <v>6</v>
      </c>
      <c r="N8">
        <v>6</v>
      </c>
      <c r="O8">
        <v>9</v>
      </c>
      <c r="P8">
        <v>12</v>
      </c>
      <c r="Q8">
        <v>7</v>
      </c>
      <c r="R8">
        <v>7</v>
      </c>
      <c r="S8">
        <v>7</v>
      </c>
      <c r="T8">
        <v>10</v>
      </c>
      <c r="Y8">
        <v>106</v>
      </c>
      <c r="Z8">
        <v>7</v>
      </c>
      <c r="AC8" t="s">
        <v>18</v>
      </c>
    </row>
    <row r="9" spans="1:31" x14ac:dyDescent="0.3">
      <c r="A9" s="1">
        <v>108</v>
      </c>
      <c r="B9" t="s">
        <v>10</v>
      </c>
      <c r="C9" t="s">
        <v>9</v>
      </c>
      <c r="D9" t="s">
        <v>11</v>
      </c>
      <c r="E9" t="s">
        <v>13</v>
      </c>
      <c r="F9">
        <v>350</v>
      </c>
      <c r="G9">
        <v>21</v>
      </c>
      <c r="H9" t="s">
        <v>26</v>
      </c>
      <c r="J9" s="2">
        <v>108</v>
      </c>
      <c r="K9">
        <v>16</v>
      </c>
      <c r="L9">
        <v>21</v>
      </c>
      <c r="M9">
        <v>15</v>
      </c>
      <c r="N9">
        <v>24</v>
      </c>
      <c r="O9">
        <v>21</v>
      </c>
      <c r="P9">
        <v>26</v>
      </c>
      <c r="Q9">
        <v>17</v>
      </c>
      <c r="R9">
        <v>28</v>
      </c>
      <c r="S9">
        <v>23</v>
      </c>
      <c r="T9">
        <v>16</v>
      </c>
      <c r="Y9">
        <v>107</v>
      </c>
      <c r="Z9">
        <v>7</v>
      </c>
      <c r="AB9" s="1">
        <v>101</v>
      </c>
      <c r="AC9">
        <v>11</v>
      </c>
      <c r="AD9" t="s">
        <v>17</v>
      </c>
      <c r="AE9">
        <v>11</v>
      </c>
    </row>
    <row r="10" spans="1:31" x14ac:dyDescent="0.3">
      <c r="A10" s="1">
        <v>109</v>
      </c>
      <c r="B10" t="s">
        <v>8</v>
      </c>
      <c r="C10" t="s">
        <v>10</v>
      </c>
      <c r="D10" t="s">
        <v>11</v>
      </c>
      <c r="E10" t="s">
        <v>12</v>
      </c>
      <c r="F10">
        <v>600</v>
      </c>
      <c r="G10">
        <v>10</v>
      </c>
      <c r="H10" t="s">
        <v>27</v>
      </c>
      <c r="J10" s="2">
        <v>109</v>
      </c>
      <c r="K10">
        <v>11</v>
      </c>
      <c r="L10">
        <v>10</v>
      </c>
      <c r="M10">
        <v>11</v>
      </c>
      <c r="N10">
        <v>9</v>
      </c>
      <c r="O10">
        <v>9</v>
      </c>
      <c r="P10">
        <v>9</v>
      </c>
      <c r="Q10">
        <v>11</v>
      </c>
      <c r="R10">
        <v>8</v>
      </c>
      <c r="S10">
        <v>11</v>
      </c>
      <c r="T10">
        <v>11</v>
      </c>
      <c r="Y10">
        <v>108</v>
      </c>
      <c r="Z10">
        <v>16</v>
      </c>
      <c r="AB10" s="1">
        <v>102</v>
      </c>
      <c r="AC10">
        <v>9</v>
      </c>
      <c r="AD10" t="s">
        <v>17</v>
      </c>
      <c r="AE10">
        <v>32</v>
      </c>
    </row>
    <row r="11" spans="1:31" x14ac:dyDescent="0.3">
      <c r="A11" s="1">
        <v>110</v>
      </c>
      <c r="B11" t="s">
        <v>8</v>
      </c>
      <c r="C11" t="s">
        <v>10</v>
      </c>
      <c r="D11" t="s">
        <v>11</v>
      </c>
      <c r="E11" t="s">
        <v>13</v>
      </c>
      <c r="F11">
        <v>400</v>
      </c>
      <c r="G11">
        <v>13</v>
      </c>
      <c r="H11" t="s">
        <v>28</v>
      </c>
      <c r="J11" s="2">
        <v>110</v>
      </c>
      <c r="K11">
        <v>12</v>
      </c>
      <c r="L11">
        <v>12</v>
      </c>
      <c r="M11">
        <v>10</v>
      </c>
      <c r="N11">
        <v>17</v>
      </c>
      <c r="O11">
        <v>11</v>
      </c>
      <c r="P11">
        <v>14</v>
      </c>
      <c r="Q11">
        <v>9</v>
      </c>
      <c r="R11">
        <v>15</v>
      </c>
      <c r="S11">
        <v>16</v>
      </c>
      <c r="T11">
        <v>9</v>
      </c>
      <c r="Y11">
        <v>109</v>
      </c>
      <c r="Z11">
        <v>7</v>
      </c>
      <c r="AB11" s="1">
        <v>103</v>
      </c>
      <c r="AC11">
        <v>10</v>
      </c>
      <c r="AD11" t="s">
        <v>17</v>
      </c>
      <c r="AE11">
        <v>10</v>
      </c>
    </row>
    <row r="12" spans="1:31" x14ac:dyDescent="0.3">
      <c r="Y12">
        <v>110</v>
      </c>
      <c r="Z12">
        <v>0</v>
      </c>
      <c r="AB12" s="1">
        <v>104</v>
      </c>
      <c r="AC12">
        <v>0</v>
      </c>
      <c r="AD12" t="s">
        <v>17</v>
      </c>
      <c r="AE12">
        <v>14</v>
      </c>
    </row>
    <row r="13" spans="1:31" x14ac:dyDescent="0.3">
      <c r="AB13" s="1">
        <v>105</v>
      </c>
      <c r="AC13">
        <v>6</v>
      </c>
      <c r="AD13" t="s">
        <v>17</v>
      </c>
      <c r="AE13">
        <v>6</v>
      </c>
    </row>
    <row r="14" spans="1:31" x14ac:dyDescent="0.3">
      <c r="M14" s="1" t="s">
        <v>15</v>
      </c>
      <c r="AB14" s="1">
        <v>106</v>
      </c>
      <c r="AC14">
        <v>7</v>
      </c>
      <c r="AD14" t="s">
        <v>17</v>
      </c>
      <c r="AE14">
        <v>23</v>
      </c>
    </row>
    <row r="15" spans="1:31" x14ac:dyDescent="0.3">
      <c r="A15" s="2" t="s">
        <v>14</v>
      </c>
      <c r="D15" s="2" t="s">
        <v>30</v>
      </c>
      <c r="L15" s="1">
        <v>101</v>
      </c>
      <c r="M15">
        <f>(Z3+Z21+Z39+Z57+Z75+Z93+Z111+Z129+Z147+Z165)/10</f>
        <v>10.7</v>
      </c>
      <c r="AB15" s="1">
        <v>107</v>
      </c>
      <c r="AC15">
        <v>7</v>
      </c>
      <c r="AD15" t="s">
        <v>17</v>
      </c>
      <c r="AE15">
        <v>7</v>
      </c>
    </row>
    <row r="16" spans="1:31" x14ac:dyDescent="0.3">
      <c r="A16">
        <f>SUMPRODUCT(F2:F11,D17:D26)</f>
        <v>47250</v>
      </c>
      <c r="D16" s="1" t="s">
        <v>15</v>
      </c>
      <c r="G16" s="2" t="s">
        <v>16</v>
      </c>
      <c r="L16" s="1">
        <v>102</v>
      </c>
      <c r="M16">
        <f t="shared" ref="M16:M24" si="0">(Z4+Z22+Z40+Z58+Z76+Z94+Z112+Z130+Z148+Z166)/10</f>
        <v>10.199999999999999</v>
      </c>
      <c r="AB16" s="1">
        <v>108</v>
      </c>
      <c r="AC16">
        <v>16</v>
      </c>
      <c r="AD16" t="s">
        <v>17</v>
      </c>
      <c r="AE16">
        <v>16</v>
      </c>
    </row>
    <row r="17" spans="3:31" x14ac:dyDescent="0.3">
      <c r="C17" s="1">
        <v>101</v>
      </c>
      <c r="D17">
        <v>12</v>
      </c>
      <c r="G17" s="3" t="s">
        <v>33</v>
      </c>
      <c r="J17" s="1" t="s">
        <v>45</v>
      </c>
      <c r="L17" s="1">
        <v>103</v>
      </c>
      <c r="M17">
        <f t="shared" si="0"/>
        <v>9.1</v>
      </c>
      <c r="AB17" s="1">
        <v>109</v>
      </c>
      <c r="AC17">
        <v>7</v>
      </c>
      <c r="AD17" t="s">
        <v>17</v>
      </c>
      <c r="AE17">
        <v>11</v>
      </c>
    </row>
    <row r="18" spans="3:31" x14ac:dyDescent="0.3">
      <c r="C18" s="1">
        <v>102</v>
      </c>
      <c r="D18">
        <v>7</v>
      </c>
      <c r="F18" t="s">
        <v>31</v>
      </c>
      <c r="G18">
        <f>$D$17+$D$18+$D$19+$D$20</f>
        <v>30</v>
      </c>
      <c r="H18" t="s">
        <v>17</v>
      </c>
      <c r="I18">
        <v>30</v>
      </c>
      <c r="L18" s="1">
        <v>104</v>
      </c>
      <c r="M18">
        <f t="shared" si="0"/>
        <v>0</v>
      </c>
      <c r="AB18" s="1">
        <v>110</v>
      </c>
      <c r="AC18">
        <v>0</v>
      </c>
      <c r="AD18" t="s">
        <v>17</v>
      </c>
      <c r="AE18">
        <v>12</v>
      </c>
    </row>
    <row r="19" spans="3:31" x14ac:dyDescent="0.3">
      <c r="C19" s="1">
        <v>103</v>
      </c>
      <c r="D19">
        <v>11</v>
      </c>
      <c r="F19" t="s">
        <v>32</v>
      </c>
      <c r="G19">
        <f>$D$19+$D$20+$D$21+$D$22+$D$25+$D$26</f>
        <v>30</v>
      </c>
      <c r="H19" t="s">
        <v>17</v>
      </c>
      <c r="I19">
        <v>30</v>
      </c>
      <c r="J19">
        <v>450</v>
      </c>
      <c r="L19" s="1">
        <v>105</v>
      </c>
      <c r="M19">
        <f t="shared" si="0"/>
        <v>8.3000000000000007</v>
      </c>
      <c r="V19" s="3" t="s">
        <v>35</v>
      </c>
      <c r="W19" t="s">
        <v>14</v>
      </c>
      <c r="Z19" t="s">
        <v>30</v>
      </c>
    </row>
    <row r="20" spans="3:31" x14ac:dyDescent="0.3">
      <c r="C20" s="1">
        <v>104</v>
      </c>
      <c r="D20">
        <v>0</v>
      </c>
      <c r="F20" t="s">
        <v>44</v>
      </c>
      <c r="G20">
        <f>SUM(D23:D26)</f>
        <v>30</v>
      </c>
      <c r="H20" t="s">
        <v>17</v>
      </c>
      <c r="I20">
        <v>30</v>
      </c>
      <c r="L20" s="1">
        <v>106</v>
      </c>
      <c r="M20">
        <f t="shared" si="0"/>
        <v>10</v>
      </c>
      <c r="W20">
        <v>47200</v>
      </c>
      <c r="Z20" t="s">
        <v>15</v>
      </c>
      <c r="AC20" t="s">
        <v>16</v>
      </c>
    </row>
    <row r="21" spans="3:31" x14ac:dyDescent="0.3">
      <c r="C21" s="1">
        <v>105</v>
      </c>
      <c r="D21">
        <v>10</v>
      </c>
      <c r="L21" s="1">
        <v>107</v>
      </c>
      <c r="M21">
        <f t="shared" si="0"/>
        <v>8.1</v>
      </c>
      <c r="Y21">
        <v>101</v>
      </c>
      <c r="Z21">
        <v>9</v>
      </c>
      <c r="AC21" t="s">
        <v>33</v>
      </c>
    </row>
    <row r="22" spans="3:31" x14ac:dyDescent="0.3">
      <c r="C22" s="1">
        <v>106</v>
      </c>
      <c r="D22">
        <v>5</v>
      </c>
      <c r="G22" s="3" t="s">
        <v>18</v>
      </c>
      <c r="L22" s="1">
        <v>108</v>
      </c>
      <c r="M22">
        <f t="shared" si="0"/>
        <v>19.3</v>
      </c>
      <c r="Y22">
        <v>102</v>
      </c>
      <c r="Z22">
        <v>12</v>
      </c>
      <c r="AC22">
        <v>30</v>
      </c>
      <c r="AD22" t="s">
        <v>17</v>
      </c>
      <c r="AE22">
        <v>30</v>
      </c>
    </row>
    <row r="23" spans="3:31" x14ac:dyDescent="0.3">
      <c r="C23" s="1">
        <v>107</v>
      </c>
      <c r="D23">
        <v>10</v>
      </c>
      <c r="F23" s="1">
        <v>101</v>
      </c>
      <c r="G23">
        <f t="shared" ref="G23:G32" si="1">D17</f>
        <v>12</v>
      </c>
      <c r="H23" t="s">
        <v>17</v>
      </c>
      <c r="I23">
        <f>T2</f>
        <v>12</v>
      </c>
      <c r="L23" s="1">
        <v>109</v>
      </c>
      <c r="M23">
        <f t="shared" si="0"/>
        <v>2.6</v>
      </c>
      <c r="Y23">
        <v>103</v>
      </c>
      <c r="Z23">
        <v>9</v>
      </c>
      <c r="AC23">
        <v>30</v>
      </c>
      <c r="AD23" t="s">
        <v>17</v>
      </c>
      <c r="AE23">
        <v>30</v>
      </c>
    </row>
    <row r="24" spans="3:31" x14ac:dyDescent="0.3">
      <c r="C24" s="1">
        <v>108</v>
      </c>
      <c r="D24">
        <v>16</v>
      </c>
      <c r="F24" s="1">
        <v>102</v>
      </c>
      <c r="G24">
        <f t="shared" si="1"/>
        <v>7</v>
      </c>
      <c r="H24" t="s">
        <v>17</v>
      </c>
      <c r="I24">
        <f t="shared" ref="I24:I32" si="2">T3</f>
        <v>29</v>
      </c>
      <c r="L24" s="1">
        <v>110</v>
      </c>
      <c r="M24">
        <f t="shared" si="0"/>
        <v>0</v>
      </c>
      <c r="Y24">
        <v>104</v>
      </c>
      <c r="Z24">
        <v>0</v>
      </c>
      <c r="AC24">
        <v>30</v>
      </c>
      <c r="AD24" t="s">
        <v>17</v>
      </c>
      <c r="AE24">
        <v>30</v>
      </c>
    </row>
    <row r="25" spans="3:31" x14ac:dyDescent="0.3">
      <c r="C25" s="1">
        <v>109</v>
      </c>
      <c r="D25">
        <v>4</v>
      </c>
      <c r="F25" s="1">
        <v>103</v>
      </c>
      <c r="G25">
        <f t="shared" si="1"/>
        <v>11</v>
      </c>
      <c r="H25" t="s">
        <v>17</v>
      </c>
      <c r="I25">
        <f t="shared" si="2"/>
        <v>11</v>
      </c>
      <c r="Y25">
        <v>105</v>
      </c>
      <c r="Z25">
        <v>10</v>
      </c>
    </row>
    <row r="26" spans="3:31" x14ac:dyDescent="0.3">
      <c r="C26" s="1">
        <v>110</v>
      </c>
      <c r="D26">
        <v>0</v>
      </c>
      <c r="F26" s="1">
        <v>104</v>
      </c>
      <c r="G26">
        <f t="shared" si="1"/>
        <v>0</v>
      </c>
      <c r="H26" t="s">
        <v>17</v>
      </c>
      <c r="I26">
        <f t="shared" si="2"/>
        <v>18</v>
      </c>
      <c r="Y26">
        <v>106</v>
      </c>
      <c r="Z26">
        <v>11</v>
      </c>
      <c r="AC26" t="s">
        <v>18</v>
      </c>
    </row>
    <row r="27" spans="3:31" x14ac:dyDescent="0.3">
      <c r="F27" s="1">
        <v>105</v>
      </c>
      <c r="G27">
        <f t="shared" si="1"/>
        <v>10</v>
      </c>
      <c r="H27" t="s">
        <v>17</v>
      </c>
      <c r="I27">
        <f t="shared" si="2"/>
        <v>10</v>
      </c>
      <c r="Y27">
        <v>107</v>
      </c>
      <c r="Z27">
        <v>10</v>
      </c>
      <c r="AB27" s="1">
        <v>101</v>
      </c>
      <c r="AC27">
        <v>9</v>
      </c>
      <c r="AD27" t="s">
        <v>17</v>
      </c>
      <c r="AE27">
        <v>9</v>
      </c>
    </row>
    <row r="28" spans="3:31" x14ac:dyDescent="0.3">
      <c r="F28" s="1">
        <v>106</v>
      </c>
      <c r="G28">
        <f t="shared" si="1"/>
        <v>5</v>
      </c>
      <c r="H28" t="s">
        <v>17</v>
      </c>
      <c r="I28">
        <f t="shared" si="2"/>
        <v>23</v>
      </c>
      <c r="Y28">
        <v>108</v>
      </c>
      <c r="Z28">
        <v>20</v>
      </c>
      <c r="AB28" s="1">
        <v>102</v>
      </c>
      <c r="AC28">
        <v>12</v>
      </c>
      <c r="AD28" t="s">
        <v>17</v>
      </c>
      <c r="AE28">
        <v>30</v>
      </c>
    </row>
    <row r="29" spans="3:31" x14ac:dyDescent="0.3">
      <c r="F29" s="1">
        <v>107</v>
      </c>
      <c r="G29">
        <f t="shared" si="1"/>
        <v>10</v>
      </c>
      <c r="H29" t="s">
        <v>17</v>
      </c>
      <c r="I29">
        <f t="shared" si="2"/>
        <v>10</v>
      </c>
      <c r="Y29">
        <v>109</v>
      </c>
      <c r="Z29">
        <v>0</v>
      </c>
      <c r="AB29" s="1">
        <v>103</v>
      </c>
      <c r="AC29">
        <v>9</v>
      </c>
      <c r="AD29" t="s">
        <v>17</v>
      </c>
      <c r="AE29">
        <v>9</v>
      </c>
    </row>
    <row r="30" spans="3:31" x14ac:dyDescent="0.3">
      <c r="F30" s="1">
        <v>108</v>
      </c>
      <c r="G30">
        <f t="shared" si="1"/>
        <v>16</v>
      </c>
      <c r="H30" t="s">
        <v>17</v>
      </c>
      <c r="I30">
        <f t="shared" si="2"/>
        <v>16</v>
      </c>
      <c r="Y30">
        <v>110</v>
      </c>
      <c r="Z30">
        <v>0</v>
      </c>
      <c r="AB30" s="1">
        <v>104</v>
      </c>
      <c r="AC30">
        <v>0</v>
      </c>
      <c r="AD30" t="s">
        <v>17</v>
      </c>
      <c r="AE30">
        <v>15</v>
      </c>
    </row>
    <row r="31" spans="3:31" x14ac:dyDescent="0.3">
      <c r="F31" s="1">
        <v>109</v>
      </c>
      <c r="G31">
        <f t="shared" si="1"/>
        <v>4</v>
      </c>
      <c r="H31" t="s">
        <v>17</v>
      </c>
      <c r="I31">
        <f t="shared" si="2"/>
        <v>11</v>
      </c>
      <c r="AB31" s="1">
        <v>105</v>
      </c>
      <c r="AC31">
        <v>10</v>
      </c>
      <c r="AD31" t="s">
        <v>17</v>
      </c>
      <c r="AE31">
        <v>10</v>
      </c>
    </row>
    <row r="32" spans="3:31" x14ac:dyDescent="0.3">
      <c r="F32" s="1">
        <v>110</v>
      </c>
      <c r="G32">
        <f t="shared" si="1"/>
        <v>0</v>
      </c>
      <c r="H32" t="s">
        <v>17</v>
      </c>
      <c r="I32">
        <f t="shared" si="2"/>
        <v>9</v>
      </c>
      <c r="AB32" s="1">
        <v>106</v>
      </c>
      <c r="AC32">
        <v>11</v>
      </c>
      <c r="AD32" t="s">
        <v>17</v>
      </c>
      <c r="AE32">
        <v>26</v>
      </c>
    </row>
    <row r="33" spans="22:31" x14ac:dyDescent="0.3">
      <c r="AB33" s="1">
        <v>107</v>
      </c>
      <c r="AC33">
        <v>10</v>
      </c>
      <c r="AD33" t="s">
        <v>17</v>
      </c>
      <c r="AE33">
        <v>10</v>
      </c>
    </row>
    <row r="34" spans="22:31" x14ac:dyDescent="0.3">
      <c r="AB34" s="1">
        <v>108</v>
      </c>
      <c r="AC34">
        <v>20</v>
      </c>
      <c r="AD34" t="s">
        <v>17</v>
      </c>
      <c r="AE34">
        <v>21</v>
      </c>
    </row>
    <row r="35" spans="22:31" x14ac:dyDescent="0.3">
      <c r="AB35" s="1">
        <v>109</v>
      </c>
      <c r="AC35">
        <v>0</v>
      </c>
      <c r="AD35" t="s">
        <v>17</v>
      </c>
      <c r="AE35">
        <v>10</v>
      </c>
    </row>
    <row r="36" spans="22:31" x14ac:dyDescent="0.3">
      <c r="AB36" s="1">
        <v>110</v>
      </c>
      <c r="AC36">
        <v>0</v>
      </c>
      <c r="AD36" t="s">
        <v>17</v>
      </c>
      <c r="AE36">
        <v>12</v>
      </c>
    </row>
    <row r="37" spans="22:31" x14ac:dyDescent="0.3">
      <c r="V37" s="3" t="s">
        <v>36</v>
      </c>
      <c r="W37" t="s">
        <v>14</v>
      </c>
      <c r="Z37" t="s">
        <v>30</v>
      </c>
    </row>
    <row r="38" spans="22:31" x14ac:dyDescent="0.3">
      <c r="W38">
        <v>45350</v>
      </c>
      <c r="Z38" t="s">
        <v>15</v>
      </c>
      <c r="AC38" t="s">
        <v>16</v>
      </c>
    </row>
    <row r="39" spans="22:31" x14ac:dyDescent="0.3">
      <c r="Y39">
        <v>101</v>
      </c>
      <c r="Z39">
        <v>14</v>
      </c>
      <c r="AC39" t="s">
        <v>33</v>
      </c>
    </row>
    <row r="40" spans="22:31" x14ac:dyDescent="0.3">
      <c r="Y40">
        <v>102</v>
      </c>
      <c r="Z40">
        <v>5</v>
      </c>
      <c r="AC40">
        <v>30</v>
      </c>
      <c r="AD40" t="s">
        <v>17</v>
      </c>
      <c r="AE40">
        <v>30</v>
      </c>
    </row>
    <row r="41" spans="22:31" x14ac:dyDescent="0.3">
      <c r="Y41">
        <v>103</v>
      </c>
      <c r="Z41">
        <v>11</v>
      </c>
      <c r="AC41">
        <v>30</v>
      </c>
      <c r="AD41" t="s">
        <v>17</v>
      </c>
      <c r="AE41">
        <v>30</v>
      </c>
    </row>
    <row r="42" spans="22:31" x14ac:dyDescent="0.3">
      <c r="Y42">
        <v>104</v>
      </c>
      <c r="Z42">
        <v>0</v>
      </c>
      <c r="AC42">
        <v>30</v>
      </c>
      <c r="AD42" t="s">
        <v>17</v>
      </c>
      <c r="AE42">
        <v>30</v>
      </c>
    </row>
    <row r="43" spans="22:31" x14ac:dyDescent="0.3">
      <c r="Y43">
        <v>105</v>
      </c>
      <c r="Z43">
        <v>10</v>
      </c>
    </row>
    <row r="44" spans="22:31" x14ac:dyDescent="0.3">
      <c r="Y44">
        <v>106</v>
      </c>
      <c r="Z44">
        <v>0</v>
      </c>
      <c r="AC44" t="s">
        <v>18</v>
      </c>
    </row>
    <row r="45" spans="22:31" x14ac:dyDescent="0.3">
      <c r="Y45">
        <v>107</v>
      </c>
      <c r="Z45">
        <v>6</v>
      </c>
      <c r="AB45" s="1">
        <v>101</v>
      </c>
      <c r="AC45">
        <v>14</v>
      </c>
      <c r="AD45" t="s">
        <v>17</v>
      </c>
      <c r="AE45">
        <v>14</v>
      </c>
    </row>
    <row r="46" spans="22:31" x14ac:dyDescent="0.3">
      <c r="Y46">
        <v>108</v>
      </c>
      <c r="Z46">
        <v>15</v>
      </c>
      <c r="AB46" s="1">
        <v>102</v>
      </c>
      <c r="AC46">
        <v>5</v>
      </c>
      <c r="AD46" t="s">
        <v>17</v>
      </c>
      <c r="AE46">
        <v>30</v>
      </c>
    </row>
    <row r="47" spans="22:31" x14ac:dyDescent="0.3">
      <c r="Y47">
        <v>109</v>
      </c>
      <c r="Z47">
        <v>9</v>
      </c>
      <c r="AB47" s="1">
        <v>103</v>
      </c>
      <c r="AC47">
        <v>11</v>
      </c>
      <c r="AD47" t="s">
        <v>17</v>
      </c>
      <c r="AE47">
        <v>11</v>
      </c>
    </row>
    <row r="48" spans="22:31" x14ac:dyDescent="0.3">
      <c r="Y48">
        <v>110</v>
      </c>
      <c r="Z48">
        <v>0</v>
      </c>
      <c r="AB48" s="1">
        <v>104</v>
      </c>
      <c r="AC48">
        <v>0</v>
      </c>
      <c r="AD48" t="s">
        <v>17</v>
      </c>
      <c r="AE48">
        <v>14</v>
      </c>
    </row>
    <row r="49" spans="22:31" x14ac:dyDescent="0.3">
      <c r="AB49" s="1">
        <v>105</v>
      </c>
      <c r="AC49">
        <v>10</v>
      </c>
      <c r="AD49" t="s">
        <v>17</v>
      </c>
      <c r="AE49">
        <v>10</v>
      </c>
    </row>
    <row r="50" spans="22:31" x14ac:dyDescent="0.3">
      <c r="AB50" s="1">
        <v>106</v>
      </c>
      <c r="AC50">
        <v>0</v>
      </c>
      <c r="AD50" t="s">
        <v>17</v>
      </c>
      <c r="AE50">
        <v>23</v>
      </c>
    </row>
    <row r="51" spans="22:31" x14ac:dyDescent="0.3">
      <c r="AB51" s="1">
        <v>107</v>
      </c>
      <c r="AC51">
        <v>6</v>
      </c>
      <c r="AD51" t="s">
        <v>17</v>
      </c>
      <c r="AE51">
        <v>6</v>
      </c>
    </row>
    <row r="52" spans="22:31" x14ac:dyDescent="0.3">
      <c r="AB52" s="1">
        <v>108</v>
      </c>
      <c r="AC52">
        <v>15</v>
      </c>
      <c r="AD52" t="s">
        <v>17</v>
      </c>
      <c r="AE52">
        <v>15</v>
      </c>
    </row>
    <row r="53" spans="22:31" x14ac:dyDescent="0.3">
      <c r="AB53" s="1">
        <v>109</v>
      </c>
      <c r="AC53">
        <v>9</v>
      </c>
      <c r="AD53" t="s">
        <v>17</v>
      </c>
      <c r="AE53">
        <v>11</v>
      </c>
    </row>
    <row r="54" spans="22:31" x14ac:dyDescent="0.3">
      <c r="AB54" s="1">
        <v>110</v>
      </c>
      <c r="AC54">
        <v>0</v>
      </c>
      <c r="AD54" t="s">
        <v>17</v>
      </c>
      <c r="AE54">
        <v>10</v>
      </c>
    </row>
    <row r="55" spans="22:31" x14ac:dyDescent="0.3">
      <c r="V55" s="3" t="s">
        <v>37</v>
      </c>
      <c r="W55" t="s">
        <v>14</v>
      </c>
      <c r="Z55" t="s">
        <v>30</v>
      </c>
    </row>
    <row r="56" spans="22:31" x14ac:dyDescent="0.3">
      <c r="W56">
        <v>46350</v>
      </c>
      <c r="Z56" t="s">
        <v>15</v>
      </c>
      <c r="AC56" t="s">
        <v>16</v>
      </c>
    </row>
    <row r="57" spans="22:31" x14ac:dyDescent="0.3">
      <c r="Y57">
        <v>101</v>
      </c>
      <c r="Z57">
        <v>12</v>
      </c>
      <c r="AC57" t="s">
        <v>33</v>
      </c>
    </row>
    <row r="58" spans="22:31" x14ac:dyDescent="0.3">
      <c r="Y58">
        <v>102</v>
      </c>
      <c r="Z58">
        <v>9</v>
      </c>
      <c r="AC58">
        <v>30</v>
      </c>
      <c r="AD58" t="s">
        <v>17</v>
      </c>
      <c r="AE58">
        <v>30</v>
      </c>
    </row>
    <row r="59" spans="22:31" x14ac:dyDescent="0.3">
      <c r="Y59">
        <v>103</v>
      </c>
      <c r="Z59">
        <v>9</v>
      </c>
      <c r="AC59">
        <v>30</v>
      </c>
      <c r="AD59" t="s">
        <v>17</v>
      </c>
      <c r="AE59">
        <v>30</v>
      </c>
    </row>
    <row r="60" spans="22:31" x14ac:dyDescent="0.3">
      <c r="Y60">
        <v>104</v>
      </c>
      <c r="Z60">
        <v>0</v>
      </c>
      <c r="AC60">
        <v>30</v>
      </c>
      <c r="AD60" t="s">
        <v>17</v>
      </c>
      <c r="AE60">
        <v>30</v>
      </c>
    </row>
    <row r="61" spans="22:31" x14ac:dyDescent="0.3">
      <c r="Y61">
        <v>105</v>
      </c>
      <c r="Z61">
        <v>9</v>
      </c>
    </row>
    <row r="62" spans="22:31" x14ac:dyDescent="0.3">
      <c r="Y62">
        <v>106</v>
      </c>
      <c r="Z62">
        <v>12</v>
      </c>
      <c r="AC62" t="s">
        <v>18</v>
      </c>
    </row>
    <row r="63" spans="22:31" x14ac:dyDescent="0.3">
      <c r="Y63">
        <v>107</v>
      </c>
      <c r="Z63">
        <v>6</v>
      </c>
      <c r="AB63" s="1">
        <v>101</v>
      </c>
      <c r="AC63">
        <v>12</v>
      </c>
      <c r="AD63" t="s">
        <v>17</v>
      </c>
      <c r="AE63">
        <v>12</v>
      </c>
    </row>
    <row r="64" spans="22:31" x14ac:dyDescent="0.3">
      <c r="Y64">
        <v>108</v>
      </c>
      <c r="Z64">
        <v>24</v>
      </c>
      <c r="AB64" s="1">
        <v>102</v>
      </c>
      <c r="AC64">
        <v>9</v>
      </c>
      <c r="AD64" t="s">
        <v>17</v>
      </c>
      <c r="AE64">
        <v>32</v>
      </c>
    </row>
    <row r="65" spans="22:31" x14ac:dyDescent="0.3">
      <c r="Y65">
        <v>109</v>
      </c>
      <c r="Z65">
        <v>0</v>
      </c>
      <c r="AB65" s="1">
        <v>103</v>
      </c>
      <c r="AC65">
        <v>9</v>
      </c>
      <c r="AD65" t="s">
        <v>17</v>
      </c>
      <c r="AE65">
        <v>9</v>
      </c>
    </row>
    <row r="66" spans="22:31" x14ac:dyDescent="0.3">
      <c r="Y66">
        <v>110</v>
      </c>
      <c r="Z66">
        <v>0</v>
      </c>
      <c r="AB66" s="1">
        <v>104</v>
      </c>
      <c r="AC66">
        <v>0</v>
      </c>
      <c r="AD66" t="s">
        <v>17</v>
      </c>
      <c r="AE66">
        <v>18</v>
      </c>
    </row>
    <row r="67" spans="22:31" x14ac:dyDescent="0.3">
      <c r="AB67" s="1">
        <v>105</v>
      </c>
      <c r="AC67">
        <v>9</v>
      </c>
      <c r="AD67" t="s">
        <v>17</v>
      </c>
      <c r="AE67">
        <v>9</v>
      </c>
    </row>
    <row r="68" spans="22:31" x14ac:dyDescent="0.3">
      <c r="AB68" s="1">
        <v>106</v>
      </c>
      <c r="AC68">
        <v>12</v>
      </c>
      <c r="AD68" t="s">
        <v>17</v>
      </c>
      <c r="AE68">
        <v>25</v>
      </c>
    </row>
    <row r="69" spans="22:31" x14ac:dyDescent="0.3">
      <c r="AB69" s="1">
        <v>107</v>
      </c>
      <c r="AC69">
        <v>6</v>
      </c>
      <c r="AD69" t="s">
        <v>17</v>
      </c>
      <c r="AE69">
        <v>6</v>
      </c>
    </row>
    <row r="70" spans="22:31" x14ac:dyDescent="0.3">
      <c r="AB70" s="1">
        <v>108</v>
      </c>
      <c r="AC70">
        <v>24</v>
      </c>
      <c r="AD70" t="s">
        <v>17</v>
      </c>
      <c r="AE70">
        <v>24</v>
      </c>
    </row>
    <row r="71" spans="22:31" x14ac:dyDescent="0.3">
      <c r="AB71" s="1">
        <v>109</v>
      </c>
      <c r="AC71">
        <v>0</v>
      </c>
      <c r="AD71" t="s">
        <v>17</v>
      </c>
      <c r="AE71">
        <v>9</v>
      </c>
    </row>
    <row r="72" spans="22:31" x14ac:dyDescent="0.3">
      <c r="AB72" s="1">
        <v>110</v>
      </c>
      <c r="AC72">
        <v>0</v>
      </c>
      <c r="AD72" t="s">
        <v>17</v>
      </c>
      <c r="AE72">
        <v>17</v>
      </c>
    </row>
    <row r="73" spans="22:31" x14ac:dyDescent="0.3">
      <c r="V73" s="3" t="s">
        <v>38</v>
      </c>
      <c r="W73" t="s">
        <v>14</v>
      </c>
      <c r="Z73" t="s">
        <v>30</v>
      </c>
    </row>
    <row r="74" spans="22:31" x14ac:dyDescent="0.3">
      <c r="W74">
        <v>47300</v>
      </c>
      <c r="Z74" t="s">
        <v>15</v>
      </c>
      <c r="AC74" t="s">
        <v>16</v>
      </c>
    </row>
    <row r="75" spans="22:31" x14ac:dyDescent="0.3">
      <c r="Y75">
        <v>101</v>
      </c>
      <c r="Z75">
        <v>12</v>
      </c>
      <c r="AC75" t="s">
        <v>33</v>
      </c>
    </row>
    <row r="76" spans="22:31" x14ac:dyDescent="0.3">
      <c r="Y76">
        <v>102</v>
      </c>
      <c r="Z76">
        <v>7</v>
      </c>
      <c r="AC76">
        <v>30</v>
      </c>
      <c r="AD76" t="s">
        <v>17</v>
      </c>
      <c r="AE76">
        <v>30</v>
      </c>
    </row>
    <row r="77" spans="22:31" x14ac:dyDescent="0.3">
      <c r="Y77">
        <v>103</v>
      </c>
      <c r="Z77">
        <v>11</v>
      </c>
      <c r="AC77">
        <v>30</v>
      </c>
      <c r="AD77" t="s">
        <v>17</v>
      </c>
      <c r="AE77">
        <v>30</v>
      </c>
    </row>
    <row r="78" spans="22:31" x14ac:dyDescent="0.3">
      <c r="Y78">
        <v>104</v>
      </c>
      <c r="Z78">
        <v>0</v>
      </c>
      <c r="AC78">
        <v>30</v>
      </c>
      <c r="AD78" t="s">
        <v>17</v>
      </c>
      <c r="AE78">
        <v>30</v>
      </c>
    </row>
    <row r="79" spans="22:31" x14ac:dyDescent="0.3">
      <c r="Y79">
        <v>105</v>
      </c>
      <c r="Z79">
        <v>8</v>
      </c>
    </row>
    <row r="80" spans="22:31" x14ac:dyDescent="0.3">
      <c r="Y80">
        <v>106</v>
      </c>
      <c r="Z80">
        <v>11</v>
      </c>
      <c r="AC80" t="s">
        <v>18</v>
      </c>
    </row>
    <row r="81" spans="22:31" x14ac:dyDescent="0.3">
      <c r="Y81">
        <v>107</v>
      </c>
      <c r="Z81">
        <v>9</v>
      </c>
      <c r="AB81" s="1">
        <v>101</v>
      </c>
      <c r="AC81">
        <v>12</v>
      </c>
      <c r="AD81" t="s">
        <v>17</v>
      </c>
      <c r="AE81">
        <v>12</v>
      </c>
    </row>
    <row r="82" spans="22:31" x14ac:dyDescent="0.3">
      <c r="Y82">
        <v>108</v>
      </c>
      <c r="Z82">
        <v>21</v>
      </c>
      <c r="AB82" s="1">
        <v>102</v>
      </c>
      <c r="AC82">
        <v>7</v>
      </c>
      <c r="AD82" t="s">
        <v>17</v>
      </c>
      <c r="AE82">
        <v>33</v>
      </c>
    </row>
    <row r="83" spans="22:31" x14ac:dyDescent="0.3">
      <c r="Y83">
        <v>109</v>
      </c>
      <c r="Z83">
        <v>0</v>
      </c>
      <c r="AB83" s="1">
        <v>103</v>
      </c>
      <c r="AC83">
        <v>11</v>
      </c>
      <c r="AD83" t="s">
        <v>17</v>
      </c>
      <c r="AE83">
        <v>11</v>
      </c>
    </row>
    <row r="84" spans="22:31" x14ac:dyDescent="0.3">
      <c r="Y84">
        <v>110</v>
      </c>
      <c r="Z84">
        <v>0</v>
      </c>
      <c r="AB84" s="1">
        <v>104</v>
      </c>
      <c r="AC84">
        <v>0</v>
      </c>
      <c r="AD84" t="s">
        <v>17</v>
      </c>
      <c r="AE84">
        <v>18</v>
      </c>
    </row>
    <row r="85" spans="22:31" x14ac:dyDescent="0.3">
      <c r="AB85" s="1">
        <v>105</v>
      </c>
      <c r="AC85">
        <v>8</v>
      </c>
      <c r="AD85" t="s">
        <v>17</v>
      </c>
      <c r="AE85">
        <v>8</v>
      </c>
    </row>
    <row r="86" spans="22:31" x14ac:dyDescent="0.3">
      <c r="AB86" s="1">
        <v>106</v>
      </c>
      <c r="AC86">
        <v>11</v>
      </c>
      <c r="AD86" t="s">
        <v>17</v>
      </c>
      <c r="AE86">
        <v>21</v>
      </c>
    </row>
    <row r="87" spans="22:31" x14ac:dyDescent="0.3">
      <c r="AB87" s="1">
        <v>107</v>
      </c>
      <c r="AC87">
        <v>9</v>
      </c>
      <c r="AD87" t="s">
        <v>17</v>
      </c>
      <c r="AE87">
        <v>9</v>
      </c>
    </row>
    <row r="88" spans="22:31" x14ac:dyDescent="0.3">
      <c r="AB88" s="1">
        <v>108</v>
      </c>
      <c r="AC88">
        <v>21</v>
      </c>
      <c r="AD88" t="s">
        <v>17</v>
      </c>
      <c r="AE88">
        <v>21</v>
      </c>
    </row>
    <row r="89" spans="22:31" x14ac:dyDescent="0.3">
      <c r="AB89" s="1">
        <v>109</v>
      </c>
      <c r="AC89">
        <v>0</v>
      </c>
      <c r="AD89" t="s">
        <v>17</v>
      </c>
      <c r="AE89">
        <v>9</v>
      </c>
    </row>
    <row r="90" spans="22:31" x14ac:dyDescent="0.3">
      <c r="AB90" s="1">
        <v>110</v>
      </c>
      <c r="AC90">
        <v>0</v>
      </c>
      <c r="AD90" t="s">
        <v>17</v>
      </c>
      <c r="AE90">
        <v>11</v>
      </c>
    </row>
    <row r="91" spans="22:31" x14ac:dyDescent="0.3">
      <c r="V91" s="3" t="s">
        <v>39</v>
      </c>
      <c r="W91" t="s">
        <v>14</v>
      </c>
      <c r="Z91" t="s">
        <v>30</v>
      </c>
    </row>
    <row r="92" spans="22:31" x14ac:dyDescent="0.3">
      <c r="W92">
        <v>47450</v>
      </c>
      <c r="Z92" t="s">
        <v>15</v>
      </c>
      <c r="AC92" t="s">
        <v>16</v>
      </c>
    </row>
    <row r="93" spans="22:31" x14ac:dyDescent="0.3">
      <c r="Y93">
        <v>101</v>
      </c>
      <c r="Z93">
        <v>8</v>
      </c>
      <c r="AC93" t="s">
        <v>33</v>
      </c>
    </row>
    <row r="94" spans="22:31" x14ac:dyDescent="0.3">
      <c r="Y94">
        <v>102</v>
      </c>
      <c r="Z94">
        <v>13</v>
      </c>
      <c r="AC94">
        <v>30</v>
      </c>
      <c r="AD94" t="s">
        <v>17</v>
      </c>
      <c r="AE94">
        <v>30</v>
      </c>
    </row>
    <row r="95" spans="22:31" x14ac:dyDescent="0.3">
      <c r="Y95">
        <v>103</v>
      </c>
      <c r="Z95">
        <v>9</v>
      </c>
      <c r="AC95">
        <v>30</v>
      </c>
      <c r="AD95" t="s">
        <v>17</v>
      </c>
      <c r="AE95">
        <v>30</v>
      </c>
    </row>
    <row r="96" spans="22:31" x14ac:dyDescent="0.3">
      <c r="Y96">
        <v>104</v>
      </c>
      <c r="Z96">
        <v>0</v>
      </c>
      <c r="AC96">
        <v>30</v>
      </c>
      <c r="AD96" t="s">
        <v>17</v>
      </c>
      <c r="AE96">
        <v>30</v>
      </c>
    </row>
    <row r="97" spans="22:31" x14ac:dyDescent="0.3">
      <c r="Y97">
        <v>105</v>
      </c>
      <c r="Z97">
        <v>9</v>
      </c>
    </row>
    <row r="98" spans="22:31" x14ac:dyDescent="0.3">
      <c r="Y98">
        <v>106</v>
      </c>
      <c r="Z98">
        <v>12</v>
      </c>
      <c r="AC98" t="s">
        <v>18</v>
      </c>
    </row>
    <row r="99" spans="22:31" x14ac:dyDescent="0.3">
      <c r="Y99">
        <v>107</v>
      </c>
      <c r="Z99">
        <v>12</v>
      </c>
      <c r="AB99" s="1">
        <v>101</v>
      </c>
      <c r="AC99">
        <v>8</v>
      </c>
      <c r="AD99" t="s">
        <v>17</v>
      </c>
      <c r="AE99">
        <v>8</v>
      </c>
    </row>
    <row r="100" spans="22:31" x14ac:dyDescent="0.3">
      <c r="Y100">
        <v>108</v>
      </c>
      <c r="Z100">
        <v>18</v>
      </c>
      <c r="AB100" s="1">
        <v>102</v>
      </c>
      <c r="AC100">
        <v>13</v>
      </c>
      <c r="AD100" t="s">
        <v>17</v>
      </c>
      <c r="AE100">
        <v>28</v>
      </c>
    </row>
    <row r="101" spans="22:31" x14ac:dyDescent="0.3">
      <c r="Y101">
        <v>109</v>
      </c>
      <c r="Z101">
        <v>0</v>
      </c>
      <c r="AB101" s="1">
        <v>103</v>
      </c>
      <c r="AC101">
        <v>9</v>
      </c>
      <c r="AD101" t="s">
        <v>17</v>
      </c>
      <c r="AE101">
        <v>9</v>
      </c>
    </row>
    <row r="102" spans="22:31" x14ac:dyDescent="0.3">
      <c r="Y102">
        <v>110</v>
      </c>
      <c r="Z102">
        <v>0</v>
      </c>
      <c r="AB102" s="1">
        <v>104</v>
      </c>
      <c r="AC102">
        <v>0</v>
      </c>
      <c r="AD102" t="s">
        <v>17</v>
      </c>
      <c r="AE102">
        <v>15</v>
      </c>
    </row>
    <row r="103" spans="22:31" x14ac:dyDescent="0.3">
      <c r="AB103" s="1">
        <v>105</v>
      </c>
      <c r="AC103">
        <v>9</v>
      </c>
      <c r="AD103" t="s">
        <v>17</v>
      </c>
      <c r="AE103">
        <v>9</v>
      </c>
    </row>
    <row r="104" spans="22:31" x14ac:dyDescent="0.3">
      <c r="AB104" s="1">
        <v>106</v>
      </c>
      <c r="AC104">
        <v>12</v>
      </c>
      <c r="AD104" t="s">
        <v>17</v>
      </c>
      <c r="AE104">
        <v>26</v>
      </c>
    </row>
    <row r="105" spans="22:31" x14ac:dyDescent="0.3">
      <c r="AB105" s="1">
        <v>107</v>
      </c>
      <c r="AC105">
        <v>12</v>
      </c>
      <c r="AD105" t="s">
        <v>17</v>
      </c>
      <c r="AE105">
        <v>12</v>
      </c>
    </row>
    <row r="106" spans="22:31" x14ac:dyDescent="0.3">
      <c r="AB106" s="1">
        <v>108</v>
      </c>
      <c r="AC106">
        <v>18</v>
      </c>
      <c r="AD106" t="s">
        <v>17</v>
      </c>
      <c r="AE106">
        <v>26</v>
      </c>
    </row>
    <row r="107" spans="22:31" x14ac:dyDescent="0.3">
      <c r="AB107" s="1">
        <v>109</v>
      </c>
      <c r="AC107">
        <v>0</v>
      </c>
      <c r="AD107" t="s">
        <v>17</v>
      </c>
      <c r="AE107">
        <v>9</v>
      </c>
    </row>
    <row r="108" spans="22:31" x14ac:dyDescent="0.3">
      <c r="AB108" s="1">
        <v>110</v>
      </c>
      <c r="AC108">
        <v>0</v>
      </c>
      <c r="AD108" t="s">
        <v>17</v>
      </c>
      <c r="AE108">
        <v>14</v>
      </c>
    </row>
    <row r="109" spans="22:31" x14ac:dyDescent="0.3">
      <c r="V109" s="3" t="s">
        <v>40</v>
      </c>
      <c r="W109" t="s">
        <v>14</v>
      </c>
      <c r="Z109" t="s">
        <v>30</v>
      </c>
    </row>
    <row r="110" spans="22:31" x14ac:dyDescent="0.3">
      <c r="W110">
        <v>44200</v>
      </c>
      <c r="Z110" t="s">
        <v>15</v>
      </c>
      <c r="AC110" t="s">
        <v>16</v>
      </c>
    </row>
    <row r="111" spans="22:31" x14ac:dyDescent="0.3">
      <c r="Y111">
        <v>101</v>
      </c>
      <c r="Z111">
        <v>9</v>
      </c>
      <c r="AC111" t="s">
        <v>33</v>
      </c>
    </row>
    <row r="112" spans="22:31" x14ac:dyDescent="0.3">
      <c r="Y112">
        <v>102</v>
      </c>
      <c r="Z112">
        <v>15</v>
      </c>
      <c r="AC112">
        <v>30</v>
      </c>
      <c r="AD112" t="s">
        <v>17</v>
      </c>
      <c r="AE112">
        <v>30</v>
      </c>
    </row>
    <row r="113" spans="22:31" x14ac:dyDescent="0.3">
      <c r="Y113">
        <v>103</v>
      </c>
      <c r="Z113">
        <v>6</v>
      </c>
      <c r="AC113">
        <v>30</v>
      </c>
      <c r="AD113" t="s">
        <v>17</v>
      </c>
      <c r="AE113">
        <v>30</v>
      </c>
    </row>
    <row r="114" spans="22:31" x14ac:dyDescent="0.3">
      <c r="Y114">
        <v>104</v>
      </c>
      <c r="Z114">
        <v>0</v>
      </c>
      <c r="AC114">
        <v>30</v>
      </c>
      <c r="AD114" t="s">
        <v>17</v>
      </c>
      <c r="AE114">
        <v>30</v>
      </c>
    </row>
    <row r="115" spans="22:31" x14ac:dyDescent="0.3">
      <c r="Y115">
        <v>105</v>
      </c>
      <c r="Z115">
        <v>7</v>
      </c>
    </row>
    <row r="116" spans="22:31" x14ac:dyDescent="0.3">
      <c r="Y116">
        <v>106</v>
      </c>
      <c r="Z116">
        <v>11</v>
      </c>
      <c r="AC116" t="s">
        <v>18</v>
      </c>
    </row>
    <row r="117" spans="22:31" x14ac:dyDescent="0.3">
      <c r="Y117">
        <v>107</v>
      </c>
      <c r="Z117">
        <v>7</v>
      </c>
      <c r="AB117" s="1">
        <v>101</v>
      </c>
      <c r="AC117">
        <v>9</v>
      </c>
      <c r="AD117" t="s">
        <v>17</v>
      </c>
      <c r="AE117">
        <v>9</v>
      </c>
    </row>
    <row r="118" spans="22:31" x14ac:dyDescent="0.3">
      <c r="Y118">
        <v>108</v>
      </c>
      <c r="Z118">
        <v>17</v>
      </c>
      <c r="AB118" s="1">
        <v>102</v>
      </c>
      <c r="AC118">
        <v>15</v>
      </c>
      <c r="AD118" t="s">
        <v>17</v>
      </c>
      <c r="AE118">
        <v>28</v>
      </c>
    </row>
    <row r="119" spans="22:31" x14ac:dyDescent="0.3">
      <c r="Y119">
        <v>109</v>
      </c>
      <c r="Z119">
        <v>6</v>
      </c>
      <c r="AB119" s="1">
        <v>103</v>
      </c>
      <c r="AC119">
        <v>6</v>
      </c>
      <c r="AD119" t="s">
        <v>17</v>
      </c>
      <c r="AE119">
        <v>6</v>
      </c>
    </row>
    <row r="120" spans="22:31" x14ac:dyDescent="0.3">
      <c r="Y120">
        <v>110</v>
      </c>
      <c r="Z120">
        <v>0</v>
      </c>
      <c r="AB120" s="1">
        <v>104</v>
      </c>
      <c r="AC120">
        <v>0</v>
      </c>
      <c r="AD120" t="s">
        <v>17</v>
      </c>
      <c r="AE120">
        <v>14</v>
      </c>
    </row>
    <row r="121" spans="22:31" x14ac:dyDescent="0.3">
      <c r="AB121" s="1">
        <v>105</v>
      </c>
      <c r="AC121">
        <v>7</v>
      </c>
      <c r="AD121" t="s">
        <v>17</v>
      </c>
      <c r="AE121">
        <v>7</v>
      </c>
    </row>
    <row r="122" spans="22:31" x14ac:dyDescent="0.3">
      <c r="AB122" s="1">
        <v>106</v>
      </c>
      <c r="AC122">
        <v>11</v>
      </c>
      <c r="AD122" t="s">
        <v>17</v>
      </c>
      <c r="AE122">
        <v>20</v>
      </c>
    </row>
    <row r="123" spans="22:31" x14ac:dyDescent="0.3">
      <c r="AB123" s="1">
        <v>107</v>
      </c>
      <c r="AC123">
        <v>7</v>
      </c>
      <c r="AD123" t="s">
        <v>17</v>
      </c>
      <c r="AE123">
        <v>7</v>
      </c>
    </row>
    <row r="124" spans="22:31" x14ac:dyDescent="0.3">
      <c r="AB124" s="1">
        <v>108</v>
      </c>
      <c r="AC124">
        <v>17</v>
      </c>
      <c r="AD124" t="s">
        <v>17</v>
      </c>
      <c r="AE124">
        <v>17</v>
      </c>
    </row>
    <row r="125" spans="22:31" x14ac:dyDescent="0.3">
      <c r="AB125" s="1">
        <v>109</v>
      </c>
      <c r="AC125">
        <v>6</v>
      </c>
      <c r="AD125" t="s">
        <v>17</v>
      </c>
      <c r="AE125">
        <v>11</v>
      </c>
    </row>
    <row r="126" spans="22:31" x14ac:dyDescent="0.3">
      <c r="AB126" s="1">
        <v>110</v>
      </c>
      <c r="AC126">
        <v>0</v>
      </c>
      <c r="AD126" t="s">
        <v>17</v>
      </c>
      <c r="AE126">
        <v>9</v>
      </c>
    </row>
    <row r="127" spans="22:31" x14ac:dyDescent="0.3">
      <c r="V127" s="3" t="s">
        <v>41</v>
      </c>
      <c r="W127" t="s">
        <v>14</v>
      </c>
      <c r="Z127" t="s">
        <v>30</v>
      </c>
    </row>
    <row r="128" spans="22:31" x14ac:dyDescent="0.3">
      <c r="W128">
        <v>46100</v>
      </c>
      <c r="Z128" t="s">
        <v>15</v>
      </c>
      <c r="AC128" t="s">
        <v>16</v>
      </c>
    </row>
    <row r="129" spans="25:31" x14ac:dyDescent="0.3">
      <c r="Y129">
        <v>101</v>
      </c>
      <c r="Z129">
        <v>11</v>
      </c>
      <c r="AC129" t="s">
        <v>33</v>
      </c>
    </row>
    <row r="130" spans="25:31" x14ac:dyDescent="0.3">
      <c r="Y130">
        <v>102</v>
      </c>
      <c r="Z130">
        <v>13</v>
      </c>
      <c r="AC130">
        <v>30</v>
      </c>
      <c r="AD130" t="s">
        <v>17</v>
      </c>
      <c r="AE130">
        <v>30</v>
      </c>
    </row>
    <row r="131" spans="25:31" x14ac:dyDescent="0.3">
      <c r="Y131">
        <v>103</v>
      </c>
      <c r="Z131">
        <v>6</v>
      </c>
      <c r="AC131">
        <v>30</v>
      </c>
      <c r="AD131" t="s">
        <v>17</v>
      </c>
      <c r="AE131">
        <v>30</v>
      </c>
    </row>
    <row r="132" spans="25:31" x14ac:dyDescent="0.3">
      <c r="Y132">
        <v>104</v>
      </c>
      <c r="Z132">
        <v>0</v>
      </c>
      <c r="AC132">
        <v>30</v>
      </c>
      <c r="AD132" t="s">
        <v>17</v>
      </c>
      <c r="AE132">
        <v>30</v>
      </c>
    </row>
    <row r="133" spans="25:31" x14ac:dyDescent="0.3">
      <c r="Y133">
        <v>105</v>
      </c>
      <c r="Z133">
        <v>8</v>
      </c>
    </row>
    <row r="134" spans="25:31" x14ac:dyDescent="0.3">
      <c r="Y134">
        <v>106</v>
      </c>
      <c r="Z134">
        <v>16</v>
      </c>
      <c r="AC134" t="s">
        <v>18</v>
      </c>
    </row>
    <row r="135" spans="25:31" x14ac:dyDescent="0.3">
      <c r="Y135">
        <v>107</v>
      </c>
      <c r="Z135">
        <v>7</v>
      </c>
      <c r="AB135" s="1">
        <v>101</v>
      </c>
      <c r="AC135">
        <v>11</v>
      </c>
      <c r="AD135" t="s">
        <v>17</v>
      </c>
      <c r="AE135">
        <v>11</v>
      </c>
    </row>
    <row r="136" spans="25:31" x14ac:dyDescent="0.3">
      <c r="Y136">
        <v>108</v>
      </c>
      <c r="Z136">
        <v>23</v>
      </c>
      <c r="AB136" s="1">
        <v>102</v>
      </c>
      <c r="AC136">
        <v>13</v>
      </c>
      <c r="AD136" t="s">
        <v>17</v>
      </c>
      <c r="AE136">
        <v>28</v>
      </c>
    </row>
    <row r="137" spans="25:31" x14ac:dyDescent="0.3">
      <c r="Y137">
        <v>109</v>
      </c>
      <c r="Z137">
        <v>0</v>
      </c>
      <c r="AB137" s="1">
        <v>103</v>
      </c>
      <c r="AC137">
        <v>6</v>
      </c>
      <c r="AD137" t="s">
        <v>17</v>
      </c>
      <c r="AE137">
        <v>6</v>
      </c>
    </row>
    <row r="138" spans="25:31" x14ac:dyDescent="0.3">
      <c r="Y138">
        <v>110</v>
      </c>
      <c r="Z138">
        <v>0</v>
      </c>
      <c r="AB138" s="1">
        <v>104</v>
      </c>
      <c r="AC138">
        <v>0</v>
      </c>
      <c r="AD138" t="s">
        <v>17</v>
      </c>
      <c r="AE138">
        <v>17</v>
      </c>
    </row>
    <row r="139" spans="25:31" x14ac:dyDescent="0.3">
      <c r="AB139" s="1">
        <v>105</v>
      </c>
      <c r="AC139">
        <v>8</v>
      </c>
      <c r="AD139" t="s">
        <v>17</v>
      </c>
      <c r="AE139">
        <v>8</v>
      </c>
    </row>
    <row r="140" spans="25:31" x14ac:dyDescent="0.3">
      <c r="AB140" s="1">
        <v>106</v>
      </c>
      <c r="AC140">
        <v>16</v>
      </c>
      <c r="AD140" t="s">
        <v>17</v>
      </c>
      <c r="AE140">
        <v>25</v>
      </c>
    </row>
    <row r="141" spans="25:31" x14ac:dyDescent="0.3">
      <c r="AB141" s="1">
        <v>107</v>
      </c>
      <c r="AC141">
        <v>7</v>
      </c>
      <c r="AD141" t="s">
        <v>17</v>
      </c>
      <c r="AE141">
        <v>7</v>
      </c>
    </row>
    <row r="142" spans="25:31" x14ac:dyDescent="0.3">
      <c r="AB142" s="1">
        <v>108</v>
      </c>
      <c r="AC142">
        <v>23</v>
      </c>
      <c r="AD142" t="s">
        <v>17</v>
      </c>
      <c r="AE142">
        <v>28</v>
      </c>
    </row>
    <row r="143" spans="25:31" x14ac:dyDescent="0.3">
      <c r="AB143" s="1">
        <v>109</v>
      </c>
      <c r="AC143">
        <v>0</v>
      </c>
      <c r="AD143" t="s">
        <v>17</v>
      </c>
      <c r="AE143">
        <v>8</v>
      </c>
    </row>
    <row r="144" spans="25:31" x14ac:dyDescent="0.3">
      <c r="AB144" s="1">
        <v>110</v>
      </c>
      <c r="AC144">
        <v>0</v>
      </c>
      <c r="AD144" t="s">
        <v>17</v>
      </c>
      <c r="AE144">
        <v>15</v>
      </c>
    </row>
    <row r="145" spans="22:31" x14ac:dyDescent="0.3">
      <c r="V145" s="3" t="s">
        <v>42</v>
      </c>
      <c r="W145" t="s">
        <v>14</v>
      </c>
      <c r="Z145" t="s">
        <v>30</v>
      </c>
    </row>
    <row r="146" spans="22:31" x14ac:dyDescent="0.3">
      <c r="W146">
        <v>45350</v>
      </c>
      <c r="Z146" t="s">
        <v>15</v>
      </c>
      <c r="AC146" t="s">
        <v>16</v>
      </c>
    </row>
    <row r="147" spans="22:31" x14ac:dyDescent="0.3">
      <c r="Y147">
        <v>101</v>
      </c>
      <c r="Z147">
        <v>9</v>
      </c>
      <c r="AC147" t="s">
        <v>33</v>
      </c>
    </row>
    <row r="148" spans="22:31" x14ac:dyDescent="0.3">
      <c r="Y148">
        <v>102</v>
      </c>
      <c r="Z148">
        <v>12</v>
      </c>
      <c r="AC148">
        <v>30</v>
      </c>
      <c r="AD148" t="s">
        <v>17</v>
      </c>
      <c r="AE148">
        <v>30</v>
      </c>
    </row>
    <row r="149" spans="22:31" x14ac:dyDescent="0.3">
      <c r="Y149">
        <v>103</v>
      </c>
      <c r="Z149">
        <v>9</v>
      </c>
      <c r="AC149">
        <v>30</v>
      </c>
      <c r="AD149" t="s">
        <v>17</v>
      </c>
      <c r="AE149">
        <v>30</v>
      </c>
    </row>
    <row r="150" spans="22:31" x14ac:dyDescent="0.3">
      <c r="Y150">
        <v>104</v>
      </c>
      <c r="Z150">
        <v>0</v>
      </c>
      <c r="AC150">
        <v>30</v>
      </c>
      <c r="AD150" t="s">
        <v>17</v>
      </c>
      <c r="AE150">
        <v>30</v>
      </c>
    </row>
    <row r="151" spans="22:31" x14ac:dyDescent="0.3">
      <c r="Y151">
        <v>105</v>
      </c>
      <c r="Z151">
        <v>6</v>
      </c>
    </row>
    <row r="152" spans="22:31" x14ac:dyDescent="0.3">
      <c r="Y152">
        <v>106</v>
      </c>
      <c r="Z152">
        <v>15</v>
      </c>
      <c r="AC152" t="s">
        <v>18</v>
      </c>
    </row>
    <row r="153" spans="22:31" x14ac:dyDescent="0.3">
      <c r="Y153">
        <v>107</v>
      </c>
      <c r="Z153">
        <v>7</v>
      </c>
      <c r="AB153" s="1">
        <v>101</v>
      </c>
      <c r="AC153">
        <v>9</v>
      </c>
      <c r="AD153" t="s">
        <v>17</v>
      </c>
      <c r="AE153">
        <v>9</v>
      </c>
    </row>
    <row r="154" spans="22:31" x14ac:dyDescent="0.3">
      <c r="Y154">
        <v>108</v>
      </c>
      <c r="Z154">
        <v>23</v>
      </c>
      <c r="AB154" s="1">
        <v>102</v>
      </c>
      <c r="AC154">
        <v>12</v>
      </c>
      <c r="AD154" t="s">
        <v>17</v>
      </c>
      <c r="AE154">
        <v>28</v>
      </c>
    </row>
    <row r="155" spans="22:31" x14ac:dyDescent="0.3">
      <c r="Y155">
        <v>109</v>
      </c>
      <c r="Z155">
        <v>0</v>
      </c>
      <c r="AB155" s="1">
        <v>103</v>
      </c>
      <c r="AC155">
        <v>9</v>
      </c>
      <c r="AD155" t="s">
        <v>17</v>
      </c>
      <c r="AE155">
        <v>9</v>
      </c>
    </row>
    <row r="156" spans="22:31" x14ac:dyDescent="0.3">
      <c r="Y156">
        <v>110</v>
      </c>
      <c r="Z156">
        <v>0</v>
      </c>
      <c r="AB156" s="1">
        <v>104</v>
      </c>
      <c r="AC156">
        <v>0</v>
      </c>
      <c r="AD156" t="s">
        <v>17</v>
      </c>
      <c r="AE156">
        <v>15</v>
      </c>
    </row>
    <row r="157" spans="22:31" x14ac:dyDescent="0.3">
      <c r="AB157" s="1">
        <v>105</v>
      </c>
      <c r="AC157">
        <v>6</v>
      </c>
      <c r="AD157" t="s">
        <v>17</v>
      </c>
      <c r="AE157">
        <v>6</v>
      </c>
    </row>
    <row r="158" spans="22:31" x14ac:dyDescent="0.3">
      <c r="AB158" s="1">
        <v>106</v>
      </c>
      <c r="AC158">
        <v>15</v>
      </c>
      <c r="AD158" t="s">
        <v>17</v>
      </c>
      <c r="AE158">
        <v>25</v>
      </c>
    </row>
    <row r="159" spans="22:31" x14ac:dyDescent="0.3">
      <c r="AB159" s="1">
        <v>107</v>
      </c>
      <c r="AC159">
        <v>7</v>
      </c>
      <c r="AD159" t="s">
        <v>17</v>
      </c>
      <c r="AE159">
        <v>7</v>
      </c>
    </row>
    <row r="160" spans="22:31" x14ac:dyDescent="0.3">
      <c r="AB160" s="1">
        <v>108</v>
      </c>
      <c r="AC160">
        <v>23</v>
      </c>
      <c r="AD160" t="s">
        <v>17</v>
      </c>
      <c r="AE160">
        <v>23</v>
      </c>
    </row>
    <row r="161" spans="22:31" x14ac:dyDescent="0.3">
      <c r="AB161" s="1">
        <v>109</v>
      </c>
      <c r="AC161">
        <v>0</v>
      </c>
      <c r="AD161" t="s">
        <v>17</v>
      </c>
      <c r="AE161">
        <v>11</v>
      </c>
    </row>
    <row r="162" spans="22:31" x14ac:dyDescent="0.3">
      <c r="AB162" s="1">
        <v>110</v>
      </c>
      <c r="AC162">
        <v>0</v>
      </c>
      <c r="AD162" t="s">
        <v>17</v>
      </c>
      <c r="AE162">
        <v>16</v>
      </c>
    </row>
    <row r="163" spans="22:31" x14ac:dyDescent="0.3">
      <c r="V163" s="3" t="s">
        <v>43</v>
      </c>
      <c r="W163" t="s">
        <v>14</v>
      </c>
      <c r="Z163" t="s">
        <v>30</v>
      </c>
    </row>
    <row r="164" spans="22:31" x14ac:dyDescent="0.3">
      <c r="W164">
        <v>47250</v>
      </c>
      <c r="Z164" t="s">
        <v>15</v>
      </c>
      <c r="AC164" t="s">
        <v>16</v>
      </c>
    </row>
    <row r="165" spans="22:31" x14ac:dyDescent="0.3">
      <c r="Y165">
        <v>101</v>
      </c>
      <c r="Z165">
        <v>12</v>
      </c>
      <c r="AC165" t="s">
        <v>33</v>
      </c>
    </row>
    <row r="166" spans="22:31" x14ac:dyDescent="0.3">
      <c r="Y166">
        <v>102</v>
      </c>
      <c r="Z166">
        <v>7</v>
      </c>
      <c r="AC166">
        <v>30</v>
      </c>
      <c r="AD166" t="s">
        <v>17</v>
      </c>
      <c r="AE166">
        <v>30</v>
      </c>
    </row>
    <row r="167" spans="22:31" x14ac:dyDescent="0.3">
      <c r="Y167">
        <v>103</v>
      </c>
      <c r="Z167">
        <v>11</v>
      </c>
      <c r="AC167">
        <v>30</v>
      </c>
      <c r="AD167" t="s">
        <v>17</v>
      </c>
      <c r="AE167">
        <v>30</v>
      </c>
    </row>
    <row r="168" spans="22:31" x14ac:dyDescent="0.3">
      <c r="Y168">
        <v>104</v>
      </c>
      <c r="Z168">
        <v>0</v>
      </c>
      <c r="AC168">
        <v>30</v>
      </c>
      <c r="AD168" t="s">
        <v>17</v>
      </c>
      <c r="AE168">
        <v>30</v>
      </c>
    </row>
    <row r="169" spans="22:31" x14ac:dyDescent="0.3">
      <c r="Y169">
        <v>105</v>
      </c>
      <c r="Z169">
        <v>10</v>
      </c>
    </row>
    <row r="170" spans="22:31" x14ac:dyDescent="0.3">
      <c r="Y170">
        <v>106</v>
      </c>
      <c r="Z170">
        <v>5</v>
      </c>
      <c r="AC170" t="s">
        <v>18</v>
      </c>
    </row>
    <row r="171" spans="22:31" x14ac:dyDescent="0.3">
      <c r="Y171">
        <v>107</v>
      </c>
      <c r="Z171">
        <v>10</v>
      </c>
      <c r="AB171" s="1">
        <v>101</v>
      </c>
      <c r="AC171">
        <v>12</v>
      </c>
      <c r="AD171" t="s">
        <v>17</v>
      </c>
      <c r="AE171">
        <v>12</v>
      </c>
    </row>
    <row r="172" spans="22:31" x14ac:dyDescent="0.3">
      <c r="Y172">
        <v>108</v>
      </c>
      <c r="Z172">
        <v>16</v>
      </c>
      <c r="AB172" s="1">
        <v>102</v>
      </c>
      <c r="AC172">
        <v>7</v>
      </c>
      <c r="AD172" t="s">
        <v>17</v>
      </c>
      <c r="AE172">
        <v>29</v>
      </c>
    </row>
    <row r="173" spans="22:31" x14ac:dyDescent="0.3">
      <c r="Y173">
        <v>109</v>
      </c>
      <c r="Z173">
        <v>4</v>
      </c>
      <c r="AB173" s="1">
        <v>103</v>
      </c>
      <c r="AC173">
        <v>11</v>
      </c>
      <c r="AD173" t="s">
        <v>17</v>
      </c>
      <c r="AE173">
        <v>11</v>
      </c>
    </row>
    <row r="174" spans="22:31" x14ac:dyDescent="0.3">
      <c r="Y174">
        <v>110</v>
      </c>
      <c r="Z174">
        <v>0</v>
      </c>
      <c r="AB174" s="1">
        <v>104</v>
      </c>
      <c r="AC174">
        <v>0</v>
      </c>
      <c r="AD174" t="s">
        <v>17</v>
      </c>
      <c r="AE174">
        <v>18</v>
      </c>
    </row>
    <row r="175" spans="22:31" x14ac:dyDescent="0.3">
      <c r="AB175" s="1">
        <v>105</v>
      </c>
      <c r="AC175">
        <v>10</v>
      </c>
      <c r="AD175" t="s">
        <v>17</v>
      </c>
      <c r="AE175">
        <v>10</v>
      </c>
    </row>
    <row r="176" spans="22:31" x14ac:dyDescent="0.3">
      <c r="AB176" s="1">
        <v>106</v>
      </c>
      <c r="AC176">
        <v>5</v>
      </c>
      <c r="AD176" t="s">
        <v>17</v>
      </c>
      <c r="AE176">
        <v>23</v>
      </c>
    </row>
    <row r="177" spans="28:31" x14ac:dyDescent="0.3">
      <c r="AB177" s="1">
        <v>107</v>
      </c>
      <c r="AC177">
        <v>10</v>
      </c>
      <c r="AD177" t="s">
        <v>17</v>
      </c>
      <c r="AE177">
        <v>10</v>
      </c>
    </row>
    <row r="178" spans="28:31" x14ac:dyDescent="0.3">
      <c r="AB178" s="1">
        <v>108</v>
      </c>
      <c r="AC178">
        <v>16</v>
      </c>
      <c r="AD178" t="s">
        <v>17</v>
      </c>
      <c r="AE178">
        <v>16</v>
      </c>
    </row>
    <row r="179" spans="28:31" x14ac:dyDescent="0.3">
      <c r="AB179" s="1">
        <v>109</v>
      </c>
      <c r="AC179">
        <v>4</v>
      </c>
      <c r="AD179" t="s">
        <v>17</v>
      </c>
      <c r="AE179">
        <v>11</v>
      </c>
    </row>
    <row r="180" spans="28:31" x14ac:dyDescent="0.3">
      <c r="AB180" s="1">
        <v>110</v>
      </c>
      <c r="AC180">
        <v>0</v>
      </c>
      <c r="AD180" t="s">
        <v>17</v>
      </c>
      <c r="AE18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abSelected="1" topLeftCell="J1" zoomScaleNormal="100" workbookViewId="0">
      <selection activeCell="I14" sqref="I14"/>
    </sheetView>
  </sheetViews>
  <sheetFormatPr defaultRowHeight="14.4" x14ac:dyDescent="0.3"/>
  <cols>
    <col min="2" max="4" width="12.44140625" bestFit="1" customWidth="1"/>
    <col min="5" max="5" width="10.21875" bestFit="1" customWidth="1"/>
    <col min="6" max="6" width="5" bestFit="1" customWidth="1"/>
    <col min="7" max="7" width="15.77734375" bestFit="1" customWidth="1"/>
    <col min="8" max="8" width="16.21875" bestFit="1" customWidth="1"/>
    <col min="9" max="9" width="12" bestFit="1" customWidth="1"/>
    <col min="11" max="11" width="11.88671875" bestFit="1" customWidth="1"/>
    <col min="24" max="24" width="11.5546875" bestFit="1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101</v>
      </c>
      <c r="I1" s="1" t="s">
        <v>102</v>
      </c>
      <c r="L1" s="9" t="s">
        <v>103</v>
      </c>
      <c r="X1" s="9" t="s">
        <v>104</v>
      </c>
    </row>
    <row r="2" spans="1:53" x14ac:dyDescent="0.3">
      <c r="A2">
        <v>101</v>
      </c>
      <c r="B2" t="s">
        <v>7</v>
      </c>
      <c r="C2" t="s">
        <v>8</v>
      </c>
      <c r="D2" t="s">
        <v>9</v>
      </c>
      <c r="E2" t="s">
        <v>12</v>
      </c>
      <c r="F2">
        <v>750</v>
      </c>
      <c r="G2">
        <v>11</v>
      </c>
      <c r="H2">
        <v>14</v>
      </c>
      <c r="I2">
        <v>8</v>
      </c>
      <c r="L2" t="s">
        <v>105</v>
      </c>
      <c r="M2" s="1">
        <v>101</v>
      </c>
      <c r="N2" s="1">
        <v>102</v>
      </c>
      <c r="O2" s="1">
        <v>103</v>
      </c>
      <c r="P2" s="1">
        <v>104</v>
      </c>
      <c r="Q2" s="1">
        <v>105</v>
      </c>
      <c r="R2" s="1">
        <v>106</v>
      </c>
      <c r="S2" s="1">
        <v>107</v>
      </c>
      <c r="T2" s="1">
        <v>108</v>
      </c>
      <c r="U2" s="1">
        <v>109</v>
      </c>
      <c r="V2" s="1">
        <v>110</v>
      </c>
      <c r="X2" t="s">
        <v>105</v>
      </c>
      <c r="Y2" s="1">
        <v>101</v>
      </c>
      <c r="Z2" s="1">
        <v>102</v>
      </c>
      <c r="AA2" s="1">
        <v>103</v>
      </c>
      <c r="AB2" s="1">
        <v>104</v>
      </c>
      <c r="AC2" s="1">
        <v>105</v>
      </c>
      <c r="AD2" s="1">
        <v>106</v>
      </c>
      <c r="AE2" s="1">
        <v>107</v>
      </c>
      <c r="AF2" s="1">
        <v>108</v>
      </c>
      <c r="AG2" s="1">
        <v>109</v>
      </c>
      <c r="AH2" s="1">
        <v>110</v>
      </c>
      <c r="AJ2" t="s">
        <v>106</v>
      </c>
      <c r="AK2" s="1">
        <v>101</v>
      </c>
      <c r="AL2" s="1">
        <v>102</v>
      </c>
      <c r="AM2" s="1">
        <v>103</v>
      </c>
      <c r="AN2" s="1">
        <v>104</v>
      </c>
      <c r="AO2" s="1">
        <v>105</v>
      </c>
      <c r="AP2" s="1">
        <v>106</v>
      </c>
      <c r="AQ2" s="1">
        <v>107</v>
      </c>
      <c r="AR2" s="1">
        <v>108</v>
      </c>
      <c r="AS2" s="1">
        <v>109</v>
      </c>
      <c r="AT2" s="1">
        <v>110</v>
      </c>
    </row>
    <row r="3" spans="1:53" x14ac:dyDescent="0.3">
      <c r="A3">
        <v>102</v>
      </c>
      <c r="B3" t="s">
        <v>7</v>
      </c>
      <c r="C3" t="s">
        <v>8</v>
      </c>
      <c r="D3" t="s">
        <v>9</v>
      </c>
      <c r="E3" t="s">
        <v>13</v>
      </c>
      <c r="F3">
        <v>500</v>
      </c>
      <c r="G3">
        <v>30</v>
      </c>
      <c r="H3">
        <v>34</v>
      </c>
      <c r="I3">
        <v>26</v>
      </c>
      <c r="L3" s="1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 s="1">
        <v>1</v>
      </c>
      <c r="Y3">
        <f>SUM(M3:$M$16)</f>
        <v>0.99999999999999978</v>
      </c>
      <c r="Z3">
        <f>SUM(N3:$N$36)</f>
        <v>1.0000000000000002</v>
      </c>
      <c r="AA3">
        <f>SUM(O3:$O$14)</f>
        <v>0.99999999999999978</v>
      </c>
      <c r="AB3">
        <f>SUM(P3:$P$20)</f>
        <v>1</v>
      </c>
      <c r="AC3">
        <f>SUM(Q3:$Q$12)</f>
        <v>1</v>
      </c>
      <c r="AD3">
        <f>SUM(R3:$R$28)</f>
        <v>0.99999999999999978</v>
      </c>
      <c r="AE3">
        <f>SUM(S3:$S$14)</f>
        <v>0.99999999999999978</v>
      </c>
      <c r="AF3">
        <f>SUM(T3:$T$30)</f>
        <v>0.99999999999999989</v>
      </c>
      <c r="AG3">
        <f>SUM(U3:$U$14)</f>
        <v>1</v>
      </c>
      <c r="AH3">
        <f>SUM(V3:$V$19)</f>
        <v>1.0000000000000002</v>
      </c>
      <c r="AJ3" s="1">
        <v>1</v>
      </c>
      <c r="AK3">
        <v>1</v>
      </c>
      <c r="AL3">
        <v>1</v>
      </c>
      <c r="AM3">
        <v>1</v>
      </c>
      <c r="AN3">
        <v>0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X3" s="1" t="s">
        <v>15</v>
      </c>
      <c r="AY3" s="2" t="s">
        <v>31</v>
      </c>
      <c r="AZ3" s="2" t="s">
        <v>32</v>
      </c>
      <c r="BA3" s="2" t="s">
        <v>44</v>
      </c>
    </row>
    <row r="4" spans="1:53" x14ac:dyDescent="0.3">
      <c r="A4">
        <v>103</v>
      </c>
      <c r="B4" t="s">
        <v>7</v>
      </c>
      <c r="C4" t="s">
        <v>10</v>
      </c>
      <c r="D4" t="s">
        <v>8</v>
      </c>
      <c r="E4" t="s">
        <v>12</v>
      </c>
      <c r="F4">
        <v>1000</v>
      </c>
      <c r="G4">
        <v>9</v>
      </c>
      <c r="H4">
        <v>12</v>
      </c>
      <c r="I4">
        <v>6</v>
      </c>
      <c r="L4" s="1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s="1">
        <v>2</v>
      </c>
      <c r="Y4">
        <f>SUM(M4:$M$16)</f>
        <v>0.99999999999999978</v>
      </c>
      <c r="Z4">
        <f>SUM(N4:$N$36)</f>
        <v>1.0000000000000002</v>
      </c>
      <c r="AA4">
        <f>SUM(O4:$O$14)</f>
        <v>0.99999999999999978</v>
      </c>
      <c r="AB4">
        <f>SUM(P4:$P$20)</f>
        <v>1</v>
      </c>
      <c r="AC4">
        <f>SUM(Q4:$Q$12)</f>
        <v>1</v>
      </c>
      <c r="AD4">
        <f>SUM(R4:$R$28)</f>
        <v>0.99999999999999978</v>
      </c>
      <c r="AE4">
        <f>SUM(S4:$S$14)</f>
        <v>0.99999999999999978</v>
      </c>
      <c r="AF4">
        <f>SUM(T4:$T$30)</f>
        <v>0.99999999999999989</v>
      </c>
      <c r="AG4">
        <f>SUM(U4:$U$14)</f>
        <v>1</v>
      </c>
      <c r="AH4">
        <f>SUM(V4:$V$19)</f>
        <v>1.0000000000000002</v>
      </c>
      <c r="AJ4" s="1">
        <v>2</v>
      </c>
      <c r="AK4">
        <v>1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W4" s="1">
        <v>101</v>
      </c>
      <c r="AX4">
        <f>SUM(AK3:AK16)</f>
        <v>10</v>
      </c>
      <c r="AY4">
        <v>10</v>
      </c>
      <c r="AZ4">
        <v>10</v>
      </c>
      <c r="BA4">
        <v>10</v>
      </c>
    </row>
    <row r="5" spans="1:53" x14ac:dyDescent="0.3">
      <c r="A5">
        <v>104</v>
      </c>
      <c r="B5" t="s">
        <v>7</v>
      </c>
      <c r="C5" t="s">
        <v>10</v>
      </c>
      <c r="D5" t="s">
        <v>8</v>
      </c>
      <c r="E5" t="s">
        <v>13</v>
      </c>
      <c r="F5">
        <v>600</v>
      </c>
      <c r="G5">
        <v>16</v>
      </c>
      <c r="H5">
        <v>18</v>
      </c>
      <c r="I5">
        <v>14</v>
      </c>
      <c r="L5" s="1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s="1">
        <v>3</v>
      </c>
      <c r="Y5">
        <f>SUM(M5:$M$16)</f>
        <v>0.99999999999999978</v>
      </c>
      <c r="Z5">
        <f>SUM(N5:$N$36)</f>
        <v>1.0000000000000002</v>
      </c>
      <c r="AA5">
        <f>SUM(O5:$O$14)</f>
        <v>0.99999999999999978</v>
      </c>
      <c r="AB5">
        <f>SUM(P5:$P$20)</f>
        <v>1</v>
      </c>
      <c r="AC5">
        <f>SUM(Q5:$Q$12)</f>
        <v>1</v>
      </c>
      <c r="AD5">
        <f>SUM(R5:$R$28)</f>
        <v>0.99999999999999978</v>
      </c>
      <c r="AE5">
        <f>SUM(S5:$S$14)</f>
        <v>0.99999999999999978</v>
      </c>
      <c r="AF5">
        <f>SUM(T5:$T$30)</f>
        <v>0.99999999999999989</v>
      </c>
      <c r="AG5">
        <f>SUM(U5:$U$14)</f>
        <v>1</v>
      </c>
      <c r="AH5">
        <f>SUM(V5:$V$19)</f>
        <v>1.0000000000000002</v>
      </c>
      <c r="AJ5" s="1">
        <v>3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0</v>
      </c>
      <c r="AW5" s="1">
        <v>102</v>
      </c>
      <c r="AX5">
        <f>SUM(AL3:AL36)</f>
        <v>14</v>
      </c>
      <c r="AY5">
        <v>15</v>
      </c>
      <c r="AZ5">
        <v>14</v>
      </c>
      <c r="BA5">
        <v>14</v>
      </c>
    </row>
    <row r="6" spans="1:53" x14ac:dyDescent="0.3">
      <c r="A6">
        <v>105</v>
      </c>
      <c r="B6" t="s">
        <v>8</v>
      </c>
      <c r="C6" t="s">
        <v>10</v>
      </c>
      <c r="D6" t="s">
        <v>9</v>
      </c>
      <c r="E6" t="s">
        <v>12</v>
      </c>
      <c r="F6">
        <v>650</v>
      </c>
      <c r="G6">
        <v>8</v>
      </c>
      <c r="H6">
        <v>10</v>
      </c>
      <c r="I6">
        <v>6</v>
      </c>
      <c r="L6" s="1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s="1">
        <v>4</v>
      </c>
      <c r="Y6">
        <f>SUM(M6:$M$16)</f>
        <v>0.99999999999999978</v>
      </c>
      <c r="Z6">
        <f>SUM(N6:$N$36)</f>
        <v>1.0000000000000002</v>
      </c>
      <c r="AA6">
        <f>SUM(O6:$O$14)</f>
        <v>0.99999999999999978</v>
      </c>
      <c r="AB6">
        <f>SUM(P6:$P$20)</f>
        <v>1</v>
      </c>
      <c r="AC6">
        <f>SUM(Q6:$Q$12)</f>
        <v>1</v>
      </c>
      <c r="AD6">
        <f>SUM(R6:$R$28)</f>
        <v>0.99999999999999978</v>
      </c>
      <c r="AE6">
        <f>SUM(S6:$S$14)</f>
        <v>0.99999999999999978</v>
      </c>
      <c r="AF6">
        <f>SUM(T6:$T$30)</f>
        <v>0.99999999999999989</v>
      </c>
      <c r="AG6">
        <f>SUM(U6:$U$14)</f>
        <v>1</v>
      </c>
      <c r="AH6">
        <f>SUM(V6:$V$19)</f>
        <v>1.0000000000000002</v>
      </c>
      <c r="AJ6" s="1">
        <v>4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0</v>
      </c>
      <c r="AT6">
        <v>0</v>
      </c>
      <c r="AW6" s="1">
        <v>103</v>
      </c>
      <c r="AX6">
        <f>SUM(AM3:AM14)</f>
        <v>6</v>
      </c>
      <c r="AY6">
        <v>6</v>
      </c>
      <c r="AZ6">
        <v>6</v>
      </c>
      <c r="BA6">
        <v>6</v>
      </c>
    </row>
    <row r="7" spans="1:53" x14ac:dyDescent="0.3">
      <c r="A7">
        <v>106</v>
      </c>
      <c r="B7" t="s">
        <v>8</v>
      </c>
      <c r="C7" t="s">
        <v>10</v>
      </c>
      <c r="D7" t="s">
        <v>9</v>
      </c>
      <c r="E7" t="s">
        <v>13</v>
      </c>
      <c r="F7">
        <v>450</v>
      </c>
      <c r="G7">
        <v>23</v>
      </c>
      <c r="H7">
        <v>26</v>
      </c>
      <c r="I7">
        <v>20</v>
      </c>
      <c r="L7" s="1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s="1">
        <v>5</v>
      </c>
      <c r="Y7">
        <f>SUM(M7:$M$16)</f>
        <v>0.99999999999999978</v>
      </c>
      <c r="Z7">
        <f>SUM(N7:$N$36)</f>
        <v>1.0000000000000002</v>
      </c>
      <c r="AA7">
        <f>SUM(O7:$O$14)</f>
        <v>0.99999999999999978</v>
      </c>
      <c r="AB7">
        <f>SUM(P7:$P$20)</f>
        <v>1</v>
      </c>
      <c r="AC7">
        <f>SUM(Q7:$Q$12)</f>
        <v>1</v>
      </c>
      <c r="AD7">
        <f>SUM(R7:$R$28)</f>
        <v>0.99999999999999978</v>
      </c>
      <c r="AE7">
        <f>SUM(S7:$S$14)</f>
        <v>0.99999999999999978</v>
      </c>
      <c r="AF7">
        <f>SUM(T7:$T$30)</f>
        <v>0.99999999999999989</v>
      </c>
      <c r="AG7">
        <f>SUM(U7:$U$14)</f>
        <v>1</v>
      </c>
      <c r="AH7">
        <f>SUM(V7:$V$19)</f>
        <v>1.0000000000000002</v>
      </c>
      <c r="AJ7" s="1">
        <v>5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0</v>
      </c>
      <c r="AW7" s="1">
        <v>104</v>
      </c>
      <c r="AX7">
        <f>SUM(AN3:AN20)</f>
        <v>0</v>
      </c>
      <c r="AY7">
        <v>0</v>
      </c>
      <c r="AZ7">
        <v>0</v>
      </c>
      <c r="BA7">
        <v>0</v>
      </c>
    </row>
    <row r="8" spans="1:53" x14ac:dyDescent="0.3">
      <c r="A8">
        <v>107</v>
      </c>
      <c r="B8" t="s">
        <v>10</v>
      </c>
      <c r="C8" t="s">
        <v>11</v>
      </c>
      <c r="D8" t="s">
        <v>9</v>
      </c>
      <c r="E8" t="s">
        <v>12</v>
      </c>
      <c r="F8">
        <v>700</v>
      </c>
      <c r="G8">
        <v>9</v>
      </c>
      <c r="H8">
        <v>12</v>
      </c>
      <c r="I8">
        <v>6</v>
      </c>
      <c r="L8" s="1">
        <v>6</v>
      </c>
      <c r="M8">
        <v>0</v>
      </c>
      <c r="N8">
        <v>0</v>
      </c>
      <c r="O8">
        <f>1/7</f>
        <v>0.14285714285714285</v>
      </c>
      <c r="P8">
        <v>0</v>
      </c>
      <c r="Q8">
        <f>1/5</f>
        <v>0.2</v>
      </c>
      <c r="R8">
        <v>0</v>
      </c>
      <c r="S8">
        <f>1/7</f>
        <v>0.14285714285714285</v>
      </c>
      <c r="T8">
        <v>0</v>
      </c>
      <c r="U8">
        <v>0</v>
      </c>
      <c r="V8">
        <v>0</v>
      </c>
      <c r="X8" s="1">
        <v>6</v>
      </c>
      <c r="Y8">
        <f>SUM(M8:$M$16)</f>
        <v>0.99999999999999978</v>
      </c>
      <c r="Z8">
        <f>SUM(N8:$N$36)</f>
        <v>1.0000000000000002</v>
      </c>
      <c r="AA8" s="2">
        <f>SUM(O8:$O$14)</f>
        <v>0.99999999999999978</v>
      </c>
      <c r="AB8">
        <f>SUM(P8:$P$20)</f>
        <v>1</v>
      </c>
      <c r="AC8" s="2">
        <f>SUM(Q8:$Q$12)</f>
        <v>1</v>
      </c>
      <c r="AD8">
        <f>SUM(R8:$R$28)</f>
        <v>0.99999999999999978</v>
      </c>
      <c r="AE8" s="2">
        <f>SUM(S8:$S$14)</f>
        <v>0.99999999999999978</v>
      </c>
      <c r="AF8">
        <f>SUM(T8:$T$30)</f>
        <v>0.99999999999999989</v>
      </c>
      <c r="AG8">
        <f>SUM(U8:$U$14)</f>
        <v>1</v>
      </c>
      <c r="AH8">
        <f>SUM(V8:$V$19)</f>
        <v>1.0000000000000002</v>
      </c>
      <c r="AJ8" s="1">
        <v>6</v>
      </c>
      <c r="AK8">
        <v>1</v>
      </c>
      <c r="AL8">
        <v>1</v>
      </c>
      <c r="AM8" s="2">
        <v>1</v>
      </c>
      <c r="AN8">
        <v>0</v>
      </c>
      <c r="AO8" s="2">
        <v>1</v>
      </c>
      <c r="AP8">
        <v>1</v>
      </c>
      <c r="AQ8" s="2">
        <v>1</v>
      </c>
      <c r="AR8">
        <v>1</v>
      </c>
      <c r="AS8">
        <v>0</v>
      </c>
      <c r="AT8">
        <v>0</v>
      </c>
      <c r="AW8" s="1">
        <v>105</v>
      </c>
      <c r="AX8">
        <f>SUM(AO3:AO12)</f>
        <v>7</v>
      </c>
      <c r="AY8">
        <v>7</v>
      </c>
      <c r="AZ8">
        <v>7</v>
      </c>
      <c r="BA8">
        <v>7</v>
      </c>
    </row>
    <row r="9" spans="1:53" x14ac:dyDescent="0.3">
      <c r="A9">
        <v>108</v>
      </c>
      <c r="B9" t="s">
        <v>10</v>
      </c>
      <c r="C9" t="s">
        <v>11</v>
      </c>
      <c r="D9" t="s">
        <v>9</v>
      </c>
      <c r="E9" t="s">
        <v>13</v>
      </c>
      <c r="F9">
        <v>350</v>
      </c>
      <c r="G9">
        <v>21</v>
      </c>
      <c r="H9">
        <v>28</v>
      </c>
      <c r="I9">
        <v>14</v>
      </c>
      <c r="L9" s="1">
        <v>7</v>
      </c>
      <c r="M9">
        <v>0</v>
      </c>
      <c r="N9">
        <v>0</v>
      </c>
      <c r="O9">
        <f t="shared" ref="O9:O14" si="0">1/7</f>
        <v>0.14285714285714285</v>
      </c>
      <c r="P9">
        <v>0</v>
      </c>
      <c r="Q9">
        <f t="shared" ref="Q9:Q12" si="1">1/5</f>
        <v>0.2</v>
      </c>
      <c r="R9">
        <v>0</v>
      </c>
      <c r="S9">
        <f t="shared" ref="S9:S14" si="2">1/7</f>
        <v>0.14285714285714285</v>
      </c>
      <c r="T9">
        <v>0</v>
      </c>
      <c r="U9">
        <v>0</v>
      </c>
      <c r="V9">
        <v>0</v>
      </c>
      <c r="X9" s="1">
        <v>7</v>
      </c>
      <c r="Y9">
        <f>SUM(M9:$M$16)</f>
        <v>0.99999999999999978</v>
      </c>
      <c r="Z9">
        <f>SUM(N9:$N$36)</f>
        <v>1.0000000000000002</v>
      </c>
      <c r="AA9" s="2">
        <f>SUM(O9:$O$14)</f>
        <v>0.85714285714285698</v>
      </c>
      <c r="AB9">
        <f>SUM(P9:$P$20)</f>
        <v>1</v>
      </c>
      <c r="AC9" s="2">
        <f>SUM(Q9:$Q$12)</f>
        <v>0.8</v>
      </c>
      <c r="AD9">
        <f>SUM(R9:$R$28)</f>
        <v>0.99999999999999978</v>
      </c>
      <c r="AE9" s="2">
        <f>SUM(S9:$S$14)</f>
        <v>0.85714285714285698</v>
      </c>
      <c r="AF9">
        <f>SUM(T9:$T$30)</f>
        <v>0.99999999999999989</v>
      </c>
      <c r="AG9">
        <f>SUM(U9:$U$14)</f>
        <v>1</v>
      </c>
      <c r="AH9">
        <f>SUM(V9:$V$19)</f>
        <v>1.0000000000000002</v>
      </c>
      <c r="AJ9" s="1">
        <v>7</v>
      </c>
      <c r="AK9">
        <v>1</v>
      </c>
      <c r="AL9">
        <v>1</v>
      </c>
      <c r="AM9" s="2">
        <v>0</v>
      </c>
      <c r="AN9">
        <v>0</v>
      </c>
      <c r="AO9" s="2">
        <v>1</v>
      </c>
      <c r="AP9">
        <v>1</v>
      </c>
      <c r="AQ9" s="2">
        <v>1</v>
      </c>
      <c r="AR9">
        <v>1</v>
      </c>
      <c r="AS9">
        <v>0</v>
      </c>
      <c r="AT9">
        <v>0</v>
      </c>
      <c r="AW9" s="1">
        <v>106</v>
      </c>
      <c r="AX9">
        <f>SUM(AP3:AP28)</f>
        <v>17</v>
      </c>
      <c r="AY9">
        <v>17</v>
      </c>
      <c r="AZ9">
        <v>18</v>
      </c>
      <c r="BA9">
        <v>17</v>
      </c>
    </row>
    <row r="10" spans="1:53" x14ac:dyDescent="0.3">
      <c r="A10">
        <v>109</v>
      </c>
      <c r="B10" t="s">
        <v>8</v>
      </c>
      <c r="C10" t="s">
        <v>11</v>
      </c>
      <c r="D10" t="s">
        <v>10</v>
      </c>
      <c r="E10" t="s">
        <v>12</v>
      </c>
      <c r="F10">
        <v>600</v>
      </c>
      <c r="G10">
        <v>10</v>
      </c>
      <c r="H10">
        <v>12</v>
      </c>
      <c r="I10">
        <v>8</v>
      </c>
      <c r="L10" s="1">
        <v>8</v>
      </c>
      <c r="M10">
        <f>1/7</f>
        <v>0.14285714285714285</v>
      </c>
      <c r="N10">
        <v>0</v>
      </c>
      <c r="O10">
        <f t="shared" si="0"/>
        <v>0.14285714285714285</v>
      </c>
      <c r="P10">
        <v>0</v>
      </c>
      <c r="Q10">
        <f t="shared" si="1"/>
        <v>0.2</v>
      </c>
      <c r="R10">
        <v>0</v>
      </c>
      <c r="S10">
        <f t="shared" si="2"/>
        <v>0.14285714285714285</v>
      </c>
      <c r="T10">
        <v>0</v>
      </c>
      <c r="U10">
        <f>1/5</f>
        <v>0.2</v>
      </c>
      <c r="V10">
        <v>0</v>
      </c>
      <c r="X10" s="1">
        <v>8</v>
      </c>
      <c r="Y10" s="2">
        <f>SUM(M10:$M$16)</f>
        <v>0.99999999999999978</v>
      </c>
      <c r="Z10">
        <f>SUM(N10:$N$36)</f>
        <v>1.0000000000000002</v>
      </c>
      <c r="AA10" s="2">
        <f>SUM(O10:$O$14)</f>
        <v>0.71428571428571419</v>
      </c>
      <c r="AB10">
        <f>SUM(P10:$P$20)</f>
        <v>1</v>
      </c>
      <c r="AC10" s="2">
        <f>SUM(Q10:$Q$12)</f>
        <v>0.60000000000000009</v>
      </c>
      <c r="AD10">
        <f>SUM(R10:$R$28)</f>
        <v>0.99999999999999978</v>
      </c>
      <c r="AE10" s="2">
        <f>SUM(S10:$S$14)</f>
        <v>0.71428571428571419</v>
      </c>
      <c r="AF10">
        <f>SUM(T10:$T$30)</f>
        <v>0.99999999999999989</v>
      </c>
      <c r="AG10" s="2">
        <f>SUM(U10:$U$14)</f>
        <v>1</v>
      </c>
      <c r="AH10">
        <f>SUM(V10:$V$19)</f>
        <v>1.0000000000000002</v>
      </c>
      <c r="AJ10" s="1">
        <v>8</v>
      </c>
      <c r="AK10" s="2">
        <v>1</v>
      </c>
      <c r="AL10">
        <v>1</v>
      </c>
      <c r="AM10" s="2">
        <v>0</v>
      </c>
      <c r="AN10">
        <v>0</v>
      </c>
      <c r="AO10" s="2">
        <v>0</v>
      </c>
      <c r="AP10">
        <v>1</v>
      </c>
      <c r="AQ10" s="2">
        <v>1</v>
      </c>
      <c r="AR10">
        <v>1</v>
      </c>
      <c r="AS10" s="2">
        <v>0</v>
      </c>
      <c r="AT10">
        <v>0</v>
      </c>
      <c r="AW10" s="1">
        <v>107</v>
      </c>
      <c r="AX10">
        <f>SUM(AQ3:AQ14)</f>
        <v>10</v>
      </c>
      <c r="AY10">
        <v>10</v>
      </c>
      <c r="AZ10">
        <v>10</v>
      </c>
      <c r="BA10">
        <v>11</v>
      </c>
    </row>
    <row r="11" spans="1:53" x14ac:dyDescent="0.3">
      <c r="A11">
        <v>110</v>
      </c>
      <c r="B11" t="s">
        <v>8</v>
      </c>
      <c r="C11" t="s">
        <v>11</v>
      </c>
      <c r="D11" t="s">
        <v>10</v>
      </c>
      <c r="E11" t="s">
        <v>13</v>
      </c>
      <c r="F11">
        <v>400</v>
      </c>
      <c r="G11">
        <v>13</v>
      </c>
      <c r="H11">
        <v>17</v>
      </c>
      <c r="I11">
        <v>9</v>
      </c>
      <c r="L11" s="1">
        <v>9</v>
      </c>
      <c r="M11">
        <f t="shared" ref="M11:M16" si="3">1/7</f>
        <v>0.14285714285714285</v>
      </c>
      <c r="N11">
        <v>0</v>
      </c>
      <c r="O11">
        <f t="shared" si="0"/>
        <v>0.14285714285714285</v>
      </c>
      <c r="P11">
        <v>0</v>
      </c>
      <c r="Q11">
        <f t="shared" si="1"/>
        <v>0.2</v>
      </c>
      <c r="R11">
        <v>0</v>
      </c>
      <c r="S11">
        <f t="shared" si="2"/>
        <v>0.14285714285714285</v>
      </c>
      <c r="T11">
        <v>0</v>
      </c>
      <c r="U11">
        <f t="shared" ref="U11:U14" si="4">1/5</f>
        <v>0.2</v>
      </c>
      <c r="V11">
        <f>1/9</f>
        <v>0.1111111111111111</v>
      </c>
      <c r="X11" s="1">
        <v>9</v>
      </c>
      <c r="Y11" s="2">
        <f>SUM(M11:$M$16)</f>
        <v>0.85714285714285698</v>
      </c>
      <c r="Z11">
        <f>SUM(N11:$N$36)</f>
        <v>1.0000000000000002</v>
      </c>
      <c r="AA11" s="2">
        <f>SUM(O11:$O$14)</f>
        <v>0.5714285714285714</v>
      </c>
      <c r="AB11">
        <f>SUM(P11:$P$20)</f>
        <v>1</v>
      </c>
      <c r="AC11" s="2">
        <f>SUM(Q11:$Q$12)</f>
        <v>0.4</v>
      </c>
      <c r="AD11">
        <f>SUM(R11:$R$28)</f>
        <v>0.99999999999999978</v>
      </c>
      <c r="AE11" s="2">
        <f>SUM(S11:$S$14)</f>
        <v>0.5714285714285714</v>
      </c>
      <c r="AF11">
        <f>SUM(T11:$T$30)</f>
        <v>0.99999999999999989</v>
      </c>
      <c r="AG11" s="2">
        <f>SUM(U11:$U$14)</f>
        <v>0.8</v>
      </c>
      <c r="AH11" s="2">
        <f>SUM(V11:$V$19)</f>
        <v>1.0000000000000002</v>
      </c>
      <c r="AJ11" s="1">
        <v>9</v>
      </c>
      <c r="AK11" s="2">
        <v>1</v>
      </c>
      <c r="AL11">
        <v>1</v>
      </c>
      <c r="AM11" s="2">
        <v>0</v>
      </c>
      <c r="AN11">
        <v>0</v>
      </c>
      <c r="AO11" s="2">
        <v>0</v>
      </c>
      <c r="AP11">
        <v>1</v>
      </c>
      <c r="AQ11" s="2">
        <v>1</v>
      </c>
      <c r="AR11">
        <v>1</v>
      </c>
      <c r="AS11" s="2">
        <v>0</v>
      </c>
      <c r="AT11" s="2">
        <v>0</v>
      </c>
      <c r="AW11" s="1">
        <v>108</v>
      </c>
      <c r="AX11">
        <f>SUM(AR3:AR30)</f>
        <v>20</v>
      </c>
      <c r="AY11">
        <v>20</v>
      </c>
      <c r="AZ11">
        <v>20</v>
      </c>
      <c r="BA11">
        <v>20</v>
      </c>
    </row>
    <row r="12" spans="1:53" x14ac:dyDescent="0.3">
      <c r="L12" s="1">
        <v>10</v>
      </c>
      <c r="M12">
        <f t="shared" si="3"/>
        <v>0.14285714285714285</v>
      </c>
      <c r="N12">
        <v>0</v>
      </c>
      <c r="O12">
        <f t="shared" si="0"/>
        <v>0.14285714285714285</v>
      </c>
      <c r="P12">
        <v>0</v>
      </c>
      <c r="Q12">
        <f t="shared" si="1"/>
        <v>0.2</v>
      </c>
      <c r="R12">
        <v>0</v>
      </c>
      <c r="S12">
        <f t="shared" si="2"/>
        <v>0.14285714285714285</v>
      </c>
      <c r="T12">
        <v>0</v>
      </c>
      <c r="U12">
        <f t="shared" si="4"/>
        <v>0.2</v>
      </c>
      <c r="V12">
        <f t="shared" ref="V12:V19" si="5">1/9</f>
        <v>0.1111111111111111</v>
      </c>
      <c r="X12" s="1">
        <v>10</v>
      </c>
      <c r="Y12" s="2">
        <f>SUM(M12:$M$16)</f>
        <v>0.71428571428571419</v>
      </c>
      <c r="Z12">
        <f>SUM(N12:$N$36)</f>
        <v>1.0000000000000002</v>
      </c>
      <c r="AA12" s="2">
        <f>SUM(O12:$O$14)</f>
        <v>0.42857142857142855</v>
      </c>
      <c r="AB12">
        <f>SUM(P12:$P$20)</f>
        <v>1</v>
      </c>
      <c r="AC12" s="2">
        <f>SUM(Q12:$Q$12)</f>
        <v>0.2</v>
      </c>
      <c r="AD12">
        <f>SUM(R12:$R$28)</f>
        <v>0.99999999999999978</v>
      </c>
      <c r="AE12" s="2">
        <f>SUM(S12:$S$14)</f>
        <v>0.42857142857142855</v>
      </c>
      <c r="AF12">
        <f>SUM(T12:$T$30)</f>
        <v>0.99999999999999989</v>
      </c>
      <c r="AG12" s="2">
        <f>SUM(U12:$U$14)</f>
        <v>0.60000000000000009</v>
      </c>
      <c r="AH12" s="2">
        <f>SUM(V12:$V$19)</f>
        <v>0.88888888888888906</v>
      </c>
      <c r="AJ12" s="1">
        <v>10</v>
      </c>
      <c r="AK12" s="2">
        <v>1</v>
      </c>
      <c r="AL12">
        <v>1</v>
      </c>
      <c r="AM12" s="2">
        <v>0</v>
      </c>
      <c r="AN12">
        <v>0</v>
      </c>
      <c r="AO12" s="2">
        <v>0</v>
      </c>
      <c r="AP12">
        <v>1</v>
      </c>
      <c r="AQ12" s="2">
        <v>1</v>
      </c>
      <c r="AR12">
        <v>1</v>
      </c>
      <c r="AS12" s="2">
        <v>0</v>
      </c>
      <c r="AT12" s="2">
        <v>0</v>
      </c>
      <c r="AW12" s="1">
        <v>109</v>
      </c>
      <c r="AX12">
        <f>SUM(AS3:AS14)</f>
        <v>0</v>
      </c>
      <c r="AY12">
        <v>0</v>
      </c>
      <c r="AZ12">
        <v>0</v>
      </c>
      <c r="BA12">
        <v>0</v>
      </c>
    </row>
    <row r="13" spans="1:53" x14ac:dyDescent="0.3">
      <c r="L13" s="1">
        <v>11</v>
      </c>
      <c r="M13">
        <f t="shared" si="3"/>
        <v>0.14285714285714285</v>
      </c>
      <c r="N13">
        <v>0</v>
      </c>
      <c r="O13">
        <f t="shared" si="0"/>
        <v>0.14285714285714285</v>
      </c>
      <c r="P13">
        <v>0</v>
      </c>
      <c r="R13">
        <v>0</v>
      </c>
      <c r="S13">
        <f t="shared" si="2"/>
        <v>0.14285714285714285</v>
      </c>
      <c r="T13">
        <v>0</v>
      </c>
      <c r="U13">
        <f t="shared" si="4"/>
        <v>0.2</v>
      </c>
      <c r="V13">
        <f t="shared" si="5"/>
        <v>0.1111111111111111</v>
      </c>
      <c r="X13" s="1">
        <v>11</v>
      </c>
      <c r="Y13" s="2">
        <f>SUM(M13:$M$16)</f>
        <v>0.5714285714285714</v>
      </c>
      <c r="Z13">
        <f>SUM(N13:$N$36)</f>
        <v>1.0000000000000002</v>
      </c>
      <c r="AA13" s="2">
        <f>SUM(O13:$O$14)</f>
        <v>0.2857142857142857</v>
      </c>
      <c r="AB13">
        <f>SUM(P13:$P$20)</f>
        <v>1</v>
      </c>
      <c r="AD13">
        <f>SUM(R13:$R$28)</f>
        <v>0.99999999999999978</v>
      </c>
      <c r="AE13" s="2">
        <f>SUM(S13:$S$14)</f>
        <v>0.2857142857142857</v>
      </c>
      <c r="AF13">
        <f>SUM(T13:$T$30)</f>
        <v>0.99999999999999989</v>
      </c>
      <c r="AG13" s="2">
        <f>SUM(U13:$U$14)</f>
        <v>0.4</v>
      </c>
      <c r="AH13" s="2">
        <f>SUM(V13:$V$19)</f>
        <v>0.7777777777777779</v>
      </c>
      <c r="AJ13" s="1">
        <v>11</v>
      </c>
      <c r="AK13" s="2">
        <v>0</v>
      </c>
      <c r="AL13">
        <v>1</v>
      </c>
      <c r="AM13" s="2">
        <v>0</v>
      </c>
      <c r="AN13">
        <v>0</v>
      </c>
      <c r="AP13">
        <v>1</v>
      </c>
      <c r="AQ13" s="2">
        <v>0</v>
      </c>
      <c r="AR13">
        <v>1</v>
      </c>
      <c r="AS13" s="2">
        <v>0</v>
      </c>
      <c r="AT13" s="2">
        <v>0</v>
      </c>
      <c r="AW13" s="1">
        <v>110</v>
      </c>
      <c r="AX13">
        <f>SUM(AT3:AT19)</f>
        <v>0</v>
      </c>
      <c r="AY13">
        <v>0</v>
      </c>
      <c r="AZ13">
        <v>0</v>
      </c>
      <c r="BA13">
        <v>0</v>
      </c>
    </row>
    <row r="14" spans="1:53" x14ac:dyDescent="0.3">
      <c r="I14">
        <f>Y41</f>
        <v>44758.571428571428</v>
      </c>
      <c r="L14" s="1">
        <v>12</v>
      </c>
      <c r="M14">
        <f t="shared" si="3"/>
        <v>0.14285714285714285</v>
      </c>
      <c r="N14">
        <v>0</v>
      </c>
      <c r="O14">
        <f t="shared" si="0"/>
        <v>0.14285714285714285</v>
      </c>
      <c r="P14">
        <v>0</v>
      </c>
      <c r="R14">
        <v>0</v>
      </c>
      <c r="S14">
        <f t="shared" si="2"/>
        <v>0.14285714285714285</v>
      </c>
      <c r="T14">
        <v>0</v>
      </c>
      <c r="U14">
        <f t="shared" si="4"/>
        <v>0.2</v>
      </c>
      <c r="V14">
        <f t="shared" si="5"/>
        <v>0.1111111111111111</v>
      </c>
      <c r="X14" s="1">
        <v>12</v>
      </c>
      <c r="Y14" s="2">
        <f>SUM(M14:$M$16)</f>
        <v>0.42857142857142855</v>
      </c>
      <c r="Z14">
        <f>SUM(N14:$N$36)</f>
        <v>1.0000000000000002</v>
      </c>
      <c r="AA14" s="2">
        <f>SUM(O14:$O$14)</f>
        <v>0.14285714285714285</v>
      </c>
      <c r="AB14">
        <f>SUM(P14:$P$20)</f>
        <v>1</v>
      </c>
      <c r="AD14">
        <f>SUM(R14:$R$28)</f>
        <v>0.99999999999999978</v>
      </c>
      <c r="AE14" s="2">
        <f>SUM(S14:$S$14)</f>
        <v>0.14285714285714285</v>
      </c>
      <c r="AF14">
        <f>SUM(T14:$T$30)</f>
        <v>0.99999999999999989</v>
      </c>
      <c r="AG14" s="2">
        <f>SUM(U14:$U$14)</f>
        <v>0.2</v>
      </c>
      <c r="AH14" s="2">
        <f>SUM(V14:$V$19)</f>
        <v>0.66666666666666674</v>
      </c>
      <c r="AJ14" s="1">
        <v>12</v>
      </c>
      <c r="AK14" s="2">
        <v>0</v>
      </c>
      <c r="AL14">
        <v>1</v>
      </c>
      <c r="AM14" s="2">
        <v>0</v>
      </c>
      <c r="AN14">
        <v>0</v>
      </c>
      <c r="AP14">
        <v>1</v>
      </c>
      <c r="AQ14" s="2">
        <v>0</v>
      </c>
      <c r="AR14">
        <v>1</v>
      </c>
      <c r="AS14" s="2">
        <v>0</v>
      </c>
      <c r="AT14" s="2">
        <v>0</v>
      </c>
    </row>
    <row r="15" spans="1:53" x14ac:dyDescent="0.3">
      <c r="L15" s="1">
        <v>13</v>
      </c>
      <c r="M15">
        <f t="shared" si="3"/>
        <v>0.14285714285714285</v>
      </c>
      <c r="N15">
        <v>0</v>
      </c>
      <c r="P15">
        <v>0</v>
      </c>
      <c r="R15">
        <v>0</v>
      </c>
      <c r="T15">
        <v>0</v>
      </c>
      <c r="V15">
        <f t="shared" si="5"/>
        <v>0.1111111111111111</v>
      </c>
      <c r="X15" s="1">
        <v>13</v>
      </c>
      <c r="Y15" s="2">
        <f>SUM(M15:$M$16)</f>
        <v>0.2857142857142857</v>
      </c>
      <c r="Z15">
        <f>SUM(N15:$N$36)</f>
        <v>1.0000000000000002</v>
      </c>
      <c r="AB15">
        <f>SUM(P15:$P$20)</f>
        <v>1</v>
      </c>
      <c r="AD15">
        <f>SUM(R15:$R$28)</f>
        <v>0.99999999999999978</v>
      </c>
      <c r="AF15">
        <f>SUM(T15:$T$30)</f>
        <v>0.99999999999999989</v>
      </c>
      <c r="AH15" s="2">
        <f>SUM(V15:$V$19)</f>
        <v>0.55555555555555558</v>
      </c>
      <c r="AJ15" s="1">
        <v>13</v>
      </c>
      <c r="AK15" s="2">
        <v>0</v>
      </c>
      <c r="AL15">
        <v>1</v>
      </c>
      <c r="AN15">
        <v>0</v>
      </c>
      <c r="AP15">
        <v>1</v>
      </c>
      <c r="AR15">
        <v>1</v>
      </c>
      <c r="AT15" s="2">
        <v>0</v>
      </c>
    </row>
    <row r="16" spans="1:53" x14ac:dyDescent="0.3">
      <c r="E16" s="1" t="s">
        <v>16</v>
      </c>
      <c r="H16" s="1" t="s">
        <v>112</v>
      </c>
      <c r="I16" s="1" t="s">
        <v>45</v>
      </c>
      <c r="L16" s="1">
        <v>14</v>
      </c>
      <c r="M16">
        <f t="shared" si="3"/>
        <v>0.14285714285714285</v>
      </c>
      <c r="N16">
        <v>0</v>
      </c>
      <c r="P16">
        <f>1/5</f>
        <v>0.2</v>
      </c>
      <c r="R16">
        <v>0</v>
      </c>
      <c r="T16">
        <f>1/15</f>
        <v>6.6666666666666666E-2</v>
      </c>
      <c r="V16">
        <f t="shared" si="5"/>
        <v>0.1111111111111111</v>
      </c>
      <c r="X16" s="1">
        <v>14</v>
      </c>
      <c r="Y16" s="2">
        <f>SUM(M16:$M$16)</f>
        <v>0.14285714285714285</v>
      </c>
      <c r="Z16">
        <f>SUM(N16:$N$36)</f>
        <v>1.0000000000000002</v>
      </c>
      <c r="AB16" s="2">
        <f>SUM(P16:$P$20)</f>
        <v>1</v>
      </c>
      <c r="AD16">
        <f>SUM(R16:$R$28)</f>
        <v>0.99999999999999978</v>
      </c>
      <c r="AF16" s="2">
        <f>SUM(T16:$T$30)</f>
        <v>0.99999999999999989</v>
      </c>
      <c r="AH16" s="2">
        <f>SUM(V16:$V$19)</f>
        <v>0.44444444444444442</v>
      </c>
      <c r="AJ16" s="1">
        <v>14</v>
      </c>
      <c r="AK16" s="2">
        <v>0</v>
      </c>
      <c r="AL16">
        <v>1</v>
      </c>
      <c r="AN16" s="2">
        <v>0</v>
      </c>
      <c r="AP16">
        <v>1</v>
      </c>
      <c r="AR16" s="2">
        <v>1</v>
      </c>
      <c r="AT16" s="2">
        <v>0</v>
      </c>
    </row>
    <row r="17" spans="4:46" x14ac:dyDescent="0.3">
      <c r="D17" t="s">
        <v>31</v>
      </c>
      <c r="E17">
        <f>AX4+AX5+AX6+AX7</f>
        <v>30</v>
      </c>
      <c r="F17" t="s">
        <v>17</v>
      </c>
      <c r="G17">
        <v>30</v>
      </c>
      <c r="H17">
        <v>45258.571428571428</v>
      </c>
      <c r="I17">
        <f>H17-I14</f>
        <v>500</v>
      </c>
      <c r="L17" s="1">
        <v>15</v>
      </c>
      <c r="N17">
        <v>0</v>
      </c>
      <c r="P17">
        <f t="shared" ref="P17:P20" si="6">1/5</f>
        <v>0.2</v>
      </c>
      <c r="R17">
        <v>0</v>
      </c>
      <c r="T17">
        <f t="shared" ref="T17:T30" si="7">1/15</f>
        <v>6.6666666666666666E-2</v>
      </c>
      <c r="V17">
        <f t="shared" si="5"/>
        <v>0.1111111111111111</v>
      </c>
      <c r="X17" s="1">
        <v>15</v>
      </c>
      <c r="Z17">
        <f>SUM(N17:$N$36)</f>
        <v>1.0000000000000002</v>
      </c>
      <c r="AB17" s="2">
        <f>SUM(P17:$P$20)</f>
        <v>0.8</v>
      </c>
      <c r="AD17">
        <f>SUM(R17:$R$28)</f>
        <v>0.99999999999999978</v>
      </c>
      <c r="AF17" s="2">
        <f>SUM(T17:$T$30)</f>
        <v>0.93333333333333324</v>
      </c>
      <c r="AH17" s="2">
        <f>SUM(V17:$V$19)</f>
        <v>0.33333333333333331</v>
      </c>
      <c r="AJ17" s="1">
        <v>15</v>
      </c>
      <c r="AL17">
        <v>0</v>
      </c>
      <c r="AN17" s="2">
        <v>0</v>
      </c>
      <c r="AP17">
        <v>1</v>
      </c>
      <c r="AR17" s="2">
        <v>1</v>
      </c>
      <c r="AT17" s="2">
        <v>0</v>
      </c>
    </row>
    <row r="18" spans="4:46" x14ac:dyDescent="0.3">
      <c r="D18" t="s">
        <v>32</v>
      </c>
      <c r="E18">
        <f>AX6+AX7+AX8+AX9+AX12+AX13</f>
        <v>30</v>
      </c>
      <c r="F18" t="s">
        <v>17</v>
      </c>
      <c r="G18">
        <v>30</v>
      </c>
      <c r="H18">
        <v>45208.571428571428</v>
      </c>
      <c r="I18">
        <f>H18-I14</f>
        <v>450</v>
      </c>
      <c r="L18" s="1">
        <v>16</v>
      </c>
      <c r="N18">
        <v>0</v>
      </c>
      <c r="P18">
        <f t="shared" si="6"/>
        <v>0.2</v>
      </c>
      <c r="R18">
        <v>0</v>
      </c>
      <c r="T18">
        <f t="shared" si="7"/>
        <v>6.6666666666666666E-2</v>
      </c>
      <c r="V18">
        <f t="shared" si="5"/>
        <v>0.1111111111111111</v>
      </c>
      <c r="X18" s="1">
        <v>16</v>
      </c>
      <c r="Z18">
        <f>SUM(N18:$N$36)</f>
        <v>1.0000000000000002</v>
      </c>
      <c r="AB18" s="2">
        <f>SUM(P18:$P$20)</f>
        <v>0.60000000000000009</v>
      </c>
      <c r="AD18">
        <f>SUM(R18:$R$28)</f>
        <v>0.99999999999999978</v>
      </c>
      <c r="AF18" s="2">
        <f>SUM(T18:$T$30)</f>
        <v>0.86666666666666659</v>
      </c>
      <c r="AH18" s="2">
        <f>SUM(V18:$V$19)</f>
        <v>0.22222222222222221</v>
      </c>
      <c r="AJ18" s="1">
        <v>16</v>
      </c>
      <c r="AL18">
        <v>0</v>
      </c>
      <c r="AN18" s="2">
        <v>0</v>
      </c>
      <c r="AP18">
        <v>1</v>
      </c>
      <c r="AR18" s="2">
        <v>1</v>
      </c>
      <c r="AT18" s="2">
        <v>0</v>
      </c>
    </row>
    <row r="19" spans="4:46" x14ac:dyDescent="0.3">
      <c r="D19" t="s">
        <v>44</v>
      </c>
      <c r="E19">
        <f>AX10+AX11+AX12+AX13</f>
        <v>30</v>
      </c>
      <c r="F19" t="s">
        <v>17</v>
      </c>
      <c r="G19">
        <v>30</v>
      </c>
      <c r="H19">
        <v>44958.571428571428</v>
      </c>
      <c r="I19">
        <f>H19-I14</f>
        <v>200</v>
      </c>
      <c r="L19" s="1">
        <v>17</v>
      </c>
      <c r="N19">
        <v>0</v>
      </c>
      <c r="P19">
        <f t="shared" si="6"/>
        <v>0.2</v>
      </c>
      <c r="R19">
        <v>0</v>
      </c>
      <c r="T19">
        <f t="shared" si="7"/>
        <v>6.6666666666666666E-2</v>
      </c>
      <c r="V19">
        <f t="shared" si="5"/>
        <v>0.1111111111111111</v>
      </c>
      <c r="X19" s="1">
        <v>17</v>
      </c>
      <c r="Z19">
        <f>SUM(N19:$N$36)</f>
        <v>1.0000000000000002</v>
      </c>
      <c r="AB19" s="2">
        <f>SUM(P19:$P$20)</f>
        <v>0.4</v>
      </c>
      <c r="AD19">
        <f>SUM(R19:$R$28)</f>
        <v>0.99999999999999978</v>
      </c>
      <c r="AF19" s="2">
        <f>SUM(T19:$T$30)</f>
        <v>0.79999999999999993</v>
      </c>
      <c r="AH19" s="2">
        <f>SUM(V19:$V$19)</f>
        <v>0.1111111111111111</v>
      </c>
      <c r="AJ19" s="1">
        <v>17</v>
      </c>
      <c r="AL19">
        <v>0</v>
      </c>
      <c r="AN19" s="2">
        <v>0</v>
      </c>
      <c r="AP19">
        <v>1</v>
      </c>
      <c r="AR19" s="2">
        <v>1</v>
      </c>
      <c r="AT19" s="2">
        <v>0</v>
      </c>
    </row>
    <row r="20" spans="4:46" x14ac:dyDescent="0.3">
      <c r="L20" s="1">
        <v>18</v>
      </c>
      <c r="N20">
        <v>0</v>
      </c>
      <c r="P20">
        <f t="shared" si="6"/>
        <v>0.2</v>
      </c>
      <c r="R20">
        <v>0</v>
      </c>
      <c r="T20">
        <f t="shared" si="7"/>
        <v>6.6666666666666666E-2</v>
      </c>
      <c r="X20" s="1">
        <v>18</v>
      </c>
      <c r="Z20">
        <f>SUM(N20:$N$36)</f>
        <v>1.0000000000000002</v>
      </c>
      <c r="AB20" s="2">
        <f>SUM(P20:$P$20)</f>
        <v>0.2</v>
      </c>
      <c r="AD20">
        <f>SUM(R20:$R$28)</f>
        <v>0.99999999999999978</v>
      </c>
      <c r="AF20" s="2">
        <f>SUM(T20:$T$30)</f>
        <v>0.73333333333333328</v>
      </c>
      <c r="AJ20" s="1">
        <v>18</v>
      </c>
      <c r="AL20">
        <v>0</v>
      </c>
      <c r="AN20" s="2">
        <v>0</v>
      </c>
      <c r="AP20">
        <v>0</v>
      </c>
      <c r="AR20" s="2">
        <v>1</v>
      </c>
    </row>
    <row r="21" spans="4:46" x14ac:dyDescent="0.3">
      <c r="L21" s="1">
        <v>19</v>
      </c>
      <c r="N21">
        <v>0</v>
      </c>
      <c r="R21">
        <v>0</v>
      </c>
      <c r="T21">
        <f t="shared" si="7"/>
        <v>6.6666666666666666E-2</v>
      </c>
      <c r="X21" s="1">
        <v>19</v>
      </c>
      <c r="Z21">
        <f>SUM(N21:$N$36)</f>
        <v>1.0000000000000002</v>
      </c>
      <c r="AD21">
        <f>SUM(R21:$R$28)</f>
        <v>0.99999999999999978</v>
      </c>
      <c r="AF21" s="2">
        <f>SUM(T21:$T$30)</f>
        <v>0.66666666666666663</v>
      </c>
      <c r="AJ21" s="1">
        <v>19</v>
      </c>
      <c r="AL21">
        <v>0</v>
      </c>
      <c r="AP21">
        <v>0</v>
      </c>
      <c r="AR21" s="2">
        <v>1</v>
      </c>
    </row>
    <row r="22" spans="4:46" x14ac:dyDescent="0.3">
      <c r="L22" s="1">
        <v>20</v>
      </c>
      <c r="N22">
        <v>0</v>
      </c>
      <c r="R22">
        <f>1/7</f>
        <v>0.14285714285714285</v>
      </c>
      <c r="T22">
        <f t="shared" si="7"/>
        <v>6.6666666666666666E-2</v>
      </c>
      <c r="X22" s="1">
        <v>20</v>
      </c>
      <c r="Z22">
        <f>SUM(N22:$N$36)</f>
        <v>1.0000000000000002</v>
      </c>
      <c r="AD22" s="2">
        <f>SUM(R22:$R$28)</f>
        <v>0.99999999999999978</v>
      </c>
      <c r="AF22" s="2">
        <f>SUM(T22:$T$30)</f>
        <v>0.6</v>
      </c>
      <c r="AJ22" s="1">
        <v>20</v>
      </c>
      <c r="AL22">
        <v>0</v>
      </c>
      <c r="AP22" s="2">
        <v>0</v>
      </c>
      <c r="AR22" s="2">
        <v>1</v>
      </c>
    </row>
    <row r="23" spans="4:46" x14ac:dyDescent="0.3">
      <c r="L23" s="1">
        <v>21</v>
      </c>
      <c r="N23">
        <v>0</v>
      </c>
      <c r="R23">
        <f t="shared" ref="R23:R28" si="8">1/7</f>
        <v>0.14285714285714285</v>
      </c>
      <c r="T23">
        <f t="shared" si="7"/>
        <v>6.6666666666666666E-2</v>
      </c>
      <c r="X23" s="1">
        <v>21</v>
      </c>
      <c r="Z23">
        <f>SUM(N23:$N$36)</f>
        <v>1.0000000000000002</v>
      </c>
      <c r="AD23" s="2">
        <f>SUM(R23:$R$28)</f>
        <v>0.85714285714285698</v>
      </c>
      <c r="AF23" s="2">
        <f>SUM(T23:$T$30)</f>
        <v>0.53333333333333333</v>
      </c>
      <c r="AJ23" s="1">
        <v>21</v>
      </c>
      <c r="AL23">
        <v>0</v>
      </c>
      <c r="AP23" s="2">
        <v>0</v>
      </c>
      <c r="AR23" s="2">
        <v>0</v>
      </c>
    </row>
    <row r="24" spans="4:46" x14ac:dyDescent="0.3">
      <c r="L24" s="1">
        <v>22</v>
      </c>
      <c r="N24">
        <v>0</v>
      </c>
      <c r="R24">
        <f t="shared" si="8"/>
        <v>0.14285714285714285</v>
      </c>
      <c r="T24">
        <f t="shared" si="7"/>
        <v>6.6666666666666666E-2</v>
      </c>
      <c r="X24" s="1">
        <v>22</v>
      </c>
      <c r="Z24">
        <f>SUM(N24:$N$36)</f>
        <v>1.0000000000000002</v>
      </c>
      <c r="AD24" s="2">
        <f>SUM(R24:$R$28)</f>
        <v>0.71428571428571419</v>
      </c>
      <c r="AF24" s="2">
        <f>SUM(T24:$T$30)</f>
        <v>0.46666666666666662</v>
      </c>
      <c r="AJ24" s="1">
        <v>22</v>
      </c>
      <c r="AL24">
        <v>0</v>
      </c>
      <c r="AP24" s="2">
        <v>0</v>
      </c>
      <c r="AR24" s="2">
        <v>0</v>
      </c>
    </row>
    <row r="25" spans="4:46" x14ac:dyDescent="0.3">
      <c r="L25" s="1">
        <v>23</v>
      </c>
      <c r="N25">
        <v>0</v>
      </c>
      <c r="R25">
        <f t="shared" si="8"/>
        <v>0.14285714285714285</v>
      </c>
      <c r="T25">
        <f t="shared" si="7"/>
        <v>6.6666666666666666E-2</v>
      </c>
      <c r="X25" s="1">
        <v>23</v>
      </c>
      <c r="Z25">
        <f>SUM(N25:$N$36)</f>
        <v>1.0000000000000002</v>
      </c>
      <c r="AD25" s="2">
        <f>SUM(R25:$R$28)</f>
        <v>0.5714285714285714</v>
      </c>
      <c r="AF25" s="2">
        <f>SUM(T25:$T$30)</f>
        <v>0.39999999999999997</v>
      </c>
      <c r="AJ25" s="1">
        <v>23</v>
      </c>
      <c r="AL25">
        <v>0</v>
      </c>
      <c r="AP25" s="2">
        <v>0</v>
      </c>
      <c r="AR25" s="2">
        <v>0</v>
      </c>
    </row>
    <row r="26" spans="4:46" x14ac:dyDescent="0.3">
      <c r="L26" s="1">
        <v>24</v>
      </c>
      <c r="N26">
        <v>0</v>
      </c>
      <c r="R26">
        <f t="shared" si="8"/>
        <v>0.14285714285714285</v>
      </c>
      <c r="T26">
        <f t="shared" si="7"/>
        <v>6.6666666666666666E-2</v>
      </c>
      <c r="X26" s="1">
        <v>24</v>
      </c>
      <c r="Z26">
        <f>SUM(N26:$N$36)</f>
        <v>1.0000000000000002</v>
      </c>
      <c r="AD26" s="2">
        <f>SUM(R26:$R$28)</f>
        <v>0.42857142857142855</v>
      </c>
      <c r="AF26" s="2">
        <f>SUM(T26:$T$30)</f>
        <v>0.33333333333333331</v>
      </c>
      <c r="AJ26" s="1">
        <v>24</v>
      </c>
      <c r="AL26">
        <v>0</v>
      </c>
      <c r="AP26" s="2">
        <v>0</v>
      </c>
      <c r="AR26" s="2">
        <v>0</v>
      </c>
    </row>
    <row r="27" spans="4:46" x14ac:dyDescent="0.3">
      <c r="L27" s="1">
        <v>25</v>
      </c>
      <c r="N27">
        <v>0</v>
      </c>
      <c r="R27">
        <f t="shared" si="8"/>
        <v>0.14285714285714285</v>
      </c>
      <c r="T27">
        <f t="shared" si="7"/>
        <v>6.6666666666666666E-2</v>
      </c>
      <c r="X27" s="1">
        <v>25</v>
      </c>
      <c r="Z27">
        <f>SUM(N27:$N$36)</f>
        <v>1.0000000000000002</v>
      </c>
      <c r="AD27" s="2">
        <f>SUM(R27:$R$28)</f>
        <v>0.2857142857142857</v>
      </c>
      <c r="AF27" s="2">
        <f>SUM(T27:$T$30)</f>
        <v>0.26666666666666666</v>
      </c>
      <c r="AJ27" s="1">
        <v>25</v>
      </c>
      <c r="AL27">
        <v>0</v>
      </c>
      <c r="AP27" s="2">
        <v>0</v>
      </c>
      <c r="AR27" s="2">
        <v>0</v>
      </c>
    </row>
    <row r="28" spans="4:46" x14ac:dyDescent="0.3">
      <c r="L28" s="1">
        <v>26</v>
      </c>
      <c r="N28">
        <f>1/9</f>
        <v>0.1111111111111111</v>
      </c>
      <c r="R28">
        <f t="shared" si="8"/>
        <v>0.14285714285714285</v>
      </c>
      <c r="T28">
        <f t="shared" si="7"/>
        <v>6.6666666666666666E-2</v>
      </c>
      <c r="X28" s="1">
        <v>26</v>
      </c>
      <c r="Z28" s="2">
        <f>SUM(N28:$N$36)</f>
        <v>1.0000000000000002</v>
      </c>
      <c r="AD28" s="2">
        <f>SUM(R28:$R$28)</f>
        <v>0.14285714285714285</v>
      </c>
      <c r="AF28" s="2">
        <f>SUM(T28:$T$30)</f>
        <v>0.2</v>
      </c>
      <c r="AJ28" s="1">
        <v>26</v>
      </c>
      <c r="AL28" s="2">
        <v>0</v>
      </c>
      <c r="AP28" s="2">
        <v>0</v>
      </c>
      <c r="AR28" s="2">
        <v>0</v>
      </c>
    </row>
    <row r="29" spans="4:46" x14ac:dyDescent="0.3">
      <c r="L29" s="1">
        <v>27</v>
      </c>
      <c r="N29">
        <f t="shared" ref="N29:N36" si="9">1/9</f>
        <v>0.1111111111111111</v>
      </c>
      <c r="T29">
        <f t="shared" si="7"/>
        <v>6.6666666666666666E-2</v>
      </c>
      <c r="X29" s="1">
        <v>27</v>
      </c>
      <c r="Z29" s="2">
        <f>SUM(N29:$N$36)</f>
        <v>0.88888888888888906</v>
      </c>
      <c r="AF29" s="2">
        <f>SUM(T29:$T$30)</f>
        <v>0.13333333333333333</v>
      </c>
      <c r="AJ29" s="1">
        <v>27</v>
      </c>
      <c r="AL29" s="2">
        <v>0</v>
      </c>
      <c r="AR29" s="2">
        <v>0</v>
      </c>
    </row>
    <row r="30" spans="4:46" x14ac:dyDescent="0.3">
      <c r="L30" s="1">
        <v>28</v>
      </c>
      <c r="N30">
        <f t="shared" si="9"/>
        <v>0.1111111111111111</v>
      </c>
      <c r="T30">
        <f t="shared" si="7"/>
        <v>6.6666666666666666E-2</v>
      </c>
      <c r="X30" s="1">
        <v>28</v>
      </c>
      <c r="Z30" s="2">
        <f>SUM(N30:$N$36)</f>
        <v>0.7777777777777779</v>
      </c>
      <c r="AF30" s="2">
        <f>SUM(T30:$T$30)</f>
        <v>6.6666666666666666E-2</v>
      </c>
      <c r="AJ30" s="1">
        <v>28</v>
      </c>
      <c r="AL30" s="2">
        <v>0</v>
      </c>
      <c r="AR30" s="2">
        <v>0</v>
      </c>
    </row>
    <row r="31" spans="4:46" x14ac:dyDescent="0.3">
      <c r="L31" s="1">
        <v>29</v>
      </c>
      <c r="N31">
        <f t="shared" si="9"/>
        <v>0.1111111111111111</v>
      </c>
      <c r="X31" s="1">
        <v>29</v>
      </c>
      <c r="Z31" s="2">
        <f>SUM(N31:$N$36)</f>
        <v>0.66666666666666674</v>
      </c>
      <c r="AJ31" s="1">
        <v>29</v>
      </c>
      <c r="AL31" s="2">
        <v>0</v>
      </c>
    </row>
    <row r="32" spans="4:46" x14ac:dyDescent="0.3">
      <c r="L32" s="1">
        <v>30</v>
      </c>
      <c r="N32">
        <f t="shared" si="9"/>
        <v>0.1111111111111111</v>
      </c>
      <c r="X32" s="1">
        <v>30</v>
      </c>
      <c r="Z32" s="2">
        <f>SUM(N32:$N$36)</f>
        <v>0.55555555555555558</v>
      </c>
      <c r="AJ32" s="1">
        <v>30</v>
      </c>
      <c r="AL32" s="2">
        <v>0</v>
      </c>
    </row>
    <row r="33" spans="7:38" x14ac:dyDescent="0.3">
      <c r="L33" s="1">
        <v>31</v>
      </c>
      <c r="N33">
        <f t="shared" si="9"/>
        <v>0.1111111111111111</v>
      </c>
      <c r="X33" s="1">
        <v>31</v>
      </c>
      <c r="Z33" s="2">
        <f>SUM(N33:$N$36)</f>
        <v>0.44444444444444442</v>
      </c>
      <c r="AJ33" s="1">
        <v>31</v>
      </c>
      <c r="AL33" s="2">
        <v>0</v>
      </c>
    </row>
    <row r="34" spans="7:38" x14ac:dyDescent="0.3">
      <c r="L34" s="1">
        <v>32</v>
      </c>
      <c r="N34">
        <f t="shared" si="9"/>
        <v>0.1111111111111111</v>
      </c>
      <c r="X34" s="1">
        <v>32</v>
      </c>
      <c r="Z34" s="2">
        <f>SUM(N34:$N$36)</f>
        <v>0.33333333333333331</v>
      </c>
      <c r="AJ34" s="1">
        <v>32</v>
      </c>
      <c r="AL34" s="2">
        <v>0</v>
      </c>
    </row>
    <row r="35" spans="7:38" x14ac:dyDescent="0.3">
      <c r="L35" s="1">
        <v>33</v>
      </c>
      <c r="N35">
        <f t="shared" si="9"/>
        <v>0.1111111111111111</v>
      </c>
      <c r="X35" s="1">
        <v>33</v>
      </c>
      <c r="Z35" s="2">
        <f>SUM(N35:$N$36)</f>
        <v>0.22222222222222221</v>
      </c>
      <c r="AJ35" s="1">
        <v>33</v>
      </c>
      <c r="AL35" s="2">
        <v>0</v>
      </c>
    </row>
    <row r="36" spans="7:38" x14ac:dyDescent="0.3">
      <c r="L36" s="1">
        <v>34</v>
      </c>
      <c r="N36">
        <f t="shared" si="9"/>
        <v>0.1111111111111111</v>
      </c>
      <c r="X36" s="1">
        <v>34</v>
      </c>
      <c r="Z36" s="2">
        <f>SUM(N36:$N$36)</f>
        <v>0.1111111111111111</v>
      </c>
      <c r="AJ36" s="1">
        <v>34</v>
      </c>
      <c r="AL36" s="2">
        <v>0</v>
      </c>
    </row>
    <row r="37" spans="7:38" x14ac:dyDescent="0.3">
      <c r="AJ37" t="s">
        <v>107</v>
      </c>
    </row>
    <row r="38" spans="7:38" x14ac:dyDescent="0.3">
      <c r="X38" t="s">
        <v>108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</row>
    <row r="39" spans="7:38" x14ac:dyDescent="0.3">
      <c r="G39">
        <v>14</v>
      </c>
      <c r="H39">
        <v>34</v>
      </c>
      <c r="I39">
        <v>12</v>
      </c>
      <c r="J39">
        <v>18</v>
      </c>
      <c r="K39">
        <v>10</v>
      </c>
      <c r="L39">
        <v>26</v>
      </c>
      <c r="M39">
        <v>12</v>
      </c>
      <c r="N39">
        <v>28</v>
      </c>
      <c r="O39">
        <v>12</v>
      </c>
      <c r="P39">
        <v>17</v>
      </c>
      <c r="X39" t="s">
        <v>109</v>
      </c>
      <c r="Y39">
        <f>SUMPRODUCT(Y3:Y16,AK3:AK16)</f>
        <v>9.5714285714285694</v>
      </c>
      <c r="Z39">
        <f>SUMPRODUCT(Z3:Z36,AL3:AL36)</f>
        <v>14.000000000000002</v>
      </c>
      <c r="AA39">
        <f>SUMPRODUCT(AA3:AA14,AM3:AM14)</f>
        <v>5.9999999999999991</v>
      </c>
      <c r="AB39">
        <f>SUMPRODUCT(AB3:AB20,AN3:AN20)</f>
        <v>0</v>
      </c>
      <c r="AC39">
        <f>SUMPRODUCT(AC3:AC12,AO3:AO12)</f>
        <v>6.8</v>
      </c>
      <c r="AD39">
        <f>SUMPRODUCT(AD3:AD28,AP3:AP28)</f>
        <v>16.999999999999996</v>
      </c>
      <c r="AE39">
        <f>SUMPRODUCT(AE3:AE14,AQ3:AQ14)</f>
        <v>8.5714285714285712</v>
      </c>
      <c r="AF39">
        <f>SUMPRODUCT(AF3:AF30,AR3:AR30)</f>
        <v>18.600000000000001</v>
      </c>
      <c r="AG39">
        <f>SUMPRODUCT(AG3:AG14,AS3:AS14)</f>
        <v>0</v>
      </c>
      <c r="AH39">
        <f>SUMPRODUCT(AH3:AH19,AT3:AT19)</f>
        <v>0</v>
      </c>
    </row>
    <row r="40" spans="7:38" x14ac:dyDescent="0.3">
      <c r="G40">
        <v>8</v>
      </c>
      <c r="H40">
        <v>26</v>
      </c>
      <c r="I40">
        <v>6</v>
      </c>
      <c r="J40">
        <v>14</v>
      </c>
      <c r="K40">
        <v>6</v>
      </c>
      <c r="L40">
        <v>20</v>
      </c>
      <c r="M40">
        <v>6</v>
      </c>
      <c r="N40">
        <v>14</v>
      </c>
      <c r="O40">
        <v>8</v>
      </c>
      <c r="P40">
        <v>9</v>
      </c>
      <c r="X40" t="s">
        <v>110</v>
      </c>
      <c r="Y40">
        <v>750</v>
      </c>
      <c r="Z40">
        <v>500</v>
      </c>
      <c r="AA40">
        <v>1000</v>
      </c>
      <c r="AB40">
        <v>600</v>
      </c>
      <c r="AC40">
        <v>650</v>
      </c>
      <c r="AD40">
        <v>450</v>
      </c>
      <c r="AE40">
        <v>700</v>
      </c>
      <c r="AF40">
        <v>350</v>
      </c>
      <c r="AG40">
        <v>600</v>
      </c>
      <c r="AH40">
        <v>400</v>
      </c>
    </row>
    <row r="41" spans="7:38" x14ac:dyDescent="0.3">
      <c r="X41" t="s">
        <v>111</v>
      </c>
      <c r="Y41">
        <f>SUMPRODUCT(Y39:AH39,Y40:AH40)</f>
        <v>44758.571428571428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Q1</vt:lpstr>
      <vt:lpstr>Duyarlılık Raporu 1</vt:lpstr>
      <vt:lpstr>Q2</vt:lpstr>
      <vt:lpstr>Q3</vt:lpstr>
      <vt:lpstr>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sayan</dc:creator>
  <cp:lastModifiedBy>Bilgehan Özkan</cp:lastModifiedBy>
  <dcterms:created xsi:type="dcterms:W3CDTF">2025-05-12T09:42:39Z</dcterms:created>
  <dcterms:modified xsi:type="dcterms:W3CDTF">2025-05-14T12:24:38Z</dcterms:modified>
</cp:coreProperties>
</file>