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R5" i="1"/>
  <c r="AR4"/>
  <c r="AK6"/>
  <c r="AK5"/>
  <c r="AK4"/>
  <c r="AD6"/>
  <c r="AD5"/>
  <c r="AD4"/>
  <c r="W6"/>
  <c r="W5"/>
  <c r="W4"/>
  <c r="Q6"/>
  <c r="Q5"/>
  <c r="Q4"/>
  <c r="K6"/>
  <c r="K5"/>
  <c r="K4"/>
  <c r="G6"/>
  <c r="G4"/>
  <c r="G5"/>
  <c r="J4"/>
  <c r="J5"/>
  <c r="J6"/>
  <c r="AQ5"/>
  <c r="AQ4"/>
  <c r="AJ6"/>
  <c r="AJ5"/>
  <c r="AJ4"/>
  <c r="AC6"/>
  <c r="AC5"/>
  <c r="AC4"/>
  <c r="V6"/>
  <c r="V5"/>
  <c r="V4"/>
  <c r="P4"/>
  <c r="P6"/>
  <c r="P5"/>
  <c r="F4"/>
  <c r="F6"/>
  <c r="E6"/>
  <c r="BB6"/>
  <c r="BA5"/>
  <c r="AZ4"/>
  <c r="AI6" l="1"/>
  <c r="AI5"/>
  <c r="AI4"/>
  <c r="AB6"/>
  <c r="AB5"/>
  <c r="AB4"/>
  <c r="U6"/>
  <c r="U5"/>
  <c r="AY5" s="1"/>
  <c r="U4"/>
  <c r="AP6"/>
  <c r="AQ6" s="1"/>
  <c r="AR6" s="1"/>
  <c r="AP5"/>
  <c r="BB5" s="1"/>
  <c r="AP4"/>
  <c r="O6"/>
  <c r="I6"/>
  <c r="AW6" s="1"/>
  <c r="O5"/>
  <c r="I5"/>
  <c r="E5"/>
  <c r="O4"/>
  <c r="E4"/>
  <c r="F5" l="1"/>
  <c r="AV5"/>
  <c r="AZ5"/>
  <c r="AZ6"/>
  <c r="BA6"/>
  <c r="AV6"/>
  <c r="BA4"/>
  <c r="BC5"/>
  <c r="BD5" s="1"/>
  <c r="BE5" s="1"/>
  <c r="BF5" s="1"/>
  <c r="BC4"/>
  <c r="BD4" s="1"/>
  <c r="BE4" s="1"/>
  <c r="BF4" s="1"/>
  <c r="AY4"/>
  <c r="AY6"/>
  <c r="BC6"/>
  <c r="BD6" s="1"/>
  <c r="BE6" s="1"/>
  <c r="BF6" s="1"/>
  <c r="BB4"/>
  <c r="AX6"/>
  <c r="AV4"/>
  <c r="AX4"/>
  <c r="AW5"/>
  <c r="AX5"/>
  <c r="I4"/>
  <c r="BG5" l="1"/>
  <c r="BH5" s="1"/>
  <c r="BG6"/>
  <c r="BH6" s="1"/>
  <c r="AW4"/>
  <c r="BG4" s="1"/>
  <c r="BH4" s="1"/>
</calcChain>
</file>

<file path=xl/sharedStrings.xml><?xml version="1.0" encoding="utf-8"?>
<sst xmlns="http://schemas.openxmlformats.org/spreadsheetml/2006/main" count="87" uniqueCount="27">
  <si>
    <t>‡gv: Avjwgb †kL</t>
  </si>
  <si>
    <t>CQ</t>
  </si>
  <si>
    <t>MCQ</t>
  </si>
  <si>
    <t>Total</t>
  </si>
  <si>
    <t>Point</t>
  </si>
  <si>
    <t>Bangla</t>
  </si>
  <si>
    <t>English</t>
  </si>
  <si>
    <t>ICT</t>
  </si>
  <si>
    <t>Practical</t>
  </si>
  <si>
    <t>GP</t>
  </si>
  <si>
    <t>‡gv: ivwRe Avjx</t>
  </si>
  <si>
    <t>iwdKzj Bmjvg</t>
  </si>
  <si>
    <t>Math</t>
  </si>
  <si>
    <t>Physics</t>
  </si>
  <si>
    <t>Chemistry</t>
  </si>
  <si>
    <t>Biology</t>
  </si>
  <si>
    <t>Roll</t>
  </si>
  <si>
    <t>Name</t>
  </si>
  <si>
    <t>Subject</t>
  </si>
  <si>
    <t>Category</t>
  </si>
  <si>
    <t>Main</t>
  </si>
  <si>
    <t>Optional</t>
  </si>
  <si>
    <t>SUM</t>
  </si>
  <si>
    <t>Optional All</t>
  </si>
  <si>
    <t>Optional Processed</t>
  </si>
  <si>
    <t>Optional Raw</t>
  </si>
  <si>
    <t>GPA</t>
  </si>
</sst>
</file>

<file path=xl/styles.xml><?xml version="1.0" encoding="utf-8"?>
<styleSheet xmlns="http://schemas.openxmlformats.org/spreadsheetml/2006/main">
  <numFmts count="1">
    <numFmt numFmtId="164" formatCode="0;;;@"/>
  </numFmts>
  <fonts count="12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utonnyMJ"/>
    </font>
    <font>
      <sz val="14"/>
      <color theme="1"/>
      <name val="SutonnyMJ"/>
    </font>
    <font>
      <sz val="11"/>
      <color theme="1"/>
      <name val="Arial"/>
      <family val="2"/>
    </font>
    <font>
      <b/>
      <sz val="22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ck">
        <color theme="4" tint="0.499984740745262"/>
      </top>
      <bottom style="thin">
        <color rgb="FF3F3F3F"/>
      </bottom>
      <diagonal/>
    </border>
    <border>
      <left/>
      <right/>
      <top style="thick">
        <color theme="4" tint="0.499984740745262"/>
      </top>
      <bottom style="thin">
        <color rgb="FF3F3F3F"/>
      </bottom>
      <diagonal/>
    </border>
    <border>
      <left/>
      <right style="thin">
        <color rgb="FF3F3F3F"/>
      </right>
      <top style="thick">
        <color theme="4" tint="0.499984740745262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29">
    <xf numFmtId="0" fontId="0" fillId="0" borderId="0" xfId="0"/>
    <xf numFmtId="0" fontId="6" fillId="0" borderId="0" xfId="0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2" xfId="2" applyAlignment="1">
      <alignment horizontal="center" vertical="center"/>
    </xf>
    <xf numFmtId="0" fontId="2" fillId="2" borderId="2" xfId="2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3" fillId="3" borderId="0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6" fillId="0" borderId="0" xfId="0" applyFont="1" applyFill="1" applyBorder="1" applyAlignment="1">
      <alignment horizontal="center" vertical="top" wrapText="1"/>
    </xf>
    <xf numFmtId="0" fontId="9" fillId="0" borderId="1" xfId="1" applyFont="1" applyAlignment="1">
      <alignment horizontal="center" vertical="center"/>
    </xf>
    <xf numFmtId="0" fontId="10" fillId="0" borderId="0" xfId="0" applyFont="1"/>
    <xf numFmtId="164" fontId="10" fillId="0" borderId="0" xfId="0" applyNumberFormat="1" applyFont="1"/>
    <xf numFmtId="0" fontId="10" fillId="0" borderId="0" xfId="0" applyFont="1" applyAlignment="1">
      <alignment horizontal="center" vertical="center"/>
    </xf>
    <xf numFmtId="0" fontId="11" fillId="4" borderId="0" xfId="4" applyFont="1" applyAlignment="1">
      <alignment horizontal="center" vertical="center"/>
    </xf>
    <xf numFmtId="0" fontId="9" fillId="0" borderId="1" xfId="1" applyFont="1" applyAlignment="1">
      <alignment horizontal="center" vertical="center"/>
    </xf>
    <xf numFmtId="0" fontId="4" fillId="4" borderId="0" xfId="4" applyAlignment="1">
      <alignment horizontal="center" vertical="center"/>
    </xf>
    <xf numFmtId="0" fontId="8" fillId="3" borderId="6" xfId="3" applyFont="1" applyBorder="1" applyAlignment="1">
      <alignment horizontal="center" vertical="center"/>
    </xf>
    <xf numFmtId="0" fontId="8" fillId="3" borderId="7" xfId="3" applyFont="1" applyBorder="1" applyAlignment="1">
      <alignment horizontal="center" vertical="center"/>
    </xf>
    <xf numFmtId="0" fontId="8" fillId="3" borderId="8" xfId="3" applyFont="1" applyBorder="1" applyAlignment="1">
      <alignment horizontal="center" vertical="center"/>
    </xf>
    <xf numFmtId="0" fontId="8" fillId="3" borderId="3" xfId="3" applyFont="1" applyBorder="1" applyAlignment="1">
      <alignment horizontal="center" vertical="center"/>
    </xf>
    <xf numFmtId="0" fontId="8" fillId="3" borderId="4" xfId="3" applyFont="1" applyBorder="1" applyAlignment="1">
      <alignment horizontal="center" vertical="center"/>
    </xf>
    <xf numFmtId="0" fontId="8" fillId="3" borderId="5" xfId="3" applyFont="1" applyBorder="1" applyAlignment="1">
      <alignment horizontal="center" vertical="center"/>
    </xf>
    <xf numFmtId="0" fontId="8" fillId="3" borderId="2" xfId="3" applyFont="1" applyBorder="1" applyAlignment="1">
      <alignment horizontal="center" vertical="center"/>
    </xf>
  </cellXfs>
  <cellStyles count="5">
    <cellStyle name="Accent4" xfId="3" builtinId="41"/>
    <cellStyle name="Accent6" xfId="4" builtinId="49"/>
    <cellStyle name="Heading 2" xfId="1" builtinId="17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T7"/>
  <sheetViews>
    <sheetView tabSelected="1" workbookViewId="0">
      <selection activeCell="I6" sqref="I6"/>
    </sheetView>
  </sheetViews>
  <sheetFormatPr defaultRowHeight="15"/>
  <cols>
    <col min="2" max="2" width="18.42578125" customWidth="1"/>
    <col min="6" max="6" width="9.42578125" bestFit="1" customWidth="1"/>
    <col min="7" max="7" width="9.140625" style="3"/>
    <col min="9" max="11" width="9.140625" customWidth="1"/>
    <col min="46" max="46" width="0" hidden="1" customWidth="1"/>
    <col min="47" max="47" width="9.140625" hidden="1" customWidth="1"/>
    <col min="48" max="48" width="9.28515625" hidden="1" customWidth="1"/>
    <col min="49" max="54" width="0" hidden="1" customWidth="1"/>
    <col min="55" max="55" width="5.5703125" style="12" hidden="1" customWidth="1"/>
    <col min="56" max="56" width="5.7109375" hidden="1" customWidth="1"/>
    <col min="57" max="57" width="6.140625" hidden="1" customWidth="1"/>
    <col min="58" max="58" width="13.7109375" style="11" hidden="1" customWidth="1"/>
    <col min="59" max="59" width="29.85546875" style="3" hidden="1" customWidth="1"/>
    <col min="60" max="60" width="29.85546875" style="3" customWidth="1"/>
  </cols>
  <sheetData>
    <row r="1" spans="1:98" s="15" customFormat="1" ht="16.5" customHeight="1" thickBot="1">
      <c r="A1" s="15" t="s">
        <v>16</v>
      </c>
      <c r="B1" s="15" t="s">
        <v>17</v>
      </c>
      <c r="C1" s="20" t="s">
        <v>18</v>
      </c>
      <c r="D1" s="20"/>
      <c r="E1" s="20"/>
      <c r="F1" s="20"/>
      <c r="G1" s="20"/>
      <c r="H1" s="20" t="s">
        <v>18</v>
      </c>
      <c r="I1" s="20"/>
      <c r="J1" s="20"/>
      <c r="K1" s="20"/>
      <c r="L1" s="20" t="s">
        <v>18</v>
      </c>
      <c r="M1" s="20"/>
      <c r="N1" s="20"/>
      <c r="O1" s="20"/>
      <c r="P1" s="20"/>
      <c r="Q1" s="20"/>
      <c r="R1" s="20" t="s">
        <v>18</v>
      </c>
      <c r="S1" s="20"/>
      <c r="T1" s="20"/>
      <c r="U1" s="20"/>
      <c r="V1" s="20"/>
      <c r="W1" s="20"/>
      <c r="X1" s="20"/>
      <c r="Y1" s="20" t="s">
        <v>18</v>
      </c>
      <c r="Z1" s="20"/>
      <c r="AA1" s="20"/>
      <c r="AB1" s="20"/>
      <c r="AC1" s="20"/>
      <c r="AD1" s="20"/>
      <c r="AE1" s="20"/>
      <c r="AF1" s="20" t="s">
        <v>18</v>
      </c>
      <c r="AG1" s="20"/>
      <c r="AH1" s="20"/>
      <c r="AI1" s="20"/>
      <c r="AJ1" s="20"/>
      <c r="AK1" s="20"/>
      <c r="AL1" s="20"/>
      <c r="AM1" s="20" t="s">
        <v>18</v>
      </c>
      <c r="AN1" s="20"/>
      <c r="AO1" s="20"/>
      <c r="AP1" s="20"/>
      <c r="AQ1" s="20"/>
      <c r="AR1" s="20"/>
      <c r="AS1" s="20"/>
      <c r="AT1" s="16"/>
      <c r="AU1" s="16"/>
      <c r="AV1" s="16"/>
      <c r="AW1" s="16"/>
      <c r="AX1" s="16"/>
      <c r="AY1" s="16"/>
      <c r="AZ1" s="16"/>
      <c r="BA1" s="16"/>
      <c r="BB1" s="16"/>
      <c r="BC1" s="17"/>
      <c r="BD1" s="16"/>
      <c r="BE1" s="16"/>
      <c r="BF1" s="18"/>
      <c r="BG1" s="21" t="s">
        <v>22</v>
      </c>
      <c r="BH1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</row>
    <row r="2" spans="1:98" s="10" customFormat="1" ht="29.25" customHeight="1" thickTop="1">
      <c r="A2"/>
      <c r="B2"/>
      <c r="C2" s="25" t="s">
        <v>5</v>
      </c>
      <c r="D2" s="26"/>
      <c r="E2" s="26"/>
      <c r="F2" s="26"/>
      <c r="G2" s="27"/>
      <c r="H2" s="25" t="s">
        <v>6</v>
      </c>
      <c r="I2" s="26"/>
      <c r="J2" s="26"/>
      <c r="K2" s="27"/>
      <c r="L2" s="28" t="s">
        <v>7</v>
      </c>
      <c r="M2" s="28"/>
      <c r="N2" s="28"/>
      <c r="O2" s="28"/>
      <c r="P2" s="28"/>
      <c r="Q2" s="28"/>
      <c r="R2" s="22" t="s">
        <v>13</v>
      </c>
      <c r="S2" s="23"/>
      <c r="T2" s="23"/>
      <c r="U2" s="23"/>
      <c r="V2" s="23"/>
      <c r="W2" s="23"/>
      <c r="X2" s="24"/>
      <c r="Y2" s="22" t="s">
        <v>14</v>
      </c>
      <c r="Z2" s="23"/>
      <c r="AA2" s="23"/>
      <c r="AB2" s="23"/>
      <c r="AC2" s="23"/>
      <c r="AD2" s="23"/>
      <c r="AE2" s="24"/>
      <c r="AF2" s="22" t="s">
        <v>15</v>
      </c>
      <c r="AG2" s="23"/>
      <c r="AH2" s="23"/>
      <c r="AI2" s="23"/>
      <c r="AJ2" s="23"/>
      <c r="AK2" s="23"/>
      <c r="AL2" s="24"/>
      <c r="AM2" s="22" t="s">
        <v>12</v>
      </c>
      <c r="AN2" s="23"/>
      <c r="AO2" s="23"/>
      <c r="AP2" s="23"/>
      <c r="AQ2" s="23"/>
      <c r="AR2" s="23"/>
      <c r="AS2" s="23"/>
      <c r="AT2"/>
      <c r="AU2"/>
      <c r="AV2" s="11" t="s">
        <v>5</v>
      </c>
      <c r="AW2" s="11" t="s">
        <v>6</v>
      </c>
      <c r="AX2" s="11" t="s">
        <v>7</v>
      </c>
      <c r="AY2" s="11" t="s">
        <v>13</v>
      </c>
      <c r="AZ2" s="11" t="s">
        <v>14</v>
      </c>
      <c r="BA2" s="11" t="s">
        <v>15</v>
      </c>
      <c r="BB2" s="11" t="s">
        <v>12</v>
      </c>
      <c r="BC2" s="13" t="s">
        <v>23</v>
      </c>
      <c r="BD2" s="11" t="s">
        <v>24</v>
      </c>
      <c r="BE2" s="11" t="s">
        <v>25</v>
      </c>
      <c r="BF2" s="11" t="s">
        <v>21</v>
      </c>
      <c r="BG2" s="21"/>
      <c r="BH2" s="19" t="s">
        <v>26</v>
      </c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</row>
    <row r="3" spans="1:98" ht="15" customHeight="1">
      <c r="C3" s="4" t="s">
        <v>1</v>
      </c>
      <c r="D3" s="5" t="s">
        <v>2</v>
      </c>
      <c r="E3" s="5" t="s">
        <v>3</v>
      </c>
      <c r="F3" s="5" t="s">
        <v>9</v>
      </c>
      <c r="G3" s="5" t="s">
        <v>4</v>
      </c>
      <c r="H3" s="4" t="s">
        <v>1</v>
      </c>
      <c r="I3" s="5" t="s">
        <v>3</v>
      </c>
      <c r="J3" s="5" t="s">
        <v>9</v>
      </c>
      <c r="K3" s="5" t="s">
        <v>4</v>
      </c>
      <c r="L3" s="4" t="s">
        <v>1</v>
      </c>
      <c r="M3" s="5" t="s">
        <v>2</v>
      </c>
      <c r="N3" s="5" t="s">
        <v>8</v>
      </c>
      <c r="O3" s="5" t="s">
        <v>3</v>
      </c>
      <c r="P3" s="5" t="s">
        <v>9</v>
      </c>
      <c r="Q3" s="5" t="s">
        <v>4</v>
      </c>
      <c r="R3" s="4" t="s">
        <v>1</v>
      </c>
      <c r="S3" s="5" t="s">
        <v>2</v>
      </c>
      <c r="T3" s="5" t="s">
        <v>8</v>
      </c>
      <c r="U3" s="5" t="s">
        <v>3</v>
      </c>
      <c r="V3" s="5" t="s">
        <v>9</v>
      </c>
      <c r="W3" s="5" t="s">
        <v>4</v>
      </c>
      <c r="X3" s="5" t="s">
        <v>19</v>
      </c>
      <c r="Y3" s="4" t="s">
        <v>1</v>
      </c>
      <c r="Z3" s="5" t="s">
        <v>2</v>
      </c>
      <c r="AA3" s="5" t="s">
        <v>8</v>
      </c>
      <c r="AB3" s="5" t="s">
        <v>3</v>
      </c>
      <c r="AC3" s="5" t="s">
        <v>9</v>
      </c>
      <c r="AD3" s="5" t="s">
        <v>4</v>
      </c>
      <c r="AE3" s="5" t="s">
        <v>19</v>
      </c>
      <c r="AF3" s="4" t="s">
        <v>1</v>
      </c>
      <c r="AG3" s="5" t="s">
        <v>2</v>
      </c>
      <c r="AH3" s="5" t="s">
        <v>8</v>
      </c>
      <c r="AI3" s="5" t="s">
        <v>3</v>
      </c>
      <c r="AJ3" s="5" t="s">
        <v>9</v>
      </c>
      <c r="AK3" s="5" t="s">
        <v>4</v>
      </c>
      <c r="AL3" s="5" t="s">
        <v>19</v>
      </c>
      <c r="AM3" s="4" t="s">
        <v>1</v>
      </c>
      <c r="AN3" s="5" t="s">
        <v>2</v>
      </c>
      <c r="AO3" s="5" t="s">
        <v>8</v>
      </c>
      <c r="AP3" s="5" t="s">
        <v>3</v>
      </c>
      <c r="AQ3" s="5" t="s">
        <v>9</v>
      </c>
      <c r="AR3" s="5" t="s">
        <v>4</v>
      </c>
      <c r="AS3" s="5" t="s">
        <v>19</v>
      </c>
      <c r="AV3" s="11"/>
      <c r="AW3" s="11"/>
      <c r="AX3" s="11"/>
      <c r="AY3" s="11"/>
      <c r="AZ3" s="11"/>
      <c r="BA3" s="11"/>
      <c r="BB3" s="11"/>
      <c r="BG3" s="21"/>
      <c r="BH3"/>
    </row>
    <row r="4" spans="1:98" ht="18.75">
      <c r="A4" s="1">
        <v>1</v>
      </c>
      <c r="B4" s="7" t="s">
        <v>0</v>
      </c>
      <c r="C4" s="6">
        <v>50</v>
      </c>
      <c r="D4" s="6">
        <v>25</v>
      </c>
      <c r="E4" s="6">
        <f>SUM(C4:D4)</f>
        <v>75</v>
      </c>
      <c r="F4" s="8" t="str">
        <f>IF(MIN(E4)&lt;33,"Fail",IF(C4&lt;22,"Fail",IF(D4&lt;10,"Fail",IF(E4&gt;=80,"A+",IF(E4&gt;=70,"A",IF(E4&gt;=60,"A-",IF(E4&gt;=50,"B",IF(E4&gt;=40,"C",IF(E4&gt;=33,"D","F")))))))))</f>
        <v>A</v>
      </c>
      <c r="G4" s="8" t="str">
        <f>IF(F4="Fail",0,IF(E4&gt;=80,"5",IF(E4&gt;=69,"4",IF(E4&gt;=59,"3.5",IF(E4&gt;=49,"3",IF(E4&gt;=39,"2",IF(E4&gt;=33,"1",0)))))))</f>
        <v>4</v>
      </c>
      <c r="H4" s="6">
        <v>44</v>
      </c>
      <c r="I4" s="6">
        <f>SUM(H4:H4)</f>
        <v>44</v>
      </c>
      <c r="J4" s="8" t="str">
        <f>IF(MIN(I4)&lt;33,"Fail",IF(I4&gt;=80,"A+",IF(I4&gt;=70,"A",IF(I4&gt;=60,"A-",IF(I4&gt;=50,"B",IF(I4&gt;=40,"C",IF(I4&gt;=33,"D","F")))))))</f>
        <v>C</v>
      </c>
      <c r="K4" s="8" t="str">
        <f>IF(J4="Fail",0,IF(I4&gt;=80,"5",IF(I4&gt;=69,"4",IF(I4&gt;=59,"3.5",IF(I4&gt;=49,"3",IF(I4&gt;=39,"2",IF(I4&gt;=33,"1",0)))))))</f>
        <v>2</v>
      </c>
      <c r="L4" s="6">
        <v>44</v>
      </c>
      <c r="M4" s="6">
        <v>10</v>
      </c>
      <c r="N4" s="6">
        <v>22</v>
      </c>
      <c r="O4" s="6">
        <f>SUM(L4:M4:N4)</f>
        <v>76</v>
      </c>
      <c r="P4" s="8" t="str">
        <f>IF(MIN(O4)&lt;33,"Fail",IF(L4&lt;17,"Fail",IF(M4&lt;10,"Fail", IF(N4&lt;10,"Fail",IF(O4&gt;=80,"A+",IF(O4&gt;=70,"A",IF(O4&gt;=60,"A-",IF(O4&gt;=50,"B",IF(O4&gt;=40,"C",IF(O4&gt;=33,"D","F"))))))))))</f>
        <v>A</v>
      </c>
      <c r="Q4" s="8" t="str">
        <f>IF(P4="Fail",0,IF(O4&gt;=80,"5",IF(O4&gt;=69,"4",IF(O4&gt;=59,"3.5",IF(O4&gt;=49,"3",IF(O4&gt;=39,"2",IF(O4&gt;=33,"1",0)))))))</f>
        <v>4</v>
      </c>
      <c r="R4" s="6">
        <v>44</v>
      </c>
      <c r="S4" s="6">
        <v>10</v>
      </c>
      <c r="T4" s="6">
        <v>22</v>
      </c>
      <c r="U4" s="6">
        <f>SUM(R4:S4:T4)</f>
        <v>76</v>
      </c>
      <c r="V4" s="8" t="str">
        <f>IF(MIN(U4)&lt;33,"Fail",  IF(R4&lt;17,"Fail",IF(S4&lt;10,"Fail", IF(T4&lt;10,"Fail",  IF(U4&gt;=80,"A+",IF(U4&gt;=70,"A",IF(U4&gt;=60,"A-",IF(U4&gt;=50,"B",IF(U4&gt;=40,"C",IF(U4&gt;=33,"D","F"))))))))))</f>
        <v>A</v>
      </c>
      <c r="W4" s="8" t="str">
        <f>IF(V4="Fail",0,IF(U4&gt;=80,"5",IF(U4&gt;=69,"4",IF(U4&gt;=59,"3.5",IF(U4&gt;=49,"3",IF(U4&gt;=39,"2",IF(U4&gt;=33,"1",0)))))))</f>
        <v>4</v>
      </c>
      <c r="X4" s="9" t="s">
        <v>20</v>
      </c>
      <c r="Y4" s="6">
        <v>44</v>
      </c>
      <c r="Z4" s="6">
        <v>10</v>
      </c>
      <c r="AA4" s="6">
        <v>22</v>
      </c>
      <c r="AB4" s="6">
        <f>SUM(Y4:Z4:AA4)</f>
        <v>76</v>
      </c>
      <c r="AC4" s="8" t="str">
        <f>IF(MIN(AB4)&lt;33,"Fail",  IF(Y4&lt;17,"Fail",IF(Z4&lt;10,"Fail", IF(AA4&lt;10,"Fail",  IF(AB4&gt;=80,"A+",IF(AB4&gt;=70,"A",IF(AB4&gt;=60,"A-",IF(AB4&gt;=50,"B",IF(AB4&gt;=40,"C",IF(AB4&gt;=33,"D","F"))))))))))</f>
        <v>A</v>
      </c>
      <c r="AD4" s="8" t="str">
        <f>IF(AC4="Fail",0,IF(AB4&gt;=80,"5",IF(AB4&gt;=69,"4",IF(AB4&gt;=59,"3.5",IF(AB4&gt;=49,"3",IF(AB4&gt;=39,"2",IF(AB4&gt;=33,"1",0)))))))</f>
        <v>4</v>
      </c>
      <c r="AE4" s="9" t="s">
        <v>21</v>
      </c>
      <c r="AF4" s="6">
        <v>44</v>
      </c>
      <c r="AG4" s="6">
        <v>10</v>
      </c>
      <c r="AH4" s="6">
        <v>22</v>
      </c>
      <c r="AI4" s="6">
        <f>SUM(AF4:AG4:AH4)</f>
        <v>76</v>
      </c>
      <c r="AJ4" s="8" t="str">
        <f>IF(MIN(AI4)&lt;33,"Fail",  IF(AF4&lt;17,"Fail",IF(AG4&lt;10,"Fail", IF(AH4&lt;10,"Fail",  IF(AI4&gt;=80,"A+",IF(AI4&gt;=70,"A",IF(AI4&gt;=60,"A-",IF(AI4&gt;=50,"B",IF(AI4&gt;=40,"C",IF(AI4&gt;=33,"D","F"))))))))))</f>
        <v>A</v>
      </c>
      <c r="AK4" s="8" t="str">
        <f>IF(AJ4="Fail",0,IF(AI4&gt;=80,"5",IF(AI4&gt;=69,"4",IF(AI4&gt;=59,"3.5",IF(AI4&gt;=49,"3",IF(AI4&gt;=39,"2",IF(AI4&gt;=33,"1",0)))))))</f>
        <v>4</v>
      </c>
      <c r="AL4" s="9" t="s">
        <v>20</v>
      </c>
      <c r="AM4" s="6">
        <v>44</v>
      </c>
      <c r="AN4" s="6">
        <v>10</v>
      </c>
      <c r="AO4" s="6">
        <v>22</v>
      </c>
      <c r="AP4" s="6">
        <f>SUM(AM4:AN4:AO4)</f>
        <v>76</v>
      </c>
      <c r="AQ4" s="8" t="str">
        <f>IF(MIN(AP4)&lt;33,"Fail",  IF(AM4&lt;17,"Fail",IF(AN4&lt;10,"Fail", IF(AO4&lt;10,"Fail",  IF(AP4&gt;=80,"A+",IF(AP4&gt;=70,"A",IF(AP4&gt;=60,"A-",IF(AP4&gt;=50,"B",IF(AP4&gt;=40,"C",IF(AP4&gt;=33,"D","F"))))))))))</f>
        <v>A</v>
      </c>
      <c r="AR4" s="8" t="str">
        <f>IF(AQ4="Fail",0,IF(AP4&gt;=80,"5",IF(AP4&gt;=69,"4",IF(AP4&gt;=59,"3.5",IF(AP4&gt;=49,"3",IF(AP4&gt;=39,"2",IF(AP4&gt;=33,"1",0)))))))</f>
        <v>4</v>
      </c>
      <c r="AS4" s="9" t="s">
        <v>20</v>
      </c>
      <c r="AV4" s="11">
        <f>VALUE(IF(G4="F",0,G4))</f>
        <v>4</v>
      </c>
      <c r="AW4" s="11">
        <f>VALUE(IF(K4="F",0,K4))</f>
        <v>2</v>
      </c>
      <c r="AX4" s="11">
        <f>VALUE(IF(Q4="F",0,Q4))</f>
        <v>4</v>
      </c>
      <c r="AY4" s="11">
        <f>IF(X4="Main",VALUE(IF(W4="F",0,W4)))</f>
        <v>4</v>
      </c>
      <c r="AZ4" s="11" t="b">
        <f>IF(AE4="Main",VALUE(IF(AD4="F",0,AD4)))</f>
        <v>0</v>
      </c>
      <c r="BA4" s="11">
        <f>IF(AL4="Main",VALUE(IF(AK4="F",0,AK4)))</f>
        <v>4</v>
      </c>
      <c r="BB4" s="11">
        <f>IF(AS4="Main",VALUE(IF(AR4="F",0,AR4)))</f>
        <v>4</v>
      </c>
      <c r="BC4" s="12" t="str">
        <f>IF(AS4="Optional",VALUE(IF(AR4="F",0,AR4)),0) &amp; IF(AL4="Optional",VALUE(IF(AK4="F",0,AK4)),0) &amp; IF(AE4="Optional",VALUE(IF(AD4="F",0,AD4)),0)  &amp; IF(X4="Optional",VALUE(IF(W4="F",0,W4)),0)</f>
        <v>0040</v>
      </c>
      <c r="BD4" t="str">
        <f>SUBSTITUTE(TRIM(SUBSTITUTE(BC4,"0"," "))," ","0")</f>
        <v>4</v>
      </c>
      <c r="BE4">
        <f>VALUE(BD4)</f>
        <v>4</v>
      </c>
      <c r="BF4" s="11">
        <f>IF(BE4&gt;0,BE4-2,0)</f>
        <v>2</v>
      </c>
      <c r="BG4" s="3">
        <f>SUM(AV4,AW4,AX4,AY4,AZ4,BA4,BB4,BF4)</f>
        <v>24</v>
      </c>
      <c r="BH4" s="3">
        <f>BG4/6</f>
        <v>4</v>
      </c>
    </row>
    <row r="5" spans="1:98" ht="18.75">
      <c r="A5" s="1">
        <v>2</v>
      </c>
      <c r="B5" s="7" t="s">
        <v>10</v>
      </c>
      <c r="C5" s="2">
        <v>14</v>
      </c>
      <c r="D5" s="2">
        <v>25</v>
      </c>
      <c r="E5" s="6">
        <f>SUM(C5:D5)</f>
        <v>39</v>
      </c>
      <c r="F5" s="8" t="str">
        <f>IF(MIN(E5)&lt;33,"Fail",IF(C5&lt;22,"Fail",IF(D5&lt;10,"Fail",IF(E5&gt;=80,"A+",IF(E5&gt;=70,"A",IF(E5&gt;=60,"A-",IF(E5&gt;=50,"B",IF(E5&gt;=40,"C",IF(E5&gt;=33,"D","F")))))))))</f>
        <v>Fail</v>
      </c>
      <c r="G5" s="8">
        <f>IF(F5="Fail",0,IF(E5&gt;=80,"5",IF(E5&gt;=69,"4",IF(E5&gt;=59,"3.5",IF(E5&gt;=49,"3",IF(E5&gt;=39,"2",IF(E5&gt;=33,"1",0)))))))</f>
        <v>0</v>
      </c>
      <c r="H5" s="6">
        <v>64</v>
      </c>
      <c r="I5" s="6">
        <f>SUM(H5:H5)</f>
        <v>64</v>
      </c>
      <c r="J5" s="8" t="str">
        <f>IF(MIN(I5)&lt;33,"Fail",IF(I5&gt;=80,"A+",IF(I5&gt;=70,"A",IF(I5&gt;=60,"A-",IF(I5&gt;=50,"B",IF(I5&gt;=40,"C",IF(I5&gt;=33,"D","F")))))))</f>
        <v>A-</v>
      </c>
      <c r="K5" s="8" t="str">
        <f>IF(J5="Fail",0,IF(I5&gt;=80,"5",IF(I5&gt;=69,"4",IF(I5&gt;=59,"3.5",IF(I5&gt;=49,"3",IF(I5&gt;=39,"2",IF(I5&gt;=33,"1",0)))))))</f>
        <v>3.5</v>
      </c>
      <c r="L5" s="6">
        <v>4</v>
      </c>
      <c r="M5" s="6">
        <v>13</v>
      </c>
      <c r="N5" s="6">
        <v>27</v>
      </c>
      <c r="O5" s="6">
        <f>SUM(L5:M5:N5)</f>
        <v>44</v>
      </c>
      <c r="P5" s="8" t="str">
        <f>IF(MIN(O5)&lt;33,"Fail",IF(L5&lt;17,"Fail",IF(M5&lt;10,"Fail", IF(N5&lt;10,"Fail",IF(O5&gt;=80,"A+",IF(O5&gt;=70,"A",IF(O5&gt;=60,"A-",IF(O5&gt;=50,"B",IF(O5&gt;=40,"C",IF(O5&gt;=33,"D","F"))))))))))</f>
        <v>Fail</v>
      </c>
      <c r="Q5" s="8">
        <f>IF(P5="Fail",0,IF(O5&gt;=80,"5",IF(O5&gt;=69,"4",IF(O5&gt;=59,"3.5",IF(O5&gt;=49,"3",IF(O5&gt;=39,"2",IF(O5&gt;=33,"1",0)))))))</f>
        <v>0</v>
      </c>
      <c r="R5" s="6">
        <v>4</v>
      </c>
      <c r="S5" s="6">
        <v>23</v>
      </c>
      <c r="T5" s="6">
        <v>27</v>
      </c>
      <c r="U5" s="6">
        <f>SUM(R5:S5:T5)</f>
        <v>54</v>
      </c>
      <c r="V5" s="8" t="str">
        <f>IF(MIN(U5)&lt;33,"Fail",  IF(R5&lt;17,"Fail",IF(S5&lt;10,"Fail", IF(T5&lt;10,"Fail",  IF(U5&gt;=80,"A+",IF(U5&gt;=70,"A",IF(U5&gt;=60,"A-",IF(U5&gt;=50,"B",IF(U5&gt;=40,"C",IF(U5&gt;=33,"D","F"))))))))))</f>
        <v>Fail</v>
      </c>
      <c r="W5" s="8">
        <f>IF(V5="Fail",0,IF(U5&gt;=80,"5",IF(U5&gt;=69,"4",IF(U5&gt;=59,"3.5",IF(U5&gt;=49,"3",IF(U5&gt;=39,"2",IF(U5&gt;=33,"1",0)))))))</f>
        <v>0</v>
      </c>
      <c r="X5" s="9" t="s">
        <v>20</v>
      </c>
      <c r="Y5" s="6">
        <v>54</v>
      </c>
      <c r="Z5" s="6">
        <v>13</v>
      </c>
      <c r="AA5" s="6">
        <v>7</v>
      </c>
      <c r="AB5" s="6">
        <f>SUM(Y5:Z5:AA5)</f>
        <v>74</v>
      </c>
      <c r="AC5" s="8" t="str">
        <f>IF(MIN(AB5)&lt;33,"Fail",  IF(Y5&lt;17,"Fail",IF(Z5&lt;10,"Fail", IF(AA5&lt;10,"Fail",  IF(AB5&gt;=80,"A+",IF(AB5&gt;=70,"A",IF(AB5&gt;=60,"A-",IF(AB5&gt;=50,"B",IF(AB5&gt;=40,"C",IF(AB5&gt;=33,"D","F"))))))))))</f>
        <v>Fail</v>
      </c>
      <c r="AD5" s="8">
        <f>IF(AC5="Fail",0,IF(AB5&gt;=80,"5",IF(AB5&gt;=69,"4",IF(AB5&gt;=59,"3.5",IF(AB5&gt;=49,"3",IF(AB5&gt;=39,"2",IF(AB5&gt;=33,"1",0)))))))</f>
        <v>0</v>
      </c>
      <c r="AE5" s="9" t="s">
        <v>20</v>
      </c>
      <c r="AF5" s="6">
        <v>54</v>
      </c>
      <c r="AG5" s="6">
        <v>13</v>
      </c>
      <c r="AH5" s="6">
        <v>23</v>
      </c>
      <c r="AI5" s="6">
        <f>SUM(AF5:AG5:AH5)</f>
        <v>90</v>
      </c>
      <c r="AJ5" s="8" t="str">
        <f>IF(MIN(AI5)&lt;33,"Fail",  IF(AF5&lt;17,"Fail",IF(AG5&lt;10,"Fail", IF(AH5&lt;10,"Fail",  IF(AI5&gt;=80,"A+",IF(AI5&gt;=70,"A",IF(AI5&gt;=60,"A-",IF(AI5&gt;=50,"B",IF(AI5&gt;=40,"C",IF(AI5&gt;=33,"D","F"))))))))))</f>
        <v>A+</v>
      </c>
      <c r="AK5" s="8" t="str">
        <f>IF(AJ5="Fail",0,IF(AI5&gt;=80,"5",IF(AI5&gt;=69,"4",IF(AI5&gt;=59,"3.5",IF(AI5&gt;=49,"3",IF(AI5&gt;=39,"2",IF(AI5&gt;=33,"1",0)))))))</f>
        <v>5</v>
      </c>
      <c r="AL5" s="9" t="s">
        <v>21</v>
      </c>
      <c r="AM5" s="6">
        <v>4</v>
      </c>
      <c r="AN5" s="6">
        <v>13</v>
      </c>
      <c r="AO5" s="6">
        <v>7</v>
      </c>
      <c r="AP5" s="6">
        <f>SUM(AM5:AN5:AO5)</f>
        <v>24</v>
      </c>
      <c r="AQ5" s="8" t="str">
        <f>IF(MIN(AP5)&lt;33,"Fail",  IF(AM5&lt;17,"Fail",IF(AN5&lt;10,"Fail", IF(AO5&lt;10,"Fail",  IF(AP5&gt;=80,"A+",IF(AP5&gt;=70,"A",IF(AP5&gt;=60,"A-",IF(AP5&gt;=50,"B",IF(AP5&gt;=40,"C",IF(AP5&gt;=33,"D","F"))))))))))</f>
        <v>Fail</v>
      </c>
      <c r="AR5" s="8">
        <f>IF(AQ5="Fail",0,IF(AP5&gt;=80,"5",IF(AP5&gt;=69,"4",IF(AP5&gt;=59,"3.5",IF(AP5&gt;=49,"3",IF(AP5&gt;=39,"2",IF(AP5&gt;=33,"1",0)))))))</f>
        <v>0</v>
      </c>
      <c r="AS5" s="9" t="s">
        <v>20</v>
      </c>
      <c r="AV5" s="11">
        <f>VALUE(IF(G5="F",0,G5))</f>
        <v>0</v>
      </c>
      <c r="AW5" s="11">
        <f>VALUE(IF(K5="F",0,K5))</f>
        <v>3.5</v>
      </c>
      <c r="AX5" s="11">
        <f>VALUE(IF(Q5="F",0,Q5))</f>
        <v>0</v>
      </c>
      <c r="AY5" s="11">
        <f>IF(X5="Main",VALUE(IF(W5="F",0,W5)))</f>
        <v>0</v>
      </c>
      <c r="AZ5" s="11">
        <f>IF(AE5="Main",VALUE(IF(AD5="F",0,AD5)))</f>
        <v>0</v>
      </c>
      <c r="BA5" s="11" t="b">
        <f>IF(AL5="Main",VALUE(IF(AK5="F",0,AK5)))</f>
        <v>0</v>
      </c>
      <c r="BB5" s="11">
        <f>IF(AS5="Main",VALUE(IF(AR5="F",0,AR5)))</f>
        <v>0</v>
      </c>
      <c r="BC5" s="12" t="str">
        <f>IF(AS5="Optional",VALUE(IF(AR5="F",0,AR5)),0) &amp; IF(AL5="Optional",VALUE(IF(AK5="F",0,AK5)),0) &amp; IF(AE5="Optional",VALUE(IF(AD5="F",0,AD5)),0)  &amp; IF(X5="Optional",VALUE(IF(W5="F",0,W5)),0)</f>
        <v>0500</v>
      </c>
      <c r="BD5" t="str">
        <f>SUBSTITUTE(TRIM(SUBSTITUTE(BC5,"0"," "))," ","0")</f>
        <v>5</v>
      </c>
      <c r="BE5">
        <f>VALUE(BD5)</f>
        <v>5</v>
      </c>
      <c r="BF5" s="11">
        <f>IF(BE5&gt;0,BE5-2,0)</f>
        <v>3</v>
      </c>
      <c r="BG5" s="3">
        <f>SUM(AV5,AW5,AX5,AY5,AZ5,BA5,BB5,BF5)</f>
        <v>6.5</v>
      </c>
      <c r="BH5" s="3">
        <f>BG5/6</f>
        <v>1.0833333333333333</v>
      </c>
    </row>
    <row r="6" spans="1:98" ht="18.75">
      <c r="A6" s="1">
        <v>3</v>
      </c>
      <c r="B6" s="7" t="s">
        <v>11</v>
      </c>
      <c r="C6" s="6">
        <v>55</v>
      </c>
      <c r="D6" s="6">
        <v>25</v>
      </c>
      <c r="E6" s="6">
        <f>SUM(C6:D6)</f>
        <v>80</v>
      </c>
      <c r="F6" s="8" t="str">
        <f>IF(MIN(E6)&lt;33,"Fail",IF(C6&lt;22,"Fail",IF(D6&lt;10,"Fail",IF(E6&gt;=80,"A+",IF(E6&gt;=70,"A",IF(E6&gt;=60,"A-",IF(E6&gt;=50,"B",IF(E6&gt;=40,"C",IF(E6&gt;=33,"D","F")))))))))</f>
        <v>A+</v>
      </c>
      <c r="G6" s="8" t="str">
        <f>IF(F6="Fail",0,IF(E6&gt;=80,"5",IF(E6&gt;=69,"4",IF(E6&gt;=59,"3.5",IF(E6&gt;=49,"3",IF(E6&gt;=39,"2",IF(E6&gt;=33,"1",0)))))))</f>
        <v>5</v>
      </c>
      <c r="H6" s="6">
        <v>74</v>
      </c>
      <c r="I6" s="6">
        <f>SUM(H6:H6)</f>
        <v>74</v>
      </c>
      <c r="J6" s="8" t="str">
        <f>IF(MIN(I6)&lt;33,"Fail",IF(I6&gt;=80,"A+",IF(I6&gt;=70,"A",IF(I6&gt;=60,"A-",IF(I6&gt;=50,"B",IF(I6&gt;=40,"C",IF(I6&gt;=33,"D","F")))))))</f>
        <v>A</v>
      </c>
      <c r="K6" s="8" t="str">
        <f>IF(J6="Fail",0,IF(I6&gt;=80,"5",IF(I6&gt;=69,"4",IF(I6&gt;=59,"3.5",IF(I6&gt;=49,"3",IF(I6&gt;=39,"2",IF(I6&gt;=33,"1",0)))))))</f>
        <v>4</v>
      </c>
      <c r="L6" s="6">
        <v>4</v>
      </c>
      <c r="M6" s="6">
        <v>13</v>
      </c>
      <c r="N6" s="6">
        <v>7</v>
      </c>
      <c r="O6" s="6">
        <f>SUM(L6:M6:N6)</f>
        <v>24</v>
      </c>
      <c r="P6" s="8" t="str">
        <f>IF(MIN(O6)&lt;33,"Fail",IF(L6&lt;17,"Fail",IF(M6&lt;10,"Fail", IF(N6&lt;10,"Fail",IF(O6&gt;=80,"A+",IF(O6&gt;=70,"A",IF(O6&gt;=60,"A-",IF(O6&gt;=50,"B",IF(O6&gt;=40,"C",IF(O6&gt;=33,"D","F"))))))))))</f>
        <v>Fail</v>
      </c>
      <c r="Q6" s="8">
        <f>IF(P6="Fail",0,IF(O6&gt;=80,"5",IF(O6&gt;=69,"4",IF(O6&gt;=59,"3.5",IF(O6&gt;=49,"3",IF(O6&gt;=39,"2",IF(O6&gt;=33,"1",0)))))))</f>
        <v>0</v>
      </c>
      <c r="R6" s="6">
        <v>4</v>
      </c>
      <c r="S6" s="6">
        <v>13</v>
      </c>
      <c r="T6" s="6">
        <v>7</v>
      </c>
      <c r="U6" s="6">
        <f>SUM(R6:S6:T6)</f>
        <v>24</v>
      </c>
      <c r="V6" s="8" t="str">
        <f>IF(MIN(U6)&lt;33,"Fail",  IF(R6&lt;17,"Fail",IF(S6&lt;10,"Fail", IF(T6&lt;10,"Fail",  IF(U6&gt;=80,"A+",IF(U6&gt;=70,"A",IF(U6&gt;=60,"A-",IF(U6&gt;=50,"B",IF(U6&gt;=40,"C",IF(U6&gt;=33,"D","F"))))))))))</f>
        <v>Fail</v>
      </c>
      <c r="W6" s="8">
        <f>IF(V6="Fail",0,IF(U6&gt;=80,"5",IF(U6&gt;=69,"4",IF(U6&gt;=59,"3.5",IF(U6&gt;=49,"3",IF(U6&gt;=39,"2",IF(U6&gt;=33,"1",0)))))))</f>
        <v>0</v>
      </c>
      <c r="X6" s="9" t="s">
        <v>20</v>
      </c>
      <c r="Y6" s="6">
        <v>64</v>
      </c>
      <c r="Z6" s="6">
        <v>13</v>
      </c>
      <c r="AA6" s="6">
        <v>7</v>
      </c>
      <c r="AB6" s="6">
        <f>SUM(Y6:Z6:AA6)</f>
        <v>84</v>
      </c>
      <c r="AC6" s="8" t="str">
        <f>IF(MIN(AB6)&lt;33,"Fail",  IF(Y6&lt;17,"Fail",IF(Z6&lt;10,"Fail", IF(AA6&lt;10,"Fail",  IF(AB6&gt;=80,"A+",IF(AB6&gt;=70,"A",IF(AB6&gt;=60,"A-",IF(AB6&gt;=50,"B",IF(AB6&gt;=40,"C",IF(AB6&gt;=33,"D","F"))))))))))</f>
        <v>Fail</v>
      </c>
      <c r="AD6" s="8">
        <f>IF(AC6="Fail",0,IF(AB6&gt;=80,"5",IF(AB6&gt;=69,"4",IF(AB6&gt;=59,"3.5",IF(AB6&gt;=49,"3",IF(AB6&gt;=39,"2",IF(AB6&gt;=33,"1",0)))))))</f>
        <v>0</v>
      </c>
      <c r="AE6" s="9" t="s">
        <v>20</v>
      </c>
      <c r="AF6" s="6">
        <v>24</v>
      </c>
      <c r="AG6" s="6">
        <v>23</v>
      </c>
      <c r="AH6" s="6">
        <v>17</v>
      </c>
      <c r="AI6" s="6">
        <f>SUM(AF6:AG6:AH6)</f>
        <v>64</v>
      </c>
      <c r="AJ6" s="8" t="str">
        <f>IF(MIN(AI6)&lt;33,"Fail",  IF(AF6&lt;17,"Fail",IF(AG6&lt;10,"Fail", IF(AH6&lt;10,"Fail",  IF(AI6&gt;=80,"A+",IF(AI6&gt;=70,"A",IF(AI6&gt;=60,"A-",IF(AI6&gt;=50,"B",IF(AI6&gt;=40,"C",IF(AI6&gt;=33,"D","F"))))))))))</f>
        <v>A-</v>
      </c>
      <c r="AK6" s="8" t="str">
        <f>IF(AJ6="Fail",0,IF(AI6&gt;=80,"5",IF(AI6&gt;=69,"4",IF(AI6&gt;=59,"3.5",IF(AI6&gt;=49,"3",IF(AI6&gt;=39,"2",IF(AI6&gt;=33,"1",0)))))))</f>
        <v>3.5</v>
      </c>
      <c r="AL6" s="9" t="s">
        <v>20</v>
      </c>
      <c r="AM6" s="6">
        <v>25</v>
      </c>
      <c r="AN6" s="6">
        <v>22</v>
      </c>
      <c r="AO6" s="6">
        <v>27</v>
      </c>
      <c r="AP6" s="6">
        <f>SUM(AM6:AN6:AO6)</f>
        <v>74</v>
      </c>
      <c r="AQ6" s="8" t="str">
        <f>IF(MIN(AP6)&lt;33,"Fail",  IF(AM6&lt;17,"Fail",IF(AN6&lt;10,"Fail", IF(AO6&lt;10,"Fail",  IF(AP6&gt;=80,"A+",IF(AP6&gt;=70,"A",IF(AP6&gt;=60,"A-",IF(AP6&gt;=50,"B",IF(AP6&gt;=40,"C",IF(AP6&gt;=33,"D","F"))))))))))</f>
        <v>A</v>
      </c>
      <c r="AR6" s="8" t="str">
        <f>IF(AQ6="Fail",0,IF(AP6&gt;=80,"5",IF(AP6&gt;=69,"4",IF(AP6&gt;=59,"3.5",IF(AP6&gt;=49,"3",IF(AP6&gt;=39,"2",IF(AP6&gt;=33,"1",0)))))))</f>
        <v>4</v>
      </c>
      <c r="AS6" s="9" t="s">
        <v>21</v>
      </c>
      <c r="AV6" s="11">
        <f>VALUE(IF(G6="F",0,G6))</f>
        <v>5</v>
      </c>
      <c r="AW6" s="11">
        <f>VALUE(IF(K6="F",0,K6))</f>
        <v>4</v>
      </c>
      <c r="AX6" s="11">
        <f>VALUE(IF(Q6="F",0,Q6))</f>
        <v>0</v>
      </c>
      <c r="AY6" s="11">
        <f>IF(X6="Main",VALUE(IF(W6="F",0,W6)))</f>
        <v>0</v>
      </c>
      <c r="AZ6" s="11">
        <f>IF(AE6="Main",VALUE(IF(AD6="F",0,AD6)))</f>
        <v>0</v>
      </c>
      <c r="BA6" s="11">
        <f>IF(AL6="Main",VALUE(IF(AK6="F",0,AK6)))</f>
        <v>3.5</v>
      </c>
      <c r="BB6" s="11" t="b">
        <f>IF(AS6="Main",VALUE(IF(AR6="F",0,AR6)))</f>
        <v>0</v>
      </c>
      <c r="BC6" s="12" t="str">
        <f>IF(AS6="Optional",VALUE(IF(AR6="F",0,AR6)),0) &amp; IF(AL6="Optional",VALUE(IF(AK6="F",0,AK6)),0) &amp; IF(AE6="Optional",VALUE(IF(AD6="F",0,AD6)),0)  &amp; IF(X6="Optional",VALUE(IF(W6="F",0,W6)),0)</f>
        <v>4000</v>
      </c>
      <c r="BD6" t="str">
        <f>SUBSTITUTE(TRIM(SUBSTITUTE(BC6,"0"," "))," ","0")</f>
        <v>4</v>
      </c>
      <c r="BE6">
        <f>VALUE(BD6)</f>
        <v>4</v>
      </c>
      <c r="BF6" s="11">
        <f>IF(BE6&gt;0,BE6-2,0)</f>
        <v>2</v>
      </c>
      <c r="BG6" s="3">
        <f>SUM(AV6,AW6,AX6,AY6,AZ6,BA6,BB6,BF6)</f>
        <v>14.5</v>
      </c>
      <c r="BH6" s="3">
        <f>BG6/6</f>
        <v>2.4166666666666665</v>
      </c>
    </row>
    <row r="7" spans="1:98" ht="18.75">
      <c r="A7" s="14"/>
    </row>
  </sheetData>
  <mergeCells count="15">
    <mergeCell ref="Y2:AE2"/>
    <mergeCell ref="R2:X2"/>
    <mergeCell ref="C2:G2"/>
    <mergeCell ref="H2:K2"/>
    <mergeCell ref="L2:Q2"/>
    <mergeCell ref="AF1:AL1"/>
    <mergeCell ref="AM1:AS1"/>
    <mergeCell ref="BG1:BG3"/>
    <mergeCell ref="AM2:AS2"/>
    <mergeCell ref="AF2:AL2"/>
    <mergeCell ref="C1:G1"/>
    <mergeCell ref="H1:K1"/>
    <mergeCell ref="L1:Q1"/>
    <mergeCell ref="R1:X1"/>
    <mergeCell ref="Y1:A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2018-10-31T07:37:42Z</dcterms:created>
  <dcterms:modified xsi:type="dcterms:W3CDTF">2018-10-31T15:28:45Z</dcterms:modified>
</cp:coreProperties>
</file>