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경복비즈니스고등학교\교내\비즈니스엑셀\"/>
    </mc:Choice>
  </mc:AlternateContent>
  <xr:revisionPtr revIDLastSave="0" documentId="8_{2BB5C3E9-2D99-4919-8220-16DC79CB16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  <definedName name="주민번호">사원명부!$C$4:$C$42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2" i="2"/>
  <c r="C15" i="2" s="1"/>
  <c r="D13" i="2"/>
  <c r="D11" i="2"/>
  <c r="F10" i="2"/>
  <c r="D10" i="2"/>
  <c r="F9" i="2"/>
  <c r="D9" i="2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<sst xmlns="http://schemas.openxmlformats.org/spreadsheetml/2006/main" count="266" uniqueCount="211">
  <si>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</si>
  <si>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</si>
  <si>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</si>
  <si>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</si>
  <si>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</si>
  <si>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</si>
  <si>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</si>
  <si>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</si>
  <si>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</si>
  <si>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</si>
  <si>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</si>
  <si>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</si>
  <si>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</si>
  <si>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</si>
  <si>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</si>
  <si>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</si>
  <si>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</si>
  <si>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</si>
  <si>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</si>
  <si>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</si>
  <si>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</si>
  <si>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</si>
  <si>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</si>
  <si>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</si>
  <si>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</si>
  <si>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</si>
  <si>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</si>
  <si>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</si>
  <si>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</si>
  <si>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</si>
  <si>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</si>
  <si>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</si>
  <si>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</si>
  <si>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</si>
  <si>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</si>
  <si>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</si>
  <si>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</si>
  <si>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</si>
  <si>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</si>
  <si>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</si>
  <si>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</si>
  <si>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</si>
  <si>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</si>
  <si>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</si>
  <si>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</si>
  <si>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</si>
  <si>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</si>
  <si>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</si>
  <si>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</si>
  <si>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</si>
  <si>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</si>
  <si>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</si>
  <si>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</si>
  <si>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</si>
  <si>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</si>
  <si>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</si>
  <si>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</si>
  <si>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</si>
  <si>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</si>
  <si>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</si>
  <si>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</si>
  <si>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</si>
  <si>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</si>
  <si>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</si>
  <si>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</si>
  <si>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</si>
  <si>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</si>
  <si>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</si>
  <si>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</si>
  <si>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</si>
  <si>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</si>
  <si>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</si>
  <si>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</si>
  <si>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</si>
  <si>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</si>
  <si>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</si>
  <si>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</si>
  <si>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</si>
  <si>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</si>
  <si>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</si>
  <si>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</si>
  <si>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</si>
  <si>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</si>
  <si>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</si>
  <si>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</si>
  <si>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</si>
  <si>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</si>
  <si>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</si>
  <si>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</si>
  <si>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</si>
  <si>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</si>
  <si>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</si>
  <si>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</si>
  <si>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</si>
  <si>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</si>
  <si>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</si>
  <si>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</si>
  <si>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</si>
  <si>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</si>
  <si>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</si>
  <si>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</si>
  <si>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</si>
  <si>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</si>
  <si>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</si>
  <si>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</si>
  <si>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</si>
  <si>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</si>
  <si>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</si>
  <si>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</si>
  <si>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</si>
  <si>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</si>
  <si>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</si>
  <si>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</si>
  <si>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</si>
  <si>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</si>
  <si>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</si>
  <si>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</si>
  <si>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</si>
  <si>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</si>
  <si>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</si>
  <si>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</si>
  <si>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</si>
  <si>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</si>
  <si>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</si>
  <si>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0" type="noConversion"/>
  </si>
  <si>
    <t>김지훈</t>
    <phoneticPr fontId="10" type="noConversion"/>
  </si>
  <si>
    <t>이승은</t>
    <phoneticPr fontId="10" type="noConversion"/>
  </si>
  <si>
    <t>신희수</t>
    <phoneticPr fontId="10" type="noConversion"/>
  </si>
  <si>
    <t>이정수</t>
    <phoneticPr fontId="10" type="noConversion"/>
  </si>
  <si>
    <t>강수연</t>
    <phoneticPr fontId="10" type="noConversion"/>
  </si>
  <si>
    <t>정영실</t>
    <phoneticPr fontId="10" type="noConversion"/>
  </si>
  <si>
    <t>최정길</t>
    <phoneticPr fontId="10" type="noConversion"/>
  </si>
  <si>
    <t>이정진</t>
    <phoneticPr fontId="10" type="noConversion"/>
  </si>
  <si>
    <t>곽우혁</t>
    <phoneticPr fontId="10" type="noConversion"/>
  </si>
  <si>
    <t>신상호</t>
    <phoneticPr fontId="10" type="noConversion"/>
  </si>
  <si>
    <t>김진희</t>
    <phoneticPr fontId="10" type="noConversion"/>
  </si>
  <si>
    <t>정은미</t>
    <phoneticPr fontId="10" type="noConversion"/>
  </si>
  <si>
    <t>최지영</t>
    <phoneticPr fontId="10" type="noConversion"/>
  </si>
  <si>
    <t>강은미</t>
    <phoneticPr fontId="10" type="noConversion"/>
  </si>
  <si>
    <t>김재원</t>
    <phoneticPr fontId="10" type="noConversion"/>
  </si>
  <si>
    <t>공지훈</t>
    <phoneticPr fontId="10" type="noConversion"/>
  </si>
  <si>
    <t>김상현</t>
    <phoneticPr fontId="10" type="noConversion"/>
  </si>
  <si>
    <t>최은경</t>
    <phoneticPr fontId="10" type="noConversion"/>
  </si>
  <si>
    <t>박명관</t>
    <phoneticPr fontId="10" type="noConversion"/>
  </si>
  <si>
    <t>민수현</t>
    <phoneticPr fontId="10" type="noConversion"/>
  </si>
  <si>
    <t>정형일</t>
    <phoneticPr fontId="10" type="noConversion"/>
  </si>
  <si>
    <t>강수철</t>
    <phoneticPr fontId="10" type="noConversion"/>
  </si>
  <si>
    <t>장경희</t>
    <phoneticPr fontId="10" type="noConversion"/>
  </si>
  <si>
    <t>이민규</t>
    <phoneticPr fontId="10" type="noConversion"/>
  </si>
  <si>
    <t>홍길동</t>
    <phoneticPr fontId="10" type="noConversion"/>
  </si>
  <si>
    <t>이영원</t>
    <phoneticPr fontId="10" type="noConversion"/>
  </si>
  <si>
    <t>김갑순</t>
    <phoneticPr fontId="10" type="noConversion"/>
  </si>
  <si>
    <t>최영인</t>
    <phoneticPr fontId="10" type="noConversion"/>
  </si>
  <si>
    <t>손미영</t>
    <phoneticPr fontId="10" type="noConversion"/>
  </si>
  <si>
    <t>태영일</t>
    <phoneticPr fontId="10" type="noConversion"/>
  </si>
  <si>
    <t>성수진</t>
    <phoneticPr fontId="10" type="noConversion"/>
  </si>
  <si>
    <t>박천규</t>
    <phoneticPr fontId="10" type="noConversion"/>
  </si>
  <si>
    <t>손대영</t>
    <phoneticPr fontId="10" type="noConversion"/>
  </si>
  <si>
    <t>마정식</t>
    <phoneticPr fontId="10" type="noConversion"/>
  </si>
  <si>
    <t>한유진</t>
    <phoneticPr fontId="10" type="noConversion"/>
  </si>
  <si>
    <t>구동호</t>
    <phoneticPr fontId="10" type="noConversion"/>
  </si>
  <si>
    <t>황진만</t>
    <phoneticPr fontId="10" type="noConversion"/>
  </si>
  <si>
    <t>이주영</t>
    <phoneticPr fontId="10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</si>
  <si>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</si>
  <si>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</si>
  <si>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</si>
  <si>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</si>
  <si>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</si>
  <si>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</si>
  <si>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</si>
  <si>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</si>
  <si>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</si>
  <si>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</si>
  <si>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</si>
  <si>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</si>
  <si>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</si>
  <si>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</si>
  <si>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</si>
  <si>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</si>
  <si>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</si>
  <si>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</si>
  <si>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</si>
  <si>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</si>
  <si>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</si>
  <si>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</si>
  <si>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</si>
  <si>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</si>
  <si>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</si>
  <si>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</si>
  <si>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</si>
  <si>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</si>
  <si>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</si>
  <si>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</si>
  <si>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</si>
  <si>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</si>
  <si>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</si>
  <si>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</si>
  <si>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</si>
  <si>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</si>
  <si>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</si>
  <si>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</si>
  <si>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</si>
  <si>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</si>
  <si>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</si>
  <si>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</si>
  <si>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</si>
  <si>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</si>
  <si>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      소:       서울시 송파구 가락동 111</t>
    <phoneticPr fontId="1" type="noConversion"/>
  </si>
  <si>
    <t>대        표:        김     기     영</t>
    <phoneticPr fontId="1" type="noConversion"/>
  </si>
  <si>
    <r>
      <t xml:space="preserve">상        호:       </t>
    </r>
    <r>
      <rPr>
        <b/>
        <sz val="14"/>
        <color theme="1"/>
        <rFont val="맑은 고딕"/>
        <family val="3"/>
        <charset val="129"/>
        <scheme val="minor"/>
      </rPr>
      <t>주식회사 제일통상</t>
    </r>
    <phoneticPr fontId="1" type="noConversion"/>
  </si>
  <si>
    <t xml:space="preserve"> 전화번호 :      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</si>
</sst>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9" fillId="0" borderId="22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2" xfId="0" applyNumberFormat="1" applyFont="1" applyFill="1" applyBorder="1" applyAlignment="1">
      <alignment vertical="center"/>
    </xf>
    <xf numFmtId="0" fontId="9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9" fillId="0" borderId="23" xfId="0" applyFont="1" applyFill="1" applyBorder="1" applyAlignment="1">
      <alignment vertical="center"/>
    </xf>
    <xf numFmtId="0" fontId="11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2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indent="3"/>
    </xf>
    <xf numFmtId="0" fontId="13" fillId="0" borderId="0" xfId="0" applyFont="1" applyBorder="1" applyAlignment="1">
      <alignment horizontal="left" vertical="center" indent="3"/>
    </xf>
    <xf numFmtId="0" fontId="13" fillId="0" borderId="17" xfId="0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70" zoomScaleNormal="70" workbookViewId="0">
      <selection activeCell="D9" sqref="D9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4" t="s">
        <v>202</v>
      </c>
      <c r="C1" s="11"/>
      <c r="D1" s="11"/>
      <c r="E1" s="11"/>
      <c r="F1" s="11"/>
      <c r="G1" s="11"/>
      <c r="H1" s="49"/>
    </row>
    <row r="3" spans="2:10" ht="15" customHeight="1" x14ac:dyDescent="0.4">
      <c r="B3" s="35" t="s">
        <v>106</v>
      </c>
      <c r="C3" s="36" t="s">
        <v>108</v>
      </c>
      <c r="D3" s="36" t="s">
        <v>107</v>
      </c>
      <c r="E3" s="36" t="s">
        <v>109</v>
      </c>
      <c r="F3" s="36" t="s">
        <v>110</v>
      </c>
      <c r="G3" s="36" t="s">
        <v>111</v>
      </c>
      <c r="H3" s="37" t="s">
        <v>112</v>
      </c>
      <c r="J3" s="36" t="s">
        <v>122</v>
      </c>
    </row>
    <row r="4" spans="2:10" ht="15" customHeight="1" x14ac:dyDescent="0.4">
      <c r="B4" s="30" t="s">
        <v>163</v>
      </c>
      <c r="C4" s="2" t="s">
        <v>80</v>
      </c>
      <c r="D4" s="28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1" t="s">
        <v>164</v>
      </c>
      <c r="C5" s="7" t="s">
        <v>54</v>
      </c>
      <c r="D5" s="29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1" t="s">
        <v>165</v>
      </c>
      <c r="C6" s="7" t="s">
        <v>52</v>
      </c>
      <c r="D6" s="29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1" t="s">
        <v>166</v>
      </c>
      <c r="C7" s="7" t="s">
        <v>51</v>
      </c>
      <c r="D7" s="29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1" t="s">
        <v>167</v>
      </c>
      <c r="C8" s="7" t="s">
        <v>66</v>
      </c>
      <c r="D8" s="29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1" t="s">
        <v>168</v>
      </c>
      <c r="C9" s="7" t="s">
        <v>72</v>
      </c>
      <c r="D9" s="29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1" t="s">
        <v>169</v>
      </c>
      <c r="C10" s="7" t="s">
        <v>62</v>
      </c>
      <c r="D10" s="29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1" t="s">
        <v>170</v>
      </c>
      <c r="C11" s="7" t="s">
        <v>56</v>
      </c>
      <c r="D11" s="29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1" t="s">
        <v>171</v>
      </c>
      <c r="C12" s="7" t="s">
        <v>44</v>
      </c>
      <c r="D12" s="29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1" t="s">
        <v>172</v>
      </c>
      <c r="C13" s="7" t="s">
        <v>59</v>
      </c>
      <c r="D13" s="29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2" t="s">
        <v>173</v>
      </c>
      <c r="C14" s="7" t="s">
        <v>45</v>
      </c>
      <c r="D14" s="29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1" t="s">
        <v>174</v>
      </c>
      <c r="C15" s="7" t="s">
        <v>53</v>
      </c>
      <c r="D15" s="29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1" t="s">
        <v>175</v>
      </c>
      <c r="C16" s="7" t="s">
        <v>49</v>
      </c>
      <c r="D16" s="29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1" t="s">
        <v>176</v>
      </c>
      <c r="C17" s="7" t="s">
        <v>67</v>
      </c>
      <c r="D17" s="29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3" t="s">
        <v>177</v>
      </c>
      <c r="C18" s="7" t="s">
        <v>78</v>
      </c>
      <c r="D18" s="29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1" t="s">
        <v>178</v>
      </c>
      <c r="C19" s="7" t="s">
        <v>57</v>
      </c>
      <c r="D19" s="29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3" t="s">
        <v>179</v>
      </c>
      <c r="C20" s="7" t="s">
        <v>43</v>
      </c>
      <c r="D20" s="29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1" t="s">
        <v>180</v>
      </c>
      <c r="C21" s="7" t="s">
        <v>77</v>
      </c>
      <c r="D21" s="29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1" t="s">
        <v>181</v>
      </c>
      <c r="C22" s="7" t="s">
        <v>48</v>
      </c>
      <c r="D22" s="29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1" t="s">
        <v>182</v>
      </c>
      <c r="C23" s="7" t="s">
        <v>63</v>
      </c>
      <c r="D23" s="29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1" t="s">
        <v>183</v>
      </c>
      <c r="C24" s="7" t="s">
        <v>65</v>
      </c>
      <c r="D24" s="29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1" t="s">
        <v>184</v>
      </c>
      <c r="C25" s="7" t="s">
        <v>55</v>
      </c>
      <c r="D25" s="29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1" t="s">
        <v>185</v>
      </c>
      <c r="C26" s="7" t="s">
        <v>60</v>
      </c>
      <c r="D26" s="29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1" t="s">
        <v>186</v>
      </c>
      <c r="C27" s="7" t="s">
        <v>46</v>
      </c>
      <c r="D27" s="29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1" t="s">
        <v>187</v>
      </c>
      <c r="C28" s="7" t="s">
        <v>69</v>
      </c>
      <c r="D28" s="29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1" t="s">
        <v>188</v>
      </c>
      <c r="C29" s="7" t="s">
        <v>75</v>
      </c>
      <c r="D29" s="29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1" t="s">
        <v>189</v>
      </c>
      <c r="C30" s="7" t="s">
        <v>81</v>
      </c>
      <c r="D30" s="29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1" t="s">
        <v>190</v>
      </c>
      <c r="C31" s="7" t="s">
        <v>70</v>
      </c>
      <c r="D31" s="29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1" t="s">
        <v>191</v>
      </c>
      <c r="C32" s="7" t="s">
        <v>64</v>
      </c>
      <c r="D32" s="29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1" t="s">
        <v>192</v>
      </c>
      <c r="C33" s="7" t="s">
        <v>76</v>
      </c>
      <c r="D33" s="29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1" t="s">
        <v>193</v>
      </c>
      <c r="C34" s="7" t="s">
        <v>71</v>
      </c>
      <c r="D34" s="29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1" t="s">
        <v>194</v>
      </c>
      <c r="C35" s="7" t="s">
        <v>50</v>
      </c>
      <c r="D35" s="29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1" t="s">
        <v>195</v>
      </c>
      <c r="C36" s="7" t="s">
        <v>79</v>
      </c>
      <c r="D36" s="29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1" t="s">
        <v>196</v>
      </c>
      <c r="C37" s="7" t="s">
        <v>68</v>
      </c>
      <c r="D37" s="29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1" t="s">
        <v>197</v>
      </c>
      <c r="C38" s="7" t="s">
        <v>58</v>
      </c>
      <c r="D38" s="29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1" t="s">
        <v>198</v>
      </c>
      <c r="C39" s="7" t="s">
        <v>61</v>
      </c>
      <c r="D39" s="29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1" t="s">
        <v>199</v>
      </c>
      <c r="C40" s="7" t="s">
        <v>74</v>
      </c>
      <c r="D40" s="29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1" t="s">
        <v>200</v>
      </c>
      <c r="C41" s="7" t="s">
        <v>73</v>
      </c>
      <c r="D41" s="29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1" t="s">
        <v>201</v>
      </c>
      <c r="C42" s="7" t="s">
        <v>47</v>
      </c>
      <c r="D42" s="29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5" zoomScale="70" zoomScaleNormal="70" workbookViewId="0">
      <selection activeCell="K14" sqref="K14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8"/>
      <c r="C2" s="39"/>
      <c r="D2" s="39"/>
      <c r="E2" s="39"/>
      <c r="F2" s="39"/>
      <c r="G2" s="40"/>
    </row>
    <row r="3" spans="2:7" ht="21" customHeight="1" x14ac:dyDescent="0.4">
      <c r="B3" s="41"/>
      <c r="C3" s="47" t="s">
        <v>203</v>
      </c>
      <c r="D3" s="42" t="s">
        <v>170</v>
      </c>
      <c r="E3" s="48" t="s">
        <v>206</v>
      </c>
      <c r="F3" s="42" t="s">
        <v>204</v>
      </c>
      <c r="G3" s="43"/>
    </row>
    <row r="4" spans="2:7" x14ac:dyDescent="0.4">
      <c r="B4" s="44"/>
      <c r="C4" s="45"/>
      <c r="D4" s="45"/>
      <c r="E4" s="45"/>
      <c r="F4" s="45"/>
      <c r="G4" s="46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2" t="s">
        <v>205</v>
      </c>
      <c r="D7" s="52"/>
      <c r="E7" s="52"/>
      <c r="F7" s="52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5" t="s">
        <v>113</v>
      </c>
      <c r="D9" s="23" t="str">
        <f>VLOOKUP(D3,사원명부,3,0)</f>
        <v>최정길</v>
      </c>
      <c r="E9" s="25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5" t="s">
        <v>2</v>
      </c>
      <c r="D10" s="23" t="str">
        <f>VLOOKUP(D3,사원명부,4,0)</f>
        <v>총무부</v>
      </c>
      <c r="E10" s="25" t="s">
        <v>0</v>
      </c>
      <c r="F10" s="23" t="str">
        <f>VLOOKUP(D3,사원명부,5,0)</f>
        <v>상무</v>
      </c>
      <c r="G10" s="18"/>
    </row>
    <row r="11" spans="2:7" ht="24.9" customHeight="1" x14ac:dyDescent="0.4">
      <c r="B11" s="17"/>
      <c r="C11" s="26" t="s">
        <v>116</v>
      </c>
      <c r="D11" s="24">
        <f>VLOOKUP(D3,사원명부,6,0)</f>
        <v>35034</v>
      </c>
      <c r="E11" s="12" t="s">
        <v>114</v>
      </c>
      <c r="F11" s="53"/>
      <c r="G11" s="18"/>
    </row>
    <row r="12" spans="2:7" ht="24.9" customHeight="1" x14ac:dyDescent="0.4">
      <c r="B12" s="17"/>
      <c r="C12" s="27" t="s">
        <v>117</v>
      </c>
      <c r="D12" s="24">
        <f ca="1">TODAY()</f>
        <v>45757</v>
      </c>
      <c r="E12" s="12" t="s">
        <v>115</v>
      </c>
      <c r="F12" s="53"/>
      <c r="G12" s="18"/>
    </row>
    <row r="13" spans="2:7" ht="50.1" customHeight="1" x14ac:dyDescent="0.4">
      <c r="B13" s="17"/>
      <c r="C13" s="25" t="s">
        <v>3</v>
      </c>
      <c r="D13" s="54" t="str">
        <f>VLOOKUP(D3,사원명부,7,0)</f>
        <v>경기 광주시 삼동 464</v>
      </c>
      <c r="E13" s="55"/>
      <c r="F13" s="56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57" t="str">
        <f ca="1">TEXT(D11,"상기인은 YYYY년 M월 D일 입사하여")&amp;TEXT(D12,"YYYY년 M월 D일까지 재직하였음을 증명합니다.")</f>
        <v>상기인은 1995년 12월 1일 입사하여2025년 4월 10일까지 재직하였음을 증명합니다.</v>
      </c>
      <c r="D15" s="51"/>
      <c r="E15" s="51"/>
      <c r="F15" s="51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1" t="str">
        <f>"용  도 : "&amp;F3</f>
        <v>용  도 : 재직 증명용</v>
      </c>
      <c r="D17" s="51"/>
      <c r="E17" s="51"/>
      <c r="F17" s="51"/>
      <c r="G17" s="18"/>
    </row>
    <row r="18" spans="2:7" ht="33" customHeight="1" x14ac:dyDescent="0.4">
      <c r="B18" s="17"/>
      <c r="C18" s="50">
        <f ca="1">TODAY()</f>
        <v>45757</v>
      </c>
      <c r="D18" s="50"/>
      <c r="E18" s="50"/>
      <c r="F18" s="50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58" t="s">
        <v>207</v>
      </c>
      <c r="D20" s="59"/>
      <c r="F20" s="19"/>
      <c r="G20" s="18"/>
    </row>
    <row r="21" spans="2:7" ht="34.5" customHeight="1" x14ac:dyDescent="0.4">
      <c r="B21" s="17"/>
      <c r="C21" s="60" t="s">
        <v>209</v>
      </c>
      <c r="D21" s="61"/>
      <c r="F21" s="19"/>
      <c r="G21" s="18"/>
    </row>
    <row r="22" spans="2:7" ht="34.5" customHeight="1" x14ac:dyDescent="0.4">
      <c r="B22" s="17"/>
      <c r="C22" s="60" t="s">
        <v>208</v>
      </c>
      <c r="D22" s="62"/>
      <c r="F22" s="19"/>
      <c r="G22" s="18"/>
    </row>
    <row r="23" spans="2:7" ht="33" customHeight="1" x14ac:dyDescent="0.4">
      <c r="B23" s="20"/>
      <c r="C23" s="63" t="s">
        <v>210</v>
      </c>
      <c r="D23" s="64"/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2429CAD4-7687-4C66-9867-E814FFB35740}">
      <formula1>"사번"</formula1>
    </dataValidation>
    <dataValidation type="list" allowBlank="1" showInputMessage="1" showErrorMessage="1" sqref="F3" xr:uid="{C99B9D4C-6824-4A53-BC9C-EF822E5A18DF}">
      <formula1>"용도"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사원명부</vt:lpstr>
      <vt:lpstr>증명서</vt:lpstr>
      <vt:lpstr>사번</vt:lpstr>
      <vt:lpstr>사원명부</vt:lpstr>
      <vt:lpstr>용도</vt:lpstr>
      <vt:lpstr>주민번호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2025-04-10T04:51:01Z</dcterms:modified>
</cp:coreProperties>
</file>