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30506 박지수\비엑\"/>
    </mc:Choice>
  </mc:AlternateContent>
  <xr:revisionPtr revIDLastSave="0" documentId="13_ncr:1_{6D8D71B6-EEF4-4F20-8374-87D4115F1303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H12" i="6"/>
  <c r="H13" i="6" l="1"/>
  <c r="H14" i="6"/>
  <c r="H15" i="6"/>
  <c r="H16" i="6"/>
  <c r="H17" i="6"/>
  <c r="H18" i="6"/>
  <c r="H19" i="6"/>
  <c r="H20" i="6"/>
  <c r="H21" i="6"/>
  <c r="H22" i="6"/>
  <c r="E12" i="6"/>
  <c r="G13" i="6"/>
  <c r="G14" i="6"/>
  <c r="G15" i="6"/>
  <c r="G16" i="6"/>
  <c r="G17" i="6"/>
  <c r="G18" i="6"/>
  <c r="G19" i="6"/>
  <c r="G20" i="6"/>
  <c r="G21" i="6"/>
  <c r="G22" i="6"/>
  <c r="G12" i="6"/>
  <c r="E13" i="6"/>
  <c r="E14" i="6"/>
  <c r="E15" i="6"/>
  <c r="E16" i="6"/>
  <c r="E17" i="6"/>
  <c r="E18" i="6"/>
  <c r="E19" i="6"/>
  <c r="E20" i="6"/>
  <c r="E21" i="6"/>
  <c r="E2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<sst xmlns="http://schemas.openxmlformats.org/spreadsheetml/2006/main" count="59" uniqueCount="50">
  <si>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</si>
  <si>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</si>
  <si>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</si>
  <si>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</si>
  <si>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</si>
  <si>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</si>
  <si>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</si>
  <si>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</si>
  <si>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</si>
  <si>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</si>
  <si>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</si>
  <si>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</si>
  <si>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</si>
  <si>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</si>
  <si>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</si>
  <si>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</si>
  <si>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</si>
  <si>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</si>
  <si>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</si>
  <si>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</si>
  <si>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</si>
  <si>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</si>
  <si>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</si>
  <si>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</si>
  <si>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</si>
  <si>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</si>
  <si>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</si>
  <si>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</si>
  <si>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</si>
  <si>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</si>
  <si>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</si>
  <si>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</si>
  <si>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</si>
  <si>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</si>
  <si>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</si>
  <si>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</si>
  <si>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</si>
  <si>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</si>
  <si>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</si>
  <si>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</si>
  <si>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</si>
  <si>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</si>
  <si>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</si>
  <si>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성명</t>
    <phoneticPr fontId="2" type="noConversion"/>
  </si>
  <si>
    <t>121-00-00000</t>
    <phoneticPr fontId="2" type="noConversion"/>
  </si>
  <si>
    <t>경복청과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</si>
  <si>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</si>
  <si>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</si>
  <si>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</si>
  <si>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 xml:space="preserve">경향학원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</si>
</sst>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center" textRotation="255"/>
    </xf>
    <xf numFmtId="0" fontId="12" fillId="0" borderId="24" xfId="0" applyFont="1" applyBorder="1" applyAlignment="1">
      <alignment horizontal="center" vertical="center" textRotation="255"/>
    </xf>
    <xf numFmtId="0" fontId="12" fillId="0" borderId="25" xfId="0" applyFont="1" applyBorder="1" applyAlignment="1">
      <alignment horizontal="center" vertical="center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7B97E31-1304-4737-9EFE-B03C62031BB7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♣견적서</a:t>
          </a:r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7E4F786-0BEF-4326-BDCF-D312EC549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K6" sqref="K6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5" t="s">
        <v>0</v>
      </c>
      <c r="C2" s="66"/>
      <c r="D2" s="66"/>
      <c r="E2" s="67"/>
      <c r="H2" s="65" t="s">
        <v>1</v>
      </c>
      <c r="I2" s="67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="130" zoomScaleNormal="130" workbookViewId="0">
      <selection activeCell="N30" sqref="N30"/>
    </sheetView>
  </sheetViews>
  <sheetFormatPr defaultRowHeight="14.4"/>
  <cols>
    <col min="1" max="1" width="2.69921875" style="6" customWidth="1"/>
    <col min="2" max="2" width="16.898437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69" t="s">
        <v>49</v>
      </c>
      <c r="C5" s="69"/>
      <c r="D5" s="70" t="s">
        <v>38</v>
      </c>
      <c r="E5" s="9" t="s">
        <v>39</v>
      </c>
      <c r="F5" s="87" t="s">
        <v>44</v>
      </c>
      <c r="G5" s="88"/>
      <c r="H5" s="89"/>
      <c r="I5" s="59"/>
    </row>
    <row r="6" spans="1:52" ht="31.2">
      <c r="B6" s="79">
        <f ca="1">TODAY()</f>
        <v>45737</v>
      </c>
      <c r="C6" s="80"/>
      <c r="D6" s="71"/>
      <c r="E6" s="10" t="s">
        <v>40</v>
      </c>
      <c r="F6" s="11" t="s">
        <v>45</v>
      </c>
      <c r="G6" s="11" t="s">
        <v>43</v>
      </c>
      <c r="H6" s="12" t="s">
        <v>46</v>
      </c>
      <c r="I6" s="60"/>
    </row>
    <row r="7" spans="1:52" ht="16.5" customHeight="1">
      <c r="B7" s="13"/>
      <c r="C7" s="13"/>
      <c r="D7" s="71"/>
      <c r="E7" s="11" t="s">
        <v>41</v>
      </c>
      <c r="F7" s="73" t="s">
        <v>47</v>
      </c>
      <c r="G7" s="74"/>
      <c r="H7" s="75"/>
      <c r="I7" s="60"/>
    </row>
    <row r="8" spans="1:52" ht="16.5" customHeight="1" thickBot="1">
      <c r="B8" s="14"/>
      <c r="C8" s="14"/>
      <c r="D8" s="72"/>
      <c r="E8" s="20" t="s">
        <v>42</v>
      </c>
      <c r="F8" s="76" t="s">
        <v>48</v>
      </c>
      <c r="G8" s="77"/>
      <c r="H8" s="78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3"/>
      <c r="D10" s="36" t="s">
        <v>24</v>
      </c>
      <c r="E10" s="68"/>
      <c r="F10" s="68"/>
      <c r="G10" s="68"/>
      <c r="H10" s="37" t="s">
        <v>25</v>
      </c>
    </row>
    <row r="11" spans="1:52" ht="18" customHeight="1">
      <c r="B11" s="38" t="s">
        <v>26</v>
      </c>
      <c r="C11" s="90" t="s">
        <v>3</v>
      </c>
      <c r="D11" s="91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6">
        <v>101</v>
      </c>
      <c r="C12" s="85" t="str">
        <f t="shared" ref="C12:C30" si="0">IFERROR(VLOOKUP(B12,상품목록,2,0),"")</f>
        <v>부사</v>
      </c>
      <c r="D12" s="86"/>
      <c r="E12" s="39">
        <f t="shared" ref="E12:E22" si="1">IFERROR(VLOOKUP(B12,상품목록,4,0),"")</f>
        <v>60000</v>
      </c>
      <c r="F12" s="40">
        <v>1</v>
      </c>
      <c r="G12" s="16" t="str">
        <f t="shared" ref="G12:G22" si="2">IFERROR(VLOOKUP(B12,상품목록,3,0),"")</f>
        <v>Box</v>
      </c>
      <c r="H12" s="41">
        <f>IFERROR(E12*F12,"")</f>
        <v>60000</v>
      </c>
      <c r="I12" s="61"/>
    </row>
    <row r="13" spans="1:52">
      <c r="B13" s="16">
        <v>102</v>
      </c>
      <c r="C13" s="85" t="str">
        <f t="shared" si="0"/>
        <v>토마토</v>
      </c>
      <c r="D13" s="86"/>
      <c r="E13" s="39">
        <f t="shared" si="1"/>
        <v>1500</v>
      </c>
      <c r="F13" s="40">
        <v>2</v>
      </c>
      <c r="G13" s="16" t="str">
        <f t="shared" si="2"/>
        <v>Kg</v>
      </c>
      <c r="H13" s="41">
        <f t="shared" ref="H13:H22" si="3">IFERROR(E13*F13,"")</f>
        <v>3000</v>
      </c>
      <c r="I13" s="61"/>
    </row>
    <row r="14" spans="1:52">
      <c r="B14" s="16">
        <v>103</v>
      </c>
      <c r="C14" s="85" t="str">
        <f t="shared" si="0"/>
        <v>수박</v>
      </c>
      <c r="D14" s="86"/>
      <c r="E14" s="39">
        <f t="shared" si="1"/>
        <v>12500</v>
      </c>
      <c r="F14" s="42">
        <v>3</v>
      </c>
      <c r="G14" s="16" t="str">
        <f t="shared" si="2"/>
        <v>개당</v>
      </c>
      <c r="H14" s="41">
        <f t="shared" si="3"/>
        <v>37500</v>
      </c>
      <c r="I14" s="61"/>
    </row>
    <row r="15" spans="1:52">
      <c r="B15" s="16">
        <v>104</v>
      </c>
      <c r="C15" s="85" t="str">
        <f t="shared" si="0"/>
        <v>딸기</v>
      </c>
      <c r="D15" s="86"/>
      <c r="E15" s="39">
        <f t="shared" si="1"/>
        <v>5000</v>
      </c>
      <c r="F15" s="42">
        <v>4</v>
      </c>
      <c r="G15" s="16" t="str">
        <f t="shared" si="2"/>
        <v>Kg</v>
      </c>
      <c r="H15" s="41">
        <f t="shared" si="3"/>
        <v>20000</v>
      </c>
      <c r="I15" s="61"/>
    </row>
    <row r="16" spans="1:52">
      <c r="B16" s="16">
        <v>105</v>
      </c>
      <c r="C16" s="85" t="str">
        <f t="shared" si="0"/>
        <v>참외</v>
      </c>
      <c r="D16" s="86"/>
      <c r="E16" s="39">
        <f t="shared" si="1"/>
        <v>3400</v>
      </c>
      <c r="F16" s="42">
        <v>5</v>
      </c>
      <c r="G16" s="16" t="str">
        <f t="shared" si="2"/>
        <v>Kg</v>
      </c>
      <c r="H16" s="41">
        <f t="shared" si="3"/>
        <v>17000</v>
      </c>
      <c r="I16" s="61"/>
    </row>
    <row r="17" spans="2:12">
      <c r="B17" s="16">
        <v>106</v>
      </c>
      <c r="C17" s="85" t="str">
        <f t="shared" si="0"/>
        <v>메론</v>
      </c>
      <c r="D17" s="86"/>
      <c r="E17" s="39">
        <f t="shared" si="1"/>
        <v>1800</v>
      </c>
      <c r="F17" s="42">
        <v>6</v>
      </c>
      <c r="G17" s="16" t="str">
        <f t="shared" si="2"/>
        <v>Kg</v>
      </c>
      <c r="H17" s="41">
        <f t="shared" si="3"/>
        <v>10800</v>
      </c>
      <c r="I17" s="61"/>
    </row>
    <row r="18" spans="2:12">
      <c r="B18" s="16">
        <v>107</v>
      </c>
      <c r="C18" s="85" t="str">
        <f t="shared" si="0"/>
        <v>양파</v>
      </c>
      <c r="D18" s="86"/>
      <c r="E18" s="39">
        <f t="shared" si="1"/>
        <v>800</v>
      </c>
      <c r="F18" s="42"/>
      <c r="G18" s="16" t="str">
        <f t="shared" si="2"/>
        <v>Kg</v>
      </c>
      <c r="H18" s="41">
        <f t="shared" si="3"/>
        <v>0</v>
      </c>
      <c r="I18" s="61"/>
    </row>
    <row r="19" spans="2:12">
      <c r="B19" s="16">
        <v>108</v>
      </c>
      <c r="C19" s="85" t="str">
        <f t="shared" si="0"/>
        <v>버섯</v>
      </c>
      <c r="D19" s="86"/>
      <c r="E19" s="39">
        <f t="shared" si="1"/>
        <v>60000</v>
      </c>
      <c r="F19" s="42"/>
      <c r="G19" s="16" t="str">
        <f t="shared" si="2"/>
        <v>Box</v>
      </c>
      <c r="H19" s="41">
        <f t="shared" si="3"/>
        <v>0</v>
      </c>
      <c r="I19" s="61"/>
    </row>
    <row r="20" spans="2:12">
      <c r="B20" s="16">
        <v>109</v>
      </c>
      <c r="C20" s="85" t="str">
        <f t="shared" si="0"/>
        <v>감자</v>
      </c>
      <c r="D20" s="86"/>
      <c r="E20" s="39">
        <f t="shared" si="1"/>
        <v>980</v>
      </c>
      <c r="F20" s="42"/>
      <c r="G20" s="16" t="str">
        <f t="shared" si="2"/>
        <v>Kg</v>
      </c>
      <c r="H20" s="41">
        <f t="shared" si="3"/>
        <v>0</v>
      </c>
      <c r="I20" s="61"/>
    </row>
    <row r="21" spans="2:12">
      <c r="B21" s="16">
        <v>109</v>
      </c>
      <c r="C21" s="85" t="str">
        <f t="shared" si="0"/>
        <v>감자</v>
      </c>
      <c r="D21" s="86"/>
      <c r="E21" s="39">
        <f t="shared" si="1"/>
        <v>980</v>
      </c>
      <c r="F21" s="42"/>
      <c r="G21" s="16" t="str">
        <f t="shared" si="2"/>
        <v>Kg</v>
      </c>
      <c r="H21" s="41">
        <f t="shared" si="3"/>
        <v>0</v>
      </c>
      <c r="I21" s="61"/>
    </row>
    <row r="22" spans="2:12">
      <c r="B22" s="16">
        <v>110</v>
      </c>
      <c r="C22" s="85" t="str">
        <f t="shared" si="0"/>
        <v>고구마</v>
      </c>
      <c r="D22" s="86"/>
      <c r="E22" s="39">
        <f t="shared" si="1"/>
        <v>1380</v>
      </c>
      <c r="F22" s="42"/>
      <c r="G22" s="16" t="str">
        <f t="shared" si="2"/>
        <v>Kg</v>
      </c>
      <c r="H22" s="41">
        <f t="shared" si="3"/>
        <v>0</v>
      </c>
      <c r="I22" s="61"/>
    </row>
    <row r="23" spans="2:12">
      <c r="B23" s="16"/>
      <c r="C23" s="85" t="str">
        <f t="shared" si="0"/>
        <v/>
      </c>
      <c r="D23" s="86"/>
      <c r="E23" s="39"/>
      <c r="F23" s="42"/>
      <c r="G23" s="16"/>
      <c r="H23" s="41"/>
      <c r="I23" s="61"/>
    </row>
    <row r="24" spans="2:12">
      <c r="B24" s="16"/>
      <c r="C24" s="85" t="str">
        <f t="shared" si="0"/>
        <v/>
      </c>
      <c r="D24" s="86"/>
      <c r="E24" s="39"/>
      <c r="F24" s="42"/>
      <c r="G24" s="16"/>
      <c r="H24" s="41"/>
      <c r="I24" s="61"/>
    </row>
    <row r="25" spans="2:12">
      <c r="B25" s="16"/>
      <c r="C25" s="85" t="str">
        <f t="shared" si="0"/>
        <v/>
      </c>
      <c r="D25" s="86"/>
      <c r="E25" s="39"/>
      <c r="F25" s="42"/>
      <c r="G25" s="16"/>
      <c r="H25" s="41"/>
      <c r="I25" s="61"/>
    </row>
    <row r="26" spans="2:12">
      <c r="B26" s="16"/>
      <c r="C26" s="85" t="str">
        <f t="shared" si="0"/>
        <v/>
      </c>
      <c r="D26" s="86"/>
      <c r="E26" s="39"/>
      <c r="F26" s="42"/>
      <c r="G26" s="16"/>
      <c r="H26" s="41"/>
      <c r="I26" s="61"/>
    </row>
    <row r="27" spans="2:12">
      <c r="B27" s="16"/>
      <c r="C27" s="85" t="str">
        <f t="shared" si="0"/>
        <v/>
      </c>
      <c r="D27" s="86"/>
      <c r="E27" s="39"/>
      <c r="F27" s="42"/>
      <c r="G27" s="16"/>
      <c r="H27" s="41"/>
      <c r="I27" s="61"/>
    </row>
    <row r="28" spans="2:12">
      <c r="B28" s="16"/>
      <c r="C28" s="85" t="str">
        <f t="shared" si="0"/>
        <v/>
      </c>
      <c r="D28" s="86"/>
      <c r="E28" s="39"/>
      <c r="F28" s="42"/>
      <c r="G28" s="16"/>
      <c r="H28" s="41"/>
      <c r="I28" s="61"/>
      <c r="J28" s="43"/>
      <c r="K28" s="43"/>
      <c r="L28" s="43"/>
    </row>
    <row r="29" spans="2:12">
      <c r="B29" s="16"/>
      <c r="C29" s="85" t="str">
        <f t="shared" si="0"/>
        <v/>
      </c>
      <c r="D29" s="86"/>
      <c r="E29" s="39"/>
      <c r="F29" s="42"/>
      <c r="G29" s="16"/>
      <c r="H29" s="41"/>
      <c r="I29" s="61"/>
      <c r="J29" s="43"/>
      <c r="K29" s="43"/>
      <c r="L29" s="43"/>
    </row>
    <row r="30" spans="2:12">
      <c r="B30" s="16"/>
      <c r="C30" s="85" t="str">
        <f t="shared" si="0"/>
        <v/>
      </c>
      <c r="D30" s="86"/>
      <c r="E30" s="39"/>
      <c r="F30" s="42"/>
      <c r="G30" s="16"/>
      <c r="H30" s="41"/>
      <c r="I30" s="61"/>
      <c r="J30" s="43"/>
      <c r="K30" s="43"/>
      <c r="L30" s="43"/>
    </row>
    <row r="31" spans="2:12">
      <c r="H31" s="44"/>
      <c r="I31" s="44"/>
      <c r="J31" s="43"/>
      <c r="K31" s="43"/>
      <c r="L31" s="43"/>
    </row>
    <row r="32" spans="2:12">
      <c r="F32" s="81" t="s">
        <v>30</v>
      </c>
      <c r="G32" s="82"/>
      <c r="H32" s="45"/>
      <c r="I32" s="44"/>
      <c r="K32" s="43"/>
      <c r="L32" s="43"/>
    </row>
    <row r="33" spans="4:12">
      <c r="F33" s="81" t="s">
        <v>31</v>
      </c>
      <c r="G33" s="82"/>
      <c r="H33" s="45"/>
      <c r="I33" s="44"/>
      <c r="J33" s="43"/>
      <c r="K33" s="43"/>
      <c r="L33" s="43"/>
    </row>
    <row r="34" spans="4:12">
      <c r="F34" s="83" t="s">
        <v>32</v>
      </c>
      <c r="G34" s="83"/>
      <c r="H34" s="46"/>
      <c r="I34" s="62"/>
      <c r="J34" s="47" t="s">
        <v>33</v>
      </c>
      <c r="K34" s="43"/>
      <c r="L34" s="43"/>
    </row>
    <row r="35" spans="4:12">
      <c r="F35" s="81" t="s">
        <v>34</v>
      </c>
      <c r="G35" s="82"/>
      <c r="H35" s="45"/>
      <c r="I35" s="44"/>
      <c r="J35" s="43"/>
      <c r="K35" s="48" t="b">
        <v>1</v>
      </c>
      <c r="L35" s="43"/>
    </row>
    <row r="36" spans="4:12">
      <c r="F36" s="49"/>
      <c r="G36" s="49"/>
      <c r="H36" s="44"/>
      <c r="I36" s="44"/>
      <c r="J36" s="43"/>
      <c r="K36" s="43"/>
      <c r="L36" s="43"/>
    </row>
    <row r="37" spans="4:12" ht="15" thickBot="1">
      <c r="D37" s="50" t="s">
        <v>35</v>
      </c>
      <c r="J37" s="43"/>
      <c r="K37" s="43"/>
      <c r="L37" s="43"/>
    </row>
    <row r="38" spans="4:12">
      <c r="D38" s="51"/>
      <c r="E38" s="52"/>
      <c r="F38" s="52"/>
      <c r="G38" s="52"/>
      <c r="H38" s="53"/>
      <c r="K38" s="43"/>
      <c r="L38" s="43"/>
    </row>
    <row r="39" spans="4:12">
      <c r="D39" s="54"/>
      <c r="E39" s="6" t="s">
        <v>36</v>
      </c>
      <c r="F39" s="84"/>
      <c r="G39" s="84"/>
      <c r="H39" s="55" t="s">
        <v>37</v>
      </c>
      <c r="J39" s="43"/>
      <c r="K39" s="43"/>
      <c r="L39" s="43"/>
    </row>
    <row r="40" spans="4:12">
      <c r="D40" s="54"/>
      <c r="H40" s="55"/>
      <c r="J40" s="43"/>
      <c r="K40" s="43"/>
      <c r="L40" s="43"/>
    </row>
    <row r="41" spans="4:12" ht="15" thickBot="1">
      <c r="D41" s="56"/>
      <c r="E41" s="57"/>
      <c r="F41" s="57"/>
      <c r="G41" s="57"/>
      <c r="H41" s="58"/>
      <c r="J41" s="43"/>
      <c r="K41" s="43"/>
      <c r="L41" s="43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2025-03-21T02:29:46Z</dcterms:modified>
  <cp:category/>
  <cp:contentStatus/>
</cp:coreProperties>
</file>