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DBFCA116-A20E-4A19-88BB-33E2FA23C8AD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E13" i="6"/>
  <c r="C13" i="6"/>
  <c r="G12" i="6"/>
  <c r="E12" i="6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<sst xmlns="http://schemas.openxmlformats.org/spreadsheetml/2006/main" count="60" uniqueCount="51">
  <si>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</si>
  <si>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</si>
  <si>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</si>
  <si>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</si>
  <si>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</si>
  <si>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</si>
  <si>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</si>
  <si>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</si>
  <si>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</si>
  <si>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</si>
  <si>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</si>
  <si>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</si>
  <si>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</si>
  <si>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</si>
  <si>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</si>
  <si>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</si>
  <si>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</si>
  <si>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</si>
  <si>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</si>
  <si>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</si>
  <si>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</si>
  <si>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</si>
  <si>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</si>
  <si>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</si>
  <si>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</si>
  <si>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</si>
  <si>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</si>
  <si>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</si>
  <si>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</si>
  <si>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</si>
  <si>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</si>
  <si>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</si>
  <si>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</si>
  <si>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</si>
  <si>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</si>
  <si>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</si>
  <si>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</si>
  <si>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</si>
  <si>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 xml:space="preserve">경향학원 </t>
    <phoneticPr fontId="2" type="noConversion"/>
  </si>
  <si>
    <t>2025년1월10일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</si>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</sst>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8F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991191C-1549-4750-ABE2-F86DDC440CE2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28F8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</a:t>
          </a:r>
          <a:r>
            <a:rPr lang="ko-KR" altLang="en-US" sz="2500"/>
            <a:t> </a:t>
          </a:r>
          <a:r>
            <a:rPr lang="ko-KR" altLang="en-US" sz="3000">
              <a:latin typeface="+mj-ea"/>
              <a:ea typeface="+mj-ea"/>
            </a:rPr>
            <a:t>견적서 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/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Normal="100" workbookViewId="0">
      <selection activeCell="A4" sqref="A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38</v>
      </c>
      <c r="C5" s="81"/>
      <c r="D5" s="82" t="s">
        <v>40</v>
      </c>
      <c r="E5" s="9" t="s">
        <v>41</v>
      </c>
      <c r="F5" s="71" t="s">
        <v>45</v>
      </c>
      <c r="G5" s="72"/>
      <c r="H5" s="73"/>
      <c r="I5" s="60"/>
    </row>
    <row r="6" spans="1:52" ht="31.2">
      <c r="B6" s="91" t="s">
        <v>39</v>
      </c>
      <c r="C6" s="92"/>
      <c r="D6" s="83"/>
      <c r="E6" s="10" t="s">
        <v>42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3"/>
      <c r="E7" s="11" t="s">
        <v>43</v>
      </c>
      <c r="F7" s="85" t="s">
        <v>49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44</v>
      </c>
      <c r="F8" s="88" t="s">
        <v>50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IFERROR(VLOOKUP(B12,'상품목록 및 배송요금'!B5:E14,2,TRUE),"")</f>
        <v>참외</v>
      </c>
      <c r="D12" s="70"/>
      <c r="E12" s="40">
        <f>IFERROR(VLOOKUP(B12,상품목록,4,TRUE),"")</f>
        <v>3400</v>
      </c>
      <c r="F12" s="41">
        <v>150</v>
      </c>
      <c r="G12" s="16" t="str">
        <f>IFERROR(VLOOKUP(B12,상품목록,3,TRUE),"")</f>
        <v>Kg</v>
      </c>
      <c r="H12" s="42">
        <f>E12*F12</f>
        <v>510000</v>
      </c>
      <c r="I12" s="62"/>
    </row>
    <row r="13" spans="1:52">
      <c r="B13" s="17">
        <v>106</v>
      </c>
      <c r="C13" s="69" t="str">
        <f>IFERROR(VLOOKUP(B13,상품목록,2,TRUE),"")</f>
        <v>메론</v>
      </c>
      <c r="D13" s="70"/>
      <c r="E13" s="40">
        <f>IFERROR(VLOOKUP(B13,상품목록,4,TRUE),"")</f>
        <v>1800</v>
      </c>
      <c r="F13" s="41">
        <v>65</v>
      </c>
      <c r="G13" s="16" t="str">
        <f>IFERROR(VLOOKUP(B13,상품목록,3,TRUE),"")</f>
        <v>Kg</v>
      </c>
      <c r="H13" s="42">
        <f>E13*F13</f>
        <v>117000</v>
      </c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2025-03-20T06:05:29Z</dcterms:modified>
  <cp:category/>
  <cp:contentStatus/>
</cp:coreProperties>
</file>