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AEB5D7D2-BD4C-4483-AD6F-A43D2DF55CEA}" xr6:coauthVersionLast="36" xr6:coauthVersionMax="36" xr10:uidLastSave="{00000000-0000-0000-0000-000000000000}"/>
  <bookViews>
    <workbookView xWindow="0" yWindow="0" windowWidth="17256" windowHeight="5472" activeTab="1" xr2:uid="{00000000-000D-0000-FFFF-FFFF00000000}"/>
  </bookViews>
  <sheets>
    <sheet name="상품목록 및 배송요금" sheetId="2" r:id="rId1"/>
    <sheet name="견적서" sheetId="6" r:id="rId2"/>
    <sheet name="Sheet1" sheetId="7" r:id="rId3"/>
  </sheets>
  <definedNames>
    <definedName name="배송요금">'상품목록 및 배송요금'!$I$5:$I$7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6" l="1"/>
  <c r="G13" i="6"/>
  <c r="G14" i="6"/>
  <c r="G15" i="6"/>
  <c r="G16" i="6"/>
  <c r="G17" i="6"/>
  <c r="G18" i="6"/>
  <c r="G19" i="6"/>
  <c r="G20" i="6"/>
  <c r="G21" i="6"/>
  <c r="G12" i="6"/>
  <c r="E12" i="6"/>
  <c r="E13" i="6"/>
  <c r="E14" i="6"/>
  <c r="E15" i="6"/>
  <c r="E16" i="6"/>
  <c r="E17" i="6"/>
  <c r="E18" i="6"/>
  <c r="E19" i="6"/>
  <c r="E20" i="6"/>
  <c r="E21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12" i="6"/>
  <c r="E3" i="7" l="1"/>
  <c r="E2" i="7"/>
</calcChain>
</file>

<file path=xl/sharedStrings.xml><?xml version="1.0" encoding="utf-8"?>
<sst xmlns="http://schemas.openxmlformats.org/spreadsheetml/2006/main" count="68" uniqueCount="56">
  <si>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</si>
  <si>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</si>
  <si>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</si>
  <si>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</si>
  <si>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</si>
  <si>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</si>
  <si>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</si>
  <si>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</si>
  <si>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</si>
  <si>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</si>
  <si>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</si>
  <si>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</si>
  <si>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</si>
  <si>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</si>
  <si>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</si>
  <si>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</si>
  <si>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</si>
  <si>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</si>
  <si>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</si>
  <si>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</si>
  <si>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</si>
  <si>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</si>
  <si>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</si>
  <si>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</si>
  <si>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</si>
  <si>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</si>
  <si>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</si>
  <si>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</si>
  <si>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</si>
  <si>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</si>
  <si>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</si>
  <si>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</si>
  <si>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</si>
  <si>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</si>
  <si>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</si>
  <si>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</si>
  <si>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</si>
  <si>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</si>
  <si>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학번</t>
    <phoneticPr fontId="2" type="noConversion"/>
  </si>
  <si>
    <t>이름</t>
    <phoneticPr fontId="2" type="noConversion"/>
  </si>
  <si>
    <t>강일번</t>
    <phoneticPr fontId="2" type="noConversion"/>
  </si>
  <si>
    <t>김이번</t>
    <phoneticPr fontId="2" type="noConversion"/>
  </si>
  <si>
    <t>나삼번</t>
    <phoneticPr fontId="2" type="noConversion"/>
  </si>
  <si>
    <t>너사번</t>
    <phoneticPr fontId="2" type="noConversion"/>
  </si>
  <si>
    <t>경향학원 귀하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</si>
  <si>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</si>
  <si>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</si>
  <si>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</si>
  <si>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</si>
  <si>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</si>
  <si>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121-00-0000</t>
    <phoneticPr fontId="2" type="noConversion"/>
  </si>
  <si>
    <t>경복청과</t>
    <phoneticPr fontId="2" type="noConversion"/>
  </si>
  <si>
    <t>성명</t>
    <phoneticPr fontId="2" type="noConversion"/>
  </si>
  <si>
    <t>강서구 등촌동</t>
    <phoneticPr fontId="2" type="noConversion"/>
  </si>
  <si>
    <t>김경복</t>
    <phoneticPr fontId="2" type="noConversion"/>
  </si>
  <si>
    <t>3661-3425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</si>
</sst>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name val="Malgun Gothic"/>
      <family val="3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/>
    </xf>
    <xf numFmtId="0" fontId="12" fillId="0" borderId="24" xfId="0" applyFont="1" applyBorder="1" applyAlignment="1">
      <alignment horizontal="center" vertical="distributed" textRotation="255"/>
    </xf>
    <xf numFmtId="0" fontId="12" fillId="0" borderId="25" xfId="0" applyFont="1" applyBorder="1" applyAlignment="1">
      <alignment horizontal="center" vertical="distributed" textRotation="255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7620</xdr:rowOff>
    </xdr:from>
    <xdr:to>
      <xdr:col>7</xdr:col>
      <xdr:colOff>1280160</xdr:colOff>
      <xdr:row>2</xdr:row>
      <xdr:rowOff>213360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904933D1-73F2-4F0F-ABD4-BEE00E21DBBD}"/>
            </a:ext>
          </a:extLst>
        </xdr:cNvPr>
        <xdr:cNvSpPr/>
      </xdr:nvSpPr>
      <xdr:spPr>
        <a:xfrm>
          <a:off x="876300" y="7620"/>
          <a:ext cx="5059680" cy="662940"/>
        </a:xfrm>
        <a:prstGeom prst="roundRect">
          <a:avLst/>
        </a:prstGeom>
        <a:solidFill>
          <a:srgbClr val="99FF99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/>
            <a:t>♣견적서</a:t>
          </a:r>
          <a:r>
            <a:rPr lang="ko-KR" altLang="ko-KR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en-US" sz="24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7620</xdr:rowOff>
        </xdr:from>
        <xdr:to>
          <xdr:col>10</xdr:col>
          <xdr:colOff>15240</xdr:colOff>
          <xdr:row>35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BE98ED0-449A-4A2D-A92B-D8CFEFD3EC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 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D9" sqref="D9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7" t="s">
        <v>0</v>
      </c>
      <c r="C2" s="68"/>
      <c r="D2" s="68"/>
      <c r="E2" s="69"/>
      <c r="H2" s="67" t="s">
        <v>1</v>
      </c>
      <c r="I2" s="69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13" zoomScaleNormal="100" workbookViewId="0">
      <selection activeCell="N38" sqref="N38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71" t="s">
        <v>44</v>
      </c>
      <c r="C5" s="71"/>
      <c r="D5" s="72" t="s">
        <v>45</v>
      </c>
      <c r="E5" s="9" t="s">
        <v>46</v>
      </c>
      <c r="F5" s="89" t="s">
        <v>50</v>
      </c>
      <c r="G5" s="90"/>
      <c r="H5" s="91"/>
      <c r="I5" s="60"/>
    </row>
    <row r="6" spans="1:52" ht="31.2">
      <c r="B6" s="81">
        <v>45667</v>
      </c>
      <c r="C6" s="82"/>
      <c r="D6" s="73"/>
      <c r="E6" s="10" t="s">
        <v>47</v>
      </c>
      <c r="F6" s="11" t="s">
        <v>51</v>
      </c>
      <c r="G6" s="11" t="s">
        <v>52</v>
      </c>
      <c r="H6" s="12" t="s">
        <v>54</v>
      </c>
      <c r="I6" s="61"/>
    </row>
    <row r="7" spans="1:52" ht="16.5" customHeight="1">
      <c r="B7" s="13"/>
      <c r="C7" s="13"/>
      <c r="D7" s="73"/>
      <c r="E7" s="11" t="s">
        <v>48</v>
      </c>
      <c r="F7" s="75" t="s">
        <v>53</v>
      </c>
      <c r="G7" s="76"/>
      <c r="H7" s="77"/>
      <c r="I7" s="61"/>
    </row>
    <row r="8" spans="1:52" ht="16.5" customHeight="1" thickBot="1">
      <c r="B8" s="14"/>
      <c r="C8" s="14"/>
      <c r="D8" s="74"/>
      <c r="E8" s="21" t="s">
        <v>49</v>
      </c>
      <c r="F8" s="78" t="s">
        <v>55</v>
      </c>
      <c r="G8" s="79"/>
      <c r="H8" s="80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70"/>
      <c r="F10" s="70"/>
      <c r="G10" s="70"/>
      <c r="H10" s="38" t="s">
        <v>25</v>
      </c>
    </row>
    <row r="11" spans="1:52" ht="18" customHeight="1">
      <c r="B11" s="39" t="s">
        <v>26</v>
      </c>
      <c r="C11" s="92" t="s">
        <v>3</v>
      </c>
      <c r="D11" s="93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101</v>
      </c>
      <c r="C12" s="87" t="str">
        <f t="shared" ref="C12:C30" si="0">IFERROR(VLOOKUP(B12,상품목록,2,0),"")</f>
        <v>부사</v>
      </c>
      <c r="D12" s="88"/>
      <c r="E12" s="40">
        <f t="shared" ref="E12:E21" si="1">IFERROR(VLOOKUP(B12,상품목록,4,0),"")</f>
        <v>60000</v>
      </c>
      <c r="F12" s="41"/>
      <c r="G12" s="16" t="str">
        <f t="shared" ref="G12:G21" si="2">IFERROR(VLOOKUP(B12,상품목록,3,0),"")</f>
        <v>Box</v>
      </c>
      <c r="H12" s="42">
        <f>E12*F12</f>
        <v>0</v>
      </c>
      <c r="I12" s="62"/>
    </row>
    <row r="13" spans="1:52">
      <c r="B13" s="17">
        <v>102</v>
      </c>
      <c r="C13" s="87" t="str">
        <f t="shared" si="0"/>
        <v>토마토</v>
      </c>
      <c r="D13" s="88"/>
      <c r="E13" s="40">
        <f t="shared" si="1"/>
        <v>1500</v>
      </c>
      <c r="F13" s="41"/>
      <c r="G13" s="16" t="str">
        <f t="shared" si="2"/>
        <v>Kg</v>
      </c>
      <c r="H13" s="42"/>
      <c r="I13" s="62"/>
    </row>
    <row r="14" spans="1:52">
      <c r="B14" s="17">
        <v>103</v>
      </c>
      <c r="C14" s="87" t="str">
        <f t="shared" si="0"/>
        <v>수박</v>
      </c>
      <c r="D14" s="88"/>
      <c r="E14" s="40">
        <f t="shared" si="1"/>
        <v>12500</v>
      </c>
      <c r="F14" s="43"/>
      <c r="G14" s="16" t="str">
        <f t="shared" si="2"/>
        <v>개당</v>
      </c>
      <c r="H14" s="42"/>
      <c r="I14" s="62"/>
    </row>
    <row r="15" spans="1:52">
      <c r="B15" s="17">
        <v>104</v>
      </c>
      <c r="C15" s="87" t="str">
        <f t="shared" si="0"/>
        <v>딸기</v>
      </c>
      <c r="D15" s="88"/>
      <c r="E15" s="40">
        <f t="shared" si="1"/>
        <v>5000</v>
      </c>
      <c r="F15" s="43"/>
      <c r="G15" s="16" t="str">
        <f t="shared" si="2"/>
        <v>Kg</v>
      </c>
      <c r="H15" s="42"/>
      <c r="I15" s="62"/>
    </row>
    <row r="16" spans="1:52">
      <c r="B16" s="17">
        <v>105</v>
      </c>
      <c r="C16" s="87" t="str">
        <f t="shared" si="0"/>
        <v>참외</v>
      </c>
      <c r="D16" s="88"/>
      <c r="E16" s="40">
        <f t="shared" si="1"/>
        <v>3400</v>
      </c>
      <c r="F16" s="43"/>
      <c r="G16" s="16" t="str">
        <f t="shared" si="2"/>
        <v>Kg</v>
      </c>
      <c r="H16" s="42"/>
      <c r="I16" s="62"/>
    </row>
    <row r="17" spans="2:12">
      <c r="B17" s="17">
        <v>106</v>
      </c>
      <c r="C17" s="87" t="str">
        <f t="shared" si="0"/>
        <v>메론</v>
      </c>
      <c r="D17" s="88"/>
      <c r="E17" s="40">
        <f t="shared" si="1"/>
        <v>1800</v>
      </c>
      <c r="F17" s="43"/>
      <c r="G17" s="16" t="str">
        <f t="shared" si="2"/>
        <v>Kg</v>
      </c>
      <c r="H17" s="42"/>
      <c r="I17" s="62"/>
    </row>
    <row r="18" spans="2:12">
      <c r="B18" s="17">
        <v>107</v>
      </c>
      <c r="C18" s="87" t="str">
        <f t="shared" si="0"/>
        <v>양파</v>
      </c>
      <c r="D18" s="88"/>
      <c r="E18" s="40">
        <f t="shared" si="1"/>
        <v>800</v>
      </c>
      <c r="F18" s="43"/>
      <c r="G18" s="16" t="str">
        <f t="shared" si="2"/>
        <v>Kg</v>
      </c>
      <c r="H18" s="42"/>
      <c r="I18" s="62"/>
    </row>
    <row r="19" spans="2:12">
      <c r="B19" s="17">
        <v>108</v>
      </c>
      <c r="C19" s="87" t="str">
        <f t="shared" si="0"/>
        <v>버섯</v>
      </c>
      <c r="D19" s="88"/>
      <c r="E19" s="40">
        <f t="shared" si="1"/>
        <v>60000</v>
      </c>
      <c r="F19" s="43"/>
      <c r="G19" s="16" t="str">
        <f t="shared" si="2"/>
        <v>Box</v>
      </c>
      <c r="H19" s="42"/>
      <c r="I19" s="62"/>
    </row>
    <row r="20" spans="2:12">
      <c r="B20" s="17">
        <v>109</v>
      </c>
      <c r="C20" s="87" t="str">
        <f t="shared" si="0"/>
        <v>감자</v>
      </c>
      <c r="D20" s="88"/>
      <c r="E20" s="40">
        <f t="shared" si="1"/>
        <v>980</v>
      </c>
      <c r="F20" s="43"/>
      <c r="G20" s="16" t="str">
        <f t="shared" si="2"/>
        <v>Kg</v>
      </c>
      <c r="H20" s="42"/>
      <c r="I20" s="62"/>
    </row>
    <row r="21" spans="2:12">
      <c r="B21" s="17">
        <v>110</v>
      </c>
      <c r="C21" s="87" t="str">
        <f t="shared" si="0"/>
        <v>고구마</v>
      </c>
      <c r="D21" s="88"/>
      <c r="E21" s="40">
        <f t="shared" si="1"/>
        <v>1380</v>
      </c>
      <c r="F21" s="43"/>
      <c r="G21" s="16" t="str">
        <f t="shared" si="2"/>
        <v>Kg</v>
      </c>
      <c r="H21" s="42"/>
      <c r="I21" s="62"/>
    </row>
    <row r="22" spans="2:12">
      <c r="B22" s="17"/>
      <c r="C22" s="87" t="str">
        <f t="shared" si="0"/>
        <v/>
      </c>
      <c r="D22" s="88"/>
      <c r="E22" s="40"/>
      <c r="F22" s="43"/>
      <c r="G22" s="16"/>
      <c r="H22" s="42"/>
      <c r="I22" s="62"/>
    </row>
    <row r="23" spans="2:12">
      <c r="B23" s="17"/>
      <c r="C23" s="87" t="str">
        <f t="shared" si="0"/>
        <v/>
      </c>
      <c r="D23" s="88"/>
      <c r="E23" s="40"/>
      <c r="F23" s="43"/>
      <c r="G23" s="16"/>
      <c r="H23" s="42"/>
      <c r="I23" s="62"/>
    </row>
    <row r="24" spans="2:12">
      <c r="B24" s="17"/>
      <c r="C24" s="87" t="str">
        <f t="shared" si="0"/>
        <v/>
      </c>
      <c r="D24" s="88"/>
      <c r="E24" s="40"/>
      <c r="F24" s="43"/>
      <c r="G24" s="16"/>
      <c r="H24" s="42"/>
      <c r="I24" s="62"/>
    </row>
    <row r="25" spans="2:12">
      <c r="B25" s="17"/>
      <c r="C25" s="87" t="str">
        <f t="shared" si="0"/>
        <v/>
      </c>
      <c r="D25" s="88"/>
      <c r="E25" s="40"/>
      <c r="F25" s="43"/>
      <c r="G25" s="16"/>
      <c r="H25" s="42"/>
      <c r="I25" s="62"/>
    </row>
    <row r="26" spans="2:12">
      <c r="B26" s="17"/>
      <c r="C26" s="87" t="str">
        <f t="shared" si="0"/>
        <v/>
      </c>
      <c r="D26" s="88"/>
      <c r="E26" s="40"/>
      <c r="F26" s="43"/>
      <c r="G26" s="16"/>
      <c r="H26" s="42"/>
      <c r="I26" s="62"/>
    </row>
    <row r="27" spans="2:12">
      <c r="B27" s="17"/>
      <c r="C27" s="87" t="str">
        <f t="shared" si="0"/>
        <v/>
      </c>
      <c r="D27" s="88"/>
      <c r="E27" s="40"/>
      <c r="F27" s="43"/>
      <c r="G27" s="16"/>
      <c r="H27" s="42"/>
      <c r="I27" s="62"/>
    </row>
    <row r="28" spans="2:12">
      <c r="B28" s="17"/>
      <c r="C28" s="87" t="str">
        <f t="shared" si="0"/>
        <v/>
      </c>
      <c r="D28" s="88"/>
      <c r="E28" s="40"/>
      <c r="F28" s="43"/>
      <c r="G28" s="16"/>
      <c r="H28" s="42"/>
      <c r="I28" s="62"/>
      <c r="J28" s="44"/>
      <c r="K28" s="44"/>
      <c r="L28" s="44"/>
    </row>
    <row r="29" spans="2:12">
      <c r="B29" s="17"/>
      <c r="C29" s="87" t="str">
        <f t="shared" si="0"/>
        <v/>
      </c>
      <c r="D29" s="88"/>
      <c r="E29" s="40"/>
      <c r="F29" s="43"/>
      <c r="G29" s="16"/>
      <c r="H29" s="42"/>
      <c r="I29" s="62"/>
      <c r="J29" s="44"/>
      <c r="K29" s="44"/>
      <c r="L29" s="44"/>
    </row>
    <row r="30" spans="2:12">
      <c r="B30" s="17"/>
      <c r="C30" s="87" t="str">
        <f t="shared" si="0"/>
        <v/>
      </c>
      <c r="D30" s="88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83" t="s">
        <v>30</v>
      </c>
      <c r="G32" s="84"/>
      <c r="H32" s="46"/>
      <c r="I32" s="45"/>
      <c r="K32" s="44"/>
      <c r="L32" s="44"/>
    </row>
    <row r="33" spans="4:12">
      <c r="F33" s="83" t="s">
        <v>31</v>
      </c>
      <c r="G33" s="84"/>
      <c r="H33" s="46"/>
      <c r="I33" s="45"/>
      <c r="J33" s="44"/>
      <c r="K33" s="44"/>
      <c r="L33" s="44"/>
    </row>
    <row r="34" spans="4:12">
      <c r="F34" s="85" t="s">
        <v>32</v>
      </c>
      <c r="G34" s="85"/>
      <c r="H34" s="47"/>
      <c r="I34" s="63"/>
      <c r="J34" s="48" t="s">
        <v>33</v>
      </c>
      <c r="K34" s="44"/>
      <c r="L34" s="44"/>
    </row>
    <row r="35" spans="4:12">
      <c r="F35" s="83" t="s">
        <v>34</v>
      </c>
      <c r="G35" s="84"/>
      <c r="H35" s="46"/>
      <c r="I35" s="45"/>
      <c r="J35" s="44"/>
      <c r="K35" s="49" t="b">
        <v>1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86"/>
      <c r="G39" s="86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  <mergeCell ref="B6:C6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7620</xdr:rowOff>
                  </from>
                  <to>
                    <xdr:col>10</xdr:col>
                    <xdr:colOff>15240</xdr:colOff>
                    <xdr:row>35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29B58-0DAF-4C2E-A1CC-13B5D6909173}">
  <dimension ref="A1:E5"/>
  <sheetViews>
    <sheetView workbookViewId="0">
      <selection activeCell="E22" sqref="E22"/>
    </sheetView>
  </sheetViews>
  <sheetFormatPr defaultRowHeight="17.399999999999999"/>
  <sheetData>
    <row r="1" spans="1:5">
      <c r="A1" s="66" t="s">
        <v>38</v>
      </c>
      <c r="B1" s="66" t="s">
        <v>39</v>
      </c>
      <c r="D1" s="66" t="s">
        <v>38</v>
      </c>
      <c r="E1" s="66">
        <v>10105</v>
      </c>
    </row>
    <row r="2" spans="1:5">
      <c r="A2" s="66">
        <v>10101</v>
      </c>
      <c r="B2" s="66" t="s">
        <v>40</v>
      </c>
      <c r="D2" s="66" t="s">
        <v>39</v>
      </c>
      <c r="E2" s="66" t="str">
        <f>IFERROR(INDEX($B$2:$B$5,MATCH(E1,$A$2:$A$5,0)),"")</f>
        <v/>
      </c>
    </row>
    <row r="3" spans="1:5">
      <c r="A3" s="66">
        <v>10102</v>
      </c>
      <c r="B3" s="66" t="s">
        <v>41</v>
      </c>
      <c r="D3" s="66" t="s">
        <v>39</v>
      </c>
      <c r="E3" s="66" t="str">
        <f>IFERROR(VLOOKUP(E2,$A$2:$B$5,2,0),"")</f>
        <v/>
      </c>
    </row>
    <row r="4" spans="1:5">
      <c r="A4" s="66">
        <v>10103</v>
      </c>
      <c r="B4" s="66" t="s">
        <v>42</v>
      </c>
    </row>
    <row r="5" spans="1:5">
      <c r="A5" s="66">
        <v>10104</v>
      </c>
      <c r="B5" s="66" t="s">
        <v>43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상품목록 및 배송요금</vt:lpstr>
      <vt:lpstr>견적서</vt:lpstr>
      <vt:lpstr>Sheet1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2025-03-21T02:29:41Z</dcterms:modified>
  <cp:category/>
  <cp:contentStatus/>
</cp:coreProperties>
</file>