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비즈니스엑셀\"/>
    </mc:Choice>
  </mc:AlternateContent>
  <xr:revisionPtr revIDLastSave="0" documentId="13_ncr:1_{BCE92C43-44D2-4E05-B63E-8450CA8E07C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3" i="2"/>
  <c r="D11" i="2"/>
  <c r="D10" i="2"/>
  <c r="F10" i="2"/>
  <c r="F9" i="2"/>
  <c r="D9" i="2"/>
  <c r="D12" i="2"/>
  <c r="F11" i="2" l="1"/>
  <c r="C15" i="2"/>
</calcChain>
</file>

<file path=xl/sharedStrings.xml><?xml version="1.0" encoding="utf-8"?>
<sst xmlns="http://schemas.openxmlformats.org/spreadsheetml/2006/main" count="268" uniqueCount="214">
  <si>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</si>
  <si>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</si>
  <si>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</si>
  <si>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</si>
  <si>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</si>
  <si>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</si>
  <si>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</si>
  <si>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</si>
  <si>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</si>
  <si>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</si>
  <si>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</si>
  <si>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</si>
  <si>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</si>
  <si>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</si>
  <si>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</si>
  <si>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</si>
  <si>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</si>
  <si>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</si>
  <si>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</si>
  <si>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</si>
  <si>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</si>
  <si>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</si>
  <si>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</si>
  <si>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</si>
  <si>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</si>
  <si>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</si>
  <si>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</si>
  <si>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</si>
  <si>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</si>
  <si>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</si>
  <si>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</si>
  <si>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</si>
  <si>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</si>
  <si>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</si>
  <si>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</si>
  <si>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</si>
  <si>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</si>
  <si>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</si>
  <si>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</si>
  <si>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</si>
  <si>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</si>
  <si>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</si>
  <si>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</si>
  <si>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</si>
  <si>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</si>
  <si>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</si>
  <si>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</si>
  <si>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</si>
  <si>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</si>
  <si>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</si>
  <si>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</si>
  <si>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</si>
  <si>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</si>
  <si>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</si>
  <si>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</si>
  <si>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</si>
  <si>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</si>
  <si>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</si>
  <si>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</si>
  <si>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</si>
  <si>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</si>
  <si>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</si>
  <si>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</si>
  <si>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</si>
  <si>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</si>
  <si>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</si>
  <si>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</si>
  <si>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</si>
  <si>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</si>
  <si>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</si>
  <si>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</si>
  <si>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</si>
  <si>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</si>
  <si>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</si>
  <si>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</si>
  <si>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</si>
  <si>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</si>
  <si>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</si>
  <si>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</si>
  <si>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</si>
  <si>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</si>
  <si>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</si>
  <si>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</si>
  <si>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</si>
  <si>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</si>
  <si>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</si>
  <si>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</si>
  <si>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</si>
  <si>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</si>
  <si>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</si>
  <si>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</si>
  <si>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</si>
  <si>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</si>
  <si>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</si>
  <si>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</si>
  <si>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</si>
  <si>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</si>
  <si>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</si>
  <si>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</si>
  <si>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</si>
  <si>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</si>
  <si>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</si>
  <si>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</si>
  <si>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</si>
  <si>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</si>
  <si>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</si>
  <si>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</si>
  <si>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</si>
  <si>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</si>
  <si>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</si>
  <si>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</si>
  <si>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</si>
  <si>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</si>
  <si>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</si>
  <si>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</si>
  <si>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</si>
  <si>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</si>
  <si>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</si>
  <si>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</si>
  <si>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</si>
  <si>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</si>
  <si>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</si>
  <si>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</si>
  <si>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</si>
  <si>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</si>
  <si>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</si>
  <si>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</si>
  <si>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</si>
  <si>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</si>
  <si>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</si>
  <si>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</si>
  <si>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</si>
  <si>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</si>
  <si>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</si>
  <si>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</si>
  <si>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</si>
  <si>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</si>
  <si>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</si>
  <si>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</si>
  <si>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</si>
  <si>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</si>
  <si>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</si>
  <si>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</si>
  <si>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</si>
  <si>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</si>
  <si>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</si>
  <si>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</si>
  <si>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</si>
  <si>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</si>
  <si>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</si>
  <si>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</si>
  <si>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</si>
  <si>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</si>
  <si>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</si>
  <si>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</si>
  <si>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</si>
  <si>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</si>
  <si>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</si>
  <si>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</si>
  <si>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</si>
  <si>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</si>
  <si>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</si>
  <si>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</si>
  <si>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</si>
  <si>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</si>
  <si>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</si>
  <si>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</si>
  <si>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</si>
  <si>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</si>
  <si>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</si>
  <si>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</si>
  <si>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</si>
  <si>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</si>
  <si>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</si>
  <si>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</si>
  <si>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</si>
  <si>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</si>
  <si>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</si>
  <si>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</si>
  <si>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</si>
  <si>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</si>
  <si>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</si>
  <si>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</si>
  <si>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</si>
  <si>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</si>
  <si>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</si>
  <si>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</si>
  <si>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</si>
  <si>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</si>
  <si>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</si>
  <si>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</si>
  <si>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</si>
  <si>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</si>
  <si>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</si>
  <si>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</si>
  <si>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</si>
  <si>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</si>
  <si>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</si>
  <si>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</si>
  <si>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</si>
  <si>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</si>
  <si>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</si>
  <si>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</si>
  <si>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</si>
  <si>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증명서</t>
    <phoneticPr fontId="1" type="noConversion"/>
  </si>
  <si>
    <t>용     도</t>
    <phoneticPr fontId="1" type="noConversion"/>
  </si>
  <si>
    <t>상 호:</t>
    <phoneticPr fontId="1" type="noConversion"/>
  </si>
  <si>
    <t>서울시 송파구 가락동 111</t>
    <phoneticPr fontId="1" type="noConversion"/>
  </si>
  <si>
    <t>주식회사 제일통상</t>
    <phoneticPr fontId="1" type="noConversion"/>
  </si>
  <si>
    <t>김기영</t>
    <phoneticPr fontId="1" type="noConversion"/>
  </si>
  <si>
    <t xml:space="preserve">전화번호: </t>
    <phoneticPr fontId="1" type="noConversion"/>
  </si>
  <si>
    <t>02-2289-0202</t>
    <phoneticPr fontId="1" type="noConversion"/>
  </si>
  <si>
    <t>주소:</t>
    <phoneticPr fontId="1" type="noConversion"/>
  </si>
  <si>
    <t>대표: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</si>
</sst>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Border="1" applyAlignment="1">
      <alignment horizontal="distributed" vertical="center"/>
    </xf>
    <xf numFmtId="0" fontId="0" fillId="0" borderId="17" xfId="0" applyBorder="1" applyAlignment="1">
      <alignment horizontal="distributed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J4" sqref="J4:J8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4" t="s">
        <v>202</v>
      </c>
      <c r="C1" s="11"/>
      <c r="D1" s="11"/>
      <c r="E1" s="11"/>
      <c r="F1" s="11"/>
      <c r="G1" s="11"/>
      <c r="H1" s="49"/>
    </row>
    <row r="3" spans="2:10" ht="15" customHeight="1" x14ac:dyDescent="0.4">
      <c r="B3" s="35" t="s">
        <v>106</v>
      </c>
      <c r="C3" s="36" t="s">
        <v>108</v>
      </c>
      <c r="D3" s="36" t="s">
        <v>107</v>
      </c>
      <c r="E3" s="36" t="s">
        <v>109</v>
      </c>
      <c r="F3" s="36" t="s">
        <v>110</v>
      </c>
      <c r="G3" s="36" t="s">
        <v>111</v>
      </c>
      <c r="H3" s="37" t="s">
        <v>112</v>
      </c>
      <c r="J3" s="36" t="s">
        <v>122</v>
      </c>
    </row>
    <row r="4" spans="2:10" ht="15" customHeight="1" x14ac:dyDescent="0.4">
      <c r="B4" s="30" t="s">
        <v>163</v>
      </c>
      <c r="C4" s="2" t="s">
        <v>80</v>
      </c>
      <c r="D4" s="28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1" t="s">
        <v>164</v>
      </c>
      <c r="C5" s="7" t="s">
        <v>54</v>
      </c>
      <c r="D5" s="29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1" t="s">
        <v>165</v>
      </c>
      <c r="C6" s="7" t="s">
        <v>52</v>
      </c>
      <c r="D6" s="29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1" t="s">
        <v>166</v>
      </c>
      <c r="C7" s="7" t="s">
        <v>51</v>
      </c>
      <c r="D7" s="29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1" t="s">
        <v>167</v>
      </c>
      <c r="C8" s="7" t="s">
        <v>66</v>
      </c>
      <c r="D8" s="29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1" t="s">
        <v>168</v>
      </c>
      <c r="C9" s="7" t="s">
        <v>72</v>
      </c>
      <c r="D9" s="29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1" t="s">
        <v>169</v>
      </c>
      <c r="C10" s="7" t="s">
        <v>62</v>
      </c>
      <c r="D10" s="29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1" t="s">
        <v>170</v>
      </c>
      <c r="C11" s="7" t="s">
        <v>56</v>
      </c>
      <c r="D11" s="29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1" t="s">
        <v>171</v>
      </c>
      <c r="C12" s="7" t="s">
        <v>44</v>
      </c>
      <c r="D12" s="29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1" t="s">
        <v>172</v>
      </c>
      <c r="C13" s="7" t="s">
        <v>59</v>
      </c>
      <c r="D13" s="29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2" t="s">
        <v>173</v>
      </c>
      <c r="C14" s="7" t="s">
        <v>45</v>
      </c>
      <c r="D14" s="29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1" t="s">
        <v>174</v>
      </c>
      <c r="C15" s="7" t="s">
        <v>53</v>
      </c>
      <c r="D15" s="29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1" t="s">
        <v>175</v>
      </c>
      <c r="C16" s="7" t="s">
        <v>49</v>
      </c>
      <c r="D16" s="29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1" t="s">
        <v>176</v>
      </c>
      <c r="C17" s="7" t="s">
        <v>67</v>
      </c>
      <c r="D17" s="29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3" t="s">
        <v>177</v>
      </c>
      <c r="C18" s="7" t="s">
        <v>78</v>
      </c>
      <c r="D18" s="29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1" t="s">
        <v>178</v>
      </c>
      <c r="C19" s="7" t="s">
        <v>57</v>
      </c>
      <c r="D19" s="29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3" t="s">
        <v>179</v>
      </c>
      <c r="C20" s="7" t="s">
        <v>43</v>
      </c>
      <c r="D20" s="29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1" t="s">
        <v>180</v>
      </c>
      <c r="C21" s="7" t="s">
        <v>77</v>
      </c>
      <c r="D21" s="29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1" t="s">
        <v>181</v>
      </c>
      <c r="C22" s="7" t="s">
        <v>48</v>
      </c>
      <c r="D22" s="29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1" t="s">
        <v>182</v>
      </c>
      <c r="C23" s="7" t="s">
        <v>63</v>
      </c>
      <c r="D23" s="29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1" t="s">
        <v>183</v>
      </c>
      <c r="C24" s="7" t="s">
        <v>65</v>
      </c>
      <c r="D24" s="29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1" t="s">
        <v>184</v>
      </c>
      <c r="C25" s="7" t="s">
        <v>55</v>
      </c>
      <c r="D25" s="29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1" t="s">
        <v>185</v>
      </c>
      <c r="C26" s="7" t="s">
        <v>60</v>
      </c>
      <c r="D26" s="29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1" t="s">
        <v>186</v>
      </c>
      <c r="C27" s="7" t="s">
        <v>46</v>
      </c>
      <c r="D27" s="29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1" t="s">
        <v>187</v>
      </c>
      <c r="C28" s="7" t="s">
        <v>69</v>
      </c>
      <c r="D28" s="29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1" t="s">
        <v>188</v>
      </c>
      <c r="C29" s="7" t="s">
        <v>75</v>
      </c>
      <c r="D29" s="29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1" t="s">
        <v>189</v>
      </c>
      <c r="C30" s="7" t="s">
        <v>81</v>
      </c>
      <c r="D30" s="29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1" t="s">
        <v>190</v>
      </c>
      <c r="C31" s="7" t="s">
        <v>70</v>
      </c>
      <c r="D31" s="29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1" t="s">
        <v>191</v>
      </c>
      <c r="C32" s="7" t="s">
        <v>64</v>
      </c>
      <c r="D32" s="29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1" t="s">
        <v>192</v>
      </c>
      <c r="C33" s="7" t="s">
        <v>76</v>
      </c>
      <c r="D33" s="29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1" t="s">
        <v>193</v>
      </c>
      <c r="C34" s="7" t="s">
        <v>71</v>
      </c>
      <c r="D34" s="29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1" t="s">
        <v>194</v>
      </c>
      <c r="C35" s="7" t="s">
        <v>50</v>
      </c>
      <c r="D35" s="29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1" t="s">
        <v>195</v>
      </c>
      <c r="C36" s="7" t="s">
        <v>79</v>
      </c>
      <c r="D36" s="29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1" t="s">
        <v>196</v>
      </c>
      <c r="C37" s="7" t="s">
        <v>68</v>
      </c>
      <c r="D37" s="29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1" t="s">
        <v>197</v>
      </c>
      <c r="C38" s="7" t="s">
        <v>58</v>
      </c>
      <c r="D38" s="29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1" t="s">
        <v>198</v>
      </c>
      <c r="C39" s="7" t="s">
        <v>61</v>
      </c>
      <c r="D39" s="29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1" t="s">
        <v>199</v>
      </c>
      <c r="C40" s="7" t="s">
        <v>74</v>
      </c>
      <c r="D40" s="29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1" t="s">
        <v>200</v>
      </c>
      <c r="C41" s="7" t="s">
        <v>73</v>
      </c>
      <c r="D41" s="29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1" t="s">
        <v>201</v>
      </c>
      <c r="C42" s="7" t="s">
        <v>47</v>
      </c>
      <c r="D42" s="29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zoomScale="85" zoomScaleNormal="85" workbookViewId="0">
      <selection activeCell="D3" sqref="D3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38"/>
      <c r="C2" s="39"/>
      <c r="D2" s="39"/>
      <c r="E2" s="39"/>
      <c r="F2" s="39"/>
      <c r="G2" s="40"/>
    </row>
    <row r="3" spans="2:7" ht="21" customHeight="1" x14ac:dyDescent="0.4">
      <c r="B3" s="41"/>
      <c r="C3" s="47" t="s">
        <v>203</v>
      </c>
      <c r="D3" s="42"/>
      <c r="E3" s="48" t="s">
        <v>205</v>
      </c>
      <c r="F3" s="42"/>
      <c r="G3" s="43"/>
    </row>
    <row r="4" spans="2:7" x14ac:dyDescent="0.4">
      <c r="B4" s="44"/>
      <c r="C4" s="45"/>
      <c r="D4" s="45"/>
      <c r="E4" s="45"/>
      <c r="F4" s="45"/>
      <c r="G4" s="46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2" t="s">
        <v>204</v>
      </c>
      <c r="D7" s="52"/>
      <c r="E7" s="52"/>
      <c r="F7" s="52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5" t="s">
        <v>113</v>
      </c>
      <c r="D9" s="23" t="str">
        <f>IFERROR(VLOOKUP(D3,사원명부,3,FALSE),"")</f>
        <v/>
      </c>
      <c r="E9" s="25" t="s">
        <v>1</v>
      </c>
      <c r="F9" s="13" t="str">
        <f>IFERROR(VLOOKUP(D3,사원명부,2,FALSE),"")</f>
        <v/>
      </c>
      <c r="G9" s="18"/>
    </row>
    <row r="10" spans="2:7" ht="50.1" customHeight="1" x14ac:dyDescent="0.4">
      <c r="B10" s="17"/>
      <c r="C10" s="25" t="s">
        <v>2</v>
      </c>
      <c r="D10" s="23" t="str">
        <f>IFERROR(VLOOKUP(D3,사원명부,4,FALSE),"")</f>
        <v/>
      </c>
      <c r="E10" s="25" t="s">
        <v>0</v>
      </c>
      <c r="F10" s="23" t="str">
        <f>IFERROR(VLOOKUP(D3,사원명부,5,FALSE),"")</f>
        <v/>
      </c>
      <c r="G10" s="18"/>
    </row>
    <row r="11" spans="2:7" ht="24.9" customHeight="1" x14ac:dyDescent="0.4">
      <c r="B11" s="17"/>
      <c r="C11" s="26" t="s">
        <v>116</v>
      </c>
      <c r="D11" s="24" t="str">
        <f>IFERROR(VLOOKUP(D3,사원명부,6,FALSE),"")</f>
        <v/>
      </c>
      <c r="E11" s="12" t="s">
        <v>114</v>
      </c>
      <c r="F11" s="53" t="str">
        <f ca="1">IFERROR(DATEDIF(D11,D12,"Y")&amp;"년"&amp;DATEDIF(D11,D12,"YM")&amp;"개월","")</f>
        <v/>
      </c>
      <c r="G11" s="18"/>
    </row>
    <row r="12" spans="2:7" ht="24.9" customHeight="1" x14ac:dyDescent="0.4">
      <c r="B12" s="17"/>
      <c r="C12" s="27" t="s">
        <v>117</v>
      </c>
      <c r="D12" s="24">
        <f ca="1">TODAY()</f>
        <v>45757</v>
      </c>
      <c r="E12" s="12" t="s">
        <v>115</v>
      </c>
      <c r="F12" s="53"/>
      <c r="G12" s="18"/>
    </row>
    <row r="13" spans="2:7" ht="50.1" customHeight="1" x14ac:dyDescent="0.4">
      <c r="B13" s="17"/>
      <c r="C13" s="25" t="s">
        <v>3</v>
      </c>
      <c r="D13" s="54" t="str">
        <f>IFERROR(VLOOKUP(D3,사원명부,7,FALSE),"")</f>
        <v/>
      </c>
      <c r="E13" s="55"/>
      <c r="F13" s="56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57" t="str">
        <f ca="1">TEXT(D11,"상기인은 YYYY년 MM월 DD일에 입사하여")&amp;TEXT(D12," YYYY년 MM월 DD일까지 재직하였음을 증명합니다.")</f>
        <v xml:space="preserve"> 2025년 04월 10일까지 재직하였음을 증명합니다.</v>
      </c>
      <c r="D15" s="57"/>
      <c r="E15" s="57"/>
      <c r="F15" s="57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1" t="str">
        <f>"용 도 : "&amp;F3</f>
        <v xml:space="preserve">용 도 : </v>
      </c>
      <c r="D17" s="51"/>
      <c r="E17" s="51"/>
      <c r="F17" s="51"/>
      <c r="G17" s="18"/>
    </row>
    <row r="18" spans="2:7" ht="33" customHeight="1" x14ac:dyDescent="0.4">
      <c r="B18" s="17"/>
      <c r="C18" s="50">
        <f ca="1">TODAY()</f>
        <v>45757</v>
      </c>
      <c r="D18" s="50"/>
      <c r="E18" s="50"/>
      <c r="F18" s="50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62" t="s">
        <v>212</v>
      </c>
      <c r="D20" s="58" t="s">
        <v>207</v>
      </c>
      <c r="F20" s="19"/>
      <c r="G20" s="18"/>
    </row>
    <row r="21" spans="2:7" ht="34.5" customHeight="1" x14ac:dyDescent="0.4">
      <c r="B21" s="17"/>
      <c r="C21" s="62" t="s">
        <v>206</v>
      </c>
      <c r="D21" s="59" t="s">
        <v>208</v>
      </c>
      <c r="F21" s="19"/>
      <c r="G21" s="18"/>
    </row>
    <row r="22" spans="2:7" ht="34.5" customHeight="1" x14ac:dyDescent="0.4">
      <c r="B22" s="17"/>
      <c r="C22" s="62" t="s">
        <v>213</v>
      </c>
      <c r="D22" s="60" t="s">
        <v>209</v>
      </c>
      <c r="F22" s="19"/>
      <c r="G22" s="18"/>
    </row>
    <row r="23" spans="2:7" ht="33" customHeight="1" x14ac:dyDescent="0.4">
      <c r="B23" s="20"/>
      <c r="C23" s="63" t="s">
        <v>210</v>
      </c>
      <c r="D23" s="61" t="s">
        <v>211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6A924D4A-EE06-412C-BFAF-58723CD502C8}">
      <formula1>사번</formula1>
    </dataValidation>
    <dataValidation type="list" allowBlank="1" showInputMessage="1" showErrorMessage="1" sqref="F3" xr:uid="{BE851191-0472-4E0F-8F7B-89F09EA6B259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2025-04-10T04:53:44Z</dcterms:modified>
</cp:coreProperties>
</file>