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7EE4EB-EF45-4AB2-B4BB-E9854BC0CF17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E13" i="6"/>
  <c r="C13" i="6"/>
  <c r="E12" i="6"/>
  <c r="H12" i="6" s="1"/>
  <c r="G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<sst xmlns="http://schemas.openxmlformats.org/spreadsheetml/2006/main" count="59" uniqueCount="50">
  <si>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</si>
  <si>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</si>
  <si>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</si>
  <si>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</si>
  <si>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</si>
  <si>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</si>
  <si>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</si>
  <si>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</si>
  <si>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</si>
  <si>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</si>
  <si>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</si>
  <si>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</si>
  <si>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</si>
  <si>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</si>
  <si>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</si>
  <si>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</si>
  <si>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</si>
  <si>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</si>
  <si>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</si>
  <si>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</si>
  <si>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</si>
  <si>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</si>
  <si>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</si>
  <si>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</si>
  <si>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</si>
  <si>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</si>
  <si>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</si>
  <si>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</si>
  <si>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</si>
  <si>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</si>
  <si>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</si>
  <si>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</si>
  <si>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</si>
  <si>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</si>
  <si>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</si>
  <si>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</si>
  <si>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</si>
  <si>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</si>
  <si>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</si>
  <si>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</si>
  <si>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</si>
  <si>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</si>
  <si>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</si>
  <si>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</si>
  <si>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</si>
  <si>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</si>
  <si>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</si>
  <si>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</si>
  <si>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경복청과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</si>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</sst>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52238596-C0A0-4626-8153-901CFFABDD31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aseline="0"/>
            <a:t>♣ </a:t>
          </a:r>
          <a:r>
            <a:rPr lang="ko-KR" altLang="en-US" sz="2400"/>
            <a:t>견적서</a:t>
          </a:r>
          <a:r>
            <a:rPr lang="ko-KR" altLang="en-US" sz="2400" baseline="0"/>
            <a:t> ♣</a:t>
          </a:r>
          <a:endParaRPr lang="ko-KR" alt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7" sqref="C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K14" sqref="K1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5.69921875" style="6" bestFit="1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1" t="s">
        <v>49</v>
      </c>
      <c r="C5" s="81"/>
      <c r="D5" s="82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1">
        <v>45667</v>
      </c>
      <c r="C6" s="92"/>
      <c r="D6" s="83"/>
      <c r="E6" s="10" t="s">
        <v>40</v>
      </c>
      <c r="F6" s="11" t="s">
        <v>48</v>
      </c>
      <c r="G6" s="11" t="s">
        <v>47</v>
      </c>
      <c r="H6" s="12" t="s">
        <v>44</v>
      </c>
      <c r="I6" s="61"/>
    </row>
    <row r="7" spans="1:52" ht="16.5" customHeight="1">
      <c r="B7" s="13"/>
      <c r="C7" s="13"/>
      <c r="D7" s="83"/>
      <c r="E7" s="11" t="s">
        <v>41</v>
      </c>
      <c r="F7" s="85" t="s">
        <v>45</v>
      </c>
      <c r="G7" s="86"/>
      <c r="H7" s="87"/>
      <c r="I7" s="61"/>
    </row>
    <row r="8" spans="1:52" ht="16.5" customHeight="1" thickBot="1">
      <c r="B8" s="14"/>
      <c r="C8" s="14"/>
      <c r="D8" s="84"/>
      <c r="E8" s="21" t="s">
        <v>42</v>
      </c>
      <c r="F8" s="88" t="s">
        <v>46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IFERROR(VLOOKUP(B12,상품목록,2,0),"")</f>
        <v>참외</v>
      </c>
      <c r="D12" s="70"/>
      <c r="E12" s="40">
        <f>IFERROR(VLOOKUP(B12,상품목록,4,0),"")</f>
        <v>3400</v>
      </c>
      <c r="F12" s="41"/>
      <c r="G12" s="16" t="str">
        <f>VLOOKUP(B12,상품목록,3,0)</f>
        <v>Kg</v>
      </c>
      <c r="H12" s="42">
        <f>F12*E12</f>
        <v>0</v>
      </c>
      <c r="I12" s="62"/>
    </row>
    <row r="13" spans="1:52">
      <c r="B13" s="17">
        <v>106</v>
      </c>
      <c r="C13" s="69" t="str">
        <f>IFERROR(VLOOKUP(B13,상품목록,2,0),"")</f>
        <v>메론</v>
      </c>
      <c r="D13" s="70"/>
      <c r="E13" s="40">
        <f>IFERROR(VLOOKUP(B13,상품목록,4,0),"")</f>
        <v>1800</v>
      </c>
      <c r="F13" s="41"/>
      <c r="G13" s="16" t="str">
        <f>VLOOKUP(B13,상품목록,3,0)</f>
        <v>Kg</v>
      </c>
      <c r="H13" s="42"/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2025-03-20T05:04:36Z</dcterms:modified>
  <cp:category/>
  <cp:contentStatus/>
</cp:coreProperties>
</file>