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3BCEAC46-B991-4529-9990-537CA2EE403D}" xr6:coauthVersionLast="36" xr6:coauthVersionMax="36" xr10:uidLastSave="{00000000-0000-0000-0000-000000000000}"/>
  <bookViews>
    <workbookView xWindow="0" yWindow="0" windowWidth="23040" windowHeight="885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6" l="1"/>
  <c r="H34" i="6" l="1"/>
  <c r="G13" i="6" l="1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G12" i="6"/>
  <c r="E12" i="6"/>
  <c r="C12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<sst xmlns="http://schemas.openxmlformats.org/spreadsheetml/2006/main" count="59" uniqueCount="50">
  <si>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</si>
  <si>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</si>
  <si>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</si>
  <si>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</si>
  <si>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</si>
  <si>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</si>
  <si>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</si>
  <si>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</si>
  <si>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</si>
  <si>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</si>
  <si>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</si>
  <si>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</si>
  <si>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</si>
  <si>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</si>
  <si>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</si>
  <si>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</si>
  <si>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</si>
  <si>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</si>
  <si>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</si>
  <si>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</si>
  <si>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</si>
  <si>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</si>
  <si>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</si>
  <si>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</si>
  <si>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</si>
  <si>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</si>
  <si>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</si>
  <si>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</si>
  <si>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</si>
  <si>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</si>
  <si>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</si>
  <si>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</si>
  <si>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</si>
  <si>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</si>
  <si>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</si>
  <si>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</si>
  <si>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</si>
  <si>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</si>
  <si>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</si>
  <si>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</si>
  <si>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121-00-0000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</si>
  <si>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</si>
  <si>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</si>
  <si>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</si>
  <si>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</si>
  <si>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</si>
  <si>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</si>
  <si>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</si>
  <si>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</si>
  <si>
    <t>경향학원 귀하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</si>
</sst>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  <numFmt numFmtId="180" formatCode="[DBNum4][$-412]General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color rgb="FF000000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180" fontId="16" fillId="6" borderId="27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7620</xdr:rowOff>
    </xdr:from>
    <xdr:to>
      <xdr:col>8</xdr:col>
      <xdr:colOff>0</xdr:colOff>
      <xdr:row>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61060" y="7620"/>
          <a:ext cx="5082540" cy="678180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2800"/>
            <a:t>♣견적서</a:t>
          </a:r>
          <a:r>
            <a:rPr lang="ko-KR" altLang="ko-KR" sz="2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ko-KR" sz="2800">
            <a:effectLst/>
          </a:endParaRPr>
        </a:p>
        <a:p>
          <a:pPr algn="ctr"/>
          <a:endParaRPr lang="ko-KR" altLang="en-US" sz="28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 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B5" sqref="B5:E14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4" zoomScaleNormal="100" workbookViewId="0">
      <selection activeCell="I9" sqref="I9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23.4" customHeight="1">
      <c r="B5" s="80" t="s">
        <v>49</v>
      </c>
      <c r="C5" s="80"/>
      <c r="D5" s="81" t="s">
        <v>38</v>
      </c>
      <c r="E5" s="9" t="s">
        <v>39</v>
      </c>
      <c r="F5" s="71" t="s">
        <v>40</v>
      </c>
      <c r="G5" s="72"/>
      <c r="H5" s="73"/>
      <c r="I5" s="60"/>
    </row>
    <row r="6" spans="1:52" ht="23.4" customHeight="1">
      <c r="B6" s="90">
        <v>45667</v>
      </c>
      <c r="C6" s="91"/>
      <c r="D6" s="82"/>
      <c r="E6" s="10" t="s">
        <v>41</v>
      </c>
      <c r="F6" s="11" t="s">
        <v>44</v>
      </c>
      <c r="G6" s="11" t="s">
        <v>45</v>
      </c>
      <c r="H6" s="12" t="s">
        <v>46</v>
      </c>
      <c r="I6" s="61"/>
    </row>
    <row r="7" spans="1:52" ht="23.4" customHeight="1">
      <c r="B7" s="13"/>
      <c r="C7" s="13"/>
      <c r="D7" s="82"/>
      <c r="E7" s="11" t="s">
        <v>42</v>
      </c>
      <c r="F7" s="84" t="s">
        <v>47</v>
      </c>
      <c r="G7" s="85"/>
      <c r="H7" s="86"/>
      <c r="I7" s="61"/>
    </row>
    <row r="8" spans="1:52" ht="23.4" customHeight="1" thickBot="1">
      <c r="B8" s="14"/>
      <c r="C8" s="14"/>
      <c r="D8" s="83"/>
      <c r="E8" s="21" t="s">
        <v>43</v>
      </c>
      <c r="F8" s="87" t="s">
        <v>48</v>
      </c>
      <c r="G8" s="88"/>
      <c r="H8" s="89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92">
        <f>SUM(E12:E21)</f>
        <v>147360</v>
      </c>
      <c r="F10" s="92"/>
      <c r="G10" s="92"/>
      <c r="H10" s="38" t="s">
        <v>25</v>
      </c>
    </row>
    <row r="11" spans="1:52" ht="18" customHeight="1">
      <c r="B11" s="39" t="s">
        <v>26</v>
      </c>
      <c r="C11" s="74" t="s">
        <v>3</v>
      </c>
      <c r="D11" s="75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101</v>
      </c>
      <c r="C12" s="69" t="str">
        <f t="shared" ref="C12:C30" si="0">IFERROR(VLOOKUP(B12,상품목록,2,FALSE),"")</f>
        <v>부사</v>
      </c>
      <c r="D12" s="70"/>
      <c r="E12" s="40">
        <f t="shared" ref="E12:E30" si="1">IFERROR(VLOOKUP(B12,상품목록,4,FALSE),"")</f>
        <v>60000</v>
      </c>
      <c r="F12" s="41"/>
      <c r="G12" s="16" t="str">
        <f t="shared" ref="G12:G30" si="2">IFERROR(VLOOKUP(B12,상품목록,3,FALSE),"")</f>
        <v>Box</v>
      </c>
      <c r="H12" s="42"/>
      <c r="I12" s="62"/>
    </row>
    <row r="13" spans="1:52">
      <c r="B13" s="17">
        <v>102</v>
      </c>
      <c r="C13" s="69" t="str">
        <f t="shared" si="0"/>
        <v>토마토</v>
      </c>
      <c r="D13" s="70"/>
      <c r="E13" s="40">
        <f t="shared" si="1"/>
        <v>1500</v>
      </c>
      <c r="F13" s="41"/>
      <c r="G13" s="16" t="str">
        <f t="shared" si="2"/>
        <v>Kg</v>
      </c>
      <c r="H13" s="42"/>
      <c r="I13" s="62"/>
    </row>
    <row r="14" spans="1:52">
      <c r="B14" s="17">
        <v>103</v>
      </c>
      <c r="C14" s="69" t="str">
        <f t="shared" si="0"/>
        <v>수박</v>
      </c>
      <c r="D14" s="70"/>
      <c r="E14" s="40">
        <f t="shared" si="1"/>
        <v>12500</v>
      </c>
      <c r="F14" s="43"/>
      <c r="G14" s="16" t="str">
        <f t="shared" si="2"/>
        <v>개당</v>
      </c>
      <c r="H14" s="42"/>
      <c r="I14" s="62"/>
    </row>
    <row r="15" spans="1:52">
      <c r="B15" s="17">
        <v>104</v>
      </c>
      <c r="C15" s="69" t="str">
        <f t="shared" si="0"/>
        <v>딸기</v>
      </c>
      <c r="D15" s="70"/>
      <c r="E15" s="40">
        <f t="shared" si="1"/>
        <v>5000</v>
      </c>
      <c r="F15" s="43"/>
      <c r="G15" s="16" t="str">
        <f t="shared" si="2"/>
        <v>Kg</v>
      </c>
      <c r="H15" s="42"/>
      <c r="I15" s="62"/>
    </row>
    <row r="16" spans="1:52">
      <c r="B16" s="17">
        <v>105</v>
      </c>
      <c r="C16" s="69" t="str">
        <f t="shared" si="0"/>
        <v>참외</v>
      </c>
      <c r="D16" s="70"/>
      <c r="E16" s="40">
        <f t="shared" si="1"/>
        <v>3400</v>
      </c>
      <c r="F16" s="43"/>
      <c r="G16" s="16" t="str">
        <f t="shared" si="2"/>
        <v>Kg</v>
      </c>
      <c r="H16" s="42"/>
      <c r="I16" s="62"/>
    </row>
    <row r="17" spans="2:12">
      <c r="B17" s="17">
        <v>106</v>
      </c>
      <c r="C17" s="69" t="str">
        <f t="shared" si="0"/>
        <v>메론</v>
      </c>
      <c r="D17" s="70"/>
      <c r="E17" s="40">
        <f t="shared" si="1"/>
        <v>1800</v>
      </c>
      <c r="F17" s="43"/>
      <c r="G17" s="16" t="str">
        <f t="shared" si="2"/>
        <v>Kg</v>
      </c>
      <c r="H17" s="42"/>
      <c r="I17" s="62"/>
    </row>
    <row r="18" spans="2:12">
      <c r="B18" s="17">
        <v>107</v>
      </c>
      <c r="C18" s="69" t="str">
        <f t="shared" si="0"/>
        <v>양파</v>
      </c>
      <c r="D18" s="70"/>
      <c r="E18" s="40">
        <f t="shared" si="1"/>
        <v>800</v>
      </c>
      <c r="F18" s="43"/>
      <c r="G18" s="16" t="str">
        <f t="shared" si="2"/>
        <v>Kg</v>
      </c>
      <c r="H18" s="42"/>
      <c r="I18" s="62"/>
    </row>
    <row r="19" spans="2:12">
      <c r="B19" s="17">
        <v>108</v>
      </c>
      <c r="C19" s="69" t="str">
        <f t="shared" si="0"/>
        <v>버섯</v>
      </c>
      <c r="D19" s="70"/>
      <c r="E19" s="40">
        <f t="shared" si="1"/>
        <v>60000</v>
      </c>
      <c r="F19" s="43"/>
      <c r="G19" s="16" t="str">
        <f t="shared" si="2"/>
        <v>Box</v>
      </c>
      <c r="H19" s="42"/>
      <c r="I19" s="62"/>
    </row>
    <row r="20" spans="2:12">
      <c r="B20" s="17">
        <v>109</v>
      </c>
      <c r="C20" s="69" t="str">
        <f t="shared" si="0"/>
        <v>감자</v>
      </c>
      <c r="D20" s="70"/>
      <c r="E20" s="40">
        <f t="shared" si="1"/>
        <v>980</v>
      </c>
      <c r="F20" s="43"/>
      <c r="G20" s="16" t="str">
        <f t="shared" si="2"/>
        <v>Kg</v>
      </c>
      <c r="H20" s="42"/>
      <c r="I20" s="62"/>
    </row>
    <row r="21" spans="2:12">
      <c r="B21" s="17">
        <v>110</v>
      </c>
      <c r="C21" s="69" t="str">
        <f t="shared" si="0"/>
        <v>고구마</v>
      </c>
      <c r="D21" s="70"/>
      <c r="E21" s="40">
        <f t="shared" si="1"/>
        <v>1380</v>
      </c>
      <c r="F21" s="43"/>
      <c r="G21" s="16" t="str">
        <f t="shared" si="2"/>
        <v>Kg</v>
      </c>
      <c r="H21" s="42"/>
      <c r="I21" s="62"/>
    </row>
    <row r="22" spans="2:12">
      <c r="B22" s="17">
        <v>111</v>
      </c>
      <c r="C22" s="69" t="str">
        <f t="shared" si="0"/>
        <v/>
      </c>
      <c r="D22" s="70"/>
      <c r="E22" s="40" t="str">
        <f t="shared" si="1"/>
        <v/>
      </c>
      <c r="F22" s="43"/>
      <c r="G22" s="16" t="str">
        <f t="shared" si="2"/>
        <v/>
      </c>
      <c r="H22" s="42"/>
      <c r="I22" s="62"/>
    </row>
    <row r="23" spans="2:12">
      <c r="B23" s="17">
        <v>112</v>
      </c>
      <c r="C23" s="69" t="str">
        <f t="shared" si="0"/>
        <v/>
      </c>
      <c r="D23" s="70"/>
      <c r="E23" s="40" t="str">
        <f t="shared" si="1"/>
        <v/>
      </c>
      <c r="F23" s="43"/>
      <c r="G23" s="16" t="str">
        <f t="shared" si="2"/>
        <v/>
      </c>
      <c r="H23" s="42"/>
      <c r="I23" s="62"/>
    </row>
    <row r="24" spans="2:12">
      <c r="B24" s="17">
        <v>113</v>
      </c>
      <c r="C24" s="69" t="str">
        <f t="shared" si="0"/>
        <v/>
      </c>
      <c r="D24" s="70"/>
      <c r="E24" s="40" t="str">
        <f t="shared" si="1"/>
        <v/>
      </c>
      <c r="F24" s="43"/>
      <c r="G24" s="16" t="str">
        <f t="shared" si="2"/>
        <v/>
      </c>
      <c r="H24" s="42"/>
      <c r="I24" s="62"/>
    </row>
    <row r="25" spans="2:12">
      <c r="B25" s="17">
        <v>114</v>
      </c>
      <c r="C25" s="69" t="str">
        <f t="shared" si="0"/>
        <v/>
      </c>
      <c r="D25" s="70"/>
      <c r="E25" s="40" t="str">
        <f t="shared" si="1"/>
        <v/>
      </c>
      <c r="F25" s="43"/>
      <c r="G25" s="16" t="str">
        <f t="shared" si="2"/>
        <v/>
      </c>
      <c r="H25" s="42"/>
      <c r="I25" s="62"/>
    </row>
    <row r="26" spans="2:12">
      <c r="B26" s="17">
        <v>115</v>
      </c>
      <c r="C26" s="69" t="str">
        <f t="shared" si="0"/>
        <v/>
      </c>
      <c r="D26" s="70"/>
      <c r="E26" s="40" t="str">
        <f t="shared" si="1"/>
        <v/>
      </c>
      <c r="F26" s="43"/>
      <c r="G26" s="16" t="str">
        <f t="shared" si="2"/>
        <v/>
      </c>
      <c r="H26" s="42"/>
      <c r="I26" s="62"/>
    </row>
    <row r="27" spans="2:12">
      <c r="B27" s="17">
        <v>116</v>
      </c>
      <c r="C27" s="69" t="str">
        <f t="shared" si="0"/>
        <v/>
      </c>
      <c r="D27" s="70"/>
      <c r="E27" s="40" t="str">
        <f t="shared" si="1"/>
        <v/>
      </c>
      <c r="F27" s="43"/>
      <c r="G27" s="16" t="str">
        <f t="shared" si="2"/>
        <v/>
      </c>
      <c r="H27" s="42"/>
      <c r="I27" s="62"/>
    </row>
    <row r="28" spans="2:12">
      <c r="B28" s="17">
        <v>117</v>
      </c>
      <c r="C28" s="69" t="str">
        <f t="shared" si="0"/>
        <v/>
      </c>
      <c r="D28" s="70"/>
      <c r="E28" s="40" t="str">
        <f t="shared" si="1"/>
        <v/>
      </c>
      <c r="F28" s="43"/>
      <c r="G28" s="16" t="str">
        <f t="shared" si="2"/>
        <v/>
      </c>
      <c r="H28" s="42"/>
      <c r="I28" s="62"/>
      <c r="J28" s="44"/>
      <c r="K28" s="44"/>
      <c r="L28" s="44"/>
    </row>
    <row r="29" spans="2:12">
      <c r="B29" s="17">
        <v>118</v>
      </c>
      <c r="C29" s="69" t="str">
        <f t="shared" si="0"/>
        <v/>
      </c>
      <c r="D29" s="70"/>
      <c r="E29" s="40" t="str">
        <f t="shared" si="1"/>
        <v/>
      </c>
      <c r="F29" s="43"/>
      <c r="G29" s="16" t="str">
        <f t="shared" si="2"/>
        <v/>
      </c>
      <c r="H29" s="42"/>
      <c r="I29" s="62"/>
      <c r="J29" s="44"/>
      <c r="K29" s="44"/>
      <c r="L29" s="44"/>
    </row>
    <row r="30" spans="2:12">
      <c r="B30" s="17">
        <v>119</v>
      </c>
      <c r="C30" s="69" t="str">
        <f t="shared" si="0"/>
        <v/>
      </c>
      <c r="D30" s="70"/>
      <c r="E30" s="40" t="str">
        <f t="shared" si="1"/>
        <v/>
      </c>
      <c r="F30" s="43"/>
      <c r="G30" s="16" t="str">
        <f t="shared" si="2"/>
        <v/>
      </c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76" t="s">
        <v>30</v>
      </c>
      <c r="G32" s="77"/>
      <c r="H32" s="46"/>
      <c r="I32" s="45"/>
      <c r="K32" s="44"/>
      <c r="L32" s="44"/>
    </row>
    <row r="33" spans="4:12">
      <c r="F33" s="76" t="s">
        <v>31</v>
      </c>
      <c r="G33" s="77"/>
      <c r="H33" s="46"/>
      <c r="I33" s="45"/>
      <c r="J33" s="44"/>
      <c r="K33" s="44"/>
      <c r="L33" s="44"/>
    </row>
    <row r="34" spans="4:12">
      <c r="F34" s="78" t="s">
        <v>32</v>
      </c>
      <c r="G34" s="78"/>
      <c r="H34" s="47">
        <f>IF(K35=TRUE,0,VLOOKUP(H32,배송요금,3,1))</f>
        <v>0</v>
      </c>
      <c r="I34" s="63"/>
      <c r="J34" s="48" t="s">
        <v>33</v>
      </c>
      <c r="K34" s="44"/>
      <c r="L34" s="44"/>
    </row>
    <row r="35" spans="4:12">
      <c r="F35" s="76" t="s">
        <v>34</v>
      </c>
      <c r="G35" s="77"/>
      <c r="H35" s="46"/>
      <c r="I35" s="45"/>
      <c r="J35" s="44"/>
      <c r="K35" s="49" t="b">
        <v>1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79"/>
      <c r="G39" s="79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E10:G10"/>
    <mergeCell ref="B5:C5"/>
    <mergeCell ref="D5:D8"/>
    <mergeCell ref="F7:H7"/>
    <mergeCell ref="F8:H8"/>
    <mergeCell ref="B6:C6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2025-03-24T00:29:10Z</dcterms:modified>
  <cp:category/>
  <cp:contentStatus/>
</cp:coreProperties>
</file>