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8_{6643F993-F26C-4FB3-9A5D-3F9F3C3B13F5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베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33" i="6"/>
  <c r="H35" i="6" s="1"/>
  <c r="E10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2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C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<sst xmlns="http://schemas.openxmlformats.org/spreadsheetml/2006/main" count="59" uniqueCount="50">
  <si>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</si>
  <si>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</si>
  <si>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</si>
  <si>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</si>
  <si>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</si>
  <si>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</si>
  <si>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</si>
  <si>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</si>
  <si>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</si>
  <si>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</si>
  <si>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</si>
  <si>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</si>
  <si>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</si>
  <si>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</si>
  <si>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</si>
  <si>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</si>
  <si>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</si>
  <si>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</si>
  <si>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</si>
  <si>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</si>
  <si>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</si>
  <si>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</si>
  <si>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</si>
  <si>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</si>
  <si>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</si>
  <si>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</si>
  <si>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</si>
  <si>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</si>
  <si>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</si>
  <si>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</si>
  <si>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</si>
  <si>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</si>
  <si>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</si>
  <si>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</si>
  <si>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</si>
  <si>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</si>
  <si>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</si>
  <si>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</si>
  <si>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</si>
  <si>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</si>
  <si>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</si>
  <si>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</si>
  <si>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</si>
  <si>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</si>
  <si>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</si>
  <si>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</si>
  <si>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</si>
  <si>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</si>
  <si>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</si>
  <si>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 xml:space="preserve">경향학원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</si>
</sst>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distributed" textRotation="255" indent="1"/>
    </xf>
    <xf numFmtId="0" fontId="17" fillId="0" borderId="24" xfId="0" applyFont="1" applyBorder="1" applyAlignment="1">
      <alignment horizontal="center" vertical="distributed" textRotation="255" indent="1"/>
    </xf>
    <xf numFmtId="0" fontId="17" fillId="0" borderId="25" xfId="0" applyFont="1" applyBorder="1" applyAlignment="1">
      <alignment horizontal="center" vertical="distributed" textRotation="255" indent="1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42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3ED2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DCF6C92-0427-4B7D-9DCA-6C6EB0EF8EC8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3ED24C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♣견적서</a:t>
          </a:r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33</xdr:row>
          <xdr:rowOff>106680</xdr:rowOff>
        </xdr:from>
        <xdr:to>
          <xdr:col>10</xdr:col>
          <xdr:colOff>60960</xdr:colOff>
          <xdr:row>35</xdr:row>
          <xdr:rowOff>53340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A4600AC-AF4D-405E-A2A5-A9D7AE566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 체크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5" sqref="D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9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49</v>
      </c>
      <c r="C5" s="80"/>
      <c r="D5" s="87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0">
        <v>45667</v>
      </c>
      <c r="C6" s="91"/>
      <c r="D6" s="88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8"/>
      <c r="E7" s="11" t="s">
        <v>41</v>
      </c>
      <c r="F7" s="81" t="s">
        <v>47</v>
      </c>
      <c r="G7" s="82"/>
      <c r="H7" s="83"/>
      <c r="I7" s="61"/>
    </row>
    <row r="8" spans="1:52" ht="16.5" customHeight="1" thickBot="1">
      <c r="B8" s="14"/>
      <c r="C8" s="14"/>
      <c r="D8" s="89"/>
      <c r="E8" s="21" t="s">
        <v>42</v>
      </c>
      <c r="F8" s="84" t="s">
        <v>48</v>
      </c>
      <c r="G8" s="85"/>
      <c r="H8" s="86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SUM(H12:H30)</f>
        <v>2188620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 t="shared" ref="C12:C30" si="0">IFERROR(VLOOKUP(B12,상품목록,2,0),"")</f>
        <v>부사</v>
      </c>
      <c r="D12" s="70"/>
      <c r="E12" s="40">
        <f t="shared" ref="E12:E30" si="1">IFERROR(VLOOKUP(B12,상품목록,4,0),"")</f>
        <v>60000</v>
      </c>
      <c r="F12" s="41">
        <v>1</v>
      </c>
      <c r="G12" s="16" t="str">
        <f t="shared" ref="G12:G30" si="2">IFERROR(VLOOKUP(B12,상품목록,3,0),"")</f>
        <v>Box</v>
      </c>
      <c r="H12" s="42">
        <f>IFERROR(E12*F12,"")</f>
        <v>60000</v>
      </c>
      <c r="I12" s="62"/>
    </row>
    <row r="13" spans="1:52">
      <c r="B13" s="17">
        <v>102</v>
      </c>
      <c r="C13" s="69" t="str">
        <f t="shared" si="0"/>
        <v>토마토</v>
      </c>
      <c r="D13" s="70"/>
      <c r="E13" s="40">
        <f t="shared" si="1"/>
        <v>1500</v>
      </c>
      <c r="F13" s="41">
        <v>2</v>
      </c>
      <c r="G13" s="16" t="str">
        <f t="shared" si="2"/>
        <v>Kg</v>
      </c>
      <c r="H13" s="42">
        <f t="shared" ref="H13:H30" si="3">IFERROR(E13*F13,"")</f>
        <v>3000</v>
      </c>
      <c r="I13" s="62"/>
    </row>
    <row r="14" spans="1:52">
      <c r="B14" s="17">
        <v>103</v>
      </c>
      <c r="C14" s="69" t="str">
        <f t="shared" si="0"/>
        <v>수박</v>
      </c>
      <c r="D14" s="70"/>
      <c r="E14" s="40">
        <f t="shared" si="1"/>
        <v>12500</v>
      </c>
      <c r="F14" s="43">
        <v>3</v>
      </c>
      <c r="G14" s="16" t="str">
        <f t="shared" si="2"/>
        <v>개당</v>
      </c>
      <c r="H14" s="42">
        <f t="shared" si="3"/>
        <v>37500</v>
      </c>
      <c r="I14" s="62"/>
    </row>
    <row r="15" spans="1:52">
      <c r="B15" s="17">
        <v>104</v>
      </c>
      <c r="C15" s="69" t="str">
        <f t="shared" si="0"/>
        <v>딸기</v>
      </c>
      <c r="D15" s="70"/>
      <c r="E15" s="40">
        <f t="shared" si="1"/>
        <v>5000</v>
      </c>
      <c r="F15" s="43">
        <v>4</v>
      </c>
      <c r="G15" s="16" t="str">
        <f t="shared" si="2"/>
        <v>Kg</v>
      </c>
      <c r="H15" s="42">
        <f t="shared" si="3"/>
        <v>20000</v>
      </c>
      <c r="I15" s="62"/>
    </row>
    <row r="16" spans="1:52">
      <c r="B16" s="17">
        <v>105</v>
      </c>
      <c r="C16" s="69" t="str">
        <f t="shared" si="0"/>
        <v>참외</v>
      </c>
      <c r="D16" s="70"/>
      <c r="E16" s="40">
        <f t="shared" si="1"/>
        <v>3400</v>
      </c>
      <c r="F16" s="43">
        <v>5</v>
      </c>
      <c r="G16" s="16" t="str">
        <f t="shared" si="2"/>
        <v>Kg</v>
      </c>
      <c r="H16" s="42">
        <f t="shared" si="3"/>
        <v>17000</v>
      </c>
      <c r="I16" s="62"/>
    </row>
    <row r="17" spans="2:12">
      <c r="B17" s="17">
        <v>106</v>
      </c>
      <c r="C17" s="69" t="str">
        <f t="shared" si="0"/>
        <v>메론</v>
      </c>
      <c r="D17" s="70"/>
      <c r="E17" s="40">
        <f t="shared" si="1"/>
        <v>1800</v>
      </c>
      <c r="F17" s="43">
        <v>2</v>
      </c>
      <c r="G17" s="16" t="str">
        <f t="shared" si="2"/>
        <v>Kg</v>
      </c>
      <c r="H17" s="42">
        <f t="shared" si="3"/>
        <v>3600</v>
      </c>
      <c r="I17" s="62"/>
    </row>
    <row r="18" spans="2:12">
      <c r="B18" s="17">
        <v>107</v>
      </c>
      <c r="C18" s="69" t="str">
        <f t="shared" si="0"/>
        <v>양파</v>
      </c>
      <c r="D18" s="70"/>
      <c r="E18" s="40">
        <f t="shared" si="1"/>
        <v>800</v>
      </c>
      <c r="F18" s="43">
        <v>3</v>
      </c>
      <c r="G18" s="16" t="str">
        <f t="shared" si="2"/>
        <v>Kg</v>
      </c>
      <c r="H18" s="42">
        <f t="shared" si="3"/>
        <v>2400</v>
      </c>
      <c r="I18" s="62"/>
    </row>
    <row r="19" spans="2:12">
      <c r="B19" s="17">
        <v>108</v>
      </c>
      <c r="C19" s="69" t="str">
        <f t="shared" si="0"/>
        <v>버섯</v>
      </c>
      <c r="D19" s="70"/>
      <c r="E19" s="40">
        <f t="shared" si="1"/>
        <v>60000</v>
      </c>
      <c r="F19" s="43">
        <v>34</v>
      </c>
      <c r="G19" s="16" t="str">
        <f t="shared" si="2"/>
        <v>Box</v>
      </c>
      <c r="H19" s="42">
        <f t="shared" si="3"/>
        <v>2040000</v>
      </c>
      <c r="I19" s="62"/>
    </row>
    <row r="20" spans="2:12">
      <c r="B20" s="17">
        <v>109</v>
      </c>
      <c r="C20" s="69" t="str">
        <f t="shared" si="0"/>
        <v>감자</v>
      </c>
      <c r="D20" s="70"/>
      <c r="E20" s="40">
        <f t="shared" si="1"/>
        <v>980</v>
      </c>
      <c r="F20" s="43">
        <v>1</v>
      </c>
      <c r="G20" s="16" t="str">
        <f t="shared" si="2"/>
        <v>Kg</v>
      </c>
      <c r="H20" s="42">
        <f t="shared" si="3"/>
        <v>980</v>
      </c>
      <c r="I20" s="62"/>
    </row>
    <row r="21" spans="2:12">
      <c r="B21" s="17">
        <v>110</v>
      </c>
      <c r="C21" s="69" t="str">
        <f t="shared" si="0"/>
        <v>고구마</v>
      </c>
      <c r="D21" s="70"/>
      <c r="E21" s="40">
        <f t="shared" si="1"/>
        <v>1380</v>
      </c>
      <c r="F21" s="43">
        <v>3</v>
      </c>
      <c r="G21" s="16" t="str">
        <f t="shared" si="2"/>
        <v>Kg</v>
      </c>
      <c r="H21" s="42">
        <f t="shared" si="3"/>
        <v>4140</v>
      </c>
      <c r="I21" s="62"/>
    </row>
    <row r="22" spans="2:12">
      <c r="B22" s="17"/>
      <c r="C22" s="69" t="str">
        <f t="shared" si="0"/>
        <v/>
      </c>
      <c r="D22" s="70"/>
      <c r="E22" s="40" t="str">
        <f t="shared" si="1"/>
        <v/>
      </c>
      <c r="F22" s="43"/>
      <c r="G22" s="16" t="str">
        <f t="shared" si="2"/>
        <v/>
      </c>
      <c r="H22" s="42" t="str">
        <f t="shared" si="3"/>
        <v/>
      </c>
      <c r="I22" s="62"/>
    </row>
    <row r="23" spans="2:12">
      <c r="B23" s="17"/>
      <c r="C23" s="69" t="str">
        <f t="shared" si="0"/>
        <v/>
      </c>
      <c r="D23" s="70"/>
      <c r="E23" s="40" t="str">
        <f t="shared" si="1"/>
        <v/>
      </c>
      <c r="F23" s="43"/>
      <c r="G23" s="16" t="str">
        <f t="shared" si="2"/>
        <v/>
      </c>
      <c r="H23" s="42" t="str">
        <f t="shared" si="3"/>
        <v/>
      </c>
      <c r="I23" s="62"/>
    </row>
    <row r="24" spans="2:12">
      <c r="B24" s="17"/>
      <c r="C24" s="69" t="str">
        <f t="shared" si="0"/>
        <v/>
      </c>
      <c r="D24" s="70"/>
      <c r="E24" s="40" t="str">
        <f t="shared" si="1"/>
        <v/>
      </c>
      <c r="F24" s="43"/>
      <c r="G24" s="16" t="str">
        <f t="shared" si="2"/>
        <v/>
      </c>
      <c r="H24" s="42" t="str">
        <f t="shared" si="3"/>
        <v/>
      </c>
      <c r="I24" s="62"/>
    </row>
    <row r="25" spans="2:12">
      <c r="B25" s="17"/>
      <c r="C25" s="69" t="str">
        <f t="shared" si="0"/>
        <v/>
      </c>
      <c r="D25" s="70"/>
      <c r="E25" s="40" t="str">
        <f t="shared" si="1"/>
        <v/>
      </c>
      <c r="F25" s="43"/>
      <c r="G25" s="16" t="str">
        <f t="shared" si="2"/>
        <v/>
      </c>
      <c r="H25" s="42" t="str">
        <f t="shared" si="3"/>
        <v/>
      </c>
      <c r="I25" s="62"/>
    </row>
    <row r="26" spans="2:12">
      <c r="B26" s="17"/>
      <c r="C26" s="69" t="str">
        <f t="shared" si="0"/>
        <v/>
      </c>
      <c r="D26" s="70"/>
      <c r="E26" s="40" t="str">
        <f t="shared" si="1"/>
        <v/>
      </c>
      <c r="F26" s="43"/>
      <c r="G26" s="16" t="str">
        <f t="shared" si="2"/>
        <v/>
      </c>
      <c r="H26" s="42" t="str">
        <f t="shared" si="3"/>
        <v/>
      </c>
      <c r="I26" s="62"/>
    </row>
    <row r="27" spans="2:12">
      <c r="B27" s="17"/>
      <c r="C27" s="69" t="str">
        <f t="shared" si="0"/>
        <v/>
      </c>
      <c r="D27" s="70"/>
      <c r="E27" s="40" t="str">
        <f t="shared" si="1"/>
        <v/>
      </c>
      <c r="F27" s="43"/>
      <c r="G27" s="16" t="str">
        <f t="shared" si="2"/>
        <v/>
      </c>
      <c r="H27" s="42" t="str">
        <f t="shared" si="3"/>
        <v/>
      </c>
      <c r="I27" s="62"/>
    </row>
    <row r="28" spans="2:12">
      <c r="B28" s="17"/>
      <c r="C28" s="69" t="str">
        <f t="shared" si="0"/>
        <v/>
      </c>
      <c r="D28" s="70"/>
      <c r="E28" s="40" t="str">
        <f t="shared" si="1"/>
        <v/>
      </c>
      <c r="F28" s="43"/>
      <c r="G28" s="16" t="str">
        <f t="shared" si="2"/>
        <v/>
      </c>
      <c r="H28" s="42" t="str">
        <f t="shared" si="3"/>
        <v/>
      </c>
      <c r="I28" s="62"/>
      <c r="J28" s="44"/>
      <c r="K28" s="44"/>
      <c r="L28" s="44"/>
    </row>
    <row r="29" spans="2:12">
      <c r="B29" s="17"/>
      <c r="C29" s="69" t="str">
        <f t="shared" si="0"/>
        <v/>
      </c>
      <c r="D29" s="70"/>
      <c r="E29" s="40" t="str">
        <f t="shared" si="1"/>
        <v/>
      </c>
      <c r="F29" s="43"/>
      <c r="G29" s="16" t="str">
        <f t="shared" si="2"/>
        <v/>
      </c>
      <c r="H29" s="42" t="str">
        <f t="shared" si="3"/>
        <v/>
      </c>
      <c r="I29" s="62"/>
      <c r="J29" s="44"/>
      <c r="K29" s="44"/>
      <c r="L29" s="44"/>
    </row>
    <row r="30" spans="2:12">
      <c r="B30" s="17"/>
      <c r="C30" s="69" t="str">
        <f t="shared" si="0"/>
        <v/>
      </c>
      <c r="D30" s="70"/>
      <c r="E30" s="40" t="str">
        <f t="shared" si="1"/>
        <v/>
      </c>
      <c r="F30" s="43"/>
      <c r="G30" s="16" t="str">
        <f t="shared" si="2"/>
        <v/>
      </c>
      <c r="H30" s="42" t="str">
        <f t="shared" si="3"/>
        <v/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v>90000</v>
      </c>
      <c r="I32" s="45"/>
      <c r="K32" s="44"/>
      <c r="L32" s="44"/>
    </row>
    <row r="33" spans="4:12">
      <c r="F33" s="76" t="s">
        <v>31</v>
      </c>
      <c r="G33" s="77"/>
      <c r="H33" s="46">
        <f>H32*10%</f>
        <v>9000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>
        <f>H32+H33</f>
        <v>99000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236220</xdr:colOff>
                    <xdr:row>33</xdr:row>
                    <xdr:rowOff>106680</xdr:rowOff>
                  </from>
                  <to>
                    <xdr:col>10</xdr:col>
                    <xdr:colOff>60960</xdr:colOff>
                    <xdr:row>35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베송요금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2025-03-21T07:04:18Z</dcterms:modified>
  <cp:category/>
  <cp:contentStatus/>
</cp:coreProperties>
</file>