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F9EF14F2-9C71-4B8F-AA07-01B59859E4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증명서" sheetId="2" r:id="rId1"/>
    <sheet name="사원명부" sheetId="1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3" i="2"/>
  <c r="D12" i="2"/>
  <c r="C15" i="2" s="1"/>
  <c r="D11" i="2"/>
  <c r="F10" i="2"/>
  <c r="D10" i="2"/>
  <c r="F9" i="2"/>
  <c r="D9" i="2"/>
  <c r="F11" i="2" l="1"/>
</calcChain>
</file>

<file path=xl/sharedStrings.xml><?xml version="1.0" encoding="utf-8"?>
<sst xmlns="http://schemas.openxmlformats.org/spreadsheetml/2006/main" count="266" uniqueCount="211">
  <si>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</si>
  <si>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</si>
  <si>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</si>
  <si>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</si>
  <si>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</si>
  <si>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</si>
  <si>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</si>
  <si>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</si>
  <si>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</si>
  <si>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</si>
  <si>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</si>
  <si>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</si>
  <si>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</si>
  <si>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</si>
  <si>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</si>
  <si>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</si>
  <si>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</si>
  <si>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</si>
  <si>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</si>
  <si>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</si>
  <si>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</si>
  <si>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</si>
  <si>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</si>
  <si>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</si>
  <si>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</si>
  <si>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</si>
  <si>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</si>
  <si>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</si>
  <si>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</si>
  <si>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</si>
  <si>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</si>
  <si>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</si>
  <si>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</si>
  <si>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</si>
  <si>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</si>
  <si>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</si>
  <si>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</si>
  <si>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</si>
  <si>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</si>
  <si>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</si>
  <si>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</si>
  <si>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</si>
  <si>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</si>
  <si>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</si>
  <si>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</si>
  <si>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</si>
  <si>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</si>
  <si>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</si>
  <si>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</si>
  <si>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</si>
  <si>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</si>
  <si>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</si>
  <si>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</si>
  <si>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</si>
  <si>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</si>
  <si>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</si>
  <si>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</si>
  <si>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</si>
  <si>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</si>
  <si>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</si>
  <si>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</si>
  <si>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</si>
  <si>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</si>
  <si>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</si>
  <si>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</si>
  <si>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</si>
  <si>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</si>
  <si>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</si>
  <si>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</si>
  <si>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</si>
  <si>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</si>
  <si>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</si>
  <si>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</si>
  <si>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</si>
  <si>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</si>
  <si>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</si>
  <si>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</si>
  <si>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</si>
  <si>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</si>
  <si>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</si>
  <si>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</si>
  <si>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</si>
  <si>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</si>
  <si>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</si>
  <si>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</si>
  <si>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</si>
  <si>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</si>
  <si>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</si>
  <si>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</si>
  <si>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</si>
  <si>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</si>
  <si>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</si>
  <si>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</si>
  <si>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</si>
  <si>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</si>
  <si>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</si>
  <si>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</si>
  <si>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</si>
  <si>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</si>
  <si>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</si>
  <si>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</si>
  <si>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</si>
  <si>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</si>
  <si>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</si>
  <si>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</si>
  <si>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</si>
  <si>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</si>
  <si>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</si>
  <si>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</si>
  <si>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</si>
  <si>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</si>
  <si>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</si>
  <si>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</si>
  <si>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</si>
  <si>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</si>
  <si>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</si>
  <si>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</si>
  <si>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</si>
  <si>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</si>
  <si>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</si>
  <si>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</si>
  <si>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</si>
  <si>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</si>
  <si>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</si>
  <si>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9" type="noConversion"/>
  </si>
  <si>
    <t>김지훈</t>
    <phoneticPr fontId="9" type="noConversion"/>
  </si>
  <si>
    <t>이승은</t>
    <phoneticPr fontId="9" type="noConversion"/>
  </si>
  <si>
    <t>신희수</t>
    <phoneticPr fontId="9" type="noConversion"/>
  </si>
  <si>
    <t>이정수</t>
    <phoneticPr fontId="9" type="noConversion"/>
  </si>
  <si>
    <t>강수연</t>
    <phoneticPr fontId="9" type="noConversion"/>
  </si>
  <si>
    <t>정영실</t>
    <phoneticPr fontId="9" type="noConversion"/>
  </si>
  <si>
    <t>최정길</t>
    <phoneticPr fontId="9" type="noConversion"/>
  </si>
  <si>
    <t>이정진</t>
    <phoneticPr fontId="9" type="noConversion"/>
  </si>
  <si>
    <t>곽우혁</t>
    <phoneticPr fontId="9" type="noConversion"/>
  </si>
  <si>
    <t>신상호</t>
    <phoneticPr fontId="9" type="noConversion"/>
  </si>
  <si>
    <t>김진희</t>
    <phoneticPr fontId="9" type="noConversion"/>
  </si>
  <si>
    <t>정은미</t>
    <phoneticPr fontId="9" type="noConversion"/>
  </si>
  <si>
    <t>최지영</t>
    <phoneticPr fontId="9" type="noConversion"/>
  </si>
  <si>
    <t>강은미</t>
    <phoneticPr fontId="9" type="noConversion"/>
  </si>
  <si>
    <t>김재원</t>
    <phoneticPr fontId="9" type="noConversion"/>
  </si>
  <si>
    <t>공지훈</t>
    <phoneticPr fontId="9" type="noConversion"/>
  </si>
  <si>
    <t>김상현</t>
    <phoneticPr fontId="9" type="noConversion"/>
  </si>
  <si>
    <t>최은경</t>
    <phoneticPr fontId="9" type="noConversion"/>
  </si>
  <si>
    <t>박명관</t>
    <phoneticPr fontId="9" type="noConversion"/>
  </si>
  <si>
    <t>민수현</t>
    <phoneticPr fontId="9" type="noConversion"/>
  </si>
  <si>
    <t>정형일</t>
    <phoneticPr fontId="9" type="noConversion"/>
  </si>
  <si>
    <t>강수철</t>
    <phoneticPr fontId="9" type="noConversion"/>
  </si>
  <si>
    <t>장경희</t>
    <phoneticPr fontId="9" type="noConversion"/>
  </si>
  <si>
    <t>이민규</t>
    <phoneticPr fontId="9" type="noConversion"/>
  </si>
  <si>
    <t>홍길동</t>
    <phoneticPr fontId="9" type="noConversion"/>
  </si>
  <si>
    <t>이영원</t>
    <phoneticPr fontId="9" type="noConversion"/>
  </si>
  <si>
    <t>김갑순</t>
    <phoneticPr fontId="9" type="noConversion"/>
  </si>
  <si>
    <t>최영인</t>
    <phoneticPr fontId="9" type="noConversion"/>
  </si>
  <si>
    <t>손미영</t>
    <phoneticPr fontId="9" type="noConversion"/>
  </si>
  <si>
    <t>태영일</t>
    <phoneticPr fontId="9" type="noConversion"/>
  </si>
  <si>
    <t>성수진</t>
    <phoneticPr fontId="9" type="noConversion"/>
  </si>
  <si>
    <t>박천규</t>
    <phoneticPr fontId="9" type="noConversion"/>
  </si>
  <si>
    <t>손대영</t>
    <phoneticPr fontId="9" type="noConversion"/>
  </si>
  <si>
    <t>마정식</t>
    <phoneticPr fontId="9" type="noConversion"/>
  </si>
  <si>
    <t>한유진</t>
    <phoneticPr fontId="9" type="noConversion"/>
  </si>
  <si>
    <t>구동호</t>
    <phoneticPr fontId="9" type="noConversion"/>
  </si>
  <si>
    <t>황진만</t>
    <phoneticPr fontId="9" type="noConversion"/>
  </si>
  <si>
    <t>이주영</t>
    <phoneticPr fontId="9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</si>
  <si>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</si>
  <si>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</si>
  <si>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</si>
  <si>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</si>
  <si>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</si>
  <si>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</si>
  <si>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</si>
  <si>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</si>
  <si>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</si>
  <si>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</si>
  <si>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</si>
  <si>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</si>
  <si>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</si>
  <si>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</si>
  <si>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</si>
  <si>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</si>
  <si>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</si>
  <si>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</si>
  <si>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</si>
  <si>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</si>
  <si>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</si>
  <si>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</si>
  <si>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</si>
  <si>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</si>
  <si>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</si>
  <si>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</si>
  <si>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</si>
  <si>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</si>
  <si>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</si>
  <si>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</si>
  <si>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</si>
  <si>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</si>
  <si>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</si>
  <si>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</si>
  <si>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</si>
  <si>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</si>
  <si>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</si>
  <si>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</si>
  <si>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</si>
  <si>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</si>
  <si>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</si>
  <si>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</si>
  <si>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</si>
  <si>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</si>
  <si>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   소:  서울시 송파구 가락동 111</t>
    <phoneticPr fontId="1" type="noConversion"/>
  </si>
  <si>
    <t>상    호:  주식회사 제일통상</t>
    <phoneticPr fontId="1" type="noConversion"/>
  </si>
  <si>
    <t>대    표:  김기영</t>
    <phoneticPr fontId="1" type="noConversion"/>
  </si>
  <si>
    <t>전화번호: 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</si>
</sst>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8" fillId="0" borderId="2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2" xfId="0" applyNumberFormat="1" applyFont="1" applyFill="1" applyBorder="1" applyAlignment="1">
      <alignment vertical="center"/>
    </xf>
    <xf numFmtId="0" fontId="8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8" fillId="0" borderId="23" xfId="0" applyFont="1" applyFill="1" applyBorder="1" applyAlignment="1">
      <alignment vertical="center"/>
    </xf>
    <xf numFmtId="0" fontId="10" fillId="0" borderId="10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1" fillId="0" borderId="10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0" zoomScale="115" zoomScaleNormal="115" workbookViewId="0">
      <selection activeCell="C18" sqref="C18:F18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37"/>
      <c r="C2" s="38"/>
      <c r="D2" s="38"/>
      <c r="E2" s="38"/>
      <c r="F2" s="38"/>
      <c r="G2" s="39"/>
    </row>
    <row r="3" spans="2:7" ht="21" customHeight="1" x14ac:dyDescent="0.4">
      <c r="B3" s="40"/>
      <c r="C3" s="46" t="s">
        <v>203</v>
      </c>
      <c r="D3" s="41" t="s">
        <v>170</v>
      </c>
      <c r="E3" s="47" t="s">
        <v>206</v>
      </c>
      <c r="F3" s="41" t="s">
        <v>204</v>
      </c>
      <c r="G3" s="42"/>
    </row>
    <row r="4" spans="2:7" x14ac:dyDescent="0.4">
      <c r="B4" s="43"/>
      <c r="C4" s="44"/>
      <c r="D4" s="44"/>
      <c r="E4" s="44"/>
      <c r="F4" s="44"/>
      <c r="G4" s="45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3" t="s">
        <v>205</v>
      </c>
      <c r="D7" s="53"/>
      <c r="E7" s="53"/>
      <c r="F7" s="53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4" t="s">
        <v>113</v>
      </c>
      <c r="D9" s="22" t="str">
        <f xml:space="preserve"> VLOOKUP(D3,사원명부,3,0)</f>
        <v>최정길</v>
      </c>
      <c r="E9" s="24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4" t="s">
        <v>2</v>
      </c>
      <c r="D10" s="22" t="str">
        <f>VLOOKUP(D3,사원명부,4,0)</f>
        <v>총무부</v>
      </c>
      <c r="E10" s="24" t="s">
        <v>0</v>
      </c>
      <c r="F10" s="22" t="str">
        <f>VLOOKUP(D3,사원명부,5,0)</f>
        <v>상무</v>
      </c>
      <c r="G10" s="18"/>
    </row>
    <row r="11" spans="2:7" ht="24.9" customHeight="1" x14ac:dyDescent="0.4">
      <c r="B11" s="17"/>
      <c r="C11" s="25" t="s">
        <v>116</v>
      </c>
      <c r="D11" s="23">
        <f>VLOOKUP(D3,사원명부,6,0)</f>
        <v>35034</v>
      </c>
      <c r="E11" s="12" t="s">
        <v>114</v>
      </c>
      <c r="F11" s="54" t="str">
        <f ca="1">"( "&amp;DATEDIF(D11,D12,"Y")&amp;"년"&amp;DATEDIF(D11,D12, "YM")&amp;"개월 )"</f>
        <v>( 29년4개월 )</v>
      </c>
      <c r="G11" s="18"/>
    </row>
    <row r="12" spans="2:7" ht="24.9" customHeight="1" x14ac:dyDescent="0.4">
      <c r="B12" s="17"/>
      <c r="C12" s="26" t="s">
        <v>117</v>
      </c>
      <c r="D12" s="23">
        <f ca="1">TODAY()</f>
        <v>45758</v>
      </c>
      <c r="E12" s="12" t="s">
        <v>115</v>
      </c>
      <c r="F12" s="54"/>
      <c r="G12" s="18"/>
    </row>
    <row r="13" spans="2:7" ht="50.1" customHeight="1" x14ac:dyDescent="0.4">
      <c r="B13" s="17"/>
      <c r="C13" s="24" t="s">
        <v>3</v>
      </c>
      <c r="D13" s="55" t="str">
        <f>VLOOKUP(D3,사원명부,7,0)</f>
        <v>경기 광주시 삼동 464</v>
      </c>
      <c r="E13" s="56"/>
      <c r="F13" s="57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58" t="str">
        <f ca="1">TEXT(D11,"상기인은 YYYY년 M월 D일 입사하여")&amp;TEXT(D12,"YYYY년 M월 D일까지 재직하였음을 증명합니다.")</f>
        <v>상기인은 1995년 12월 1일 입사하여2025년 4월 11일까지 재직하였음을 증명합니다.</v>
      </c>
      <c r="D15" s="52"/>
      <c r="E15" s="52"/>
      <c r="F15" s="52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2" t="str">
        <f>"용  도 : "&amp;F3</f>
        <v>용  도 : 재직 증명용</v>
      </c>
      <c r="D17" s="52"/>
      <c r="E17" s="52"/>
      <c r="F17" s="52"/>
      <c r="G17" s="18"/>
    </row>
    <row r="18" spans="2:7" ht="33" customHeight="1" x14ac:dyDescent="0.4">
      <c r="B18" s="17"/>
      <c r="C18" s="51">
        <f ca="1">TODAY()</f>
        <v>45758</v>
      </c>
      <c r="D18" s="51"/>
      <c r="E18" s="51"/>
      <c r="F18" s="51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49" t="s">
        <v>207</v>
      </c>
      <c r="D20" s="49"/>
      <c r="E20" s="49"/>
      <c r="F20" s="49"/>
      <c r="G20" s="18"/>
    </row>
    <row r="21" spans="2:7" ht="34.5" customHeight="1" x14ac:dyDescent="0.4">
      <c r="B21" s="17"/>
      <c r="C21" s="49" t="s">
        <v>208</v>
      </c>
      <c r="D21" s="49"/>
      <c r="E21" s="49"/>
      <c r="F21" s="49"/>
      <c r="G21" s="18"/>
    </row>
    <row r="22" spans="2:7" ht="34.5" customHeight="1" x14ac:dyDescent="0.4">
      <c r="B22" s="17"/>
      <c r="C22" s="49" t="s">
        <v>209</v>
      </c>
      <c r="D22" s="49"/>
      <c r="E22" s="49"/>
      <c r="F22" s="49"/>
      <c r="G22" s="18"/>
    </row>
    <row r="23" spans="2:7" ht="33" customHeight="1" x14ac:dyDescent="0.4">
      <c r="B23" s="20"/>
      <c r="C23" s="50" t="s">
        <v>210</v>
      </c>
      <c r="D23" s="50"/>
      <c r="E23" s="50"/>
      <c r="F23" s="50"/>
      <c r="G23" s="21"/>
    </row>
  </sheetData>
  <mergeCells count="10">
    <mergeCell ref="C17:F17"/>
    <mergeCell ref="C7:F7"/>
    <mergeCell ref="F11:F12"/>
    <mergeCell ref="D13:F13"/>
    <mergeCell ref="C15:F15"/>
    <mergeCell ref="C20:F20"/>
    <mergeCell ref="C21:F21"/>
    <mergeCell ref="C22:F22"/>
    <mergeCell ref="C23:F23"/>
    <mergeCell ref="C18:F18"/>
  </mergeCells>
  <phoneticPr fontId="1" type="noConversion"/>
  <dataValidations count="2">
    <dataValidation type="list" allowBlank="1" showInputMessage="1" showErrorMessage="1" sqref="D3" xr:uid="{39B62AF6-F615-4122-B8C8-B8FF7D5290D9}">
      <formula1>사번</formula1>
    </dataValidation>
    <dataValidation type="list" allowBlank="1" showInputMessage="1" showErrorMessage="1" sqref="F3" xr:uid="{5DA14916-811C-45AC-8BAB-2A3CF17B3908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4" zoomScale="115" zoomScaleNormal="115" workbookViewId="0">
      <selection activeCell="D3" sqref="D3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3" t="s">
        <v>202</v>
      </c>
      <c r="C1" s="11"/>
      <c r="D1" s="11"/>
      <c r="E1" s="11"/>
      <c r="F1" s="11"/>
      <c r="G1" s="11"/>
      <c r="H1" s="48"/>
    </row>
    <row r="3" spans="2:10" ht="15" customHeight="1" x14ac:dyDescent="0.4">
      <c r="B3" s="34" t="s">
        <v>106</v>
      </c>
      <c r="C3" s="35" t="s">
        <v>108</v>
      </c>
      <c r="D3" s="35" t="s">
        <v>107</v>
      </c>
      <c r="E3" s="35" t="s">
        <v>109</v>
      </c>
      <c r="F3" s="35" t="s">
        <v>110</v>
      </c>
      <c r="G3" s="35" t="s">
        <v>111</v>
      </c>
      <c r="H3" s="36" t="s">
        <v>112</v>
      </c>
      <c r="J3" s="35" t="s">
        <v>122</v>
      </c>
    </row>
    <row r="4" spans="2:10" ht="15" customHeight="1" x14ac:dyDescent="0.4">
      <c r="B4" s="29" t="s">
        <v>163</v>
      </c>
      <c r="C4" s="2" t="s">
        <v>80</v>
      </c>
      <c r="D4" s="27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0" t="s">
        <v>164</v>
      </c>
      <c r="C5" s="7" t="s">
        <v>54</v>
      </c>
      <c r="D5" s="28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0" t="s">
        <v>165</v>
      </c>
      <c r="C6" s="7" t="s">
        <v>52</v>
      </c>
      <c r="D6" s="28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0" t="s">
        <v>166</v>
      </c>
      <c r="C7" s="7" t="s">
        <v>51</v>
      </c>
      <c r="D7" s="28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0" t="s">
        <v>167</v>
      </c>
      <c r="C8" s="7" t="s">
        <v>66</v>
      </c>
      <c r="D8" s="28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0" t="s">
        <v>168</v>
      </c>
      <c r="C9" s="7" t="s">
        <v>72</v>
      </c>
      <c r="D9" s="28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0" t="s">
        <v>169</v>
      </c>
      <c r="C10" s="7" t="s">
        <v>62</v>
      </c>
      <c r="D10" s="28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0" t="s">
        <v>170</v>
      </c>
      <c r="C11" s="7" t="s">
        <v>56</v>
      </c>
      <c r="D11" s="28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0" t="s">
        <v>171</v>
      </c>
      <c r="C12" s="7" t="s">
        <v>44</v>
      </c>
      <c r="D12" s="28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0" t="s">
        <v>172</v>
      </c>
      <c r="C13" s="7" t="s">
        <v>59</v>
      </c>
      <c r="D13" s="28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1" t="s">
        <v>173</v>
      </c>
      <c r="C14" s="7" t="s">
        <v>45</v>
      </c>
      <c r="D14" s="28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0" t="s">
        <v>174</v>
      </c>
      <c r="C15" s="7" t="s">
        <v>53</v>
      </c>
      <c r="D15" s="28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0" t="s">
        <v>175</v>
      </c>
      <c r="C16" s="7" t="s">
        <v>49</v>
      </c>
      <c r="D16" s="28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0" t="s">
        <v>176</v>
      </c>
      <c r="C17" s="7" t="s">
        <v>67</v>
      </c>
      <c r="D17" s="28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2" t="s">
        <v>177</v>
      </c>
      <c r="C18" s="7" t="s">
        <v>78</v>
      </c>
      <c r="D18" s="28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0" t="s">
        <v>178</v>
      </c>
      <c r="C19" s="7" t="s">
        <v>57</v>
      </c>
      <c r="D19" s="28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2" t="s">
        <v>179</v>
      </c>
      <c r="C20" s="7" t="s">
        <v>43</v>
      </c>
      <c r="D20" s="28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0" t="s">
        <v>180</v>
      </c>
      <c r="C21" s="7" t="s">
        <v>77</v>
      </c>
      <c r="D21" s="28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0" t="s">
        <v>181</v>
      </c>
      <c r="C22" s="7" t="s">
        <v>48</v>
      </c>
      <c r="D22" s="28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0" t="s">
        <v>182</v>
      </c>
      <c r="C23" s="7" t="s">
        <v>63</v>
      </c>
      <c r="D23" s="28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0" t="s">
        <v>183</v>
      </c>
      <c r="C24" s="7" t="s">
        <v>65</v>
      </c>
      <c r="D24" s="28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0" t="s">
        <v>184</v>
      </c>
      <c r="C25" s="7" t="s">
        <v>55</v>
      </c>
      <c r="D25" s="28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0" t="s">
        <v>185</v>
      </c>
      <c r="C26" s="7" t="s">
        <v>60</v>
      </c>
      <c r="D26" s="28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0" t="s">
        <v>186</v>
      </c>
      <c r="C27" s="7" t="s">
        <v>46</v>
      </c>
      <c r="D27" s="28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0" t="s">
        <v>187</v>
      </c>
      <c r="C28" s="7" t="s">
        <v>69</v>
      </c>
      <c r="D28" s="28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0" t="s">
        <v>188</v>
      </c>
      <c r="C29" s="7" t="s">
        <v>75</v>
      </c>
      <c r="D29" s="28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0" t="s">
        <v>189</v>
      </c>
      <c r="C30" s="7" t="s">
        <v>81</v>
      </c>
      <c r="D30" s="28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0" t="s">
        <v>190</v>
      </c>
      <c r="C31" s="7" t="s">
        <v>70</v>
      </c>
      <c r="D31" s="28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0" t="s">
        <v>191</v>
      </c>
      <c r="C32" s="7" t="s">
        <v>64</v>
      </c>
      <c r="D32" s="28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0" t="s">
        <v>192</v>
      </c>
      <c r="C33" s="7" t="s">
        <v>76</v>
      </c>
      <c r="D33" s="28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0" t="s">
        <v>193</v>
      </c>
      <c r="C34" s="7" t="s">
        <v>71</v>
      </c>
      <c r="D34" s="28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0" t="s">
        <v>194</v>
      </c>
      <c r="C35" s="7" t="s">
        <v>50</v>
      </c>
      <c r="D35" s="28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0" t="s">
        <v>195</v>
      </c>
      <c r="C36" s="7" t="s">
        <v>79</v>
      </c>
      <c r="D36" s="28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0" t="s">
        <v>196</v>
      </c>
      <c r="C37" s="7" t="s">
        <v>68</v>
      </c>
      <c r="D37" s="28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0" t="s">
        <v>197</v>
      </c>
      <c r="C38" s="7" t="s">
        <v>58</v>
      </c>
      <c r="D38" s="28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0" t="s">
        <v>198</v>
      </c>
      <c r="C39" s="7" t="s">
        <v>61</v>
      </c>
      <c r="D39" s="28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0" t="s">
        <v>199</v>
      </c>
      <c r="C40" s="7" t="s">
        <v>74</v>
      </c>
      <c r="D40" s="28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0" t="s">
        <v>200</v>
      </c>
      <c r="C41" s="7" t="s">
        <v>73</v>
      </c>
      <c r="D41" s="28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0" t="s">
        <v>201</v>
      </c>
      <c r="C42" s="7" t="s">
        <v>47</v>
      </c>
      <c r="D42" s="28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증명서</vt:lpstr>
      <vt:lpstr>사원명부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2025-04-11T02:15:05Z</dcterms:modified>
</cp:coreProperties>
</file>