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13_ncr:1_{06C87D70-FEB1-4E60-B44E-C1F4B8562D36}" xr6:coauthVersionLast="36" xr6:coauthVersionMax="47" xr10:uidLastSave="{00000000-0000-0000-0000-000000000000}"/>
  <bookViews>
    <workbookView xWindow="420" yWindow="240" windowWidth="15900" windowHeight="1071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6" l="1"/>
  <c r="H33" i="6"/>
  <c r="H32" i="6"/>
  <c r="H34" i="6"/>
  <c r="H35" i="6" s="1"/>
  <c r="G13" i="6" l="1"/>
  <c r="G12" i="6"/>
  <c r="E13" i="6"/>
  <c r="E12" i="6"/>
  <c r="C12" i="6"/>
  <c r="C13" i="6"/>
</calcChain>
</file>

<file path=xl/sharedStrings.xml><?xml version="1.0" encoding="utf-8"?>
<sst xmlns="http://schemas.openxmlformats.org/spreadsheetml/2006/main" count="60" uniqueCount="51">
  <si>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</si>
  <si>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</si>
  <si>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</si>
  <si>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</si>
  <si>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</si>
  <si>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</si>
  <si>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</si>
  <si>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</si>
  <si>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</si>
  <si>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</si>
  <si>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</si>
  <si>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</si>
  <si>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</si>
  <si>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</si>
  <si>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</si>
  <si>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</si>
  <si>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</si>
  <si>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</si>
  <si>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</si>
  <si>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</si>
  <si>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</si>
  <si>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</si>
  <si>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</si>
  <si>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</si>
  <si>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</si>
  <si>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</si>
  <si>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</si>
  <si>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</si>
  <si>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</si>
  <si>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</si>
  <si>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</si>
  <si>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</si>
  <si>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</si>
  <si>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</si>
  <si>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</si>
  <si>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</si>
  <si>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</si>
  <si>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</si>
  <si>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</si>
  <si>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</si>
  <si>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</si>
  <si>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</si>
  <si>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</si>
  <si>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3661-3425</t>
    <phoneticPr fontId="2" type="noConversion"/>
  </si>
  <si>
    <t>강서구 등촌동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</si>
  <si>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</si>
  <si>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</si>
  <si>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</si>
  <si>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121-00-0000</t>
    <phoneticPr fontId="2" type="noConversion"/>
  </si>
  <si>
    <t>경향학원 귀하귀하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</si>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</sst>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  <numFmt numFmtId="180" formatCode="[DBNum4][$-412]General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36"/>
      <color theme="0"/>
      <name val="HY헤드라인M"/>
      <family val="1"/>
      <charset val="129"/>
    </font>
    <font>
      <sz val="9"/>
      <color rgb="FF000000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41" fontId="5" fillId="0" borderId="7" xfId="1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/>
    </xf>
    <xf numFmtId="0" fontId="12" fillId="0" borderId="24" xfId="0" applyFont="1" applyBorder="1" applyAlignment="1">
      <alignment horizontal="center" vertical="distributed" textRotation="255"/>
    </xf>
    <xf numFmtId="0" fontId="12" fillId="0" borderId="25" xfId="0" applyFont="1" applyBorder="1" applyAlignment="1">
      <alignment horizontal="center" vertical="distributed" textRotation="255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80" fontId="16" fillId="6" borderId="27" xfId="0" applyNumberFormat="1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0</xdr:rowOff>
    </xdr:from>
    <xdr:to>
      <xdr:col>7</xdr:col>
      <xdr:colOff>1280160</xdr:colOff>
      <xdr:row>2</xdr:row>
      <xdr:rowOff>220980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68680" y="0"/>
          <a:ext cx="5166360" cy="678180"/>
        </a:xfrm>
        <a:prstGeom prst="roundRect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800">
              <a:solidFill>
                <a:schemeClr val="bg1"/>
              </a:solidFill>
              <a:latin typeface="HY견고딕" panose="02030600000101010101" pitchFamily="18" charset="-127"/>
              <a:ea typeface="HY견고딕" panose="02030600000101010101" pitchFamily="18" charset="-127"/>
            </a:rPr>
            <a:t>♣견적서</a:t>
          </a:r>
          <a:r>
            <a:rPr lang="ko-KR" altLang="ko-KR" sz="2800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♣</a:t>
          </a:r>
          <a:endParaRPr lang="ko-KR" altLang="en-US" sz="2800">
            <a:solidFill>
              <a:schemeClr val="bg1"/>
            </a:solidFill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76200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I16" sqref="I16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8" t="s">
        <v>0</v>
      </c>
      <c r="C2" s="69"/>
      <c r="D2" s="69"/>
      <c r="E2" s="70"/>
      <c r="H2" s="68" t="s">
        <v>1</v>
      </c>
      <c r="I2" s="70"/>
    </row>
    <row r="3" spans="2:9">
      <c r="B3" s="24"/>
      <c r="C3" s="25"/>
      <c r="D3" s="25"/>
      <c r="E3" s="26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5"/>
      <c r="H4" s="3" t="s">
        <v>6</v>
      </c>
      <c r="I4" s="5" t="s">
        <v>7</v>
      </c>
    </row>
    <row r="5" spans="2:9">
      <c r="B5" s="21">
        <v>101</v>
      </c>
      <c r="C5" s="27" t="s">
        <v>8</v>
      </c>
      <c r="D5" s="27" t="s">
        <v>9</v>
      </c>
      <c r="E5" s="28">
        <v>60000</v>
      </c>
      <c r="G5" s="31">
        <v>0</v>
      </c>
      <c r="H5" s="33" t="s">
        <v>10</v>
      </c>
      <c r="I5" s="32">
        <v>5000</v>
      </c>
    </row>
    <row r="6" spans="2:9">
      <c r="B6" s="21">
        <v>102</v>
      </c>
      <c r="C6" s="27" t="s">
        <v>11</v>
      </c>
      <c r="D6" s="27" t="s">
        <v>12</v>
      </c>
      <c r="E6" s="28">
        <v>1500</v>
      </c>
      <c r="G6" s="31">
        <v>30000</v>
      </c>
      <c r="H6" s="33" t="s">
        <v>13</v>
      </c>
      <c r="I6" s="34">
        <v>3000</v>
      </c>
    </row>
    <row r="7" spans="2:9" ht="18" thickBot="1">
      <c r="B7" s="21">
        <v>103</v>
      </c>
      <c r="C7" s="27" t="s">
        <v>14</v>
      </c>
      <c r="D7" s="27" t="s">
        <v>15</v>
      </c>
      <c r="E7" s="28">
        <v>12500</v>
      </c>
      <c r="G7" s="31">
        <v>100000</v>
      </c>
      <c r="H7" s="35" t="s">
        <v>16</v>
      </c>
      <c r="I7" s="30">
        <v>0</v>
      </c>
    </row>
    <row r="8" spans="2:9">
      <c r="B8" s="21">
        <v>104</v>
      </c>
      <c r="C8" s="27" t="s">
        <v>17</v>
      </c>
      <c r="D8" s="27" t="s">
        <v>12</v>
      </c>
      <c r="E8" s="28">
        <v>5000</v>
      </c>
      <c r="H8" s="18"/>
      <c r="I8" s="19"/>
    </row>
    <row r="9" spans="2:9">
      <c r="B9" s="21">
        <v>105</v>
      </c>
      <c r="C9" s="27" t="s">
        <v>18</v>
      </c>
      <c r="D9" s="27" t="s">
        <v>12</v>
      </c>
      <c r="E9" s="28">
        <v>3400</v>
      </c>
    </row>
    <row r="10" spans="2:9">
      <c r="B10" s="21">
        <v>106</v>
      </c>
      <c r="C10" s="27" t="s">
        <v>19</v>
      </c>
      <c r="D10" s="27" t="s">
        <v>12</v>
      </c>
      <c r="E10" s="28">
        <v>1800</v>
      </c>
    </row>
    <row r="11" spans="2:9">
      <c r="B11" s="21">
        <v>107</v>
      </c>
      <c r="C11" s="27" t="s">
        <v>20</v>
      </c>
      <c r="D11" s="27" t="s">
        <v>12</v>
      </c>
      <c r="E11" s="28">
        <v>800</v>
      </c>
    </row>
    <row r="12" spans="2:9">
      <c r="B12" s="21">
        <v>108</v>
      </c>
      <c r="C12" s="27" t="s">
        <v>21</v>
      </c>
      <c r="D12" s="27" t="s">
        <v>9</v>
      </c>
      <c r="E12" s="28">
        <v>60000</v>
      </c>
    </row>
    <row r="13" spans="2:9">
      <c r="B13" s="21">
        <v>109</v>
      </c>
      <c r="C13" s="27" t="s">
        <v>22</v>
      </c>
      <c r="D13" s="27" t="s">
        <v>12</v>
      </c>
      <c r="E13" s="28">
        <v>980</v>
      </c>
    </row>
    <row r="14" spans="2:9" ht="18" thickBot="1">
      <c r="B14" s="22">
        <v>110</v>
      </c>
      <c r="C14" s="29" t="s">
        <v>23</v>
      </c>
      <c r="D14" s="29" t="s">
        <v>12</v>
      </c>
      <c r="E14" s="30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19" zoomScale="85" zoomScaleNormal="85" workbookViewId="0">
      <selection activeCell="E10" sqref="E10:G10"/>
    </sheetView>
  </sheetViews>
  <sheetFormatPr defaultRowHeight="14.4"/>
  <cols>
    <col min="1" max="1" width="2.69921875" style="6" customWidth="1"/>
    <col min="2" max="2" width="8.59765625" style="6" customWidth="1"/>
    <col min="3" max="3" width="12.699218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7" customFormat="1" ht="18" customHeight="1">
      <c r="A1" s="6"/>
      <c r="B1" s="6"/>
      <c r="C1" s="65"/>
      <c r="D1" s="66"/>
      <c r="E1" s="66"/>
      <c r="F1" s="66"/>
      <c r="G1" s="66"/>
      <c r="H1" s="6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>
      <c r="C2" s="66"/>
      <c r="D2" s="66"/>
      <c r="E2" s="66"/>
      <c r="F2" s="66"/>
      <c r="G2" s="66"/>
      <c r="H2" s="66"/>
    </row>
    <row r="3" spans="1:52" ht="18" customHeight="1">
      <c r="C3" s="66"/>
      <c r="D3" s="66"/>
      <c r="E3" s="66"/>
      <c r="F3" s="66"/>
      <c r="G3" s="66"/>
      <c r="H3" s="66"/>
    </row>
    <row r="4" spans="1:52" ht="18" customHeight="1" thickBot="1">
      <c r="D4" s="8"/>
    </row>
    <row r="5" spans="1:52" ht="17.25" customHeight="1">
      <c r="B5" s="84" t="s">
        <v>49</v>
      </c>
      <c r="C5" s="84"/>
      <c r="D5" s="85" t="s">
        <v>38</v>
      </c>
      <c r="E5" s="9" t="s">
        <v>39</v>
      </c>
      <c r="F5" s="73" t="s">
        <v>48</v>
      </c>
      <c r="G5" s="74"/>
      <c r="H5" s="75"/>
      <c r="I5" s="59"/>
    </row>
    <row r="6" spans="1:52" ht="31.2">
      <c r="B6" s="82">
        <v>45667</v>
      </c>
      <c r="C6" s="83"/>
      <c r="D6" s="86"/>
      <c r="E6" s="10" t="s">
        <v>40</v>
      </c>
      <c r="F6" s="11" t="s">
        <v>45</v>
      </c>
      <c r="G6" s="11" t="s">
        <v>46</v>
      </c>
      <c r="H6" s="12" t="s">
        <v>47</v>
      </c>
      <c r="I6" s="60"/>
    </row>
    <row r="7" spans="1:52" ht="16.5" customHeight="1">
      <c r="B7" s="13"/>
      <c r="C7" s="13"/>
      <c r="D7" s="86"/>
      <c r="E7" s="11" t="s">
        <v>41</v>
      </c>
      <c r="F7" s="88" t="s">
        <v>44</v>
      </c>
      <c r="G7" s="89"/>
      <c r="H7" s="90"/>
      <c r="I7" s="60"/>
    </row>
    <row r="8" spans="1:52" ht="16.5" customHeight="1" thickBot="1">
      <c r="B8" s="14"/>
      <c r="C8" s="14"/>
      <c r="D8" s="87"/>
      <c r="E8" s="20" t="s">
        <v>42</v>
      </c>
      <c r="F8" s="91" t="s">
        <v>43</v>
      </c>
      <c r="G8" s="92"/>
      <c r="H8" s="93"/>
      <c r="I8" s="60"/>
    </row>
    <row r="9" spans="1:52" ht="16.5" customHeight="1">
      <c r="B9" s="14"/>
      <c r="C9" s="14"/>
      <c r="D9" s="63"/>
      <c r="E9" s="60"/>
      <c r="F9" s="60"/>
      <c r="G9" s="60"/>
      <c r="H9" s="60"/>
      <c r="I9" s="60"/>
    </row>
    <row r="10" spans="1:52" ht="24" customHeight="1">
      <c r="C10" s="23"/>
      <c r="D10" s="36" t="s">
        <v>24</v>
      </c>
      <c r="E10" s="94">
        <f>H35</f>
        <v>26120</v>
      </c>
      <c r="F10" s="94"/>
      <c r="G10" s="94"/>
      <c r="H10" s="37" t="s">
        <v>25</v>
      </c>
    </row>
    <row r="11" spans="1:52" ht="18" customHeight="1">
      <c r="B11" s="38" t="s">
        <v>26</v>
      </c>
      <c r="C11" s="76" t="s">
        <v>3</v>
      </c>
      <c r="D11" s="77"/>
      <c r="E11" s="64" t="s">
        <v>5</v>
      </c>
      <c r="F11" s="64" t="s">
        <v>27</v>
      </c>
      <c r="G11" s="64" t="s">
        <v>28</v>
      </c>
      <c r="H11" s="64" t="s">
        <v>29</v>
      </c>
      <c r="I11" s="61"/>
    </row>
    <row r="12" spans="1:52">
      <c r="B12" s="15">
        <v>105</v>
      </c>
      <c r="C12" s="71" t="str">
        <f>VLOOKUP($B$12,[0]!상품목록, 2,0)</f>
        <v>참외</v>
      </c>
      <c r="D12" s="72"/>
      <c r="E12" s="39">
        <f>VLOOKUP($B$12,[0]!상품목록, 4,0)</f>
        <v>3400</v>
      </c>
      <c r="F12" s="39">
        <v>3</v>
      </c>
      <c r="G12" s="39" t="str">
        <f>VLOOKUP($B$12,[0]!상품목록, 3,0)</f>
        <v>Kg</v>
      </c>
      <c r="H12" s="39">
        <v>10200</v>
      </c>
      <c r="I12" s="61"/>
    </row>
    <row r="13" spans="1:52">
      <c r="B13" s="16">
        <v>106</v>
      </c>
      <c r="C13" s="71" t="str">
        <f>VLOOKUP($B$13, 상품목록, 2, 0)</f>
        <v>메론</v>
      </c>
      <c r="D13" s="72"/>
      <c r="E13" s="39">
        <f>VLOOKUP(B13,[0]!상품목록, 4,0)</f>
        <v>1800</v>
      </c>
      <c r="F13" s="40">
        <v>5</v>
      </c>
      <c r="G13" s="39" t="str">
        <f>VLOOKUP(B13,[0]!상품목록, 3,0)</f>
        <v>Kg</v>
      </c>
      <c r="H13" s="67">
        <v>9000</v>
      </c>
      <c r="I13" s="61"/>
    </row>
    <row r="14" spans="1:52">
      <c r="B14" s="16"/>
      <c r="C14" s="71"/>
      <c r="D14" s="72"/>
      <c r="E14" s="39"/>
      <c r="F14" s="42"/>
      <c r="G14" s="15"/>
      <c r="H14" s="41"/>
      <c r="I14" s="61"/>
    </row>
    <row r="15" spans="1:52">
      <c r="B15" s="16"/>
      <c r="C15" s="71"/>
      <c r="D15" s="72"/>
      <c r="E15" s="39"/>
      <c r="F15" s="42"/>
      <c r="G15" s="15"/>
      <c r="H15" s="41"/>
      <c r="I15" s="61"/>
    </row>
    <row r="16" spans="1:52">
      <c r="B16" s="16"/>
      <c r="C16" s="71"/>
      <c r="D16" s="72"/>
      <c r="E16" s="39"/>
      <c r="F16" s="42"/>
      <c r="G16" s="15"/>
      <c r="H16" s="41"/>
      <c r="I16" s="61"/>
    </row>
    <row r="17" spans="2:16">
      <c r="B17" s="16"/>
      <c r="C17" s="71"/>
      <c r="D17" s="72"/>
      <c r="E17" s="39"/>
      <c r="F17" s="42"/>
      <c r="G17" s="15"/>
      <c r="H17" s="41"/>
      <c r="I17" s="61"/>
    </row>
    <row r="18" spans="2:16">
      <c r="B18" s="16"/>
      <c r="C18" s="71"/>
      <c r="D18" s="72"/>
      <c r="E18" s="39"/>
      <c r="F18" s="42"/>
      <c r="G18" s="15"/>
      <c r="H18" s="41"/>
      <c r="I18" s="61"/>
    </row>
    <row r="19" spans="2:16">
      <c r="B19" s="16"/>
      <c r="C19" s="71"/>
      <c r="D19" s="72"/>
      <c r="E19" s="39"/>
      <c r="F19" s="42"/>
      <c r="G19" s="15"/>
      <c r="H19" s="41"/>
      <c r="I19" s="61"/>
    </row>
    <row r="20" spans="2:16">
      <c r="B20" s="16"/>
      <c r="C20" s="71"/>
      <c r="D20" s="72"/>
      <c r="E20" s="39"/>
      <c r="F20" s="42"/>
      <c r="G20" s="15"/>
      <c r="H20" s="41"/>
      <c r="I20" s="61"/>
    </row>
    <row r="21" spans="2:16">
      <c r="B21" s="16"/>
      <c r="C21" s="71"/>
      <c r="D21" s="72"/>
      <c r="E21" s="39"/>
      <c r="F21" s="42"/>
      <c r="G21" s="15"/>
      <c r="H21" s="41"/>
      <c r="I21" s="61"/>
    </row>
    <row r="22" spans="2:16">
      <c r="B22" s="16"/>
      <c r="C22" s="71"/>
      <c r="D22" s="72"/>
      <c r="E22" s="39"/>
      <c r="F22" s="42"/>
      <c r="G22" s="15"/>
      <c r="H22" s="41"/>
      <c r="I22" s="61"/>
    </row>
    <row r="23" spans="2:16">
      <c r="B23" s="16"/>
      <c r="C23" s="71"/>
      <c r="D23" s="72"/>
      <c r="E23" s="39"/>
      <c r="F23" s="42"/>
      <c r="G23" s="15"/>
      <c r="H23" s="41"/>
      <c r="I23" s="61"/>
    </row>
    <row r="24" spans="2:16">
      <c r="B24" s="16"/>
      <c r="C24" s="71"/>
      <c r="D24" s="72"/>
      <c r="E24" s="39"/>
      <c r="F24" s="42"/>
      <c r="G24" s="15"/>
      <c r="H24" s="41"/>
      <c r="I24" s="61"/>
    </row>
    <row r="25" spans="2:16">
      <c r="B25" s="16"/>
      <c r="C25" s="71"/>
      <c r="D25" s="72"/>
      <c r="E25" s="39"/>
      <c r="F25" s="42"/>
      <c r="G25" s="15"/>
      <c r="H25" s="41"/>
      <c r="I25" s="61"/>
    </row>
    <row r="26" spans="2:16">
      <c r="B26" s="16"/>
      <c r="C26" s="71"/>
      <c r="D26" s="72"/>
      <c r="E26" s="39"/>
      <c r="F26" s="42"/>
      <c r="G26" s="15"/>
      <c r="H26" s="41"/>
      <c r="I26" s="61"/>
    </row>
    <row r="27" spans="2:16">
      <c r="B27" s="16"/>
      <c r="C27" s="71"/>
      <c r="D27" s="72"/>
      <c r="E27" s="39"/>
      <c r="F27" s="42"/>
      <c r="G27" s="15"/>
      <c r="H27" s="41"/>
      <c r="I27" s="61"/>
    </row>
    <row r="28" spans="2:16">
      <c r="B28" s="16"/>
      <c r="C28" s="71"/>
      <c r="D28" s="72"/>
      <c r="E28" s="39"/>
      <c r="F28" s="42"/>
      <c r="G28" s="15"/>
      <c r="H28" s="41"/>
      <c r="I28" s="61"/>
      <c r="J28" s="43"/>
      <c r="K28" s="43"/>
      <c r="L28" s="43"/>
    </row>
    <row r="29" spans="2:16">
      <c r="B29" s="16"/>
      <c r="C29" s="71"/>
      <c r="D29" s="72"/>
      <c r="E29" s="39"/>
      <c r="F29" s="42"/>
      <c r="G29" s="15"/>
      <c r="H29" s="41"/>
      <c r="I29" s="61"/>
      <c r="J29" s="43"/>
      <c r="K29" s="43"/>
      <c r="L29" s="43"/>
    </row>
    <row r="30" spans="2:16">
      <c r="B30" s="16"/>
      <c r="C30" s="71"/>
      <c r="D30" s="72"/>
      <c r="E30" s="39"/>
      <c r="F30" s="42"/>
      <c r="G30" s="15"/>
      <c r="H30" s="41"/>
      <c r="I30" s="61"/>
      <c r="J30" s="43"/>
      <c r="K30" s="43"/>
      <c r="L30" s="43"/>
    </row>
    <row r="31" spans="2:16">
      <c r="H31" s="44"/>
      <c r="I31" s="44"/>
      <c r="J31" s="43"/>
      <c r="K31" s="43"/>
      <c r="L31" s="43"/>
    </row>
    <row r="32" spans="2:16">
      <c r="F32" s="78" t="s">
        <v>30</v>
      </c>
      <c r="G32" s="79"/>
      <c r="H32" s="45">
        <f>SUM(H12:H13)</f>
        <v>19200</v>
      </c>
      <c r="I32" s="44"/>
      <c r="K32" s="43"/>
      <c r="L32" s="43"/>
      <c r="P32" s="6" t="s">
        <v>50</v>
      </c>
    </row>
    <row r="33" spans="4:12">
      <c r="F33" s="78" t="s">
        <v>31</v>
      </c>
      <c r="G33" s="79"/>
      <c r="H33" s="45">
        <f>SUM(H32)*0.1</f>
        <v>1920</v>
      </c>
      <c r="I33" s="44"/>
      <c r="J33" s="43"/>
      <c r="K33" s="43"/>
      <c r="L33" s="43"/>
    </row>
    <row r="34" spans="4:12">
      <c r="F34" s="80" t="s">
        <v>32</v>
      </c>
      <c r="G34" s="80"/>
      <c r="H34" s="46">
        <f>IF(K35=TRUE,0,VLOOKUP(H32,배송요금,3,1))</f>
        <v>5000</v>
      </c>
      <c r="I34" s="62"/>
      <c r="J34" s="47" t="s">
        <v>33</v>
      </c>
      <c r="K34" s="43"/>
      <c r="L34" s="43"/>
    </row>
    <row r="35" spans="4:12">
      <c r="F35" s="78" t="s">
        <v>34</v>
      </c>
      <c r="G35" s="79"/>
      <c r="H35" s="45">
        <f>SUM(H32:H34)</f>
        <v>26120</v>
      </c>
      <c r="I35" s="44"/>
      <c r="J35" s="43"/>
      <c r="K35" s="48" t="b">
        <v>0</v>
      </c>
      <c r="L35" s="43"/>
    </row>
    <row r="36" spans="4:12">
      <c r="F36" s="49"/>
      <c r="G36" s="49"/>
      <c r="H36" s="44"/>
      <c r="I36" s="44"/>
      <c r="J36" s="43"/>
      <c r="K36" s="43"/>
      <c r="L36" s="43"/>
    </row>
    <row r="37" spans="4:12" ht="15" thickBot="1">
      <c r="D37" s="50" t="s">
        <v>35</v>
      </c>
      <c r="J37" s="43"/>
      <c r="K37" s="43"/>
      <c r="L37" s="43"/>
    </row>
    <row r="38" spans="4:12">
      <c r="D38" s="51"/>
      <c r="E38" s="52"/>
      <c r="F38" s="52"/>
      <c r="G38" s="52"/>
      <c r="H38" s="53"/>
      <c r="K38" s="43"/>
      <c r="L38" s="43"/>
    </row>
    <row r="39" spans="4:12">
      <c r="D39" s="54"/>
      <c r="E39" s="6" t="s">
        <v>36</v>
      </c>
      <c r="F39" s="81"/>
      <c r="G39" s="81"/>
      <c r="H39" s="55" t="s">
        <v>37</v>
      </c>
      <c r="J39" s="43"/>
      <c r="K39" s="43"/>
      <c r="L39" s="43"/>
    </row>
    <row r="40" spans="4:12">
      <c r="D40" s="54"/>
      <c r="H40" s="55"/>
      <c r="J40" s="43"/>
      <c r="K40" s="43"/>
      <c r="L40" s="43"/>
    </row>
    <row r="41" spans="4:12" ht="15" thickBot="1">
      <c r="D41" s="56"/>
      <c r="E41" s="57"/>
      <c r="F41" s="57"/>
      <c r="G41" s="57"/>
      <c r="H41" s="58"/>
      <c r="J41" s="43"/>
      <c r="K41" s="43"/>
      <c r="L41" s="43"/>
    </row>
  </sheetData>
  <mergeCells count="32">
    <mergeCell ref="B6:C6"/>
    <mergeCell ref="E10:G10"/>
    <mergeCell ref="B5:C5"/>
    <mergeCell ref="D5:D8"/>
    <mergeCell ref="F7:H7"/>
    <mergeCell ref="F8:H8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2025-03-24T05:54:08Z</dcterms:modified>
  <cp:category/>
  <cp:contentStatus/>
</cp:coreProperties>
</file>