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12FDF588-A581-4599-B283-A34615A73C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2" i="2"/>
  <c r="F11" i="2" s="1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<sst xmlns="http://schemas.openxmlformats.org/spreadsheetml/2006/main" count="273" uniqueCount="216">
  <si>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</si>
  <si>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</si>
  <si>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</si>
  <si>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</si>
  <si>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</si>
  <si>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</si>
  <si>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</si>
  <si>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</si>
  <si>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</si>
  <si>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</si>
  <si>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</si>
  <si>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</si>
  <si>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</si>
  <si>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</si>
  <si>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</si>
  <si>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</si>
  <si>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</si>
  <si>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</si>
  <si>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</si>
  <si>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</si>
  <si>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</si>
  <si>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</si>
  <si>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</si>
  <si>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</si>
  <si>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</si>
  <si>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</si>
  <si>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</si>
  <si>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</si>
  <si>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</si>
  <si>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</si>
  <si>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</si>
  <si>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</si>
  <si>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</si>
  <si>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</si>
  <si>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</si>
  <si>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</si>
  <si>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</si>
  <si>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</si>
  <si>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</si>
  <si>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</si>
  <si>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</si>
  <si>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</si>
  <si>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</si>
  <si>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</si>
  <si>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</si>
  <si>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</si>
  <si>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</si>
  <si>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</si>
  <si>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</si>
  <si>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</si>
  <si>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</si>
  <si>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</si>
  <si>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</si>
  <si>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</si>
  <si>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</si>
  <si>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</si>
  <si>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</si>
  <si>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</si>
  <si>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</si>
  <si>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</si>
  <si>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</si>
  <si>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</si>
  <si>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</si>
  <si>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</si>
  <si>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</si>
  <si>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</si>
  <si>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</si>
  <si>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</si>
  <si>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</si>
  <si>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</si>
  <si>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</si>
  <si>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</si>
  <si>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</si>
  <si>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</si>
  <si>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</si>
  <si>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</si>
  <si>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</si>
  <si>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</si>
  <si>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</si>
  <si>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</si>
  <si>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</si>
  <si>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</si>
  <si>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</si>
  <si>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</si>
  <si>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</si>
  <si>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</si>
  <si>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</si>
  <si>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</si>
  <si>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</si>
  <si>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</si>
  <si>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</si>
  <si>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</si>
  <si>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</si>
  <si>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</si>
  <si>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</si>
  <si>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</si>
  <si>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</si>
  <si>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</si>
  <si>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</si>
  <si>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</si>
  <si>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</si>
  <si>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</si>
  <si>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</si>
  <si>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</si>
  <si>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</si>
  <si>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</si>
  <si>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</si>
  <si>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</si>
  <si>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</si>
  <si>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</si>
  <si>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</si>
  <si>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</si>
  <si>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</si>
  <si>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</si>
  <si>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</si>
  <si>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</si>
  <si>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</si>
  <si>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</si>
  <si>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</si>
  <si>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</si>
  <si>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</si>
  <si>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</si>
  <si>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</si>
  <si>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</si>
  <si>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</si>
  <si>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</si>
  <si>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</si>
  <si>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</si>
  <si>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</si>
  <si>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</si>
  <si>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</si>
  <si>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</si>
  <si>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</si>
  <si>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</si>
  <si>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</si>
  <si>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</si>
  <si>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</si>
  <si>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</si>
  <si>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</si>
  <si>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</si>
  <si>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</si>
  <si>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</si>
  <si>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</si>
  <si>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</si>
  <si>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</si>
  <si>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</si>
  <si>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</si>
  <si>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</si>
  <si>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</si>
  <si>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</si>
  <si>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</si>
  <si>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</si>
  <si>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</si>
  <si>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</si>
  <si>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</si>
  <si>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</si>
  <si>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</si>
  <si>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</si>
  <si>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</si>
  <si>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</si>
  <si>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</si>
  <si>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</si>
  <si>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</si>
  <si>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</si>
  <si>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</si>
  <si>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</si>
  <si>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</si>
  <si>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</si>
  <si>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</si>
  <si>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</si>
  <si>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</si>
  <si>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</si>
  <si>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</si>
  <si>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</si>
  <si>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</si>
  <si>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</si>
  <si>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</si>
  <si>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</si>
  <si>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</si>
  <si>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</si>
  <si>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</si>
  <si>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</si>
  <si>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</si>
  <si>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</si>
  <si>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</si>
  <si>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</si>
  <si>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</si>
  <si>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</si>
  <si>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</si>
  <si>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</si>
  <si>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</si>
  <si>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</si>
  <si>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</si>
  <si>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</si>
  <si>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</si>
  <si>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</si>
  <si>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</si>
  <si>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</si>
  <si>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</si>
  <si>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</si>
  <si>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</si>
  <si>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</si>
  <si>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</si>
  <si>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</si>
  <si>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</si>
  <si>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</si>
  <si>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주     소  :</t>
    <phoneticPr fontId="1" type="noConversion"/>
  </si>
  <si>
    <t>상     호  :</t>
    <phoneticPr fontId="1" type="noConversion"/>
  </si>
  <si>
    <t>대     표  :</t>
    <phoneticPr fontId="1" type="noConversion"/>
  </si>
  <si>
    <t>전화번호  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</si>
  <si>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</si>
  <si>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</si>
  <si>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02-2289-0202</t>
    <phoneticPr fontId="1" type="noConversion"/>
  </si>
  <si>
    <t>경력 확인용</t>
  </si>
  <si>
    <t xml:space="preserve"> </t>
    <phoneticPr fontId="1" type="noConversion"/>
  </si>
  <si>
    <t>김은강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</si>
</sst>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6" fillId="0" borderId="0" xfId="0" applyFont="1" applyBorder="1" applyAlignment="1">
      <alignment horizontal="distributed" vertical="center" indent="3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7" t="s">
        <v>202</v>
      </c>
      <c r="C1" s="11"/>
      <c r="D1" s="11"/>
      <c r="E1" s="11"/>
      <c r="F1" s="11"/>
      <c r="G1" s="11"/>
      <c r="H1" s="54"/>
    </row>
    <row r="3" spans="2:10" ht="15" customHeight="1" x14ac:dyDescent="0.4">
      <c r="B3" s="40" t="s">
        <v>106</v>
      </c>
      <c r="C3" s="41" t="s">
        <v>108</v>
      </c>
      <c r="D3" s="41" t="s">
        <v>107</v>
      </c>
      <c r="E3" s="41" t="s">
        <v>109</v>
      </c>
      <c r="F3" s="41" t="s">
        <v>110</v>
      </c>
      <c r="G3" s="41" t="s">
        <v>111</v>
      </c>
      <c r="H3" s="42" t="s">
        <v>112</v>
      </c>
      <c r="J3" s="41" t="s">
        <v>122</v>
      </c>
    </row>
    <row r="4" spans="2:10" ht="15" customHeight="1" x14ac:dyDescent="0.4">
      <c r="B4" s="33" t="s">
        <v>163</v>
      </c>
      <c r="C4" s="2" t="s">
        <v>80</v>
      </c>
      <c r="D4" s="31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4" t="s">
        <v>164</v>
      </c>
      <c r="C5" s="7" t="s">
        <v>54</v>
      </c>
      <c r="D5" s="32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4" t="s">
        <v>165</v>
      </c>
      <c r="C6" s="7" t="s">
        <v>52</v>
      </c>
      <c r="D6" s="32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4" t="s">
        <v>166</v>
      </c>
      <c r="C7" s="7" t="s">
        <v>51</v>
      </c>
      <c r="D7" s="32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4" t="s">
        <v>167</v>
      </c>
      <c r="C8" s="7" t="s">
        <v>66</v>
      </c>
      <c r="D8" s="32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4" t="s">
        <v>168</v>
      </c>
      <c r="C9" s="7" t="s">
        <v>72</v>
      </c>
      <c r="D9" s="32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4" t="s">
        <v>169</v>
      </c>
      <c r="C10" s="7" t="s">
        <v>62</v>
      </c>
      <c r="D10" s="32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4" t="s">
        <v>170</v>
      </c>
      <c r="C11" s="7" t="s">
        <v>56</v>
      </c>
      <c r="D11" s="32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4" t="s">
        <v>171</v>
      </c>
      <c r="C12" s="7" t="s">
        <v>44</v>
      </c>
      <c r="D12" s="32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4" t="s">
        <v>172</v>
      </c>
      <c r="C13" s="7" t="s">
        <v>59</v>
      </c>
      <c r="D13" s="32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5" t="s">
        <v>173</v>
      </c>
      <c r="C14" s="7" t="s">
        <v>45</v>
      </c>
      <c r="D14" s="32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4" t="s">
        <v>174</v>
      </c>
      <c r="C15" s="7" t="s">
        <v>53</v>
      </c>
      <c r="D15" s="32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4" t="s">
        <v>175</v>
      </c>
      <c r="C16" s="7" t="s">
        <v>49</v>
      </c>
      <c r="D16" s="32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4" t="s">
        <v>176</v>
      </c>
      <c r="C17" s="7" t="s">
        <v>67</v>
      </c>
      <c r="D17" s="32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6" t="s">
        <v>177</v>
      </c>
      <c r="C18" s="7" t="s">
        <v>78</v>
      </c>
      <c r="D18" s="32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4" t="s">
        <v>178</v>
      </c>
      <c r="C19" s="7" t="s">
        <v>57</v>
      </c>
      <c r="D19" s="32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6" t="s">
        <v>179</v>
      </c>
      <c r="C20" s="7" t="s">
        <v>43</v>
      </c>
      <c r="D20" s="32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4" t="s">
        <v>180</v>
      </c>
      <c r="C21" s="7" t="s">
        <v>77</v>
      </c>
      <c r="D21" s="32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4" t="s">
        <v>181</v>
      </c>
      <c r="C22" s="7" t="s">
        <v>48</v>
      </c>
      <c r="D22" s="32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4" t="s">
        <v>182</v>
      </c>
      <c r="C23" s="7" t="s">
        <v>63</v>
      </c>
      <c r="D23" s="32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4" t="s">
        <v>183</v>
      </c>
      <c r="C24" s="7" t="s">
        <v>65</v>
      </c>
      <c r="D24" s="32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4" t="s">
        <v>184</v>
      </c>
      <c r="C25" s="7" t="s">
        <v>55</v>
      </c>
      <c r="D25" s="32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4" t="s">
        <v>185</v>
      </c>
      <c r="C26" s="7" t="s">
        <v>60</v>
      </c>
      <c r="D26" s="32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4" t="s">
        <v>186</v>
      </c>
      <c r="C27" s="7" t="s">
        <v>46</v>
      </c>
      <c r="D27" s="32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4" t="s">
        <v>187</v>
      </c>
      <c r="C28" s="7" t="s">
        <v>69</v>
      </c>
      <c r="D28" s="32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4" t="s">
        <v>188</v>
      </c>
      <c r="C29" s="7" t="s">
        <v>75</v>
      </c>
      <c r="D29" s="32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4" t="s">
        <v>189</v>
      </c>
      <c r="C30" s="7" t="s">
        <v>81</v>
      </c>
      <c r="D30" s="32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4" t="s">
        <v>190</v>
      </c>
      <c r="C31" s="7" t="s">
        <v>70</v>
      </c>
      <c r="D31" s="32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4" t="s">
        <v>191</v>
      </c>
      <c r="C32" s="7" t="s">
        <v>64</v>
      </c>
      <c r="D32" s="32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4" t="s">
        <v>192</v>
      </c>
      <c r="C33" s="7" t="s">
        <v>76</v>
      </c>
      <c r="D33" s="32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4" t="s">
        <v>193</v>
      </c>
      <c r="C34" s="7" t="s">
        <v>71</v>
      </c>
      <c r="D34" s="32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4" t="s">
        <v>194</v>
      </c>
      <c r="C35" s="7" t="s">
        <v>50</v>
      </c>
      <c r="D35" s="32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4" t="s">
        <v>195</v>
      </c>
      <c r="C36" s="7" t="s">
        <v>79</v>
      </c>
      <c r="D36" s="32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4" t="s">
        <v>196</v>
      </c>
      <c r="C37" s="7" t="s">
        <v>68</v>
      </c>
      <c r="D37" s="32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4" t="s">
        <v>197</v>
      </c>
      <c r="C38" s="7" t="s">
        <v>58</v>
      </c>
      <c r="D38" s="32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4" t="s">
        <v>198</v>
      </c>
      <c r="C39" s="7" t="s">
        <v>61</v>
      </c>
      <c r="D39" s="32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4" t="s">
        <v>199</v>
      </c>
      <c r="C40" s="7" t="s">
        <v>74</v>
      </c>
      <c r="D40" s="32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4" t="s">
        <v>200</v>
      </c>
      <c r="C41" s="7" t="s">
        <v>73</v>
      </c>
      <c r="D41" s="32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4" t="s">
        <v>201</v>
      </c>
      <c r="C42" s="7" t="s">
        <v>47</v>
      </c>
      <c r="D42" s="32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3"/>
  <sheetViews>
    <sheetView showGridLines="0" tabSelected="1" topLeftCell="A13" zoomScale="85" zoomScaleNormal="85" workbookViewId="0">
      <selection activeCell="D21" sqref="D21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10" x14ac:dyDescent="0.4">
      <c r="B2" s="43"/>
      <c r="C2" s="44"/>
      <c r="D2" s="44"/>
      <c r="E2" s="44"/>
      <c r="F2" s="44"/>
      <c r="G2" s="45"/>
    </row>
    <row r="3" spans="2:10" ht="21" customHeight="1" x14ac:dyDescent="0.4">
      <c r="B3" s="46"/>
      <c r="C3" s="52" t="s">
        <v>203</v>
      </c>
      <c r="D3" s="47" t="s">
        <v>163</v>
      </c>
      <c r="E3" s="53" t="s">
        <v>205</v>
      </c>
      <c r="F3" s="47" t="s">
        <v>213</v>
      </c>
      <c r="G3" s="48"/>
    </row>
    <row r="4" spans="2:10" x14ac:dyDescent="0.4">
      <c r="B4" s="49"/>
      <c r="C4" s="50"/>
      <c r="D4" s="50"/>
      <c r="E4" s="50"/>
      <c r="F4" s="50"/>
      <c r="G4" s="51"/>
    </row>
    <row r="6" spans="2:10" ht="24" customHeight="1" x14ac:dyDescent="0.4">
      <c r="B6" s="14"/>
      <c r="C6" s="15"/>
      <c r="D6" s="15"/>
      <c r="E6" s="15"/>
      <c r="F6" s="15"/>
      <c r="G6" s="16"/>
    </row>
    <row r="7" spans="2:10" ht="38.25" customHeight="1" x14ac:dyDescent="0.4">
      <c r="B7" s="17"/>
      <c r="C7" s="58" t="s">
        <v>204</v>
      </c>
      <c r="D7" s="58"/>
      <c r="E7" s="58"/>
      <c r="F7" s="58"/>
      <c r="G7" s="18"/>
    </row>
    <row r="8" spans="2:10" ht="24" customHeight="1" x14ac:dyDescent="0.4">
      <c r="B8" s="17"/>
      <c r="C8" s="19"/>
      <c r="D8" s="19"/>
      <c r="E8" s="19"/>
      <c r="F8" s="19"/>
      <c r="G8" s="18"/>
    </row>
    <row r="9" spans="2:10" ht="50.1" customHeight="1" x14ac:dyDescent="0.4">
      <c r="B9" s="17"/>
      <c r="C9" s="26" t="s">
        <v>113</v>
      </c>
      <c r="D9" s="23" t="str">
        <f>VLOOKUP(D3,사원명부,3,0)</f>
        <v>경운식</v>
      </c>
      <c r="E9" s="26" t="s">
        <v>1</v>
      </c>
      <c r="F9" s="13" t="str">
        <f>VLOOKUP(D3,사원명부,2,0)</f>
        <v>631027-2689336</v>
      </c>
      <c r="G9" s="18"/>
    </row>
    <row r="10" spans="2:10" ht="50.1" customHeight="1" x14ac:dyDescent="0.4">
      <c r="B10" s="17"/>
      <c r="C10" s="26" t="s">
        <v>2</v>
      </c>
      <c r="D10" s="23" t="str">
        <f>VLOOKUP(D3,사원명부,4,0)</f>
        <v>홍보부</v>
      </c>
      <c r="E10" s="26" t="s">
        <v>0</v>
      </c>
      <c r="F10" s="23" t="str">
        <f>VLOOKUP(D3,사원명부,5,0)</f>
        <v>이사</v>
      </c>
      <c r="G10" s="18"/>
      <c r="J10" t="s">
        <v>214</v>
      </c>
    </row>
    <row r="11" spans="2:10" ht="24.9" customHeight="1" x14ac:dyDescent="0.4">
      <c r="B11" s="17"/>
      <c r="C11" s="27" t="s">
        <v>116</v>
      </c>
      <c r="D11" s="25">
        <f>VLOOKUP(D3,사원명부,6,0)</f>
        <v>34705</v>
      </c>
      <c r="E11" s="12" t="s">
        <v>114</v>
      </c>
      <c r="F11" s="59" t="str">
        <f ca="1">"( "&amp;DATEDIF(D11,D12,"Y")&amp;"년"&amp;DATEDIF(D11,D12,"YM")&amp;"개월 )"</f>
        <v>( 30년3개월 )</v>
      </c>
      <c r="G11" s="18"/>
    </row>
    <row r="12" spans="2:10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10" ht="50.1" customHeight="1" x14ac:dyDescent="0.4">
      <c r="B13" s="17"/>
      <c r="C13" s="26" t="s">
        <v>3</v>
      </c>
      <c r="D13" s="60" t="str">
        <f>VLOOKUP(D3,사원명부,7,0)</f>
        <v>인천 남구 도화1동 850</v>
      </c>
      <c r="E13" s="61"/>
      <c r="F13" s="62"/>
      <c r="G13" s="18"/>
    </row>
    <row r="14" spans="2:10" ht="44.25" customHeight="1" x14ac:dyDescent="0.4">
      <c r="B14" s="17"/>
      <c r="C14" s="19"/>
      <c r="D14" s="19"/>
      <c r="E14" s="19"/>
      <c r="F14" s="19"/>
      <c r="G14" s="18"/>
      <c r="H14" t="s">
        <v>214</v>
      </c>
    </row>
    <row r="15" spans="2:10" ht="33" customHeight="1" x14ac:dyDescent="0.4">
      <c r="B15" s="17"/>
      <c r="C15" s="63" t="str">
        <f ca="1">TEXT(D11,"상기인은 YYYY년 MM월 DD일 입사하여 ")&amp;TEXT(D12,"YYYY년 MM월 DD일까지 재직하였음을 증명합니다")</f>
        <v>상기인은 1995년 01월 06일 입사하여 2025년 04월 11일까지 재직하였음을 증명합니다</v>
      </c>
      <c r="D15" s="57"/>
      <c r="E15" s="57"/>
      <c r="F15" s="57"/>
      <c r="G15" s="18"/>
      <c r="I15" t="s">
        <v>214</v>
      </c>
    </row>
    <row r="16" spans="2:10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    도  :  "&amp;F3</f>
        <v>용     도  :  경력 확인용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45758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206</v>
      </c>
      <c r="D20" s="29" t="s">
        <v>210</v>
      </c>
      <c r="F20" s="19"/>
      <c r="G20" s="18"/>
    </row>
    <row r="21" spans="2:7" ht="34.5" customHeight="1" x14ac:dyDescent="0.4">
      <c r="B21" s="17"/>
      <c r="C21" s="24" t="s">
        <v>207</v>
      </c>
      <c r="D21" s="30" t="s">
        <v>211</v>
      </c>
      <c r="F21" s="19"/>
      <c r="G21" s="18"/>
    </row>
    <row r="22" spans="2:7" ht="34.5" customHeight="1" x14ac:dyDescent="0.4">
      <c r="B22" s="17"/>
      <c r="C22" s="24" t="s">
        <v>208</v>
      </c>
      <c r="D22" s="55" t="s">
        <v>215</v>
      </c>
      <c r="F22" s="19"/>
      <c r="G22" s="18"/>
    </row>
    <row r="23" spans="2:7" ht="33" customHeight="1" x14ac:dyDescent="0.4">
      <c r="B23" s="20"/>
      <c r="C23" s="38" t="s">
        <v>209</v>
      </c>
      <c r="D23" s="39" t="s">
        <v>212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DD7EF033-A1B2-43AF-B7D4-B4FA59A4A306}">
      <formula1>사번</formula1>
    </dataValidation>
    <dataValidation type="list" allowBlank="1" showInputMessage="1" showErrorMessage="1" sqref="F3" xr:uid="{8BEECB37-C2E1-41AF-8CF5-C3F8FF0B8A54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2025-04-11T02:15:48Z</dcterms:modified>
</cp:coreProperties>
</file>