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427603E-1BA3-41C7-8D95-5962C414AC4E}" xr6:coauthVersionLast="36" xr6:coauthVersionMax="36" xr10:uidLastSave="{00000000-0000-0000-0000-000000000000}"/>
  <bookViews>
    <workbookView xWindow="0" yWindow="0" windowWidth="23040" windowHeight="8856" xr2:uid="{00000000-000D-0000-FFFF-FFFF00000000}"/>
  </bookViews>
  <sheets>
    <sheet name="월간일정표" sheetId="11" r:id="rId1"/>
  </sheets>
  <calcPr calcId="191029"/>
</workbook>
</file>

<file path=xl/calcChain.xml><?xml version="1.0" encoding="utf-8"?>
<calcChain xmlns="http://schemas.openxmlformats.org/spreadsheetml/2006/main">
  <c r="C20" i="11" l="1"/>
  <c r="D20" i="11"/>
  <c r="E20" i="11"/>
  <c r="F20" i="11"/>
  <c r="G20" i="11"/>
  <c r="H20" i="11"/>
  <c r="B20" i="11"/>
  <c r="C16" i="11"/>
  <c r="D16" i="11"/>
  <c r="E16" i="11"/>
  <c r="F16" i="11"/>
  <c r="G16" i="11"/>
  <c r="H16" i="11"/>
  <c r="B16" i="11"/>
  <c r="C12" i="11"/>
  <c r="D12" i="11"/>
  <c r="E12" i="11"/>
  <c r="F12" i="11"/>
  <c r="G12" i="11"/>
  <c r="H12" i="11"/>
  <c r="B12" i="11"/>
  <c r="C8" i="11"/>
  <c r="D8" i="11"/>
  <c r="E8" i="11"/>
  <c r="F8" i="11"/>
  <c r="G8" i="11"/>
  <c r="H8" i="11"/>
  <c r="B8" i="11"/>
  <c r="L23" i="11" l="1"/>
  <c r="L22" i="11"/>
  <c r="L21" i="11"/>
  <c r="L20" i="11"/>
  <c r="L19" i="11"/>
  <c r="L18" i="11"/>
  <c r="L15" i="11"/>
  <c r="L13" i="11"/>
  <c r="L11" i="11"/>
  <c r="L10" i="11"/>
  <c r="L9" i="11"/>
  <c r="L8" i="11"/>
  <c r="L7" i="11" l="1"/>
  <c r="L24" i="11"/>
  <c r="L17" i="11"/>
  <c r="L16" i="11"/>
  <c r="L14" i="11"/>
  <c r="L1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00000000-0006-0000-0000-000001000000}">
      <text>
        <r>
          <rPr>
            <sz val="9"/>
            <color indexed="81"/>
            <rFont val="돋움"/>
            <family val="3"/>
            <charset val="129"/>
          </rPr>
          <t>년도는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HY견고딕"/>
            <family val="1"/>
            <charset val="129"/>
          </rPr>
          <t>2025년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하시오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00000000-0006-0000-0000-000002000000}">
      <text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시에는</t>
        </r>
        <r>
          <rPr>
            <sz val="9"/>
            <color indexed="81"/>
            <rFont val="HY견고딕"/>
            <family val="1"/>
            <charset val="129"/>
          </rPr>
          <t xml:space="preserve"> 10월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표시하세요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<sst xmlns="http://schemas.openxmlformats.org/spreadsheetml/2006/main" count="33" uniqueCount="26">
  <si>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</si>
  <si>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</si>
  <si>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</si>
  <si>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</si>
  <si>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</si>
  <si>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</si>
  <si>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</si>
  <si>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4" type="noConversion"/>
  </si>
  <si>
    <t>어린이날</t>
    <phoneticPr fontId="4" type="noConversion"/>
  </si>
  <si>
    <t>현충일</t>
    <phoneticPr fontId="4" type="noConversion"/>
  </si>
  <si>
    <t>광복절</t>
    <phoneticPr fontId="4" type="noConversion"/>
  </si>
  <si>
    <t>Saturday</t>
    <phoneticPr fontId="1" type="noConversion"/>
  </si>
  <si>
    <t>Sunday</t>
    <phoneticPr fontId="1" type="noConversion"/>
  </si>
  <si>
    <t>신정</t>
    <phoneticPr fontId="4" type="noConversion"/>
  </si>
  <si>
    <t>추석</t>
    <phoneticPr fontId="1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</si>
  <si>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</si>
  <si>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</si>
  <si>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4" type="noConversion"/>
  </si>
  <si>
    <t>임시공휴일</t>
    <phoneticPr fontId="4" type="noConversion"/>
  </si>
  <si>
    <t>설날</t>
    <phoneticPr fontId="4" type="noConversion"/>
  </si>
  <si>
    <t>대체공휴일</t>
    <phoneticPr fontId="4" type="noConversion"/>
  </si>
  <si>
    <t>개천절</t>
    <phoneticPr fontId="4" type="noConversion"/>
  </si>
  <si>
    <t>한글날</t>
    <phoneticPr fontId="4" type="noConversion"/>
  </si>
  <si>
    <t>날짜</t>
    <phoneticPr fontId="4" type="noConversion"/>
  </si>
  <si>
    <t>명칭</t>
    <phoneticPr fontId="4" type="noConversion"/>
  </si>
  <si>
    <t>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</si>
</sst>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"/>
    <numFmt numFmtId="177" formatCode="mm&quot;월&quot;\ dd&quot;일&quot;"/>
    <numFmt numFmtId="178" formatCode="[$-F800]dddd\,\ mmmm\ dd\,\ yyyy"/>
    <numFmt numFmtId="179" formatCode="yyyy&quot;년&quot;\ m&quot;월&quot;\ d&quot;일&quot;;@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24"/>
      <color theme="1"/>
      <name val="휴먼모음T"/>
      <family val="1"/>
      <charset val="129"/>
    </font>
    <font>
      <sz val="11"/>
      <color theme="1"/>
      <name val="돋움"/>
      <family val="3"/>
      <charset val="129"/>
    </font>
    <font>
      <sz val="11"/>
      <color theme="1"/>
      <name val="돋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HY견고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8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14" fontId="0" fillId="0" borderId="0" xfId="0" applyNumberForma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7" fontId="9" fillId="0" borderId="11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77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max="300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15240</xdr:colOff>
          <xdr:row>2</xdr:row>
          <xdr:rowOff>0</xdr:rowOff>
        </xdr:from>
        <xdr:to>
          <xdr:col>4</xdr:col>
          <xdr:colOff>7620</xdr:colOff>
          <xdr:row>3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B019F04F-4AB8-4B85-9E09-E0B2B41A1F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M27"/>
  <sheetViews>
    <sheetView tabSelected="1" zoomScale="115" zoomScaleNormal="115" workbookViewId="0">
      <selection activeCell="B24" sqref="B24"/>
    </sheetView>
  </sheetViews>
  <sheetFormatPr defaultRowHeight="17.399999999999999"/>
  <cols>
    <col min="1" max="1" width="5" customWidth="1"/>
    <col min="2" max="8" width="11.8984375" customWidth="1"/>
    <col min="9" max="9" width="9.8984375" style="15" customWidth="1"/>
    <col min="10" max="10" width="5.796875" customWidth="1"/>
    <col min="11" max="11" width="3.5" customWidth="1"/>
    <col min="12" max="12" width="11.59765625" customWidth="1"/>
    <col min="13" max="13" width="12.796875" customWidth="1"/>
  </cols>
  <sheetData>
    <row r="1" spans="2:13" ht="18" customHeight="1"/>
    <row r="2" spans="2:13" ht="18" customHeight="1">
      <c r="J2" s="4"/>
      <c r="K2" s="4"/>
    </row>
    <row r="3" spans="2:13" ht="18" customHeight="1">
      <c r="B3" s="5" t="s">
        <v>5</v>
      </c>
      <c r="C3" s="6">
        <v>2025</v>
      </c>
      <c r="D3" s="7"/>
      <c r="E3" s="5" t="s">
        <v>6</v>
      </c>
      <c r="F3" s="5"/>
      <c r="G3" s="7" t="s">
        <v>25</v>
      </c>
      <c r="H3" s="7"/>
      <c r="I3" s="16"/>
    </row>
    <row r="4" spans="2:13" ht="18" customHeight="1">
      <c r="F4" s="8"/>
      <c r="G4" s="10"/>
      <c r="H4" s="9"/>
      <c r="I4" s="17"/>
    </row>
    <row r="5" spans="2:13" ht="35.25" customHeight="1" thickBot="1">
      <c r="C5" s="1"/>
      <c r="D5" s="11">
        <v>2025</v>
      </c>
      <c r="E5" s="11" t="s">
        <v>15</v>
      </c>
      <c r="F5" s="32">
        <v>10</v>
      </c>
      <c r="G5" s="33" t="s">
        <v>16</v>
      </c>
      <c r="H5" s="33"/>
      <c r="I5" s="18"/>
    </row>
    <row r="6" spans="2:13" ht="18" customHeight="1" thickBot="1">
      <c r="J6" s="31" t="s">
        <v>6</v>
      </c>
      <c r="K6" s="22"/>
      <c r="L6" s="23" t="s">
        <v>23</v>
      </c>
      <c r="M6" s="24" t="s">
        <v>24</v>
      </c>
    </row>
    <row r="7" spans="2:13" ht="18" customHeight="1" thickBot="1">
      <c r="B7" s="12" t="s">
        <v>12</v>
      </c>
      <c r="C7" s="13" t="s">
        <v>0</v>
      </c>
      <c r="D7" s="13" t="s">
        <v>1</v>
      </c>
      <c r="E7" s="13" t="s">
        <v>2</v>
      </c>
      <c r="F7" s="13" t="s">
        <v>3</v>
      </c>
      <c r="G7" s="13" t="s">
        <v>4</v>
      </c>
      <c r="H7" s="14" t="s">
        <v>11</v>
      </c>
      <c r="I7" s="19"/>
      <c r="J7" s="29">
        <v>1</v>
      </c>
      <c r="K7" s="4"/>
      <c r="L7" s="25">
        <f>DATE($D$5,1,1)</f>
        <v>45658</v>
      </c>
      <c r="M7" s="26" t="s">
        <v>13</v>
      </c>
    </row>
    <row r="8" spans="2:13" ht="18" customHeight="1" thickBot="1">
      <c r="B8" s="2">
        <f>WEEKDAY(D5,2)</f>
        <v>1</v>
      </c>
      <c r="C8" s="2" t="e">
        <f t="shared" ref="C8:H8" si="0">WEEKDAY(E5,2)</f>
        <v>#VALUE!</v>
      </c>
      <c r="D8" s="2">
        <f t="shared" si="0"/>
        <v>2</v>
      </c>
      <c r="E8" s="2" t="e">
        <f t="shared" si="0"/>
        <v>#VALUE!</v>
      </c>
      <c r="F8" s="2">
        <f t="shared" si="0"/>
        <v>6</v>
      </c>
      <c r="G8" s="2">
        <f t="shared" si="0"/>
        <v>6</v>
      </c>
      <c r="H8" s="2">
        <f t="shared" si="0"/>
        <v>6</v>
      </c>
      <c r="I8" s="20"/>
      <c r="J8" s="29">
        <v>2</v>
      </c>
      <c r="L8" s="25">
        <f>DATE($D$5,1,27)</f>
        <v>45684</v>
      </c>
      <c r="M8" s="26" t="s">
        <v>18</v>
      </c>
    </row>
    <row r="9" spans="2:13" ht="18" customHeight="1">
      <c r="B9" s="34"/>
      <c r="C9" s="34"/>
      <c r="D9" s="34"/>
      <c r="E9" s="34"/>
      <c r="F9" s="37"/>
      <c r="G9" s="37"/>
      <c r="H9" s="34"/>
      <c r="I9" s="21"/>
      <c r="J9" s="29">
        <v>3</v>
      </c>
      <c r="L9" s="25">
        <f>DATE($D$5,1,28)</f>
        <v>45685</v>
      </c>
      <c r="M9" s="26" t="s">
        <v>19</v>
      </c>
    </row>
    <row r="10" spans="2:13" ht="18" customHeight="1">
      <c r="B10" s="35"/>
      <c r="C10" s="35"/>
      <c r="D10" s="35"/>
      <c r="E10" s="35"/>
      <c r="F10" s="38"/>
      <c r="G10" s="38"/>
      <c r="H10" s="35"/>
      <c r="I10" s="21"/>
      <c r="J10" s="29">
        <v>4</v>
      </c>
      <c r="L10" s="25">
        <f>DATE($D$5,1,29)</f>
        <v>45686</v>
      </c>
      <c r="M10" s="26" t="s">
        <v>19</v>
      </c>
    </row>
    <row r="11" spans="2:13" ht="18" customHeight="1" thickBot="1">
      <c r="B11" s="36"/>
      <c r="C11" s="36"/>
      <c r="D11" s="36"/>
      <c r="E11" s="36"/>
      <c r="F11" s="39"/>
      <c r="G11" s="39"/>
      <c r="H11" s="36"/>
      <c r="I11" s="21"/>
      <c r="J11" s="29">
        <v>5</v>
      </c>
      <c r="L11" s="25">
        <f>DATE($D$5,1,30)</f>
        <v>45687</v>
      </c>
      <c r="M11" s="26" t="s">
        <v>19</v>
      </c>
    </row>
    <row r="12" spans="2:13" ht="18" customHeight="1" thickBot="1">
      <c r="B12" s="3">
        <f>WEEKDAY(F5,1)</f>
        <v>3</v>
      </c>
      <c r="C12" s="3" t="e">
        <f t="shared" ref="C12:H12" si="1">WEEKDAY(G5,1)</f>
        <v>#VALUE!</v>
      </c>
      <c r="D12" s="3">
        <f t="shared" si="1"/>
        <v>7</v>
      </c>
      <c r="E12" s="3">
        <f t="shared" si="1"/>
        <v>7</v>
      </c>
      <c r="F12" s="3">
        <f t="shared" si="1"/>
        <v>7</v>
      </c>
      <c r="G12" s="3">
        <f t="shared" si="1"/>
        <v>7</v>
      </c>
      <c r="H12" s="3">
        <f t="shared" si="1"/>
        <v>7</v>
      </c>
      <c r="I12" s="20"/>
      <c r="J12" s="29">
        <v>6</v>
      </c>
      <c r="L12" s="25">
        <f>DATE($D$5,3,1)</f>
        <v>45717</v>
      </c>
      <c r="M12" s="26" t="s">
        <v>7</v>
      </c>
    </row>
    <row r="13" spans="2:13" ht="18" customHeight="1">
      <c r="B13" s="34"/>
      <c r="C13" s="34"/>
      <c r="D13" s="34"/>
      <c r="E13" s="34"/>
      <c r="F13" s="37"/>
      <c r="G13" s="34"/>
      <c r="H13" s="34"/>
      <c r="I13" s="21"/>
      <c r="J13" s="29">
        <v>7</v>
      </c>
      <c r="L13" s="25">
        <f>DATE($D$5,3,3)</f>
        <v>45719</v>
      </c>
      <c r="M13" s="26" t="s">
        <v>20</v>
      </c>
    </row>
    <row r="14" spans="2:13" ht="18" customHeight="1">
      <c r="B14" s="35"/>
      <c r="C14" s="35"/>
      <c r="D14" s="35"/>
      <c r="E14" s="35"/>
      <c r="F14" s="38"/>
      <c r="G14" s="35"/>
      <c r="H14" s="35"/>
      <c r="I14" s="21"/>
      <c r="J14" s="29">
        <v>8</v>
      </c>
      <c r="L14" s="25">
        <f>DATE($D$5,5,5)</f>
        <v>45782</v>
      </c>
      <c r="M14" s="26" t="s">
        <v>8</v>
      </c>
    </row>
    <row r="15" spans="2:13" ht="18" customHeight="1" thickBot="1">
      <c r="B15" s="36"/>
      <c r="C15" s="36"/>
      <c r="D15" s="36"/>
      <c r="E15" s="36"/>
      <c r="F15" s="39"/>
      <c r="G15" s="36"/>
      <c r="H15" s="36"/>
      <c r="I15" s="21"/>
      <c r="J15" s="29">
        <v>9</v>
      </c>
      <c r="L15" s="25">
        <f>DATE($D$5,5,6)</f>
        <v>45783</v>
      </c>
      <c r="M15" s="26" t="s">
        <v>20</v>
      </c>
    </row>
    <row r="16" spans="2:13" ht="18" customHeight="1" thickBot="1">
      <c r="B16" s="3">
        <f>WEEKDAY(H12,1)</f>
        <v>7</v>
      </c>
      <c r="C16" s="3">
        <f t="shared" ref="C16:H16" si="2">WEEKDAY(I12,1)</f>
        <v>7</v>
      </c>
      <c r="D16" s="3">
        <f t="shared" si="2"/>
        <v>6</v>
      </c>
      <c r="E16" s="3">
        <f t="shared" si="2"/>
        <v>7</v>
      </c>
      <c r="F16" s="3">
        <f t="shared" si="2"/>
        <v>7</v>
      </c>
      <c r="G16" s="3" t="e">
        <f t="shared" si="2"/>
        <v>#VALUE!</v>
      </c>
      <c r="H16" s="3">
        <f t="shared" si="2"/>
        <v>7</v>
      </c>
      <c r="I16" s="20"/>
      <c r="J16" s="29">
        <v>10</v>
      </c>
      <c r="L16" s="25">
        <f>DATE($D$5,6,6)</f>
        <v>45814</v>
      </c>
      <c r="M16" s="26" t="s">
        <v>9</v>
      </c>
    </row>
    <row r="17" spans="2:13" ht="18" customHeight="1">
      <c r="B17" s="34"/>
      <c r="C17" s="37"/>
      <c r="D17" s="34"/>
      <c r="E17" s="34"/>
      <c r="F17" s="34"/>
      <c r="G17" s="34"/>
      <c r="H17" s="34"/>
      <c r="I17" s="21"/>
      <c r="J17" s="29">
        <v>11</v>
      </c>
      <c r="L17" s="25">
        <f>DATE($D$5,8,15)</f>
        <v>45884</v>
      </c>
      <c r="M17" s="26" t="s">
        <v>10</v>
      </c>
    </row>
    <row r="18" spans="2:13" ht="18" customHeight="1" thickBot="1">
      <c r="B18" s="35"/>
      <c r="C18" s="38"/>
      <c r="D18" s="35"/>
      <c r="E18" s="35"/>
      <c r="F18" s="35"/>
      <c r="G18" s="35"/>
      <c r="H18" s="35"/>
      <c r="I18" s="21"/>
      <c r="J18" s="30">
        <v>12</v>
      </c>
      <c r="L18" s="25">
        <f>DATE($D$5,10,3)</f>
        <v>45933</v>
      </c>
      <c r="M18" s="26" t="s">
        <v>21</v>
      </c>
    </row>
    <row r="19" spans="2:13" ht="18" customHeight="1" thickBot="1">
      <c r="B19" s="35"/>
      <c r="C19" s="38"/>
      <c r="D19" s="35"/>
      <c r="E19" s="35"/>
      <c r="F19" s="35"/>
      <c r="G19" s="35"/>
      <c r="H19" s="35"/>
      <c r="I19" s="21"/>
      <c r="L19" s="25">
        <f>DATE($D$5,10,5)</f>
        <v>45935</v>
      </c>
      <c r="M19" s="26" t="s">
        <v>14</v>
      </c>
    </row>
    <row r="20" spans="2:13" ht="18" customHeight="1" thickBot="1">
      <c r="B20" s="3">
        <f>WEEKDAY(H16,1)</f>
        <v>7</v>
      </c>
      <c r="C20" s="3">
        <f t="shared" ref="C20:H20" si="3">WEEKDAY(I16,1)</f>
        <v>7</v>
      </c>
      <c r="D20" s="3">
        <f t="shared" si="3"/>
        <v>3</v>
      </c>
      <c r="E20" s="3">
        <f t="shared" si="3"/>
        <v>7</v>
      </c>
      <c r="F20" s="3">
        <f t="shared" si="3"/>
        <v>6</v>
      </c>
      <c r="G20" s="3" t="e">
        <f t="shared" si="3"/>
        <v>#VALUE!</v>
      </c>
      <c r="H20" s="3">
        <f t="shared" si="3"/>
        <v>7</v>
      </c>
      <c r="I20" s="20"/>
      <c r="L20" s="25">
        <f>DATE($D$5,10,6)</f>
        <v>45936</v>
      </c>
      <c r="M20" s="26" t="s">
        <v>14</v>
      </c>
    </row>
    <row r="21" spans="2:13" ht="18" customHeight="1">
      <c r="B21" s="34"/>
      <c r="C21" s="42"/>
      <c r="D21" s="37"/>
      <c r="E21" s="37"/>
      <c r="F21" s="37"/>
      <c r="G21" s="37"/>
      <c r="H21" s="40"/>
      <c r="I21" s="21"/>
      <c r="L21" s="25">
        <f>DATE($D$5,10,7)</f>
        <v>45937</v>
      </c>
      <c r="M21" s="26" t="s">
        <v>14</v>
      </c>
    </row>
    <row r="22" spans="2:13" ht="18" customHeight="1">
      <c r="B22" s="35"/>
      <c r="C22" s="43"/>
      <c r="D22" s="38"/>
      <c r="E22" s="38"/>
      <c r="F22" s="38"/>
      <c r="G22" s="38"/>
      <c r="H22" s="41"/>
      <c r="I22" s="21"/>
      <c r="L22" s="25">
        <f>DATE($D$5,10,8)</f>
        <v>45938</v>
      </c>
      <c r="M22" s="26" t="s">
        <v>14</v>
      </c>
    </row>
    <row r="23" spans="2:13" ht="18" customHeight="1" thickBot="1">
      <c r="B23" s="35"/>
      <c r="C23" s="43"/>
      <c r="D23" s="38"/>
      <c r="E23" s="38"/>
      <c r="F23" s="38"/>
      <c r="G23" s="38"/>
      <c r="H23" s="41"/>
      <c r="I23" s="21"/>
      <c r="L23" s="25">
        <f>DATE($D$5,10,9)</f>
        <v>45939</v>
      </c>
      <c r="M23" s="26" t="s">
        <v>22</v>
      </c>
    </row>
    <row r="24" spans="2:13" ht="18" customHeight="1" thickBot="1">
      <c r="B24" s="3"/>
      <c r="C24" s="3"/>
      <c r="D24" s="3"/>
      <c r="E24" s="3"/>
      <c r="F24" s="3"/>
      <c r="G24" s="3"/>
      <c r="H24" s="3"/>
      <c r="I24" s="20"/>
      <c r="L24" s="27">
        <f>DATE($D$5,12,25)</f>
        <v>46016</v>
      </c>
      <c r="M24" s="28" t="s">
        <v>17</v>
      </c>
    </row>
    <row r="25" spans="2:13" ht="18" customHeight="1">
      <c r="B25" s="34"/>
      <c r="C25" s="34"/>
      <c r="D25" s="34"/>
      <c r="E25" s="34"/>
      <c r="F25" s="37"/>
      <c r="G25" s="34"/>
      <c r="H25" s="34"/>
      <c r="I25" s="21"/>
    </row>
    <row r="26" spans="2:13" ht="18" customHeight="1">
      <c r="B26" s="35"/>
      <c r="C26" s="35"/>
      <c r="D26" s="35"/>
      <c r="E26" s="35"/>
      <c r="F26" s="38"/>
      <c r="G26" s="35"/>
      <c r="H26" s="35"/>
      <c r="I26" s="21"/>
    </row>
    <row r="27" spans="2:13" ht="18" customHeight="1" thickBot="1">
      <c r="B27" s="36"/>
      <c r="C27" s="36"/>
      <c r="D27" s="36"/>
      <c r="E27" s="36"/>
      <c r="F27" s="39"/>
      <c r="G27" s="36"/>
      <c r="H27" s="36"/>
      <c r="I27" s="21"/>
    </row>
  </sheetData>
  <mergeCells count="36"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G5:H5"/>
    <mergeCell ref="B9:B11"/>
    <mergeCell ref="C9:C11"/>
    <mergeCell ref="D9:D11"/>
    <mergeCell ref="E9:E11"/>
    <mergeCell ref="F9:F11"/>
    <mergeCell ref="G9:G11"/>
    <mergeCell ref="H9:H11"/>
  </mergeCells>
  <phoneticPr fontId="4" type="noConversion"/>
  <conditionalFormatting sqref="B8:H15">
    <cfRule type="expression" dxfId="0" priority="1">
      <formula>MATCH(B8,$L$7:$L$24,0)</formula>
    </cfRule>
  </conditionalFormatting>
  <pageMargins left="0.19685039370078741" right="0.11811023622047245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pinner 3">
              <controlPr defaultSize="0" autoPict="0">
                <anchor moveWithCells="1" sizeWithCells="1">
                  <from>
                    <xdr:col>3</xdr:col>
                    <xdr:colOff>15240</xdr:colOff>
                    <xdr:row>2</xdr:row>
                    <xdr:rowOff>0</xdr:rowOff>
                  </from>
                  <to>
                    <xdr:col>4</xdr:col>
                    <xdr:colOff>7620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2025-03-17T00:12:35Z</dcterms:modified>
</cp:coreProperties>
</file>