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xford\Master Thesis\Allocation Thesis\SA_CCR_Allocation\analysis\allocation\"/>
    </mc:Choice>
  </mc:AlternateContent>
  <bookViews>
    <workbookView xWindow="1520" yWindow="110" windowWidth="23000" windowHeight="95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Q1" i="1" l="1"/>
  <c r="P7" i="1"/>
  <c r="O6" i="1"/>
  <c r="C6" i="1"/>
  <c r="M6" i="1"/>
  <c r="K6" i="1"/>
  <c r="I6" i="1"/>
  <c r="G6" i="1"/>
  <c r="E6" i="1"/>
  <c r="M5" i="1"/>
  <c r="K5" i="1"/>
  <c r="I5" i="1"/>
  <c r="G5" i="1"/>
  <c r="E5" i="1"/>
  <c r="O5" i="1" l="1"/>
  <c r="C5" i="1"/>
</calcChain>
</file>

<file path=xl/sharedStrings.xml><?xml version="1.0" encoding="utf-8"?>
<sst xmlns="http://schemas.openxmlformats.org/spreadsheetml/2006/main" count="27" uniqueCount="18">
  <si>
    <t>Vdela</t>
  </si>
  <si>
    <t>Cdela</t>
  </si>
  <si>
    <t>Adela</t>
  </si>
  <si>
    <t>Vdelb</t>
  </si>
  <si>
    <t>Cdelb</t>
  </si>
  <si>
    <t>Adelb</t>
  </si>
  <si>
    <t>Fdela</t>
  </si>
  <si>
    <t>B</t>
  </si>
  <si>
    <t>Vab</t>
  </si>
  <si>
    <t>Aab</t>
  </si>
  <si>
    <t>Cab</t>
  </si>
  <si>
    <t>H</t>
  </si>
  <si>
    <t>G</t>
  </si>
  <si>
    <t>Gdela</t>
  </si>
  <si>
    <t>Hdela</t>
  </si>
  <si>
    <t>Bdela</t>
  </si>
  <si>
    <t>Fdelb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</si>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</sst>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"/>
  <sheetViews>
    <sheetView tabSelected="1" workbookViewId="0">
      <selection activeCell="P7" sqref="P7"/>
    </sheetView>
  </sheetViews>
  <sheetFormatPr defaultRowHeight="12.5" x14ac:dyDescent="0.25"/>
  <sheetData>
    <row r="1" spans="1:17" x14ac:dyDescent="0.25">
      <c r="A1" t="s">
        <v>0</v>
      </c>
      <c r="B1">
        <v>-1.9959999999999999E-3</v>
      </c>
      <c r="C1" t="s">
        <v>1</v>
      </c>
      <c r="D1">
        <v>-5.9829999999999996E-3</v>
      </c>
      <c r="E1" t="s">
        <v>2</v>
      </c>
      <c r="F1">
        <v>-1.39E-3</v>
      </c>
      <c r="H1" t="s">
        <v>8</v>
      </c>
      <c r="I1">
        <v>0.60019999999999996</v>
      </c>
      <c r="J1" t="s">
        <v>9</v>
      </c>
      <c r="K1">
        <v>0.14545</v>
      </c>
      <c r="L1" t="s">
        <v>10</v>
      </c>
      <c r="M1">
        <v>1.2847999999999999</v>
      </c>
      <c r="P1" t="s">
        <v>17</v>
      </c>
      <c r="Q1">
        <f>0.95*EXP(C5)</f>
        <v>7.9775266910374454E-2</v>
      </c>
    </row>
    <row r="2" spans="1:17" x14ac:dyDescent="0.25">
      <c r="A2" t="s">
        <v>3</v>
      </c>
      <c r="B2">
        <v>7.9000000000000008E-3</v>
      </c>
      <c r="C2" t="s">
        <v>4</v>
      </c>
      <c r="D2">
        <v>1.8800000000000001E-2</v>
      </c>
      <c r="E2" t="s">
        <v>5</v>
      </c>
      <c r="F2">
        <v>2.8500000000000001E-3</v>
      </c>
      <c r="P2" t="s">
        <v>12</v>
      </c>
    </row>
    <row r="5" spans="1:17" x14ac:dyDescent="0.25">
      <c r="A5" t="s">
        <v>6</v>
      </c>
      <c r="B5" t="s">
        <v>7</v>
      </c>
      <c r="C5">
        <f>G5/E5</f>
        <v>-2.4772484666461621</v>
      </c>
      <c r="D5" t="s">
        <v>11</v>
      </c>
      <c r="E5">
        <f>1.9*$K$1</f>
        <v>0.27635499999999996</v>
      </c>
      <c r="F5" t="s">
        <v>12</v>
      </c>
      <c r="G5">
        <f>+$I$1-$M$1</f>
        <v>-0.68459999999999999</v>
      </c>
      <c r="H5" t="s">
        <v>13</v>
      </c>
      <c r="I5">
        <f>B1-D1</f>
        <v>3.9869999999999992E-3</v>
      </c>
      <c r="J5" t="s">
        <v>14</v>
      </c>
      <c r="K5">
        <f>1.9*F1</f>
        <v>-2.6409999999999997E-3</v>
      </c>
      <c r="L5" t="s">
        <v>15</v>
      </c>
      <c r="M5">
        <f>(E5*I5-G5*K5)/E5^2</f>
        <v>-9.2468498866042359E-3</v>
      </c>
      <c r="N5" t="s">
        <v>6</v>
      </c>
      <c r="O5">
        <f>M5*0.95*EXP(C5)</f>
        <v>-7.3766991778401875E-4</v>
      </c>
    </row>
    <row r="6" spans="1:17" x14ac:dyDescent="0.25">
      <c r="A6" t="s">
        <v>16</v>
      </c>
      <c r="B6" t="s">
        <v>7</v>
      </c>
      <c r="C6">
        <f>G6/E6</f>
        <v>-2.4772484666461621</v>
      </c>
      <c r="D6" t="s">
        <v>11</v>
      </c>
      <c r="E6">
        <f>1.9*$K$1</f>
        <v>0.27635499999999996</v>
      </c>
      <c r="F6" t="s">
        <v>12</v>
      </c>
      <c r="G6">
        <f>+$I$1-$M$1</f>
        <v>-0.68459999999999999</v>
      </c>
      <c r="H6" t="s">
        <v>13</v>
      </c>
      <c r="I6">
        <f>B2-D2</f>
        <v>-1.09E-2</v>
      </c>
      <c r="J6" t="s">
        <v>14</v>
      </c>
      <c r="K6">
        <f>1.9*F2</f>
        <v>5.4149999999999997E-3</v>
      </c>
      <c r="L6" t="s">
        <v>15</v>
      </c>
      <c r="M6">
        <f>(E6*I6-G6*K6)/E6^2</f>
        <v>9.0980819847260464E-3</v>
      </c>
      <c r="N6" t="s">
        <v>6</v>
      </c>
      <c r="O6">
        <f>M6*0.95*EXP(C6)</f>
        <v>7.2580191870398982E-4</v>
      </c>
    </row>
    <row r="7" spans="1:17" x14ac:dyDescent="0.25">
      <c r="P7">
        <f>O5*100+O6*100</f>
        <v>-1.1867999080028974E-3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Hoecherl, Andreas</dc:creator>
  <cp:lastModifiedBy>Hoecherl, Andreas</cp:lastModifiedBy>
  <dcterms:created xsi:type="dcterms:W3CDTF">2014-05-13T17:20:27Z</dcterms:created>
  <dcterms:modified xsi:type="dcterms:W3CDTF">2020-05-07T08:24:18Z</dcterms:modified>
</cp:coreProperties>
</file>