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showInkAnnotation="0" defaultThemeVersion="166925"/>
  <mc:AlternateContent xmlns:mc="http://schemas.openxmlformats.org/markup-compatibility/2006">
    <mc:Choice Requires="x15">
      <x15ac:absPath xmlns:x15ac="http://schemas.microsoft.com/office/spreadsheetml/2010/11/ac" url="C:\Users\javic\Desktop\Manuscritos_pendientes\Evaluaciones\"/>
    </mc:Choice>
  </mc:AlternateContent>
  <xr:revisionPtr revIDLastSave="0" documentId="13_ncr:1_{E9ECD868-3BAE-4D05-940B-67EE67B6F7F5}" xr6:coauthVersionLast="47" xr6:coauthVersionMax="47" xr10:uidLastSave="{00000000-0000-0000-0000-000000000000}"/>
  <bookViews>
    <workbookView xWindow="-120" yWindow="-120" windowWidth="20730" windowHeight="11160" tabRatio="597" xr2:uid="{00000000-000D-0000-FFFF-FFFF00000000}"/>
  </bookViews>
  <sheets>
    <sheet name="Balance" sheetId="1" r:id="rId1"/>
    <sheet name="Sustentación_Guía" sheetId="2" r:id="rId2"/>
  </sheets>
  <definedNames>
    <definedName name="_xlnm.Print_Area" localSheetId="0">Balance!$A$1:$L$45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1" l="1"/>
  <c r="E37" i="1"/>
  <c r="F37" i="1"/>
  <c r="G37" i="1"/>
  <c r="H37" i="1"/>
  <c r="C36" i="1"/>
  <c r="I36" i="1"/>
  <c r="C28" i="1"/>
  <c r="I28" i="1"/>
  <c r="C29" i="1"/>
  <c r="I29" i="1"/>
  <c r="C30" i="1"/>
  <c r="I30" i="1"/>
  <c r="C31" i="1"/>
  <c r="I31" i="1"/>
  <c r="C32" i="1"/>
  <c r="I32" i="1"/>
  <c r="C33" i="1"/>
  <c r="I33" i="1"/>
  <c r="C34" i="1"/>
  <c r="I34" i="1"/>
  <c r="C35" i="1"/>
  <c r="I35" i="1"/>
  <c r="E4" i="1"/>
  <c r="C25" i="1"/>
  <c r="C20" i="1"/>
  <c r="E14" i="1"/>
  <c r="E12" i="1"/>
  <c r="E10" i="1"/>
  <c r="E13" i="1"/>
  <c r="E11" i="1"/>
  <c r="E9" i="1"/>
  <c r="E7" i="1"/>
  <c r="C37" i="1" l="1"/>
  <c r="I37" i="1"/>
  <c r="E15" i="1"/>
</calcChain>
</file>

<file path=xl/sharedStrings.xml><?xml version="1.0" encoding="utf-8"?>
<sst xmlns="http://schemas.openxmlformats.org/spreadsheetml/2006/main" count="120" uniqueCount="67">
  <si>
    <t>Manuscrito</t>
  </si>
  <si>
    <t>Industria 4.0</t>
  </si>
  <si>
    <t>Manufactura Aditiva</t>
  </si>
  <si>
    <t>POA</t>
  </si>
  <si>
    <t>Laboratorio</t>
  </si>
  <si>
    <t>Si</t>
  </si>
  <si>
    <t>Laboratorios</t>
  </si>
  <si>
    <t xml:space="preserve">Presentación </t>
  </si>
  <si>
    <t>Diseño Axiomático</t>
  </si>
  <si>
    <t>Mini Seminarios</t>
  </si>
  <si>
    <t>Asistencia</t>
  </si>
  <si>
    <t>Evaluación</t>
  </si>
  <si>
    <t>Valor</t>
  </si>
  <si>
    <t>Asistencia a clases presenciales y virtuales</t>
  </si>
  <si>
    <t>Desarrollo de los laboratorios</t>
  </si>
  <si>
    <t>Presentación de manuscritos</t>
  </si>
  <si>
    <t>Presentacion exposiciones</t>
  </si>
  <si>
    <t>Maximo</t>
  </si>
  <si>
    <t>Desempeño</t>
  </si>
  <si>
    <t>Avance proyecto respecto a las actividades planeadas en el cronograma</t>
  </si>
  <si>
    <t>Manuscritos terminados</t>
  </si>
  <si>
    <t>Exposiciones preparadas</t>
  </si>
  <si>
    <t>Percepción de aprendizaje promedio respecto a los temas tratados en el curso</t>
  </si>
  <si>
    <t>KPIs</t>
  </si>
  <si>
    <t>TOTAL</t>
  </si>
  <si>
    <t>No se presentó pero está disponible para presentarse.</t>
  </si>
  <si>
    <t>Se presentó.</t>
  </si>
  <si>
    <t>No se presentó y aún no se ha desarrollado.</t>
  </si>
  <si>
    <t>Fecha de evaluación</t>
  </si>
  <si>
    <t>Semanas transcurridad</t>
  </si>
  <si>
    <t>Número de clases</t>
  </si>
  <si>
    <t>Inicio de clases</t>
  </si>
  <si>
    <t>Tabla de Grises</t>
  </si>
  <si>
    <t>Nota</t>
  </si>
  <si>
    <t>Temas</t>
  </si>
  <si>
    <t>Rigor Teórico</t>
  </si>
  <si>
    <t>Modelado</t>
  </si>
  <si>
    <t>Coherencia y Fluidez</t>
  </si>
  <si>
    <t>Calidad y Claridad del soporte Documento</t>
  </si>
  <si>
    <t>Aplicación</t>
  </si>
  <si>
    <t>IIOT</t>
  </si>
  <si>
    <t>DIPP Diseño Axiomático y Concurrente</t>
  </si>
  <si>
    <t>Técnicas de Manifactura Aditiva</t>
  </si>
  <si>
    <t>Tema</t>
  </si>
  <si>
    <t>La Flexibilidad Tecnológica y la Automatización- Sistemas Flexibles FMS</t>
  </si>
  <si>
    <t>Motion Control-Profile Movement</t>
  </si>
  <si>
    <t>Primera entrega PCEV</t>
  </si>
  <si>
    <t xml:space="preserve">Artículos IEEE Analizados </t>
  </si>
  <si>
    <t>Manufactura Aditiva-LabRI AM</t>
  </si>
  <si>
    <t>CAD/CAM</t>
  </si>
  <si>
    <t>Segunda entrega PCEV</t>
  </si>
  <si>
    <t>Tercera entrega PCEV</t>
  </si>
  <si>
    <t>Explicación</t>
  </si>
  <si>
    <t>Calificación</t>
  </si>
  <si>
    <t>Se implementó un mecanismo de Graham, para esto se hizo el modelamiento respectivo en el software Inventor, teniendo en cuenta las restricciones dimensionales definidas, así como los parámetros de trabajo de la máquina FDM del laboratorio. Finalmentes se imprimieron las piezas modeladas, teniendo en consideración los protocolos definidos en laboratorio para la manipulación de la máquina.</t>
  </si>
  <si>
    <t>Manufactura Flexible</t>
  </si>
  <si>
    <t>Control de movimiento</t>
  </si>
  <si>
    <t>Neumática</t>
  </si>
  <si>
    <t>Electroneumática</t>
  </si>
  <si>
    <t>Se implementó simulación cinemática del robot de la mano de la simulación de los Splines, a través del entorno de Matlab, se implementó toda la rutina de preparación y puesta a punto del robot SDV-2 y posteriormente se le comandó a través de diferentes puntos del laborartorio empleando la aplicación MapViewer.</t>
  </si>
  <si>
    <t>Se realizaron las primeras aproximaciones sobre el modelo cinemático del robot omnidireccional de cuatro ruedas, tambien se hizo una recopilación de las alternativas de aoples comerciales que se usan con más frecuencia en este tipo de robots, de igual forma, se definieron los KPI's a tener en cuenta durante el desarrollo del proyecto.</t>
  </si>
  <si>
    <t>Para el desarrollo de todos los miniseminarios se consultaron las bases de datos disponibles en la biblioteca digital de la universidad, principalmente la de IEEEXplore, en la cual se hizo la respectiva indagación de los artículos en función de los tópicos de interés para el miniseminario o laboratorio que se encontrara en desarrollo, cabe mencionar, que los articulos seleccionados debían resaltar por varios aspectos, entre ellos, la correlación directa con las temáticas de interés, el vinculo con el proyecto de curso experimental, la claridad conceptual exhibida o mostrada, la relación entre las aplicaciones mostradas y el proyecto de curso, la pertinencia metodologíca y el rigor estructural mostrado en los trabajos de investigación.</t>
  </si>
  <si>
    <t>Se avanzó en un mayor definición de las simulaciones cinemáticas del vehículo, considerando los parámetros característicos del robot; se afinan los KPI's con relación a los objetivos del proyecto, se aplica la metodología FMECA con el ánimo de realizar una descomposición del proyecto en sus procesos fundamendamentales, analizando sobre estos, posibilidades de fallas, origen probable de la fallas, la frecuencia de ocurrencia de la posible falla y los medios de detección de estas últimas, todos estos elementos fueron respectivamente ponderados para detectar los riesgos con mayor potencial. Se definió la línea de tiempo del proyecto y se desarrollaron algunos CAD de las alternativas de acoples comerciales.</t>
  </si>
  <si>
    <t>Se llevó a cabo el análisis de un artículo relacionado con los efectos de la dinámica de los robots en las fuerzas de maquinado en operaciones de dynamic Milling, lo cual permitió adentrarse en la conceptualización teórica básica acerca de esta técnica y apoyado sobre la bibliografía compartida por el profesor. Posteriormente se ejecutó un ejercicio de simulación CAM que requirió el modelado de una pieza con una función definida, en mi caso un acople para rueda mecanum, posteriormente se debieron definir las operaciones a ejecutar para el mecanizado así como los parámetros característicos de la herramienta (i.e., número de filos, velocidad de corte), para pasar a la elección por catálogo de la herramienta y finalmente observar el desarrollo del proceso de maquinado para la definición de la pieza de referencia.</t>
  </si>
  <si>
    <t>Dynamic Milling</t>
  </si>
  <si>
    <t>Promedio</t>
  </si>
  <si>
    <t>En esta entrega se consolidó el proceso de análisis de las alternativas comerciales, se mostró el proceso de boquejado de estas para la extracción de características potenciales, de igual forma se ilustró el proceso de lluvia de ideas que dio lugar a las cuatro opciones de acoples, para cada uno de estas, se realizó el modelado CAD y se desarrollaron los planos de las piezas con sus respectivos ajustes y tolerancias y  los planos de ensamble explosionados con su respectiva lista de materiales y rotulación de elementos según la numeración de la tabla. Posteriormente se explicó el proceso de selección de la alternativa a manufacturar, donde se realiza un análisis de ensamblabilidad por el método del LUCAS considerando también el criterio del tiempo, también se realizó una matriz de decisión para la elección del material con el que se iba a manufacturar la pieza. Finalmente se define el diagrama de flujo del algoritmo del control a implementar y el script desarrollado para la ejecución del control en el robot. Se realizan pruebas tanto del acople como del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</si>
</sst>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9"/>
      <color theme="1"/>
      <name val="Calibri"/>
      <family val="2"/>
      <scheme val="minor"/>
    </font>
    <font>
      <b/>
      <sz val="9"/>
      <color theme="1"/>
      <name val="Calibri"/>
      <family val="2"/>
      <scheme val="minor"/>
    </font>
    <font>
      <b/>
      <sz val="11"/>
      <color theme="0"/>
      <name val="Calibri"/>
      <family val="2"/>
      <scheme val="minor"/>
    </font>
    <font>
      <sz val="1"/>
      <color theme="1"/>
      <name val="Calibri"/>
      <family val="2"/>
      <scheme val="minor"/>
    </font>
    <font>
      <sz val="11"/>
      <color theme="1"/>
      <name val="Ancizar Sans"/>
      <family val="2"/>
    </font>
    <font>
      <sz val="8"/>
      <color theme="1"/>
      <name val="Ancizar Sans"/>
      <family val="2"/>
    </font>
    <font>
      <sz val="12"/>
      <color theme="1"/>
      <name val="Ancizar Sans"/>
      <family val="2"/>
    </font>
    <font>
      <u/>
      <sz val="8"/>
      <color theme="1"/>
      <name val="Ancizar Sans"/>
    </font>
    <font>
      <sz val="8"/>
      <color theme="1"/>
      <name val="Ancizar Sans"/>
    </font>
    <font>
      <sz val="9"/>
      <color theme="1"/>
      <name val="Ancizar Sans"/>
      <family val="2"/>
    </font>
    <font>
      <sz val="9"/>
      <color theme="1"/>
      <name val="Ancizar Sans"/>
    </font>
    <font>
      <sz val="8"/>
      <color theme="1"/>
      <name val="Calibri"/>
      <family val="2"/>
      <scheme val="minor"/>
    </font>
  </fonts>
  <fills count="19">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theme="1"/>
        <bgColor indexed="64"/>
      </patternFill>
    </fill>
    <fill>
      <patternFill patternType="solid">
        <fgColor rgb="FF000000"/>
        <bgColor indexed="64"/>
      </patternFill>
    </fill>
    <fill>
      <patternFill patternType="solid">
        <fgColor rgb="FF333333"/>
        <bgColor indexed="64"/>
      </patternFill>
    </fill>
    <fill>
      <patternFill patternType="solid">
        <fgColor rgb="FF666666"/>
        <bgColor indexed="64"/>
      </patternFill>
    </fill>
    <fill>
      <patternFill patternType="solid">
        <fgColor rgb="FF999999"/>
        <bgColor indexed="64"/>
      </patternFill>
    </fill>
    <fill>
      <patternFill patternType="solid">
        <fgColor rgb="FFCCCCCC"/>
        <bgColor indexed="64"/>
      </patternFill>
    </fill>
    <fill>
      <patternFill patternType="solid">
        <fgColor rgb="FFFFFFFF"/>
        <bgColor indexed="64"/>
      </patternFill>
    </fill>
    <fill>
      <patternFill patternType="solid">
        <fgColor theme="1" tint="0.34998626667073579"/>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0.499984740745262"/>
        <bgColor indexed="64"/>
      </patternFill>
    </fill>
    <fill>
      <patternFill patternType="solid">
        <fgColor theme="0" tint="-0.249977111117893"/>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rgb="FF505050"/>
      </left>
      <right/>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rgb="FF505050"/>
      </left>
      <right/>
      <top style="medium">
        <color rgb="FF505050"/>
      </top>
      <bottom style="medium">
        <color indexed="64"/>
      </bottom>
      <diagonal/>
    </border>
    <border>
      <left/>
      <right/>
      <top style="medium">
        <color rgb="FF505050"/>
      </top>
      <bottom style="medium">
        <color indexed="64"/>
      </bottom>
      <diagonal/>
    </border>
    <border>
      <left/>
      <right style="medium">
        <color rgb="FF505050"/>
      </right>
      <top style="medium">
        <color rgb="FF505050"/>
      </top>
      <bottom style="medium">
        <color indexed="64"/>
      </bottom>
      <diagonal/>
    </border>
    <border>
      <left/>
      <right style="thin">
        <color indexed="64"/>
      </right>
      <top/>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rgb="FF505050"/>
      </bottom>
      <diagonal/>
    </border>
    <border>
      <left/>
      <right/>
      <top style="medium">
        <color indexed="64"/>
      </top>
      <bottom style="medium">
        <color rgb="FF505050"/>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505050"/>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132">
    <xf numFmtId="0" fontId="0" fillId="0" borderId="0" xfId="0"/>
    <xf numFmtId="0" fontId="0" fillId="0" borderId="0" xfId="0" applyAlignment="1">
      <alignment horizontal="center" vertical="center" wrapText="1"/>
    </xf>
    <xf numFmtId="0" fontId="0" fillId="2" borderId="20" xfId="0" applyFill="1" applyBorder="1"/>
    <xf numFmtId="0" fontId="0" fillId="5" borderId="21" xfId="0" applyFill="1" applyBorder="1"/>
    <xf numFmtId="0" fontId="0" fillId="4" borderId="22" xfId="0" applyFill="1" applyBorder="1"/>
    <xf numFmtId="0" fontId="2" fillId="6" borderId="23" xfId="0" applyFont="1" applyFill="1" applyBorder="1" applyAlignment="1">
      <alignment wrapText="1"/>
    </xf>
    <xf numFmtId="0" fontId="2" fillId="0" borderId="12" xfId="0" applyFont="1" applyBorder="1" applyAlignment="1">
      <alignment wrapText="1"/>
    </xf>
    <xf numFmtId="0" fontId="2" fillId="0" borderId="19" xfId="0" applyFont="1" applyBorder="1" applyAlignment="1">
      <alignment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2" xfId="0" applyFont="1" applyBorder="1" applyAlignment="1">
      <alignment horizontal="left"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9" fontId="2" fillId="0" borderId="4" xfId="1" applyFont="1" applyBorder="1" applyAlignment="1">
      <alignment horizontal="center" vertical="center" wrapText="1"/>
    </xf>
    <xf numFmtId="0" fontId="3" fillId="0" borderId="15" xfId="0" applyFont="1" applyBorder="1" applyAlignment="1">
      <alignment horizontal="left"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9" fontId="2" fillId="0" borderId="18" xfId="1" applyFont="1" applyBorder="1" applyAlignment="1">
      <alignment horizontal="center" vertical="center" wrapText="1"/>
    </xf>
    <xf numFmtId="0" fontId="2" fillId="0" borderId="14" xfId="0" applyFont="1" applyBorder="1" applyAlignment="1">
      <alignment horizontal="center" vertical="center" wrapText="1"/>
    </xf>
    <xf numFmtId="0" fontId="2" fillId="0" borderId="8" xfId="0" applyFont="1" applyBorder="1" applyAlignment="1">
      <alignment horizontal="center" vertical="center" wrapText="1"/>
    </xf>
    <xf numFmtId="9" fontId="2" fillId="0" borderId="9"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3" xfId="0" applyFont="1" applyBorder="1" applyAlignment="1">
      <alignment horizontal="center"/>
    </xf>
    <xf numFmtId="0" fontId="3" fillId="0" borderId="3" xfId="0" applyFont="1" applyBorder="1" applyAlignment="1">
      <alignment horizontal="left" vertical="center" wrapText="1"/>
    </xf>
    <xf numFmtId="0" fontId="4" fillId="7" borderId="24" xfId="0" applyFont="1" applyFill="1" applyBorder="1" applyAlignment="1">
      <alignment horizontal="center" vertical="center"/>
    </xf>
    <xf numFmtId="0" fontId="4" fillId="7" borderId="25" xfId="0" applyFont="1" applyFill="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xf>
    <xf numFmtId="0" fontId="5" fillId="0" borderId="28" xfId="0" applyFont="1" applyBorder="1"/>
    <xf numFmtId="0" fontId="5" fillId="0" borderId="25" xfId="0" applyFont="1" applyBorder="1"/>
    <xf numFmtId="0" fontId="5" fillId="0" borderId="3" xfId="0" applyFont="1" applyBorder="1"/>
    <xf numFmtId="0" fontId="5" fillId="0" borderId="4" xfId="0" applyFont="1" applyBorder="1"/>
    <xf numFmtId="0" fontId="6" fillId="0" borderId="3" xfId="0" applyFont="1" applyBorder="1" applyAlignment="1">
      <alignment horizontal="center" vertical="center"/>
    </xf>
    <xf numFmtId="0" fontId="2" fillId="0" borderId="24" xfId="0" applyFont="1" applyBorder="1" applyAlignment="1">
      <alignment horizontal="left" vertical="center" wrapText="1"/>
    </xf>
    <xf numFmtId="0" fontId="2" fillId="0" borderId="32" xfId="0" applyFont="1" applyBorder="1" applyAlignment="1">
      <alignment horizontal="left"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2" xfId="0" applyFont="1" applyBorder="1" applyAlignment="1">
      <alignment horizontal="center" vertical="center"/>
    </xf>
    <xf numFmtId="0" fontId="3" fillId="0" borderId="40" xfId="0" applyFont="1" applyBorder="1"/>
    <xf numFmtId="0" fontId="3" fillId="0" borderId="41" xfId="0" applyFont="1" applyBorder="1"/>
    <xf numFmtId="0" fontId="2" fillId="2" borderId="23"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9" xfId="0" applyFont="1" applyFill="1" applyBorder="1" applyAlignment="1">
      <alignment horizontal="center" vertical="center"/>
    </xf>
    <xf numFmtId="0" fontId="2" fillId="0" borderId="2" xfId="0" applyFont="1" applyBorder="1"/>
    <xf numFmtId="0" fontId="3" fillId="0" borderId="2" xfId="0" applyFont="1" applyBorder="1" applyAlignment="1">
      <alignment horizontal="center"/>
    </xf>
    <xf numFmtId="0" fontId="11" fillId="0" borderId="3" xfId="0" applyFont="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left" vertical="center" wrapText="1"/>
    </xf>
    <xf numFmtId="0" fontId="3" fillId="0" borderId="12" xfId="0" applyFont="1" applyBorder="1" applyAlignment="1">
      <alignment horizontal="left" vertical="center" wrapText="1"/>
    </xf>
    <xf numFmtId="9" fontId="2" fillId="0" borderId="6" xfId="1" applyFont="1" applyBorder="1" applyAlignment="1">
      <alignment horizontal="center" vertical="center" wrapText="1"/>
    </xf>
    <xf numFmtId="9" fontId="2" fillId="0" borderId="4" xfId="1"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7" fillId="0" borderId="3" xfId="0" applyFont="1" applyBorder="1" applyAlignment="1">
      <alignment horizontal="center" vertical="center" textRotation="255"/>
    </xf>
    <xf numFmtId="0" fontId="7" fillId="0" borderId="3" xfId="0" applyFont="1" applyBorder="1" applyAlignment="1">
      <alignment horizontal="center" vertical="top" wrapText="1"/>
    </xf>
    <xf numFmtId="0" fontId="7" fillId="0" borderId="3" xfId="0" applyFont="1" applyBorder="1" applyAlignment="1">
      <alignment horizontal="center" vertical="top"/>
    </xf>
    <xf numFmtId="0" fontId="11" fillId="15" borderId="35" xfId="0" applyFont="1" applyFill="1" applyBorder="1" applyAlignment="1">
      <alignment horizontal="center" vertical="center" wrapText="1"/>
    </xf>
    <xf numFmtId="0" fontId="11" fillId="15" borderId="11"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5" borderId="3" xfId="0" applyFont="1" applyFill="1" applyBorder="1" applyAlignment="1">
      <alignment horizontal="center" vertical="center"/>
    </xf>
    <xf numFmtId="0" fontId="7" fillId="0" borderId="3" xfId="0" applyFont="1" applyBorder="1" applyAlignment="1">
      <alignment horizontal="left" vertical="center" wrapText="1"/>
    </xf>
    <xf numFmtId="0" fontId="11" fillId="16" borderId="35" xfId="0" applyFont="1" applyFill="1" applyBorder="1" applyAlignment="1">
      <alignment horizontal="center" vertical="center"/>
    </xf>
    <xf numFmtId="0" fontId="11" fillId="16" borderId="11" xfId="0" applyFont="1" applyFill="1" applyBorder="1" applyAlignment="1">
      <alignment horizontal="center" vertical="center"/>
    </xf>
    <xf numFmtId="0" fontId="11" fillId="16" borderId="3" xfId="0" applyFont="1" applyFill="1" applyBorder="1" applyAlignment="1">
      <alignment horizontal="center" vertical="center"/>
    </xf>
    <xf numFmtId="0" fontId="6" fillId="16" borderId="3" xfId="0" applyFont="1" applyFill="1" applyBorder="1" applyAlignment="1">
      <alignment horizontal="center" vertical="center"/>
    </xf>
    <xf numFmtId="0" fontId="6" fillId="15" borderId="3" xfId="0" applyFont="1" applyFill="1" applyBorder="1" applyAlignment="1">
      <alignment horizontal="center" vertical="center"/>
    </xf>
    <xf numFmtId="0" fontId="8" fillId="18" borderId="3" xfId="0" applyFont="1" applyFill="1" applyBorder="1" applyAlignment="1">
      <alignment horizontal="center" vertical="center"/>
    </xf>
    <xf numFmtId="0" fontId="8" fillId="14" borderId="3" xfId="0" applyFont="1" applyFill="1" applyBorder="1" applyAlignment="1">
      <alignment horizontal="center" vertical="center"/>
    </xf>
    <xf numFmtId="0" fontId="8" fillId="14" borderId="35" xfId="0" applyFont="1" applyFill="1" applyBorder="1" applyAlignment="1">
      <alignment horizontal="center" vertical="center"/>
    </xf>
    <xf numFmtId="0" fontId="8" fillId="14" borderId="11" xfId="0" applyFont="1" applyFill="1" applyBorder="1" applyAlignment="1">
      <alignment horizontal="center" vertical="center"/>
    </xf>
    <xf numFmtId="0" fontId="6" fillId="0" borderId="3" xfId="0" applyFont="1" applyBorder="1" applyAlignment="1">
      <alignment horizontal="center"/>
    </xf>
    <xf numFmtId="0" fontId="8" fillId="17" borderId="3" xfId="0" applyFont="1" applyFill="1" applyBorder="1" applyAlignment="1">
      <alignment horizontal="center" vertical="center"/>
    </xf>
    <xf numFmtId="0" fontId="12" fillId="15" borderId="0" xfId="0" applyFont="1" applyFill="1" applyAlignment="1">
      <alignment horizontal="center"/>
    </xf>
    <xf numFmtId="0" fontId="2" fillId="0" borderId="20" xfId="0" applyFont="1" applyBorder="1" applyAlignment="1">
      <alignment horizontal="center" vertical="center" wrapText="1"/>
    </xf>
    <xf numFmtId="0" fontId="0" fillId="0" borderId="21" xfId="0" applyBorder="1" applyAlignment="1">
      <alignment horizontal="center"/>
    </xf>
    <xf numFmtId="0" fontId="3" fillId="0" borderId="26" xfId="0" applyFont="1" applyBorder="1" applyAlignment="1">
      <alignment horizontal="left" wrapText="1"/>
    </xf>
    <xf numFmtId="0" fontId="0" fillId="0" borderId="47" xfId="0" applyFont="1" applyBorder="1"/>
    <xf numFmtId="0" fontId="0" fillId="0" borderId="47" xfId="0" applyFont="1" applyFill="1" applyBorder="1"/>
    <xf numFmtId="0" fontId="0" fillId="0" borderId="27" xfId="0" applyFont="1" applyBorder="1"/>
    <xf numFmtId="0" fontId="2" fillId="0" borderId="41" xfId="0" applyFont="1" applyBorder="1" applyAlignment="1">
      <alignment horizontal="left" wrapText="1"/>
    </xf>
    <xf numFmtId="0" fontId="2" fillId="3" borderId="3" xfId="0" applyFont="1" applyFill="1" applyBorder="1" applyAlignment="1">
      <alignment horizontal="center" vertical="center"/>
    </xf>
    <xf numFmtId="0" fontId="2" fillId="5" borderId="3" xfId="0" applyFont="1" applyFill="1" applyBorder="1" applyAlignment="1">
      <alignment horizontal="center" vertical="center"/>
    </xf>
    <xf numFmtId="0" fontId="3" fillId="0" borderId="24" xfId="0" applyFont="1" applyBorder="1"/>
    <xf numFmtId="0" fontId="2" fillId="3" borderId="28" xfId="0" applyFont="1" applyFill="1" applyBorder="1" applyAlignment="1">
      <alignment horizontal="center" vertical="center"/>
    </xf>
    <xf numFmtId="0" fontId="2" fillId="3" borderId="25" xfId="0" applyFont="1" applyFill="1" applyBorder="1" applyAlignment="1">
      <alignment horizontal="center" vertical="center"/>
    </xf>
    <xf numFmtId="0" fontId="3" fillId="0" borderId="32" xfId="0" applyFont="1" applyBorder="1"/>
    <xf numFmtId="0" fontId="2" fillId="3" borderId="4" xfId="0" applyFont="1" applyFill="1" applyBorder="1" applyAlignment="1">
      <alignment horizontal="center" vertical="center"/>
    </xf>
    <xf numFmtId="0" fontId="3" fillId="0" borderId="48" xfId="0" applyFont="1" applyFill="1" applyBorder="1"/>
    <xf numFmtId="0" fontId="2" fillId="3" borderId="33" xfId="0" applyFont="1" applyFill="1" applyBorder="1" applyAlignment="1">
      <alignment horizontal="center" vertical="center"/>
    </xf>
    <xf numFmtId="0" fontId="2" fillId="3" borderId="34" xfId="0" applyFont="1" applyFill="1" applyBorder="1" applyAlignment="1">
      <alignment horizontal="center" vertical="center"/>
    </xf>
    <xf numFmtId="0" fontId="3" fillId="0" borderId="49" xfId="0" applyFont="1" applyBorder="1" applyAlignment="1">
      <alignment horizontal="center"/>
    </xf>
    <xf numFmtId="0" fontId="3" fillId="0" borderId="50" xfId="0" applyFont="1" applyBorder="1" applyAlignment="1">
      <alignment horizontal="center"/>
    </xf>
    <xf numFmtId="0" fontId="3" fillId="0" borderId="51" xfId="0" applyFont="1" applyBorder="1" applyAlignment="1">
      <alignment horizontal="center"/>
    </xf>
    <xf numFmtId="0" fontId="3" fillId="0" borderId="52" xfId="0" applyFont="1" applyBorder="1" applyAlignment="1">
      <alignment horizontal="center"/>
    </xf>
    <xf numFmtId="0" fontId="2" fillId="0" borderId="53" xfId="0" applyFont="1" applyBorder="1"/>
    <xf numFmtId="0" fontId="3" fillId="0" borderId="42" xfId="0" applyFont="1" applyFill="1" applyBorder="1"/>
    <xf numFmtId="0" fontId="2" fillId="2" borderId="40"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42" xfId="0" applyFont="1" applyFill="1" applyBorder="1" applyAlignment="1">
      <alignment horizontal="center" vertical="center"/>
    </xf>
    <xf numFmtId="0" fontId="11" fillId="15" borderId="54" xfId="0" applyFont="1" applyFill="1" applyBorder="1" applyAlignment="1">
      <alignment horizontal="center" vertical="center"/>
    </xf>
    <xf numFmtId="0" fontId="11" fillId="15" borderId="0" xfId="0" applyFont="1" applyFill="1" applyBorder="1" applyAlignment="1">
      <alignment horizontal="center" vertical="center"/>
    </xf>
    <xf numFmtId="0" fontId="0" fillId="8" borderId="3" xfId="0" applyFill="1" applyBorder="1"/>
    <xf numFmtId="0" fontId="0" fillId="0" borderId="3" xfId="0" applyBorder="1" applyAlignment="1">
      <alignment horizontal="center" vertical="center"/>
    </xf>
    <xf numFmtId="0" fontId="0" fillId="9" borderId="3" xfId="0" applyFill="1" applyBorder="1"/>
    <xf numFmtId="0" fontId="0" fillId="10" borderId="3" xfId="0" applyFill="1" applyBorder="1"/>
    <xf numFmtId="0" fontId="0" fillId="11" borderId="3" xfId="0" applyFill="1" applyBorder="1"/>
    <xf numFmtId="0" fontId="0" fillId="12" borderId="3" xfId="0" applyFill="1" applyBorder="1"/>
    <xf numFmtId="0" fontId="0" fillId="13" borderId="3" xfId="0" applyFill="1" applyBorder="1"/>
    <xf numFmtId="0" fontId="7" fillId="0" borderId="54" xfId="0" applyFont="1" applyBorder="1" applyAlignment="1">
      <alignment horizontal="left" vertical="center" wrapText="1"/>
    </xf>
    <xf numFmtId="0" fontId="7" fillId="0" borderId="0" xfId="0" applyFont="1" applyBorder="1" applyAlignment="1">
      <alignment horizontal="left" vertical="center" wrapText="1"/>
    </xf>
    <xf numFmtId="0" fontId="13" fillId="0" borderId="46" xfId="0" applyFont="1" applyBorder="1" applyAlignment="1">
      <alignment horizontal="left" vertical="center" wrapText="1"/>
    </xf>
    <xf numFmtId="0" fontId="10" fillId="0" borderId="3" xfId="0" applyFont="1" applyBorder="1" applyAlignment="1">
      <alignment horizontal="left" vertical="center" wrapText="1"/>
    </xf>
    <xf numFmtId="0" fontId="9" fillId="0" borderId="3" xfId="0" applyFont="1" applyBorder="1" applyAlignment="1">
      <alignment horizontal="left" vertical="center" wrapText="1"/>
    </xf>
    <xf numFmtId="0" fontId="7" fillId="0" borderId="3" xfId="0" applyFont="1" applyBorder="1" applyAlignment="1">
      <alignment horizontal="left" vertical="center"/>
    </xf>
    <xf numFmtId="0" fontId="6" fillId="0" borderId="3" xfId="0" applyFont="1" applyBorder="1" applyAlignment="1">
      <alignment horizontal="left" vertical="center"/>
    </xf>
    <xf numFmtId="0" fontId="7" fillId="0" borderId="36" xfId="0" applyFont="1" applyBorder="1" applyAlignment="1">
      <alignment horizontal="left" vertical="center" wrapText="1"/>
    </xf>
    <xf numFmtId="0" fontId="7" fillId="0" borderId="16" xfId="0" applyFont="1" applyBorder="1" applyAlignment="1">
      <alignment horizontal="left" vertical="center" wrapText="1"/>
    </xf>
    <xf numFmtId="0" fontId="7" fillId="0" borderId="37" xfId="0" applyFont="1" applyBorder="1" applyAlignment="1">
      <alignment horizontal="left" vertical="center" wrapText="1"/>
    </xf>
    <xf numFmtId="0" fontId="7" fillId="0" borderId="10" xfId="0" applyFont="1" applyBorder="1" applyAlignment="1">
      <alignment horizontal="left" vertical="center" wrapText="1"/>
    </xf>
  </cellXfs>
  <cellStyles count="2">
    <cellStyle name="Normal" xfId="0" builtinId="0"/>
    <cellStyle name="Porcentaje" xfId="1" builtinId="5"/>
  </cellStyles>
  <dxfs count="6">
    <dxf>
      <fill>
        <patternFill>
          <bgColor theme="1" tint="4.9989318521683403E-2"/>
        </patternFill>
      </fill>
    </dxf>
    <dxf>
      <fill>
        <patternFill>
          <bgColor theme="1" tint="0.24994659260841701"/>
        </patternFill>
      </fill>
    </dxf>
    <dxf>
      <fill>
        <patternFill>
          <bgColor theme="1" tint="0.34998626667073579"/>
        </patternFill>
      </fill>
    </dxf>
    <dxf>
      <fill>
        <patternFill>
          <bgColor theme="1" tint="0.499984740745262"/>
        </patternFill>
      </fill>
    </dxf>
    <dxf>
      <fill>
        <patternFill>
          <bgColor theme="0" tint="-0.24994659260841701"/>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596E-190B-1047-805E-F901329F82DA}">
  <dimension ref="B1:O44"/>
  <sheetViews>
    <sheetView tabSelected="1" view="pageBreakPreview" zoomScale="115" zoomScaleNormal="100" zoomScaleSheetLayoutView="115" workbookViewId="0">
      <selection activeCell="E40" sqref="E40:F41"/>
    </sheetView>
  </sheetViews>
  <sheetFormatPr baseColWidth="10" defaultColWidth="8.85546875" defaultRowHeight="15"/>
  <cols>
    <col min="2" max="2" width="31.28515625" customWidth="1"/>
    <col min="3" max="3" width="11.140625" customWidth="1"/>
    <col min="4" max="4" width="11.85546875" customWidth="1"/>
    <col min="5" max="5" width="13.7109375" customWidth="1"/>
    <col min="7" max="7" width="21.85546875" customWidth="1"/>
    <col min="8" max="8" width="21.7109375" customWidth="1"/>
    <col min="9" max="9" width="13" customWidth="1"/>
    <col min="10" max="11" width="11.140625" customWidth="1"/>
    <col min="12" max="12" width="18.28515625" customWidth="1"/>
    <col min="13" max="13" width="12.5703125" customWidth="1"/>
    <col min="14" max="14" width="9.42578125" customWidth="1"/>
    <col min="15" max="15" width="21.85546875" customWidth="1"/>
  </cols>
  <sheetData>
    <row r="1" spans="2:11" ht="15.75" thickBot="1"/>
    <row r="2" spans="2:11" ht="15.75" thickBot="1">
      <c r="B2" s="52" t="s">
        <v>11</v>
      </c>
      <c r="C2" s="53"/>
      <c r="D2" s="53"/>
      <c r="E2" s="54"/>
      <c r="H2" s="103" t="s">
        <v>9</v>
      </c>
      <c r="I2" s="104"/>
      <c r="J2" s="105"/>
      <c r="K2" s="106"/>
    </row>
    <row r="3" spans="2:11" ht="36.75" customHeight="1" thickBot="1">
      <c r="B3" s="10" t="s">
        <v>23</v>
      </c>
      <c r="C3" s="11" t="s">
        <v>12</v>
      </c>
      <c r="D3" s="8" t="s">
        <v>17</v>
      </c>
      <c r="E3" s="9" t="s">
        <v>18</v>
      </c>
      <c r="H3" s="107"/>
      <c r="I3" s="41" t="s">
        <v>7</v>
      </c>
      <c r="J3" s="42" t="s">
        <v>0</v>
      </c>
      <c r="K3" s="43" t="s">
        <v>10</v>
      </c>
    </row>
    <row r="4" spans="2:11" ht="27.75" customHeight="1">
      <c r="B4" s="55" t="s">
        <v>13</v>
      </c>
      <c r="C4" s="59">
        <v>31</v>
      </c>
      <c r="D4" s="61">
        <v>32</v>
      </c>
      <c r="E4" s="57">
        <f>(C4/D4)</f>
        <v>0.96875</v>
      </c>
      <c r="H4" s="44" t="s">
        <v>1</v>
      </c>
      <c r="I4" s="109" t="s">
        <v>5</v>
      </c>
      <c r="J4" s="46" t="s">
        <v>5</v>
      </c>
      <c r="K4" s="46" t="s">
        <v>5</v>
      </c>
    </row>
    <row r="5" spans="2:11">
      <c r="B5" s="56"/>
      <c r="C5" s="60"/>
      <c r="D5" s="62"/>
      <c r="E5" s="58"/>
      <c r="H5" s="45" t="s">
        <v>8</v>
      </c>
      <c r="I5" s="110" t="s">
        <v>5</v>
      </c>
      <c r="J5" s="47" t="s">
        <v>5</v>
      </c>
      <c r="K5" s="47" t="s">
        <v>5</v>
      </c>
    </row>
    <row r="6" spans="2:11">
      <c r="B6" s="56"/>
      <c r="C6" s="60"/>
      <c r="D6" s="62"/>
      <c r="E6" s="58"/>
      <c r="H6" s="45" t="s">
        <v>2</v>
      </c>
      <c r="I6" s="110" t="s">
        <v>5</v>
      </c>
      <c r="J6" s="47" t="s">
        <v>5</v>
      </c>
      <c r="K6" s="47" t="s">
        <v>5</v>
      </c>
    </row>
    <row r="7" spans="2:11">
      <c r="B7" s="56" t="s">
        <v>14</v>
      </c>
      <c r="C7" s="60">
        <v>2.7</v>
      </c>
      <c r="D7" s="62">
        <v>3</v>
      </c>
      <c r="E7" s="58">
        <f>C7/D7</f>
        <v>0.9</v>
      </c>
      <c r="H7" s="45" t="s">
        <v>3</v>
      </c>
      <c r="I7" s="110" t="s">
        <v>5</v>
      </c>
      <c r="J7" s="47" t="s">
        <v>5</v>
      </c>
      <c r="K7" s="47" t="s">
        <v>5</v>
      </c>
    </row>
    <row r="8" spans="2:11">
      <c r="B8" s="56"/>
      <c r="C8" s="60"/>
      <c r="D8" s="62"/>
      <c r="E8" s="58"/>
      <c r="H8" s="45" t="s">
        <v>55</v>
      </c>
      <c r="I8" s="110" t="s">
        <v>5</v>
      </c>
      <c r="J8" s="47" t="s">
        <v>5</v>
      </c>
      <c r="K8" s="47" t="s">
        <v>5</v>
      </c>
    </row>
    <row r="9" spans="2:11">
      <c r="B9" s="12" t="s">
        <v>15</v>
      </c>
      <c r="C9" s="13">
        <v>9</v>
      </c>
      <c r="D9" s="14">
        <v>10</v>
      </c>
      <c r="E9" s="15">
        <f t="shared" ref="E9:E14" si="0">C9/D9</f>
        <v>0.9</v>
      </c>
      <c r="H9" s="45" t="s">
        <v>56</v>
      </c>
      <c r="I9" s="110" t="s">
        <v>5</v>
      </c>
      <c r="J9" s="47" t="s">
        <v>5</v>
      </c>
      <c r="K9" s="47" t="s">
        <v>5</v>
      </c>
    </row>
    <row r="10" spans="2:11">
      <c r="B10" s="12" t="s">
        <v>20</v>
      </c>
      <c r="C10" s="13">
        <v>9</v>
      </c>
      <c r="D10" s="14">
        <v>10</v>
      </c>
      <c r="E10" s="15">
        <f t="shared" si="0"/>
        <v>0.9</v>
      </c>
      <c r="H10" s="45" t="s">
        <v>57</v>
      </c>
      <c r="I10" s="110" t="s">
        <v>5</v>
      </c>
      <c r="J10" s="47" t="s">
        <v>5</v>
      </c>
      <c r="K10" s="47" t="s">
        <v>5</v>
      </c>
    </row>
    <row r="11" spans="2:11">
      <c r="B11" s="12" t="s">
        <v>16</v>
      </c>
      <c r="C11" s="13">
        <v>10</v>
      </c>
      <c r="D11" s="14">
        <v>10</v>
      </c>
      <c r="E11" s="15">
        <f t="shared" si="0"/>
        <v>1</v>
      </c>
      <c r="H11" s="45" t="s">
        <v>58</v>
      </c>
      <c r="I11" s="110" t="s">
        <v>5</v>
      </c>
      <c r="J11" s="47" t="s">
        <v>5</v>
      </c>
      <c r="K11" s="47" t="s">
        <v>5</v>
      </c>
    </row>
    <row r="12" spans="2:11" ht="15.75" thickBot="1">
      <c r="B12" s="12" t="s">
        <v>21</v>
      </c>
      <c r="C12" s="13">
        <v>10</v>
      </c>
      <c r="D12" s="14">
        <v>10</v>
      </c>
      <c r="E12" s="15">
        <f t="shared" si="0"/>
        <v>1</v>
      </c>
      <c r="H12" s="108" t="s">
        <v>64</v>
      </c>
      <c r="I12" s="111" t="s">
        <v>5</v>
      </c>
      <c r="J12" s="48" t="s">
        <v>5</v>
      </c>
      <c r="K12" s="48" t="s">
        <v>5</v>
      </c>
    </row>
    <row r="13" spans="2:11" ht="24.75" thickBot="1">
      <c r="B13" s="12" t="s">
        <v>19</v>
      </c>
      <c r="C13" s="13">
        <v>75</v>
      </c>
      <c r="D13" s="14">
        <v>100</v>
      </c>
      <c r="E13" s="15">
        <f t="shared" si="0"/>
        <v>0.75</v>
      </c>
    </row>
    <row r="14" spans="2:11" ht="24.75" thickBot="1">
      <c r="B14" s="16" t="s">
        <v>22</v>
      </c>
      <c r="C14" s="17">
        <v>90</v>
      </c>
      <c r="D14" s="18">
        <v>100</v>
      </c>
      <c r="E14" s="19">
        <f t="shared" si="0"/>
        <v>0.9</v>
      </c>
      <c r="H14" s="63" t="s">
        <v>6</v>
      </c>
      <c r="I14" s="64"/>
      <c r="J14" s="65"/>
    </row>
    <row r="15" spans="2:11" ht="15.75" thickBot="1">
      <c r="B15" s="10" t="s">
        <v>24</v>
      </c>
      <c r="C15" s="20"/>
      <c r="D15" s="21"/>
      <c r="E15" s="22">
        <f>AVERAGE(E4:E14)</f>
        <v>0.91484374999999996</v>
      </c>
      <c r="H15" s="49"/>
      <c r="I15" s="50" t="s">
        <v>4</v>
      </c>
      <c r="J15" s="50" t="s">
        <v>0</v>
      </c>
    </row>
    <row r="16" spans="2:11" ht="15.6" customHeight="1">
      <c r="B16" s="1"/>
      <c r="C16" s="1"/>
      <c r="D16" s="1"/>
      <c r="E16" s="1"/>
      <c r="H16" s="95" t="s">
        <v>2</v>
      </c>
      <c r="I16" s="96" t="s">
        <v>5</v>
      </c>
      <c r="J16" s="97" t="s">
        <v>5</v>
      </c>
    </row>
    <row r="17" spans="2:15">
      <c r="B17" s="25" t="s">
        <v>31</v>
      </c>
      <c r="C17" s="23">
        <v>44963</v>
      </c>
      <c r="D17" s="1"/>
      <c r="E17" s="1"/>
      <c r="H17" s="98" t="s">
        <v>56</v>
      </c>
      <c r="I17" s="94"/>
      <c r="J17" s="99" t="s">
        <v>5</v>
      </c>
    </row>
    <row r="18" spans="2:15" ht="15.75" thickBot="1">
      <c r="B18" s="25" t="s">
        <v>28</v>
      </c>
      <c r="C18" s="23">
        <v>44994</v>
      </c>
      <c r="D18" s="1"/>
      <c r="E18" s="1"/>
      <c r="H18" s="98" t="s">
        <v>58</v>
      </c>
      <c r="I18" s="93" t="s">
        <v>5</v>
      </c>
      <c r="J18" s="99" t="s">
        <v>5</v>
      </c>
    </row>
    <row r="19" spans="2:15" ht="15.75" thickBot="1">
      <c r="B19" s="25" t="s">
        <v>29</v>
      </c>
      <c r="C19" s="24">
        <v>5</v>
      </c>
      <c r="E19" s="26" t="s">
        <v>32</v>
      </c>
      <c r="F19" s="27" t="s">
        <v>33</v>
      </c>
      <c r="H19" s="100" t="s">
        <v>64</v>
      </c>
      <c r="I19" s="101" t="s">
        <v>5</v>
      </c>
      <c r="J19" s="102" t="s">
        <v>5</v>
      </c>
    </row>
    <row r="20" spans="2:15" ht="15.75" thickBot="1">
      <c r="B20" s="25" t="s">
        <v>30</v>
      </c>
      <c r="C20" s="24">
        <f>C19*2</f>
        <v>10</v>
      </c>
      <c r="E20" s="114"/>
      <c r="F20" s="115">
        <v>5</v>
      </c>
    </row>
    <row r="21" spans="2:15">
      <c r="E21" s="116"/>
      <c r="F21" s="115">
        <v>4</v>
      </c>
      <c r="H21" s="5" t="s">
        <v>26</v>
      </c>
      <c r="I21" s="2"/>
    </row>
    <row r="22" spans="2:15" ht="36.75">
      <c r="B22" s="25" t="s">
        <v>31</v>
      </c>
      <c r="C22" s="23">
        <v>44963</v>
      </c>
      <c r="E22" s="117"/>
      <c r="F22" s="115">
        <v>3</v>
      </c>
      <c r="H22" s="6" t="s">
        <v>25</v>
      </c>
      <c r="I22" s="3"/>
    </row>
    <row r="23" spans="2:15" ht="25.5" thickBot="1">
      <c r="B23" s="25" t="s">
        <v>28</v>
      </c>
      <c r="C23" s="23">
        <v>45100</v>
      </c>
      <c r="E23" s="118"/>
      <c r="F23" s="115">
        <v>2</v>
      </c>
      <c r="H23" s="7" t="s">
        <v>27</v>
      </c>
      <c r="I23" s="4"/>
    </row>
    <row r="24" spans="2:15">
      <c r="B24" s="25" t="s">
        <v>29</v>
      </c>
      <c r="C24" s="24">
        <v>20</v>
      </c>
      <c r="E24" s="119"/>
      <c r="F24" s="115">
        <v>1</v>
      </c>
    </row>
    <row r="25" spans="2:15">
      <c r="B25" s="25" t="s">
        <v>30</v>
      </c>
      <c r="C25" s="24">
        <f>C24*2</f>
        <v>40</v>
      </c>
      <c r="E25" s="120"/>
      <c r="F25" s="115">
        <v>0</v>
      </c>
      <c r="J25" s="28"/>
      <c r="K25" s="28"/>
      <c r="L25" s="28"/>
      <c r="M25" s="28"/>
      <c r="N25" s="28"/>
      <c r="O25" s="28"/>
    </row>
    <row r="26" spans="2:15" ht="15.75" thickBot="1">
      <c r="J26" s="29"/>
    </row>
    <row r="27" spans="2:15" ht="24.75" thickBot="1">
      <c r="B27" s="38" t="s">
        <v>34</v>
      </c>
      <c r="C27" s="39" t="s">
        <v>33</v>
      </c>
      <c r="D27" s="39" t="s">
        <v>35</v>
      </c>
      <c r="E27" s="39" t="s">
        <v>36</v>
      </c>
      <c r="F27" s="39" t="s">
        <v>37</v>
      </c>
      <c r="G27" s="39" t="s">
        <v>38</v>
      </c>
      <c r="H27" s="40" t="s">
        <v>39</v>
      </c>
      <c r="I27" s="86" t="s">
        <v>33</v>
      </c>
      <c r="J27" s="30"/>
    </row>
    <row r="28" spans="2:15">
      <c r="B28" s="36" t="s">
        <v>40</v>
      </c>
      <c r="C28" s="31">
        <f t="shared" ref="C28:C35" si="1">ROUND(AVERAGE(D28:H28),0)</f>
        <v>4</v>
      </c>
      <c r="D28" s="31">
        <v>4</v>
      </c>
      <c r="E28" s="31">
        <v>4</v>
      </c>
      <c r="F28" s="31">
        <v>4</v>
      </c>
      <c r="G28" s="31">
        <v>4</v>
      </c>
      <c r="H28" s="32">
        <v>5</v>
      </c>
      <c r="I28" s="87">
        <f t="shared" ref="I28:I35" si="2">AVERAGE(D28:H28)</f>
        <v>4.2</v>
      </c>
      <c r="J28" s="30"/>
    </row>
    <row r="29" spans="2:15">
      <c r="B29" s="37" t="s">
        <v>41</v>
      </c>
      <c r="C29" s="33">
        <f t="shared" si="1"/>
        <v>4</v>
      </c>
      <c r="D29" s="33">
        <v>4</v>
      </c>
      <c r="E29" s="33">
        <v>4</v>
      </c>
      <c r="F29" s="33">
        <v>5</v>
      </c>
      <c r="G29" s="33">
        <v>4</v>
      </c>
      <c r="H29" s="34">
        <v>4</v>
      </c>
      <c r="I29" s="87">
        <f t="shared" si="2"/>
        <v>4.2</v>
      </c>
      <c r="J29" s="30"/>
    </row>
    <row r="30" spans="2:15">
      <c r="B30" s="37" t="s">
        <v>42</v>
      </c>
      <c r="C30" s="33">
        <f t="shared" si="1"/>
        <v>4</v>
      </c>
      <c r="D30" s="33">
        <v>5</v>
      </c>
      <c r="E30" s="33">
        <v>4</v>
      </c>
      <c r="F30" s="33">
        <v>4</v>
      </c>
      <c r="G30" s="33">
        <v>4</v>
      </c>
      <c r="H30" s="34">
        <v>4</v>
      </c>
      <c r="I30" s="87">
        <f t="shared" si="2"/>
        <v>4.2</v>
      </c>
    </row>
    <row r="31" spans="2:15">
      <c r="B31" s="37" t="s">
        <v>3</v>
      </c>
      <c r="C31" s="33">
        <f t="shared" si="1"/>
        <v>4</v>
      </c>
      <c r="D31" s="33">
        <v>5</v>
      </c>
      <c r="E31" s="33">
        <v>4</v>
      </c>
      <c r="F31" s="33">
        <v>4</v>
      </c>
      <c r="G31" s="33">
        <v>4</v>
      </c>
      <c r="H31" s="34">
        <v>5</v>
      </c>
      <c r="I31" s="87">
        <f t="shared" si="2"/>
        <v>4.4000000000000004</v>
      </c>
    </row>
    <row r="32" spans="2:15">
      <c r="B32" s="37" t="s">
        <v>55</v>
      </c>
      <c r="C32" s="33">
        <f t="shared" si="1"/>
        <v>5</v>
      </c>
      <c r="D32" s="33">
        <v>5</v>
      </c>
      <c r="E32" s="33">
        <v>4</v>
      </c>
      <c r="F32" s="33">
        <v>5</v>
      </c>
      <c r="G32" s="33">
        <v>5</v>
      </c>
      <c r="H32" s="34">
        <v>4</v>
      </c>
      <c r="I32" s="87">
        <f t="shared" si="2"/>
        <v>4.5999999999999996</v>
      </c>
    </row>
    <row r="33" spans="2:11">
      <c r="B33" s="37" t="s">
        <v>56</v>
      </c>
      <c r="C33" s="33">
        <f t="shared" si="1"/>
        <v>4</v>
      </c>
      <c r="D33" s="33">
        <v>5</v>
      </c>
      <c r="E33" s="33">
        <v>4</v>
      </c>
      <c r="F33" s="33">
        <v>5</v>
      </c>
      <c r="G33" s="33">
        <v>4</v>
      </c>
      <c r="H33" s="34">
        <v>4</v>
      </c>
      <c r="I33" s="87">
        <f t="shared" si="2"/>
        <v>4.4000000000000004</v>
      </c>
    </row>
    <row r="34" spans="2:11">
      <c r="B34" s="37" t="s">
        <v>57</v>
      </c>
      <c r="C34" s="33">
        <f t="shared" si="1"/>
        <v>5</v>
      </c>
      <c r="D34" s="33">
        <v>5</v>
      </c>
      <c r="E34" s="33">
        <v>4</v>
      </c>
      <c r="F34" s="33">
        <v>5</v>
      </c>
      <c r="G34" s="33">
        <v>4</v>
      </c>
      <c r="H34" s="34">
        <v>5</v>
      </c>
      <c r="I34" s="87">
        <f t="shared" si="2"/>
        <v>4.5999999999999996</v>
      </c>
    </row>
    <row r="35" spans="2:11">
      <c r="B35" s="37" t="s">
        <v>58</v>
      </c>
      <c r="C35" s="33">
        <f t="shared" si="1"/>
        <v>5</v>
      </c>
      <c r="D35" s="33">
        <v>5</v>
      </c>
      <c r="E35" s="33">
        <v>4</v>
      </c>
      <c r="F35" s="33">
        <v>5</v>
      </c>
      <c r="G35" s="33">
        <v>4</v>
      </c>
      <c r="H35" s="34">
        <v>5</v>
      </c>
      <c r="I35" s="87">
        <f t="shared" si="2"/>
        <v>4.5999999999999996</v>
      </c>
    </row>
    <row r="36" spans="2:11">
      <c r="B36" s="92" t="s">
        <v>64</v>
      </c>
      <c r="C36" s="33">
        <f t="shared" ref="C36" si="3">ROUND(AVERAGE(D36:H36),0)</f>
        <v>5</v>
      </c>
      <c r="D36" s="33">
        <v>5</v>
      </c>
      <c r="E36" s="33">
        <v>4</v>
      </c>
      <c r="F36" s="33">
        <v>5</v>
      </c>
      <c r="G36" s="33">
        <v>4</v>
      </c>
      <c r="H36" s="34">
        <v>5</v>
      </c>
      <c r="I36" s="87">
        <f t="shared" ref="I36" si="4">AVERAGE(D36:H36)</f>
        <v>4.5999999999999996</v>
      </c>
    </row>
    <row r="37" spans="2:11" ht="15.75" thickBot="1">
      <c r="B37" s="88" t="s">
        <v>65</v>
      </c>
      <c r="C37" s="89">
        <f>AVERAGE(C28:C36)</f>
        <v>4.4444444444444446</v>
      </c>
      <c r="D37" s="89">
        <f t="shared" ref="D37:I37" si="5">AVERAGE(D28:D36)</f>
        <v>4.7777777777777777</v>
      </c>
      <c r="E37" s="90">
        <f t="shared" si="5"/>
        <v>4</v>
      </c>
      <c r="F37" s="89">
        <f t="shared" si="5"/>
        <v>4.666666666666667</v>
      </c>
      <c r="G37" s="89">
        <f t="shared" si="5"/>
        <v>4.1111111111111107</v>
      </c>
      <c r="H37" s="89">
        <f t="shared" si="5"/>
        <v>4.5555555555555554</v>
      </c>
      <c r="I37" s="91">
        <f t="shared" si="5"/>
        <v>4.4222222222222225</v>
      </c>
    </row>
    <row r="39" spans="2:11" ht="48.75" customHeight="1">
      <c r="B39" s="51" t="s">
        <v>43</v>
      </c>
      <c r="C39" s="69" t="s">
        <v>48</v>
      </c>
      <c r="D39" s="70"/>
      <c r="E39" s="71" t="s">
        <v>44</v>
      </c>
      <c r="F39" s="71"/>
      <c r="G39" s="72" t="s">
        <v>45</v>
      </c>
      <c r="H39" s="72"/>
    </row>
    <row r="40" spans="2:11" ht="57" customHeight="1">
      <c r="B40" s="66" t="s">
        <v>52</v>
      </c>
      <c r="C40" s="128" t="s">
        <v>54</v>
      </c>
      <c r="D40" s="129"/>
      <c r="E40" s="67"/>
      <c r="F40" s="68"/>
      <c r="G40" s="73" t="s">
        <v>59</v>
      </c>
      <c r="H40" s="127"/>
    </row>
    <row r="41" spans="2:11" ht="108" customHeight="1">
      <c r="B41" s="66"/>
      <c r="C41" s="130"/>
      <c r="D41" s="131"/>
      <c r="E41" s="68"/>
      <c r="F41" s="68"/>
      <c r="G41" s="127"/>
      <c r="H41" s="127"/>
    </row>
    <row r="42" spans="2:11">
      <c r="B42" s="85" t="s">
        <v>49</v>
      </c>
      <c r="C42" s="74" t="s">
        <v>46</v>
      </c>
      <c r="D42" s="75"/>
      <c r="E42" s="72" t="s">
        <v>47</v>
      </c>
      <c r="F42" s="72"/>
      <c r="G42" s="76" t="s">
        <v>50</v>
      </c>
      <c r="H42" s="76"/>
      <c r="I42" s="112" t="s">
        <v>51</v>
      </c>
      <c r="J42" s="113"/>
      <c r="K42" s="113"/>
    </row>
    <row r="43" spans="2:11" ht="126.75" customHeight="1">
      <c r="B43" s="123" t="s">
        <v>63</v>
      </c>
      <c r="C43" s="124" t="s">
        <v>60</v>
      </c>
      <c r="D43" s="125"/>
      <c r="E43" s="73" t="s">
        <v>61</v>
      </c>
      <c r="F43" s="126"/>
      <c r="G43" s="73" t="s">
        <v>62</v>
      </c>
      <c r="H43" s="73"/>
      <c r="I43" s="121" t="s">
        <v>66</v>
      </c>
      <c r="J43" s="122"/>
      <c r="K43" s="122"/>
    </row>
    <row r="44" spans="2:11" ht="214.5" customHeight="1">
      <c r="B44" s="123"/>
      <c r="C44" s="125"/>
      <c r="D44" s="125"/>
      <c r="E44" s="126"/>
      <c r="F44" s="126"/>
      <c r="G44" s="73"/>
      <c r="H44" s="73"/>
      <c r="I44" s="121"/>
      <c r="J44" s="122"/>
      <c r="K44" s="122"/>
    </row>
  </sheetData>
  <mergeCells count="27">
    <mergeCell ref="B43:B44"/>
    <mergeCell ref="I42:K42"/>
    <mergeCell ref="I43:K44"/>
    <mergeCell ref="G43:H44"/>
    <mergeCell ref="C43:D44"/>
    <mergeCell ref="E43:F44"/>
    <mergeCell ref="C42:D42"/>
    <mergeCell ref="E42:F42"/>
    <mergeCell ref="G42:H42"/>
    <mergeCell ref="H14:J14"/>
    <mergeCell ref="B40:B41"/>
    <mergeCell ref="C40:D41"/>
    <mergeCell ref="E40:F41"/>
    <mergeCell ref="G40:H41"/>
    <mergeCell ref="C39:D39"/>
    <mergeCell ref="E39:F39"/>
    <mergeCell ref="G39:H39"/>
    <mergeCell ref="H2:K2"/>
    <mergeCell ref="B2:E2"/>
    <mergeCell ref="B4:B6"/>
    <mergeCell ref="E4:E6"/>
    <mergeCell ref="B7:B8"/>
    <mergeCell ref="E7:E8"/>
    <mergeCell ref="C4:C6"/>
    <mergeCell ref="D4:D6"/>
    <mergeCell ref="C7:C8"/>
    <mergeCell ref="D7:D8"/>
  </mergeCells>
  <conditionalFormatting sqref="C28:H36 C37:I37">
    <cfRule type="cellIs" dxfId="5" priority="1" operator="equal">
      <formula>0</formula>
    </cfRule>
    <cfRule type="cellIs" dxfId="4" priority="2" operator="equal">
      <formula>1</formula>
    </cfRule>
    <cfRule type="cellIs" dxfId="3" priority="3" operator="equal">
      <formula>2</formula>
    </cfRule>
    <cfRule type="cellIs" dxfId="2" priority="4" operator="equal">
      <formula>3</formula>
    </cfRule>
    <cfRule type="cellIs" dxfId="1" priority="5" operator="equal">
      <formula>4</formula>
    </cfRule>
    <cfRule type="cellIs" dxfId="0" priority="6" operator="equal">
      <formula>5</formula>
    </cfRule>
  </conditionalFormatting>
  <pageMargins left="0.7" right="0.7" top="0.75" bottom="0.75" header="0.3" footer="0.3"/>
  <pageSetup scale="49" orientation="portrait" r:id="rId1"/>
  <rowBreaks count="1" manualBreakCount="1">
    <brk id="38" max="11" man="1"/>
  </rowBreaks>
  <colBreaks count="1" manualBreakCount="1">
    <brk id="1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1B198-C785-428D-906E-8114FD140CCB}">
  <dimension ref="A1:Q4"/>
  <sheetViews>
    <sheetView view="pageBreakPreview" topLeftCell="K1" zoomScaleNormal="100" zoomScaleSheetLayoutView="100" workbookViewId="0">
      <selection activeCell="N1" sqref="N1:O1"/>
    </sheetView>
  </sheetViews>
  <sheetFormatPr baseColWidth="10" defaultRowHeight="15"/>
  <cols>
    <col min="1" max="1" width="14.7109375" customWidth="1"/>
    <col min="2" max="2" width="37.42578125" customWidth="1"/>
    <col min="3" max="3" width="10" customWidth="1"/>
    <col min="5" max="5" width="48.42578125" customWidth="1"/>
    <col min="6" max="6" width="22.28515625" customWidth="1"/>
    <col min="7" max="7" width="22.42578125" customWidth="1"/>
    <col min="8" max="8" width="21.140625" customWidth="1"/>
    <col min="9" max="9" width="31" customWidth="1"/>
    <col min="10" max="10" width="15.85546875" customWidth="1"/>
    <col min="11" max="11" width="29.140625" customWidth="1"/>
    <col min="12" max="12" width="19.28515625" customWidth="1"/>
    <col min="13" max="13" width="31.42578125" customWidth="1"/>
    <col min="15" max="15" width="25.85546875" customWidth="1"/>
    <col min="17" max="17" width="31.85546875" customWidth="1"/>
  </cols>
  <sheetData>
    <row r="1" spans="1:17">
      <c r="L1" s="77" t="s">
        <v>49</v>
      </c>
      <c r="M1" s="77"/>
      <c r="N1" s="78" t="s">
        <v>50</v>
      </c>
      <c r="O1" s="78"/>
      <c r="P1" s="77" t="s">
        <v>51</v>
      </c>
      <c r="Q1" s="77"/>
    </row>
    <row r="2" spans="1:17">
      <c r="N2" s="83"/>
      <c r="O2" s="83"/>
      <c r="P2" s="83"/>
      <c r="Q2" s="83"/>
    </row>
    <row r="3" spans="1:17" ht="127.5" customHeight="1">
      <c r="N3" s="83"/>
      <c r="O3" s="83"/>
      <c r="P3" s="83"/>
      <c r="Q3" s="83"/>
    </row>
    <row r="4" spans="1:17">
      <c r="A4" s="35" t="s">
        <v>53</v>
      </c>
      <c r="B4" s="81">
        <v>4</v>
      </c>
      <c r="C4" s="82"/>
      <c r="D4" s="84"/>
      <c r="E4" s="84"/>
      <c r="F4" s="79"/>
      <c r="G4" s="79"/>
      <c r="H4" s="84"/>
      <c r="I4" s="84"/>
      <c r="J4" s="79"/>
      <c r="K4" s="79"/>
      <c r="L4" s="80"/>
      <c r="M4" s="80"/>
      <c r="N4" s="79"/>
      <c r="O4" s="79"/>
      <c r="P4" s="80"/>
      <c r="Q4" s="80"/>
    </row>
  </sheetData>
  <mergeCells count="13">
    <mergeCell ref="B4:C4"/>
    <mergeCell ref="N2:O3"/>
    <mergeCell ref="P2:Q3"/>
    <mergeCell ref="D4:E4"/>
    <mergeCell ref="F4:G4"/>
    <mergeCell ref="H4:I4"/>
    <mergeCell ref="J4:K4"/>
    <mergeCell ref="L4:M4"/>
    <mergeCell ref="L1:M1"/>
    <mergeCell ref="N1:O1"/>
    <mergeCell ref="P1:Q1"/>
    <mergeCell ref="N4:O4"/>
    <mergeCell ref="P4:Q4"/>
  </mergeCells>
  <pageMargins left="0.7" right="0.7" top="0.75" bottom="0.75" header="0.3" footer="0.3"/>
  <pageSetup scale="36" orientation="portrait" r:id="rId1"/>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Balance</vt:lpstr>
      <vt:lpstr>Sustentación_Guía</vt:lpstr>
      <vt:lpstr>Balance!Área_de_impresión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Martínez</dc:creator>
  <cp:lastModifiedBy>javier Caicedo Pedrozo</cp:lastModifiedBy>
  <cp:lastPrinted>2023-05-30T04:47:52Z</cp:lastPrinted>
  <dcterms:created xsi:type="dcterms:W3CDTF">2022-10-31T11:45:00Z</dcterms:created>
  <dcterms:modified xsi:type="dcterms:W3CDTF">2023-06-26T19:39:22Z</dcterms:modified>
</cp:coreProperties>
</file>