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210" windowWidth="18195" windowHeight="8895" firstSheet="9" activeTab="13"/>
  </bookViews>
  <sheets>
    <sheet name="Sheet1" sheetId="1" r:id="rId1"/>
    <sheet name="Sheet2" sheetId="2" r:id="rId2"/>
    <sheet name="Sheet3" sheetId="3" r:id="rId3"/>
    <sheet name="Sheet4" sheetId="4" r:id="rId4"/>
    <sheet name="Sheet5" sheetId="5" r:id="rId5"/>
    <sheet name="Sheet6" sheetId="6" r:id="rId6"/>
    <sheet name="PONDstrategy_inlab" sheetId="7" r:id="rId7"/>
    <sheet name="Sheet8" sheetId="8" r:id="rId8"/>
    <sheet name="PONDsearches_insitu" sheetId="9" r:id="rId9"/>
    <sheet name="Sheet10" sheetId="10" r:id="rId10"/>
    <sheet name="Sheet11" sheetId="11" r:id="rId11"/>
    <sheet name="cont1_whenEatenVsEnteredTable" sheetId="12" r:id="rId12"/>
    <sheet name="cont1_meanStartsPerDay" sheetId="13" r:id="rId13"/>
    <sheet name="chap2" sheetId="14" r:id="rId14"/>
  </sheets>
  <externalReferences>
    <externalReference r:id="rId15"/>
  </externalReferences>
  <calcPr calcId="145621"/>
</workbook>
</file>

<file path=xl/calcChain.xml><?xml version="1.0" encoding="utf-8"?>
<calcChain xmlns="http://schemas.openxmlformats.org/spreadsheetml/2006/main">
  <c r="C41" i="13" l="1"/>
  <c r="B41" i="13"/>
  <c r="C40" i="13"/>
  <c r="B40" i="13"/>
  <c r="B39" i="13"/>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4"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F26" i="8" l="1"/>
  <c r="K26" i="8"/>
  <c r="L26" i="8"/>
  <c r="M26" i="8"/>
  <c r="J26" i="8"/>
  <c r="G26" i="8"/>
  <c r="H26" i="8"/>
  <c r="D26" i="8"/>
  <c r="C26" i="8"/>
  <c r="K3" i="7" l="1"/>
  <c r="K4" i="7"/>
  <c r="K5" i="7"/>
  <c r="K6" i="7"/>
  <c r="K7" i="7"/>
  <c r="K2" i="7"/>
  <c r="J2" i="7"/>
  <c r="J3" i="7"/>
  <c r="J4" i="7"/>
  <c r="J5" i="7"/>
  <c r="J6" i="7"/>
  <c r="J7" i="7"/>
  <c r="C23" i="11"/>
  <c r="D23" i="11"/>
  <c r="E23" i="11"/>
  <c r="F23" i="11"/>
  <c r="G23" i="11"/>
  <c r="H23" i="11"/>
  <c r="I23" i="11"/>
  <c r="J23" i="11"/>
  <c r="K23" i="11"/>
  <c r="L23" i="11"/>
  <c r="M23" i="11"/>
  <c r="B23" i="11"/>
  <c r="G12" i="9"/>
  <c r="F5" i="10"/>
  <c r="F6" i="10"/>
  <c r="F7" i="10"/>
  <c r="F8" i="10"/>
  <c r="F9" i="10"/>
  <c r="F10" i="10"/>
  <c r="F11" i="10"/>
  <c r="F12" i="10"/>
  <c r="F13" i="10"/>
  <c r="F14" i="10"/>
  <c r="F15" i="10"/>
  <c r="F16" i="10"/>
  <c r="F17" i="10"/>
  <c r="F18" i="10"/>
  <c r="F19" i="10"/>
  <c r="F20" i="10"/>
  <c r="F21" i="10"/>
  <c r="F4" i="10"/>
  <c r="E81" i="10"/>
  <c r="E82" i="10"/>
  <c r="E38" i="10"/>
  <c r="E39" i="10"/>
  <c r="E83" i="10"/>
  <c r="E84" i="10"/>
  <c r="E85" i="10"/>
  <c r="E86" i="10"/>
  <c r="E87" i="10"/>
  <c r="E6" i="10"/>
  <c r="E88" i="10"/>
  <c r="E22" i="10"/>
  <c r="E23" i="10"/>
  <c r="E89" i="10"/>
  <c r="E90" i="10"/>
  <c r="E91" i="10"/>
  <c r="E92" i="10"/>
  <c r="E16" i="10"/>
  <c r="E93" i="10"/>
  <c r="E94" i="10"/>
  <c r="E4" i="10"/>
  <c r="E95" i="10"/>
  <c r="E96" i="10"/>
  <c r="E97" i="10"/>
  <c r="E40" i="10"/>
  <c r="E98" i="10"/>
  <c r="E99" i="10"/>
  <c r="E100" i="10"/>
  <c r="E101" i="10"/>
  <c r="E102" i="10"/>
  <c r="E103" i="10"/>
  <c r="E104" i="10"/>
  <c r="E105" i="10"/>
  <c r="E106" i="10"/>
  <c r="E107" i="10"/>
  <c r="E10" i="10"/>
  <c r="E108" i="10"/>
  <c r="E109" i="10"/>
  <c r="E110" i="10"/>
  <c r="E111" i="10"/>
  <c r="E24" i="10"/>
  <c r="E112" i="10"/>
  <c r="E113" i="10"/>
  <c r="E114" i="10"/>
  <c r="E115" i="10"/>
  <c r="E116" i="10"/>
  <c r="E41" i="10"/>
  <c r="E117" i="10"/>
  <c r="E118" i="10"/>
  <c r="E17" i="10"/>
  <c r="E119" i="10"/>
  <c r="E120" i="10"/>
  <c r="E121" i="10"/>
  <c r="E122" i="10"/>
  <c r="E123" i="10"/>
  <c r="E124" i="10"/>
  <c r="E125" i="10"/>
  <c r="E25" i="10"/>
  <c r="E126" i="10"/>
  <c r="E42" i="10"/>
  <c r="E127" i="10"/>
  <c r="E128" i="10"/>
  <c r="E129" i="10"/>
  <c r="E130" i="10"/>
  <c r="E131" i="10"/>
  <c r="E132" i="10"/>
  <c r="E7" i="10"/>
  <c r="E26" i="10"/>
  <c r="E133" i="10"/>
  <c r="E43" i="10"/>
  <c r="E27" i="10"/>
  <c r="E134" i="10"/>
  <c r="E28" i="10"/>
  <c r="E135" i="10"/>
  <c r="E136" i="10"/>
  <c r="E137" i="10"/>
  <c r="E138" i="10"/>
  <c r="E44" i="10"/>
  <c r="E139" i="10"/>
  <c r="E140" i="10"/>
  <c r="E45" i="10"/>
  <c r="E141" i="10"/>
  <c r="E8" i="10"/>
  <c r="E46" i="10"/>
  <c r="E142" i="10"/>
  <c r="E47" i="10"/>
  <c r="E143" i="10"/>
  <c r="E144" i="10"/>
  <c r="E48" i="10"/>
  <c r="E145" i="10"/>
  <c r="E49" i="10"/>
  <c r="E146" i="10"/>
  <c r="E147" i="10"/>
  <c r="E50" i="10"/>
  <c r="E148" i="10"/>
  <c r="E149" i="10"/>
  <c r="E150" i="10"/>
  <c r="E151" i="10"/>
  <c r="E5" i="10"/>
  <c r="E152" i="10"/>
  <c r="E153" i="10"/>
  <c r="E51" i="10"/>
  <c r="E52" i="10"/>
  <c r="E154" i="10"/>
  <c r="E29" i="10"/>
  <c r="E155" i="10"/>
  <c r="E156" i="10"/>
  <c r="E157" i="10"/>
  <c r="E158" i="10"/>
  <c r="E53" i="10"/>
  <c r="E159" i="10"/>
  <c r="E54" i="10"/>
  <c r="E160" i="10"/>
  <c r="E55" i="10"/>
  <c r="E161" i="10"/>
  <c r="E162" i="10"/>
  <c r="E163" i="10"/>
  <c r="E164" i="10"/>
  <c r="E165" i="10"/>
  <c r="E166" i="10"/>
  <c r="E167" i="10"/>
  <c r="E168" i="10"/>
  <c r="E169" i="10"/>
  <c r="E170" i="10"/>
  <c r="E171" i="10"/>
  <c r="E56" i="10"/>
  <c r="E172" i="10"/>
  <c r="E173" i="10"/>
  <c r="E174" i="10"/>
  <c r="E175" i="10"/>
  <c r="E57" i="10"/>
  <c r="E176" i="10"/>
  <c r="E177" i="10"/>
  <c r="E178" i="10"/>
  <c r="E179" i="10"/>
  <c r="E58" i="10"/>
  <c r="E59" i="10"/>
  <c r="E180" i="10"/>
  <c r="E181" i="10"/>
  <c r="E182" i="10"/>
  <c r="E183" i="10"/>
  <c r="E184" i="10"/>
  <c r="E185" i="10"/>
  <c r="E186" i="10"/>
  <c r="E187" i="10"/>
  <c r="E188" i="10"/>
  <c r="E189" i="10"/>
  <c r="E190" i="10"/>
  <c r="E191" i="10"/>
  <c r="E192" i="10"/>
  <c r="E193" i="10"/>
  <c r="E194" i="10"/>
  <c r="E18" i="10"/>
  <c r="E195" i="10"/>
  <c r="E196" i="10"/>
  <c r="E197" i="10"/>
  <c r="E198" i="10"/>
  <c r="E199" i="10"/>
  <c r="E60" i="10"/>
  <c r="E200" i="10"/>
  <c r="E201" i="10"/>
  <c r="E202" i="10"/>
  <c r="E203" i="10"/>
  <c r="E204" i="10"/>
  <c r="E205" i="10"/>
  <c r="E19" i="10"/>
  <c r="E206" i="10"/>
  <c r="E207" i="10"/>
  <c r="E30" i="10"/>
  <c r="E61" i="10"/>
  <c r="E208" i="10"/>
  <c r="E209" i="10"/>
  <c r="E210" i="10"/>
  <c r="E11" i="10"/>
  <c r="E211" i="10"/>
  <c r="E212" i="10"/>
  <c r="E213" i="10"/>
  <c r="E214" i="10"/>
  <c r="E62" i="10"/>
  <c r="E215" i="10"/>
  <c r="E63" i="10"/>
  <c r="E216" i="10"/>
  <c r="E217" i="10"/>
  <c r="E218" i="10"/>
  <c r="E219" i="10"/>
  <c r="E220" i="10"/>
  <c r="E221" i="10"/>
  <c r="E222" i="10"/>
  <c r="E223" i="10"/>
  <c r="E224" i="10"/>
  <c r="E12" i="10"/>
  <c r="E225" i="10"/>
  <c r="E226" i="10"/>
  <c r="E227" i="10"/>
  <c r="E228" i="10"/>
  <c r="E229" i="10"/>
  <c r="E230" i="10"/>
  <c r="E231" i="10"/>
  <c r="E9" i="10"/>
  <c r="E232" i="10"/>
  <c r="E233" i="10"/>
  <c r="E234" i="10"/>
  <c r="E235" i="10"/>
  <c r="E236" i="10"/>
  <c r="E237" i="10"/>
  <c r="E238" i="10"/>
  <c r="E239" i="10"/>
  <c r="E64" i="10"/>
  <c r="E20" i="10"/>
  <c r="E240" i="10"/>
  <c r="E13" i="10"/>
  <c r="E241" i="10"/>
  <c r="E242" i="10"/>
  <c r="E243" i="10"/>
  <c r="E244" i="10"/>
  <c r="E245" i="10"/>
  <c r="E246" i="10"/>
  <c r="E247" i="10"/>
  <c r="E248" i="10"/>
  <c r="E14" i="10"/>
  <c r="E65" i="10"/>
  <c r="E66" i="10"/>
  <c r="E249" i="10"/>
  <c r="E250" i="10"/>
  <c r="E251" i="10"/>
  <c r="E31" i="10"/>
  <c r="E252" i="10"/>
  <c r="E67" i="10"/>
  <c r="E253" i="10"/>
  <c r="E254" i="10"/>
  <c r="E255" i="10"/>
  <c r="E256" i="10"/>
  <c r="E257" i="10"/>
  <c r="E258" i="10"/>
  <c r="E259" i="10"/>
  <c r="E68" i="10"/>
  <c r="E260" i="10"/>
  <c r="E32" i="10"/>
  <c r="E261" i="10"/>
  <c r="E262" i="10"/>
  <c r="E263" i="10"/>
  <c r="E69" i="10"/>
  <c r="E33" i="10"/>
  <c r="E34" i="10"/>
  <c r="E264" i="10"/>
  <c r="E265" i="10"/>
  <c r="E266" i="10"/>
  <c r="E267" i="10"/>
  <c r="E268" i="10"/>
  <c r="E269" i="10"/>
  <c r="E270" i="10"/>
  <c r="E271" i="10"/>
  <c r="E70" i="10"/>
  <c r="E272" i="10"/>
  <c r="E273" i="10"/>
  <c r="E274" i="10"/>
  <c r="E275" i="10"/>
  <c r="E276" i="10"/>
  <c r="E277" i="10"/>
  <c r="E278" i="10"/>
  <c r="E279" i="10"/>
  <c r="E280" i="10"/>
  <c r="E281" i="10"/>
  <c r="E282" i="10"/>
  <c r="E283" i="10"/>
  <c r="E71" i="10"/>
  <c r="E35" i="10"/>
  <c r="E36" i="10"/>
  <c r="E284" i="10"/>
  <c r="E285" i="10"/>
  <c r="E286" i="10"/>
  <c r="E287" i="10"/>
  <c r="E288" i="10"/>
  <c r="E37" i="10"/>
  <c r="E289" i="10"/>
  <c r="E290" i="10"/>
  <c r="E291" i="10"/>
  <c r="E292" i="10"/>
  <c r="E293" i="10"/>
  <c r="E72" i="10"/>
  <c r="E73" i="10"/>
  <c r="E74" i="10"/>
  <c r="E294" i="10"/>
  <c r="E295" i="10"/>
  <c r="E296" i="10"/>
  <c r="E297" i="10"/>
  <c r="E75" i="10"/>
  <c r="E298" i="10"/>
  <c r="E299" i="10"/>
  <c r="E21" i="10"/>
  <c r="E15" i="10"/>
  <c r="E300" i="10"/>
  <c r="E301" i="10"/>
  <c r="E302" i="10"/>
  <c r="E303" i="10"/>
  <c r="E304" i="10"/>
  <c r="E305" i="10"/>
  <c r="E306" i="10"/>
  <c r="E307" i="10"/>
  <c r="E76" i="10"/>
  <c r="E77" i="10"/>
  <c r="E308" i="10"/>
  <c r="E78" i="10"/>
  <c r="E79" i="10"/>
  <c r="E309" i="10"/>
  <c r="E310" i="10"/>
  <c r="E311" i="10"/>
  <c r="E80" i="10"/>
  <c r="D203" i="9"/>
  <c r="E203" i="9"/>
  <c r="D61" i="9"/>
  <c r="E61" i="9"/>
  <c r="D99" i="9"/>
  <c r="E99" i="9"/>
  <c r="D204" i="9"/>
  <c r="E204" i="9"/>
  <c r="D9" i="9"/>
  <c r="E9" i="9"/>
  <c r="D303" i="9"/>
  <c r="E303" i="9"/>
  <c r="D100" i="9"/>
  <c r="E100" i="9"/>
  <c r="D205" i="9"/>
  <c r="E205" i="9"/>
  <c r="D206" i="9"/>
  <c r="E206" i="9"/>
  <c r="D207" i="9"/>
  <c r="E207" i="9"/>
  <c r="D237" i="9"/>
  <c r="E237" i="9"/>
  <c r="D256" i="9"/>
  <c r="E256" i="9"/>
  <c r="D257" i="9"/>
  <c r="E257" i="9"/>
  <c r="D258" i="9"/>
  <c r="E258" i="9"/>
  <c r="D101" i="9"/>
  <c r="E101" i="9"/>
  <c r="D127" i="9"/>
  <c r="E127" i="9"/>
  <c r="D79" i="9"/>
  <c r="E79" i="9"/>
  <c r="D238" i="9"/>
  <c r="E238" i="9"/>
  <c r="D80" i="9"/>
  <c r="E80" i="9"/>
  <c r="D81" i="9"/>
  <c r="E81" i="9"/>
  <c r="D282" i="9"/>
  <c r="E282" i="9"/>
  <c r="D36" i="9"/>
  <c r="E36" i="9"/>
  <c r="D102" i="9"/>
  <c r="E102" i="9"/>
  <c r="D29" i="9"/>
  <c r="E29" i="9"/>
  <c r="D176" i="9"/>
  <c r="E176" i="9"/>
  <c r="D45" i="9"/>
  <c r="E45" i="9"/>
  <c r="D24" i="9"/>
  <c r="E24" i="9"/>
  <c r="D239" i="9"/>
  <c r="E239" i="9"/>
  <c r="D208" i="9"/>
  <c r="E208" i="9"/>
  <c r="D209" i="9"/>
  <c r="E209" i="9"/>
  <c r="D283" i="9"/>
  <c r="E283" i="9"/>
  <c r="D62" i="9"/>
  <c r="E62" i="9"/>
  <c r="D240" i="9"/>
  <c r="E240" i="9"/>
  <c r="D241" i="9"/>
  <c r="E241" i="9"/>
  <c r="D177" i="9"/>
  <c r="E177" i="9"/>
  <c r="D242" i="9"/>
  <c r="E242" i="9"/>
  <c r="D151" i="9"/>
  <c r="E151" i="9"/>
  <c r="D30" i="9"/>
  <c r="E30" i="9"/>
  <c r="D103" i="9"/>
  <c r="E103" i="9"/>
  <c r="D82" i="9"/>
  <c r="E82" i="9"/>
  <c r="D284" i="9"/>
  <c r="E284" i="9"/>
  <c r="D178" i="9"/>
  <c r="E178" i="9"/>
  <c r="D210" i="9"/>
  <c r="E210" i="9"/>
  <c r="D46" i="9"/>
  <c r="E46" i="9"/>
  <c r="D259" i="9"/>
  <c r="E259" i="9"/>
  <c r="D104" i="9"/>
  <c r="E104" i="9"/>
  <c r="D285" i="9"/>
  <c r="E285" i="9"/>
  <c r="D211" i="9"/>
  <c r="E211" i="9"/>
  <c r="D47" i="9"/>
  <c r="E47" i="9"/>
  <c r="D243" i="9"/>
  <c r="E243" i="9"/>
  <c r="D128" i="9"/>
  <c r="E128" i="9"/>
  <c r="D37" i="9"/>
  <c r="E37" i="9"/>
  <c r="D83" i="9"/>
  <c r="E83" i="9"/>
  <c r="D152" i="9"/>
  <c r="E152" i="9"/>
  <c r="D153" i="9"/>
  <c r="E153" i="9"/>
  <c r="D179" i="9"/>
  <c r="E179" i="9"/>
  <c r="D84" i="9"/>
  <c r="E84" i="9"/>
  <c r="D260" i="9"/>
  <c r="E260" i="9"/>
  <c r="D25" i="9"/>
  <c r="E25" i="9"/>
  <c r="D180" i="9"/>
  <c r="E180" i="9"/>
  <c r="D286" i="9"/>
  <c r="E286" i="9"/>
  <c r="D129" i="9"/>
  <c r="E129" i="9"/>
  <c r="D48" i="9"/>
  <c r="E48" i="9"/>
  <c r="D105" i="9"/>
  <c r="E105" i="9"/>
  <c r="D63" i="9"/>
  <c r="E63" i="9"/>
  <c r="D106" i="9"/>
  <c r="E106" i="9"/>
  <c r="D181" i="9"/>
  <c r="E181" i="9"/>
  <c r="D261" i="9"/>
  <c r="E261" i="9"/>
  <c r="D10" i="9"/>
  <c r="E10" i="9"/>
  <c r="D154" i="9"/>
  <c r="E154" i="9"/>
  <c r="D130" i="9"/>
  <c r="E130" i="9"/>
  <c r="D49" i="9"/>
  <c r="E49" i="9"/>
  <c r="D11" i="9"/>
  <c r="E11" i="9"/>
  <c r="D4" i="9"/>
  <c r="E4" i="9"/>
  <c r="D31" i="9"/>
  <c r="E31" i="9"/>
  <c r="D6" i="9"/>
  <c r="E6" i="9"/>
  <c r="D131" i="9"/>
  <c r="E131" i="9"/>
  <c r="D262" i="9"/>
  <c r="E262" i="9"/>
  <c r="D85" i="9"/>
  <c r="E85" i="9"/>
  <c r="D64" i="9"/>
  <c r="E64" i="9"/>
  <c r="D182" i="9"/>
  <c r="E182" i="9"/>
  <c r="D132" i="9"/>
  <c r="E132" i="9"/>
  <c r="D244" i="9"/>
  <c r="E244" i="9"/>
  <c r="D107" i="9"/>
  <c r="E107" i="9"/>
  <c r="D86" i="9"/>
  <c r="E86" i="9"/>
  <c r="D287" i="9"/>
  <c r="E287" i="9"/>
  <c r="D183" i="9"/>
  <c r="E183" i="9"/>
  <c r="D133" i="9"/>
  <c r="E133" i="9"/>
  <c r="D155" i="9"/>
  <c r="E155" i="9"/>
  <c r="D184" i="9"/>
  <c r="E184" i="9"/>
  <c r="D108" i="9"/>
  <c r="E108" i="9"/>
  <c r="D32" i="9"/>
  <c r="E32" i="9"/>
  <c r="D65" i="9"/>
  <c r="E65" i="9"/>
  <c r="D87" i="9"/>
  <c r="E87" i="9"/>
  <c r="D134" i="9"/>
  <c r="E134" i="9"/>
  <c r="D185" i="9"/>
  <c r="E185" i="9"/>
  <c r="D156" i="9"/>
  <c r="E156" i="9"/>
  <c r="D66" i="9"/>
  <c r="E66" i="9"/>
  <c r="D304" i="9"/>
  <c r="E304" i="9"/>
  <c r="D88" i="9"/>
  <c r="E88" i="9"/>
  <c r="D288" i="9"/>
  <c r="E288" i="9"/>
  <c r="D212" i="9"/>
  <c r="E212" i="9"/>
  <c r="D50" i="9"/>
  <c r="E50" i="9"/>
  <c r="D38" i="9"/>
  <c r="E38" i="9"/>
  <c r="D12" i="9"/>
  <c r="E12" i="9"/>
  <c r="D289" i="9"/>
  <c r="E289" i="9"/>
  <c r="D109" i="9"/>
  <c r="E109" i="9"/>
  <c r="D263" i="9"/>
  <c r="E263" i="9"/>
  <c r="D110" i="9"/>
  <c r="E110" i="9"/>
  <c r="D51" i="9"/>
  <c r="E51" i="9"/>
  <c r="D89" i="9"/>
  <c r="E89" i="9"/>
  <c r="D90" i="9"/>
  <c r="E90" i="9"/>
  <c r="D26" i="9"/>
  <c r="E26" i="9"/>
  <c r="D157" i="9"/>
  <c r="E157" i="9"/>
  <c r="D135" i="9"/>
  <c r="E135" i="9"/>
  <c r="D264" i="9"/>
  <c r="E264" i="9"/>
  <c r="D13" i="9"/>
  <c r="E13" i="9"/>
  <c r="D17" i="9"/>
  <c r="E17" i="9"/>
  <c r="D186" i="9"/>
  <c r="E186" i="9"/>
  <c r="D91" i="9"/>
  <c r="E91" i="9"/>
  <c r="D111" i="9"/>
  <c r="E111" i="9"/>
  <c r="D245" i="9"/>
  <c r="E245" i="9"/>
  <c r="D52" i="9"/>
  <c r="E52" i="9"/>
  <c r="D39" i="9"/>
  <c r="E39" i="9"/>
  <c r="D265" i="9"/>
  <c r="E265" i="9"/>
  <c r="D112" i="9"/>
  <c r="E112" i="9"/>
  <c r="D213" i="9"/>
  <c r="E213" i="9"/>
  <c r="D67" i="9"/>
  <c r="E67" i="9"/>
  <c r="D290" i="9"/>
  <c r="E290" i="9"/>
  <c r="D158" i="9"/>
  <c r="E158" i="9"/>
  <c r="D159" i="9"/>
  <c r="E159" i="9"/>
  <c r="D68" i="9"/>
  <c r="E68" i="9"/>
  <c r="D136" i="9"/>
  <c r="E136" i="9"/>
  <c r="D187" i="9"/>
  <c r="E187" i="9"/>
  <c r="D2" i="9"/>
  <c r="E2" i="9"/>
  <c r="G6" i="9" s="1"/>
  <c r="D246" i="9"/>
  <c r="E246" i="9"/>
  <c r="D160" i="9"/>
  <c r="E160" i="9"/>
  <c r="D188" i="9"/>
  <c r="E188" i="9"/>
  <c r="D291" i="9"/>
  <c r="E291" i="9"/>
  <c r="D27" i="9"/>
  <c r="E27" i="9"/>
  <c r="D40" i="9"/>
  <c r="E40" i="9"/>
  <c r="D266" i="9"/>
  <c r="E266" i="9"/>
  <c r="D267" i="9"/>
  <c r="E267" i="9"/>
  <c r="D214" i="9"/>
  <c r="E214" i="9"/>
  <c r="D113" i="9"/>
  <c r="E113" i="9"/>
  <c r="D137" i="9"/>
  <c r="E137" i="9"/>
  <c r="D189" i="9"/>
  <c r="E189" i="9"/>
  <c r="D8" i="9"/>
  <c r="E8" i="9"/>
  <c r="D268" i="9"/>
  <c r="E268" i="9"/>
  <c r="D53" i="9"/>
  <c r="E53" i="9"/>
  <c r="D54" i="9"/>
  <c r="E54" i="9"/>
  <c r="D190" i="9"/>
  <c r="E190" i="9"/>
  <c r="D215" i="9"/>
  <c r="E215" i="9"/>
  <c r="D191" i="9"/>
  <c r="E191" i="9"/>
  <c r="D161" i="9"/>
  <c r="E161" i="9"/>
  <c r="D216" i="9"/>
  <c r="E216" i="9"/>
  <c r="D192" i="9"/>
  <c r="E192" i="9"/>
  <c r="D217" i="9"/>
  <c r="E217" i="9"/>
  <c r="D269" i="9"/>
  <c r="E269" i="9"/>
  <c r="D292" i="9"/>
  <c r="E292" i="9"/>
  <c r="D138" i="9"/>
  <c r="E138" i="9"/>
  <c r="D92" i="9"/>
  <c r="E92" i="9"/>
  <c r="D14" i="9"/>
  <c r="E14" i="9"/>
  <c r="D247" i="9"/>
  <c r="E247" i="9"/>
  <c r="D293" i="9"/>
  <c r="E293" i="9"/>
  <c r="D114" i="9"/>
  <c r="E114" i="9"/>
  <c r="D55" i="9"/>
  <c r="E55" i="9"/>
  <c r="D193" i="9"/>
  <c r="E193" i="9"/>
  <c r="D305" i="9"/>
  <c r="E305" i="9"/>
  <c r="D18" i="9"/>
  <c r="E18" i="9"/>
  <c r="D218" i="9"/>
  <c r="E218" i="9"/>
  <c r="D270" i="9"/>
  <c r="E270" i="9"/>
  <c r="D115" i="9"/>
  <c r="E115" i="9"/>
  <c r="D139" i="9"/>
  <c r="E139" i="9"/>
  <c r="D162" i="9"/>
  <c r="E162" i="9"/>
  <c r="D140" i="9"/>
  <c r="E140" i="9"/>
  <c r="D219" i="9"/>
  <c r="E219" i="9"/>
  <c r="D194" i="9"/>
  <c r="E194" i="9"/>
  <c r="D41" i="9"/>
  <c r="E41" i="9"/>
  <c r="D93" i="9"/>
  <c r="E93" i="9"/>
  <c r="D163" i="9"/>
  <c r="E163" i="9"/>
  <c r="D195" i="9"/>
  <c r="E195" i="9"/>
  <c r="D220" i="9"/>
  <c r="E220" i="9"/>
  <c r="D69" i="9"/>
  <c r="E69" i="9"/>
  <c r="D70" i="9"/>
  <c r="E70" i="9"/>
  <c r="D306" i="9"/>
  <c r="E306" i="9"/>
  <c r="D56" i="9"/>
  <c r="E56" i="9"/>
  <c r="D141" i="9"/>
  <c r="E141" i="9"/>
  <c r="D142" i="9"/>
  <c r="E142" i="9"/>
  <c r="D307" i="9"/>
  <c r="E307" i="9"/>
  <c r="D271" i="9"/>
  <c r="E271" i="9"/>
  <c r="D294" i="9"/>
  <c r="E294" i="9"/>
  <c r="D196" i="9"/>
  <c r="E196" i="9"/>
  <c r="D221" i="9"/>
  <c r="E221" i="9"/>
  <c r="D248" i="9"/>
  <c r="E248" i="9"/>
  <c r="D71" i="9"/>
  <c r="E71" i="9"/>
  <c r="D295" i="9"/>
  <c r="E295" i="9"/>
  <c r="D57" i="9"/>
  <c r="E57" i="9"/>
  <c r="D222" i="9"/>
  <c r="E222" i="9"/>
  <c r="D72" i="9"/>
  <c r="E72" i="9"/>
  <c r="D20" i="9"/>
  <c r="E20" i="9"/>
  <c r="D143" i="9"/>
  <c r="E143" i="9"/>
  <c r="D249" i="9"/>
  <c r="E249" i="9"/>
  <c r="D58" i="9"/>
  <c r="E58" i="9"/>
  <c r="D116" i="9"/>
  <c r="E116" i="9"/>
  <c r="D272" i="9"/>
  <c r="E272" i="9"/>
  <c r="D117" i="9"/>
  <c r="E117" i="9"/>
  <c r="D94" i="9"/>
  <c r="E94" i="9"/>
  <c r="D273" i="9"/>
  <c r="E273" i="9"/>
  <c r="D118" i="9"/>
  <c r="E118" i="9"/>
  <c r="D73" i="9"/>
  <c r="E73" i="9"/>
  <c r="D74" i="9"/>
  <c r="E74" i="9"/>
  <c r="D223" i="9"/>
  <c r="E223" i="9"/>
  <c r="D224" i="9"/>
  <c r="E224" i="9"/>
  <c r="D164" i="9"/>
  <c r="E164" i="9"/>
  <c r="D119" i="9"/>
  <c r="E119" i="9"/>
  <c r="D120" i="9"/>
  <c r="E120" i="9"/>
  <c r="D165" i="9"/>
  <c r="E165" i="9"/>
  <c r="D144" i="9"/>
  <c r="E144" i="9"/>
  <c r="D274" i="9"/>
  <c r="E274" i="9"/>
  <c r="D166" i="9"/>
  <c r="E166" i="9"/>
  <c r="D308" i="9"/>
  <c r="E308" i="9"/>
  <c r="D121" i="9"/>
  <c r="E121" i="9"/>
  <c r="D42" i="9"/>
  <c r="E42" i="9"/>
  <c r="D75" i="9"/>
  <c r="E75" i="9"/>
  <c r="D225" i="9"/>
  <c r="E225" i="9"/>
  <c r="D167" i="9"/>
  <c r="E167" i="9"/>
  <c r="D95" i="9"/>
  <c r="E95" i="9"/>
  <c r="D197" i="9"/>
  <c r="E197" i="9"/>
  <c r="D122" i="9"/>
  <c r="E122" i="9"/>
  <c r="D275" i="9"/>
  <c r="E275" i="9"/>
  <c r="D76" i="9"/>
  <c r="E76" i="9"/>
  <c r="D276" i="9"/>
  <c r="E276" i="9"/>
  <c r="D168" i="9"/>
  <c r="E168" i="9"/>
  <c r="D145" i="9"/>
  <c r="E145" i="9"/>
  <c r="D169" i="9"/>
  <c r="E169" i="9"/>
  <c r="D198" i="9"/>
  <c r="E198" i="9"/>
  <c r="D226" i="9"/>
  <c r="E226" i="9"/>
  <c r="D21" i="9"/>
  <c r="E21" i="9"/>
  <c r="D309" i="9"/>
  <c r="E309" i="9"/>
  <c r="D277" i="9"/>
  <c r="E277" i="9"/>
  <c r="D250" i="9"/>
  <c r="E250" i="9"/>
  <c r="D278" i="9"/>
  <c r="E278" i="9"/>
  <c r="D227" i="9"/>
  <c r="E227" i="9"/>
  <c r="D96" i="9"/>
  <c r="E96" i="9"/>
  <c r="D251" i="9"/>
  <c r="E251" i="9"/>
  <c r="D33" i="9"/>
  <c r="E33" i="9"/>
  <c r="D228" i="9"/>
  <c r="E228" i="9"/>
  <c r="D199" i="9"/>
  <c r="E199" i="9"/>
  <c r="D296" i="9"/>
  <c r="E296" i="9"/>
  <c r="D146" i="9"/>
  <c r="E146" i="9"/>
  <c r="D229" i="9"/>
  <c r="E229" i="9"/>
  <c r="D200" i="9"/>
  <c r="E200" i="9"/>
  <c r="D28" i="9"/>
  <c r="E28" i="9"/>
  <c r="D123" i="9"/>
  <c r="E123" i="9"/>
  <c r="D170" i="9"/>
  <c r="E170" i="9"/>
  <c r="D22" i="9"/>
  <c r="E22" i="9"/>
  <c r="D252" i="9"/>
  <c r="E252" i="9"/>
  <c r="D279" i="9"/>
  <c r="E279" i="9"/>
  <c r="D147" i="9"/>
  <c r="E147" i="9"/>
  <c r="D253" i="9"/>
  <c r="E253" i="9"/>
  <c r="D77" i="9"/>
  <c r="E77" i="9"/>
  <c r="D15" i="9"/>
  <c r="E15" i="9"/>
  <c r="D19" i="9"/>
  <c r="E19" i="9"/>
  <c r="D171" i="9"/>
  <c r="E171" i="9"/>
  <c r="D297" i="9"/>
  <c r="E297" i="9"/>
  <c r="D172" i="9"/>
  <c r="E172" i="9"/>
  <c r="D173" i="9"/>
  <c r="E173" i="9"/>
  <c r="D280" i="9"/>
  <c r="E280" i="9"/>
  <c r="D43" i="9"/>
  <c r="E43" i="9"/>
  <c r="D124" i="9"/>
  <c r="E124" i="9"/>
  <c r="D230" i="9"/>
  <c r="E230" i="9"/>
  <c r="D231" i="9"/>
  <c r="E231" i="9"/>
  <c r="D298" i="9"/>
  <c r="E298" i="9"/>
  <c r="D97" i="9"/>
  <c r="E97" i="9"/>
  <c r="D44" i="9"/>
  <c r="E44" i="9"/>
  <c r="D148" i="9"/>
  <c r="E148" i="9"/>
  <c r="D98" i="9"/>
  <c r="E98" i="9"/>
  <c r="D149" i="9"/>
  <c r="E149" i="9"/>
  <c r="D254" i="9"/>
  <c r="E254" i="9"/>
  <c r="D201" i="9"/>
  <c r="E201" i="9"/>
  <c r="D59" i="9"/>
  <c r="E59" i="9"/>
  <c r="D34" i="9"/>
  <c r="E34" i="9"/>
  <c r="D125" i="9"/>
  <c r="E125" i="9"/>
  <c r="D7" i="9"/>
  <c r="E7" i="9"/>
  <c r="D174" i="9"/>
  <c r="E174" i="9"/>
  <c r="D150" i="9"/>
  <c r="E150" i="9"/>
  <c r="D232" i="9"/>
  <c r="E232" i="9"/>
  <c r="D233" i="9"/>
  <c r="E233" i="9"/>
  <c r="D255" i="9"/>
  <c r="E255" i="9"/>
  <c r="D299" i="9"/>
  <c r="E299" i="9"/>
  <c r="D202" i="9"/>
  <c r="E202" i="9"/>
  <c r="D126" i="9"/>
  <c r="E126" i="9"/>
  <c r="D234" i="9"/>
  <c r="E234" i="9"/>
  <c r="D60" i="9"/>
  <c r="E60" i="9"/>
  <c r="D78" i="9"/>
  <c r="E78" i="9"/>
  <c r="D35" i="9"/>
  <c r="E35" i="9"/>
  <c r="D300" i="9"/>
  <c r="E300" i="9"/>
  <c r="D301" i="9"/>
  <c r="E301" i="9"/>
  <c r="D235" i="9"/>
  <c r="E235" i="9"/>
  <c r="D3" i="9"/>
  <c r="E3" i="9"/>
  <c r="D23" i="9"/>
  <c r="E23" i="9"/>
  <c r="D5" i="9"/>
  <c r="E5" i="9"/>
  <c r="D302" i="9"/>
  <c r="E302" i="9"/>
  <c r="D281" i="9"/>
  <c r="E281" i="9"/>
  <c r="D175" i="9"/>
  <c r="E175" i="9"/>
  <c r="D236" i="9"/>
  <c r="E236" i="9"/>
  <c r="E16" i="9"/>
  <c r="D16" i="9"/>
  <c r="J24" i="8"/>
  <c r="K24" i="8"/>
  <c r="L24" i="8"/>
  <c r="M24" i="8"/>
  <c r="C24" i="8"/>
  <c r="D24" i="8"/>
  <c r="E24" i="8"/>
  <c r="F24" i="8"/>
  <c r="G24" i="8"/>
  <c r="H24" i="8"/>
  <c r="I24" i="8"/>
  <c r="B24" i="8"/>
  <c r="G3" i="9" l="1"/>
  <c r="F3" i="7"/>
  <c r="F4" i="7"/>
  <c r="F5" i="7"/>
  <c r="F6" i="7"/>
  <c r="F2" i="7"/>
  <c r="C7" i="7" l="1"/>
  <c r="B7" i="7"/>
  <c r="E7" i="7" l="1"/>
  <c r="E2" i="7"/>
  <c r="E6" i="7"/>
  <c r="E3" i="7"/>
  <c r="E5" i="7"/>
  <c r="E4" i="7"/>
  <c r="D7" i="7"/>
  <c r="I7" i="7" s="1"/>
  <c r="F7" i="7"/>
  <c r="D3" i="7"/>
  <c r="I3" i="7" s="1"/>
  <c r="D5" i="7"/>
  <c r="I5" i="7" s="1"/>
  <c r="D2" i="7"/>
  <c r="I2" i="7" s="1"/>
  <c r="D4" i="7"/>
  <c r="I4" i="7" s="1"/>
  <c r="D6" i="7"/>
  <c r="I6" i="7" s="1"/>
  <c r="G7" i="7" l="1"/>
  <c r="G4" i="7"/>
  <c r="G5" i="7"/>
  <c r="G6" i="7"/>
  <c r="G2" i="7"/>
  <c r="G3" i="7"/>
</calcChain>
</file>

<file path=xl/sharedStrings.xml><?xml version="1.0" encoding="utf-8"?>
<sst xmlns="http://schemas.openxmlformats.org/spreadsheetml/2006/main" count="1126" uniqueCount="655">
  <si>
    <t>User Search Request</t>
  </si>
  <si>
    <t>Query WHERE clause</t>
  </si>
  <si>
    <t>Example matches from database</t>
  </si>
  <si>
    <t>cheese</t>
  </si>
  <si>
    <t>LIKE ‘*cheese*’</t>
  </si>
  <si>
    <t>Cheese, Cheddar</t>
  </si>
  <si>
    <t>Cheese, Cream</t>
  </si>
  <si>
    <t>Bagel with Cream Cheese</t>
  </si>
  <si>
    <t>Pizza, Cheese and Pepperoni</t>
  </si>
  <si>
    <t>cream cheese</t>
  </si>
  <si>
    <t>LIKE ‘*cream*’ AND LIKE ‘*cheese*’</t>
  </si>
  <si>
    <t>USDA</t>
  </si>
  <si>
    <t>NutritionistPro Knowledge Base</t>
  </si>
  <si>
    <t>Version</t>
  </si>
  <si>
    <t>SR21 (Sept 2008)</t>
  </si>
  <si>
    <t>V44 (Fall, 2009)</t>
  </si>
  <si>
    <t>File Size (Access db)</t>
  </si>
  <si>
    <t>16.5Mb</t>
  </si>
  <si>
    <t>135Mb</t>
  </si>
  <si>
    <t>Number of foods</t>
  </si>
  <si>
    <t>Number of food servings (types?)</t>
  </si>
  <si>
    <t xml:space="preserve">13,087 (num records in the “Weight” table) </t>
  </si>
  <si>
    <t>46,722 (num records in tblFoodServingTypes)</t>
  </si>
  <si>
    <t>Number of unique serving type descriptions</t>
  </si>
  <si>
    <t>Number of Manufacturers</t>
  </si>
  <si>
    <t>Num Recipes</t>
  </si>
  <si>
    <t>Food Groups</t>
  </si>
  <si>
    <t>369 (Food Classes—hierarchical)</t>
  </si>
  <si>
    <t xml:space="preserve">Number of nutrients </t>
  </si>
  <si>
    <t>Component</t>
  </si>
  <si>
    <t>Maximum Points</t>
  </si>
  <si>
    <t>Daily Recommended Intake</t>
  </si>
  <si>
    <t>Total Grains</t>
  </si>
  <si>
    <t>&gt;= 3.0 oz eq/1000kcal</t>
  </si>
  <si>
    <t>Whole Grains</t>
  </si>
  <si>
    <t>&gt;= 1.5 oz eq/1000kcal</t>
  </si>
  <si>
    <t>Vegetables</t>
  </si>
  <si>
    <t>&gt;= 1.1 cup eq/1000kcal</t>
  </si>
  <si>
    <t>Dark green &amp; orange vegetables, legumes</t>
  </si>
  <si>
    <t>&gt;= 0.4 cup eq/1000kcal</t>
  </si>
  <si>
    <t>Total Fruits</t>
  </si>
  <si>
    <t>&gt;= 0.8 cup eq/1000kcal</t>
  </si>
  <si>
    <t>Whole Fruits</t>
  </si>
  <si>
    <t>Milk</t>
  </si>
  <si>
    <t>&gt;= 1.3 cup eq/1000kcal</t>
  </si>
  <si>
    <t>Meat and Beans</t>
  </si>
  <si>
    <t>&gt;= 2.5 oz eq/1000kcal</t>
  </si>
  <si>
    <t>Oils</t>
  </si>
  <si>
    <t>&gt;= 12 g eq/1000kcal</t>
  </si>
  <si>
    <t>Saturated Fat</t>
  </si>
  <si>
    <t>&lt;= 7%  of energy</t>
  </si>
  <si>
    <t>Sodium</t>
  </si>
  <si>
    <t>&lt;= 0.7 g/1000kcal</t>
  </si>
  <si>
    <t>Calories from Solid Fats, Alcoholic Beverages, and Added Sugars</t>
  </si>
  <si>
    <t>&lt;= 20% of energy</t>
  </si>
  <si>
    <t>Total Points</t>
  </si>
  <si>
    <t xml:space="preserve"> </t>
  </si>
  <si>
    <t>Points</t>
  </si>
  <si>
    <t>Serving goal</t>
  </si>
  <si>
    <t>Bread (incl. breakfast cereals)</t>
  </si>
  <si>
    <t>5-7 slices</t>
  </si>
  <si>
    <t>Potatoes (incl. rice, pasta &amp; pulses)</t>
  </si>
  <si>
    <t>3-5 pieces</t>
  </si>
  <si>
    <t>3-4 serving spoons</t>
  </si>
  <si>
    <t>Fruit</t>
  </si>
  <si>
    <t>2 pieces</t>
  </si>
  <si>
    <t>Milk &amp; milk products</t>
  </si>
  <si>
    <t>2-3 glasses</t>
  </si>
  <si>
    <t>Cheese</t>
  </si>
  <si>
    <t>1-2 slices</t>
  </si>
  <si>
    <t>Meat, fish &amp; eggs</t>
  </si>
  <si>
    <t>115-130 g</t>
  </si>
  <si>
    <t>Goal</t>
  </si>
  <si>
    <t>Num Boxes</t>
  </si>
  <si>
    <t>6 oz</t>
  </si>
  <si>
    <t>3 oz</t>
  </si>
  <si>
    <t>2.2 cups</t>
  </si>
  <si>
    <t>2.5 cups</t>
  </si>
  <si>
    <t>0.8 cups</t>
  </si>
  <si>
    <t>1 cup</t>
  </si>
  <si>
    <t>1.6 cups</t>
  </si>
  <si>
    <t>1.5 cups</t>
  </si>
  <si>
    <t>2.6 cups</t>
  </si>
  <si>
    <t>5 oz</t>
  </si>
  <si>
    <t>24 g</t>
  </si>
  <si>
    <t>25 g</t>
  </si>
  <si>
    <t>7.5g</t>
  </si>
  <si>
    <t>1.4 g</t>
  </si>
  <si>
    <t>Measure</t>
  </si>
  <si>
    <t>Test</t>
  </si>
  <si>
    <t>Significance</t>
  </si>
  <si>
    <t>Values to report</t>
  </si>
  <si>
    <t>Correctness</t>
  </si>
  <si>
    <t>1-way repeated measures ANOVA</t>
  </si>
  <si>
    <t>Y</t>
  </si>
  <si>
    <t>(F2,22=17.074, p&lt;0.0001).</t>
  </si>
  <si>
    <t>Paired t-test</t>
  </si>
  <si>
    <t>Duration</t>
  </si>
  <si>
    <t>(Wilks’ Lambda = 0.154, F2,10=27.49, p&lt;0.0001).</t>
  </si>
  <si>
    <t xml:space="preserve">TLX: </t>
  </si>
  <si>
    <t>Mental Demand</t>
  </si>
  <si>
    <t>Friedman test</t>
  </si>
  <si>
    <r>
      <t xml:space="preserve"> (</t>
    </r>
    <r>
      <rPr>
        <i/>
        <sz val="11"/>
        <color rgb="FF000000"/>
        <rFont val="Cambria"/>
        <family val="1"/>
      </rPr>
      <t>Χ</t>
    </r>
    <r>
      <rPr>
        <i/>
        <vertAlign val="superscript"/>
        <sz val="11"/>
        <color rgb="FF000000"/>
        <rFont val="Cambria"/>
        <family val="1"/>
      </rPr>
      <t>2</t>
    </r>
    <r>
      <rPr>
        <sz val="11"/>
        <color rgb="FF000000"/>
        <rFont val="Calibri"/>
        <family val="2"/>
      </rPr>
      <t>=10.56, N=12, df=2, p&lt;0.01).</t>
    </r>
  </si>
  <si>
    <t>Wilcoxon</t>
  </si>
  <si>
    <t>N</t>
  </si>
  <si>
    <t xml:space="preserve">With Bonferroni correction, no pair-wise comparisons are significant. </t>
  </si>
  <si>
    <t>Discouraged</t>
  </si>
  <si>
    <t>Friedman</t>
  </si>
  <si>
    <r>
      <t>(</t>
    </r>
    <r>
      <rPr>
        <i/>
        <sz val="11"/>
        <color rgb="FF000000"/>
        <rFont val="Cambria"/>
        <family val="1"/>
      </rPr>
      <t>Χ</t>
    </r>
    <r>
      <rPr>
        <i/>
        <vertAlign val="superscript"/>
        <sz val="11"/>
        <color rgb="FF000000"/>
        <rFont val="Cambria"/>
        <family val="1"/>
      </rPr>
      <t>2</t>
    </r>
    <r>
      <rPr>
        <sz val="11"/>
        <color rgb="FF000000"/>
        <rFont val="Calibri"/>
        <family val="2"/>
      </rPr>
      <t>=2.595, N=12, df=2, p=0.273).</t>
    </r>
  </si>
  <si>
    <t>Ease of use</t>
  </si>
  <si>
    <r>
      <t>(</t>
    </r>
    <r>
      <rPr>
        <i/>
        <sz val="11"/>
        <color rgb="FF000000"/>
        <rFont val="Cambria"/>
        <family val="1"/>
      </rPr>
      <t>Χ</t>
    </r>
    <r>
      <rPr>
        <i/>
        <vertAlign val="superscript"/>
        <sz val="11"/>
        <color rgb="FF000000"/>
        <rFont val="Cambria"/>
        <family val="1"/>
      </rPr>
      <t>2</t>
    </r>
    <r>
      <rPr>
        <sz val="11"/>
        <color rgb="FF000000"/>
        <rFont val="Calibri"/>
        <family val="2"/>
      </rPr>
      <t>=3.556, N=12, df=2, p=0.169).</t>
    </r>
  </si>
  <si>
    <t>Quickly</t>
  </si>
  <si>
    <r>
      <t>(</t>
    </r>
    <r>
      <rPr>
        <i/>
        <sz val="11"/>
        <color rgb="FF000000"/>
        <rFont val="Cambria"/>
        <family val="1"/>
      </rPr>
      <t>Χ</t>
    </r>
    <r>
      <rPr>
        <i/>
        <vertAlign val="superscript"/>
        <sz val="11"/>
        <color rgb="FF000000"/>
        <rFont val="Cambria"/>
        <family val="1"/>
      </rPr>
      <t>2</t>
    </r>
    <r>
      <rPr>
        <sz val="11"/>
        <color rgb="FF000000"/>
        <rFont val="Calibri"/>
        <family val="2"/>
      </rPr>
      <t>=1.333, N=12, df=2, p=0.513).</t>
    </r>
  </si>
  <si>
    <t>Learn</t>
  </si>
  <si>
    <r>
      <t>(</t>
    </r>
    <r>
      <rPr>
        <i/>
        <sz val="11"/>
        <color rgb="FF000000"/>
        <rFont val="Cambria"/>
        <family val="1"/>
      </rPr>
      <t>Χ</t>
    </r>
    <r>
      <rPr>
        <i/>
        <vertAlign val="superscript"/>
        <sz val="11"/>
        <color rgb="FF000000"/>
        <rFont val="Cambria"/>
        <family val="1"/>
      </rPr>
      <t>2</t>
    </r>
    <r>
      <rPr>
        <sz val="11"/>
        <color rgb="FF000000"/>
        <rFont val="Calibri"/>
        <family val="2"/>
      </rPr>
      <t>=0.963, N=12, df=2, p&lt;0.618).</t>
    </r>
  </si>
  <si>
    <t>Successful</t>
  </si>
  <si>
    <r>
      <t xml:space="preserve"> (</t>
    </r>
    <r>
      <rPr>
        <i/>
        <sz val="11"/>
        <color rgb="FF000000"/>
        <rFont val="Cambria"/>
        <family val="1"/>
      </rPr>
      <t>Χ</t>
    </r>
    <r>
      <rPr>
        <i/>
        <vertAlign val="superscript"/>
        <sz val="11"/>
        <color rgb="FF000000"/>
        <rFont val="Cambria"/>
        <family val="1"/>
      </rPr>
      <t>2</t>
    </r>
    <r>
      <rPr>
        <sz val="11"/>
        <color rgb="FF000000"/>
        <rFont val="Calibri"/>
        <family val="2"/>
      </rPr>
      <t>=16.89, N=12, df=2, p&lt;0.0001).</t>
    </r>
  </si>
  <si>
    <t>HEI vs BAL: (z=-2.831, p&lt;0.01)</t>
  </si>
  <si>
    <t>FBQI vs BAL: (z=-2.825, p&lt;0.01)</t>
  </si>
  <si>
    <t>FBQI vs HEI: not significant</t>
  </si>
  <si>
    <t>Rankings</t>
  </si>
  <si>
    <t>Preference</t>
  </si>
  <si>
    <t>Chi^2 test of proportions</t>
  </si>
  <si>
    <r>
      <t>(</t>
    </r>
    <r>
      <rPr>
        <i/>
        <sz val="11"/>
        <color rgb="FF000000"/>
        <rFont val="Cambria"/>
        <family val="1"/>
      </rPr>
      <t>Χ</t>
    </r>
    <r>
      <rPr>
        <i/>
        <vertAlign val="superscript"/>
        <sz val="11"/>
        <color rgb="FF000000"/>
        <rFont val="Cambria"/>
        <family val="1"/>
      </rPr>
      <t>2</t>
    </r>
    <r>
      <rPr>
        <sz val="11"/>
        <color rgb="FF000000"/>
        <rFont val="Calibri"/>
        <family val="2"/>
      </rPr>
      <t>=4.5, N=12, df=2, p=0.105).</t>
    </r>
  </si>
  <si>
    <t>Understandibility</t>
  </si>
  <si>
    <r>
      <t>(</t>
    </r>
    <r>
      <rPr>
        <i/>
        <sz val="11"/>
        <color rgb="FF000000"/>
        <rFont val="Cambria"/>
        <family val="1"/>
      </rPr>
      <t>Χ</t>
    </r>
    <r>
      <rPr>
        <i/>
        <vertAlign val="superscript"/>
        <sz val="11"/>
        <color rgb="FF000000"/>
        <rFont val="Cambria"/>
        <family val="1"/>
      </rPr>
      <t>2</t>
    </r>
    <r>
      <rPr>
        <sz val="11"/>
        <color rgb="FF000000"/>
        <rFont val="Calibri"/>
        <family val="2"/>
      </rPr>
      <t>=9.5, N=12, df=2, p&lt;0.01).</t>
    </r>
  </si>
  <si>
    <t>Chi^2 test of proportions: BAL vs FBQI</t>
  </si>
  <si>
    <r>
      <t>(</t>
    </r>
    <r>
      <rPr>
        <i/>
        <sz val="11"/>
        <color rgb="FF000000"/>
        <rFont val="Cambria"/>
        <family val="1"/>
      </rPr>
      <t>Χ</t>
    </r>
    <r>
      <rPr>
        <i/>
        <vertAlign val="superscript"/>
        <sz val="11"/>
        <color rgb="FF000000"/>
        <rFont val="Cambria"/>
        <family val="1"/>
      </rPr>
      <t>2</t>
    </r>
    <r>
      <rPr>
        <sz val="11"/>
        <color rgb="FF000000"/>
        <rFont val="Calibri"/>
        <family val="2"/>
      </rPr>
      <t>=6.4, N=10, df=1, p&lt;0.05).</t>
    </r>
  </si>
  <si>
    <r>
      <t>(</t>
    </r>
    <r>
      <rPr>
        <i/>
        <sz val="11"/>
        <color rgb="FF000000"/>
        <rFont val="Cambria"/>
        <family val="1"/>
      </rPr>
      <t>Χ</t>
    </r>
    <r>
      <rPr>
        <i/>
        <vertAlign val="superscript"/>
        <sz val="11"/>
        <color rgb="FF000000"/>
        <rFont val="Cambria"/>
        <family val="1"/>
      </rPr>
      <t>2</t>
    </r>
    <r>
      <rPr>
        <sz val="11"/>
        <color rgb="FF000000"/>
        <rFont val="Calibri"/>
        <family val="2"/>
      </rPr>
      <t>=4.46, N=11, df=1, p&lt;0.05).</t>
    </r>
  </si>
  <si>
    <t>Chi^2 test of proportions: HEI vs FBQI</t>
  </si>
  <si>
    <r>
      <t>(</t>
    </r>
    <r>
      <rPr>
        <i/>
        <sz val="11"/>
        <color rgb="FF000000"/>
        <rFont val="Cambria"/>
        <family val="1"/>
      </rPr>
      <t>Χ</t>
    </r>
    <r>
      <rPr>
        <i/>
        <vertAlign val="superscript"/>
        <sz val="11"/>
        <color rgb="FF000000"/>
        <rFont val="Cambria"/>
        <family val="1"/>
      </rPr>
      <t>2</t>
    </r>
    <r>
      <rPr>
        <sz val="11"/>
        <color rgb="FF000000"/>
        <rFont val="Calibri"/>
        <family val="2"/>
      </rPr>
      <t>=0.333, N=3, df=1, p=0.564).</t>
    </r>
  </si>
  <si>
    <t>Ease of Use</t>
  </si>
  <si>
    <r>
      <t>(</t>
    </r>
    <r>
      <rPr>
        <i/>
        <sz val="11"/>
        <color rgb="FF000000"/>
        <rFont val="Cambria"/>
        <family val="1"/>
      </rPr>
      <t>Χ</t>
    </r>
    <r>
      <rPr>
        <i/>
        <vertAlign val="superscript"/>
        <sz val="11"/>
        <color rgb="FF000000"/>
        <rFont val="Cambria"/>
        <family val="1"/>
      </rPr>
      <t>2</t>
    </r>
    <r>
      <rPr>
        <sz val="11"/>
        <color rgb="FF000000"/>
        <rFont val="Calibri"/>
        <family val="2"/>
      </rPr>
      <t>=1.5, N=12, df=2, p=0.472).</t>
    </r>
  </si>
  <si>
    <t>Usefulness</t>
  </si>
  <si>
    <r>
      <t>(</t>
    </r>
    <r>
      <rPr>
        <i/>
        <sz val="11"/>
        <color rgb="FF000000"/>
        <rFont val="Cambria"/>
        <family val="1"/>
      </rPr>
      <t>Χ</t>
    </r>
    <r>
      <rPr>
        <i/>
        <vertAlign val="superscript"/>
        <sz val="11"/>
        <color rgb="FF000000"/>
        <rFont val="Cambria"/>
        <family val="1"/>
      </rPr>
      <t>2</t>
    </r>
    <r>
      <rPr>
        <sz val="11"/>
        <color rgb="FF000000"/>
        <rFont val="Calibri"/>
        <family val="2"/>
      </rPr>
      <t>=1.33, N=12, df=2, p=0.248).</t>
    </r>
  </si>
  <si>
    <t>Row Labels</t>
  </si>
  <si>
    <t>Dislikes</t>
  </si>
  <si>
    <t>Likes</t>
  </si>
  <si>
    <t>Grand Total</t>
  </si>
  <si>
    <t>FBQI</t>
  </si>
  <si>
    <t>UI</t>
  </si>
  <si>
    <t>Food Grouping</t>
  </si>
  <si>
    <t>Portions</t>
  </si>
  <si>
    <t>Other</t>
  </si>
  <si>
    <t>BALANCE</t>
  </si>
  <si>
    <t>Search</t>
  </si>
  <si>
    <t>Servings</t>
  </si>
  <si>
    <t>Hardware</t>
  </si>
  <si>
    <t>Software Features</t>
  </si>
  <si>
    <t>HEI</t>
  </si>
  <si>
    <t>Num Pilot Ppts</t>
  </si>
  <si>
    <t>Num Ppts</t>
  </si>
  <si>
    <t>Only +1</t>
  </si>
  <si>
    <t>Mostly +1</t>
  </si>
  <si>
    <t xml:space="preserve">Mix </t>
  </si>
  <si>
    <t>Only Lookup</t>
  </si>
  <si>
    <t>Total</t>
  </si>
  <si>
    <t>Mostly Lookup</t>
  </si>
  <si>
    <t>p1001</t>
  </si>
  <si>
    <t>p1003</t>
  </si>
  <si>
    <t>P1004</t>
  </si>
  <si>
    <t>p2001</t>
  </si>
  <si>
    <t>P2002</t>
  </si>
  <si>
    <t>p3002</t>
  </si>
  <si>
    <t>P3011</t>
  </si>
  <si>
    <t>p3012</t>
  </si>
  <si>
    <t>P3013</t>
  </si>
  <si>
    <t>p3014</t>
  </si>
  <si>
    <t>p3021</t>
  </si>
  <si>
    <t>p3022</t>
  </si>
  <si>
    <t>P3023</t>
  </si>
  <si>
    <t>P3024</t>
  </si>
  <si>
    <t>p4001</t>
  </si>
  <si>
    <t>p4002</t>
  </si>
  <si>
    <t>P4003</t>
  </si>
  <si>
    <t>p5001</t>
  </si>
  <si>
    <t>p5002</t>
  </si>
  <si>
    <t>p5003</t>
  </si>
  <si>
    <t>Collapsed</t>
  </si>
  <si>
    <t>Mean</t>
  </si>
  <si>
    <t>Week ID</t>
  </si>
  <si>
    <t>p2001*</t>
  </si>
  <si>
    <t>p5002*</t>
  </si>
  <si>
    <t>Food Entries</t>
  </si>
  <si>
    <t>description</t>
  </si>
  <si>
    <t>Generic Results</t>
  </si>
  <si>
    <t>Brand Results</t>
  </si>
  <si>
    <t>*</t>
  </si>
  <si>
    <t>Adams peanut butter</t>
  </si>
  <si>
    <t>Alfredo</t>
  </si>
  <si>
    <t>Almond breeze</t>
  </si>
  <si>
    <t>almond milk</t>
  </si>
  <si>
    <t>almonds</t>
  </si>
  <si>
    <t>alouette Sharp cheddar</t>
  </si>
  <si>
    <t>Amp</t>
  </si>
  <si>
    <t>Apple sauce</t>
  </si>
  <si>
    <t>arugula</t>
  </si>
  <si>
    <t>avacado</t>
  </si>
  <si>
    <t>avocado</t>
  </si>
  <si>
    <t>azteca</t>
  </si>
  <si>
    <t>bacon</t>
  </si>
  <si>
    <t>bagel</t>
  </si>
  <si>
    <t>Bagle</t>
  </si>
  <si>
    <t>Baked beans</t>
  </si>
  <si>
    <t>baked lays</t>
  </si>
  <si>
    <t>baked potato</t>
  </si>
  <si>
    <t>banana</t>
  </si>
  <si>
    <t>banana bread</t>
  </si>
  <si>
    <t>Basmati rice</t>
  </si>
  <si>
    <t>beer</t>
  </si>
  <si>
    <t>Black bean soup</t>
  </si>
  <si>
    <t>Black beans</t>
  </si>
  <si>
    <t>black forest ham</t>
  </si>
  <si>
    <t>blizzard</t>
  </si>
  <si>
    <t>blue moon beer</t>
  </si>
  <si>
    <t>blueberry waffles</t>
  </si>
  <si>
    <t>Borsch</t>
  </si>
  <si>
    <t>Borscht</t>
  </si>
  <si>
    <t>breyers</t>
  </si>
  <si>
    <t>brie</t>
  </si>
  <si>
    <t>broccoli soup</t>
  </si>
  <si>
    <t>bureka</t>
  </si>
  <si>
    <t>burger</t>
  </si>
  <si>
    <t xml:space="preserve">burrito </t>
  </si>
  <si>
    <t>butter</t>
  </si>
  <si>
    <t>Butternut</t>
  </si>
  <si>
    <t>butternut squash</t>
  </si>
  <si>
    <t>Cadbury egg</t>
  </si>
  <si>
    <t>caesar salad</t>
  </si>
  <si>
    <t>cake</t>
  </si>
  <si>
    <t>calamari</t>
  </si>
  <si>
    <t>calzone</t>
  </si>
  <si>
    <t>Canadian bacon</t>
  </si>
  <si>
    <t>Carne</t>
  </si>
  <si>
    <t>Carne asada</t>
  </si>
  <si>
    <t>chai</t>
  </si>
  <si>
    <t>Cheddar</t>
  </si>
  <si>
    <t>Cheddar cheese</t>
  </si>
  <si>
    <t>Cheese itz</t>
  </si>
  <si>
    <t>cheese sandwich</t>
  </si>
  <si>
    <t>cheeseburger</t>
  </si>
  <si>
    <t>Cheez its</t>
  </si>
  <si>
    <t>Cheez itz</t>
  </si>
  <si>
    <t>Cheez-it</t>
  </si>
  <si>
    <t>Cherry pepsi</t>
  </si>
  <si>
    <t>chewy</t>
  </si>
  <si>
    <t>Chewy granola bar</t>
  </si>
  <si>
    <t>chex mix</t>
  </si>
  <si>
    <t>Chia</t>
  </si>
  <si>
    <t>chick peas</t>
  </si>
  <si>
    <t>chicken burger</t>
  </si>
  <si>
    <t>chicken egg</t>
  </si>
  <si>
    <t>chicken gyoza</t>
  </si>
  <si>
    <t>chimichanga</t>
  </si>
  <si>
    <t>chipotle</t>
  </si>
  <si>
    <t>chips</t>
  </si>
  <si>
    <t>chocolare chip cookie</t>
  </si>
  <si>
    <t>chocolate</t>
  </si>
  <si>
    <t xml:space="preserve">chocolate </t>
  </si>
  <si>
    <t>chocolate cake</t>
  </si>
  <si>
    <t>chocolate chip cookie</t>
  </si>
  <si>
    <t>chocolate chip granola bar</t>
  </si>
  <si>
    <t>chocolate cookie</t>
  </si>
  <si>
    <t>chocolate covered raisins</t>
  </si>
  <si>
    <t>chop salad</t>
  </si>
  <si>
    <t>cider</t>
  </si>
  <si>
    <t>cinamon life</t>
  </si>
  <si>
    <t>cinnamon roll</t>
  </si>
  <si>
    <t>clif bar</t>
  </si>
  <si>
    <t>Cobb salad</t>
  </si>
  <si>
    <t>coffee</t>
  </si>
  <si>
    <t>coffee cake</t>
  </si>
  <si>
    <t>Coffee cream</t>
  </si>
  <si>
    <t>coke</t>
  </si>
  <si>
    <t>coleslaw</t>
  </si>
  <si>
    <t>corn bread</t>
  </si>
  <si>
    <t>corn chex</t>
  </si>
  <si>
    <t>Corn dog</t>
  </si>
  <si>
    <t>corn flakes</t>
  </si>
  <si>
    <t>cornbread muffin</t>
  </si>
  <si>
    <t>cracker jacks</t>
  </si>
  <si>
    <t>Dave bread</t>
  </si>
  <si>
    <t xml:space="preserve">Doritos </t>
  </si>
  <si>
    <t>Dr pepper</t>
  </si>
  <si>
    <t>earth balance</t>
  </si>
  <si>
    <t>egg</t>
  </si>
  <si>
    <t>egg sandwich</t>
  </si>
  <si>
    <t>eggs</t>
  </si>
  <si>
    <t>English</t>
  </si>
  <si>
    <t>English muffin</t>
  </si>
  <si>
    <t xml:space="preserve">English muffin </t>
  </si>
  <si>
    <t>English muffin wheat</t>
  </si>
  <si>
    <t>evol</t>
  </si>
  <si>
    <t>Feta cheese</t>
  </si>
  <si>
    <t>filet</t>
  </si>
  <si>
    <t>Fish sticks</t>
  </si>
  <si>
    <t>flour tortilla</t>
  </si>
  <si>
    <t>French bread</t>
  </si>
  <si>
    <t>french fries</t>
  </si>
  <si>
    <t>French onion soup</t>
  </si>
  <si>
    <t>fried egg</t>
  </si>
  <si>
    <t>fried tofu</t>
  </si>
  <si>
    <t>fries</t>
  </si>
  <si>
    <t xml:space="preserve">frosted mini qheats </t>
  </si>
  <si>
    <t>frosted mini wheats</t>
  </si>
  <si>
    <t>garbanzo</t>
  </si>
  <si>
    <t>gardenburger</t>
  </si>
  <si>
    <t>garlic jims</t>
  </si>
  <si>
    <t>gnocci</t>
  </si>
  <si>
    <t>Graham cracker</t>
  </si>
  <si>
    <t>Graham crackers</t>
  </si>
  <si>
    <t>Greek</t>
  </si>
  <si>
    <t>ground beef</t>
  </si>
  <si>
    <t>Gruyere</t>
  </si>
  <si>
    <t>gyoza chicken</t>
  </si>
  <si>
    <t>Half</t>
  </si>
  <si>
    <t>hamberger</t>
  </si>
  <si>
    <t>hamburger</t>
  </si>
  <si>
    <t>hamburger bun</t>
  </si>
  <si>
    <t>hard cider</t>
  </si>
  <si>
    <t>Hawaiian</t>
  </si>
  <si>
    <t>healthy choice lemon garlic chicken</t>
  </si>
  <si>
    <t>hummus</t>
  </si>
  <si>
    <t>ice cream</t>
  </si>
  <si>
    <t>iced tea</t>
  </si>
  <si>
    <t>icee</t>
  </si>
  <si>
    <t>instant breakfast</t>
  </si>
  <si>
    <t>Jack in the box</t>
  </si>
  <si>
    <t>jerky</t>
  </si>
  <si>
    <t>Jyoti</t>
  </si>
  <si>
    <t>ketchup</t>
  </si>
  <si>
    <t>kettle corn</t>
  </si>
  <si>
    <t>kettlecorn</t>
  </si>
  <si>
    <t>kind bar</t>
  </si>
  <si>
    <t>kirkland tortilla chips</t>
  </si>
  <si>
    <t>Korma</t>
  </si>
  <si>
    <t>Kraft macaroni</t>
  </si>
  <si>
    <t>Kraft parmesan</t>
  </si>
  <si>
    <t>Krusteaz</t>
  </si>
  <si>
    <t>lactaid</t>
  </si>
  <si>
    <t>Lara bar</t>
  </si>
  <si>
    <t>Lara bars</t>
  </si>
  <si>
    <t>larabar</t>
  </si>
  <si>
    <t>larabars</t>
  </si>
  <si>
    <t>lasagne</t>
  </si>
  <si>
    <t>latte</t>
  </si>
  <si>
    <t>lays</t>
  </si>
  <si>
    <t>lays chips</t>
  </si>
  <si>
    <t>leaf lettuce</t>
  </si>
  <si>
    <t>lemon garlic chicken</t>
  </si>
  <si>
    <t>Lentil</t>
  </si>
  <si>
    <t>life</t>
  </si>
  <si>
    <t>life cereal</t>
  </si>
  <si>
    <t>Little ceasars</t>
  </si>
  <si>
    <t>luna bar</t>
  </si>
  <si>
    <t>M&amp;m</t>
  </si>
  <si>
    <t>macaroni and cheese</t>
  </si>
  <si>
    <t xml:space="preserve">magnum </t>
  </si>
  <si>
    <t>mandm</t>
  </si>
  <si>
    <t>Maple syrup</t>
  </si>
  <si>
    <t xml:space="preserve">margarine </t>
  </si>
  <si>
    <t>margarita</t>
  </si>
  <si>
    <t>margaritta</t>
  </si>
  <si>
    <t>martini</t>
  </si>
  <si>
    <t>Marzetti</t>
  </si>
  <si>
    <t>mashed potatoes</t>
  </si>
  <si>
    <t>Matar paneer</t>
  </si>
  <si>
    <t>mcdonalds</t>
  </si>
  <si>
    <t>meatloaf</t>
  </si>
  <si>
    <t>Mexican</t>
  </si>
  <si>
    <t>mexican grill</t>
  </si>
  <si>
    <t>Mexican tacos</t>
  </si>
  <si>
    <t>mil</t>
  </si>
  <si>
    <t>milk chocolate</t>
  </si>
  <si>
    <t>minestrone</t>
  </si>
  <si>
    <t>mixed nuts</t>
  </si>
  <si>
    <t>mnm</t>
  </si>
  <si>
    <t>mocha</t>
  </si>
  <si>
    <t>mojo</t>
  </si>
  <si>
    <t>Moussaka</t>
  </si>
  <si>
    <t>mustard</t>
  </si>
  <si>
    <t>nachos</t>
  </si>
  <si>
    <t>nature valley</t>
  </si>
  <si>
    <t>nuts</t>
  </si>
  <si>
    <t xml:space="preserve">nutter butter </t>
  </si>
  <si>
    <t>oatmeal</t>
  </si>
  <si>
    <t>Oatmeal ceral</t>
  </si>
  <si>
    <t>oatmeal with honey</t>
  </si>
  <si>
    <t>Oats steel</t>
  </si>
  <si>
    <t>omelet</t>
  </si>
  <si>
    <t>orange chicken</t>
  </si>
  <si>
    <t>Oregon chai</t>
  </si>
  <si>
    <t>Oudon</t>
  </si>
  <si>
    <t>Pancake mix</t>
  </si>
  <si>
    <t>panera bread</t>
  </si>
  <si>
    <t>pasta</t>
  </si>
  <si>
    <t>pasta sauce</t>
  </si>
  <si>
    <t>Peanut butter</t>
  </si>
  <si>
    <t>Peanut buttet</t>
  </si>
  <si>
    <t>peanutd</t>
  </si>
  <si>
    <t>peanuts</t>
  </si>
  <si>
    <t>pf changs</t>
  </si>
  <si>
    <t>pinto beans</t>
  </si>
  <si>
    <t>pistacchios</t>
  </si>
  <si>
    <t>Pistachio</t>
  </si>
  <si>
    <t>pistachios</t>
  </si>
  <si>
    <t>pizza</t>
  </si>
  <si>
    <t>Pizza hut</t>
  </si>
  <si>
    <t xml:space="preserve">pj </t>
  </si>
  <si>
    <t>pjs burrito</t>
  </si>
  <si>
    <t>planter peanuts</t>
  </si>
  <si>
    <t>poco de gallo</t>
  </si>
  <si>
    <t>Popcorn</t>
  </si>
  <si>
    <t>Pork chop</t>
  </si>
  <si>
    <t>potato chips</t>
  </si>
  <si>
    <t>potatoes</t>
  </si>
  <si>
    <t>potstickers</t>
  </si>
  <si>
    <t>Prego</t>
  </si>
  <si>
    <t>pumpkin seeds</t>
  </si>
  <si>
    <t>qdoba</t>
  </si>
  <si>
    <t>Ranch dip</t>
  </si>
  <si>
    <t>red robbin</t>
  </si>
  <si>
    <t>red robin</t>
  </si>
  <si>
    <t>Red wine</t>
  </si>
  <si>
    <t>redbull</t>
  </si>
  <si>
    <t>roasted vegetables</t>
  </si>
  <si>
    <t>rum</t>
  </si>
  <si>
    <t>salad</t>
  </si>
  <si>
    <t>salmon</t>
  </si>
  <si>
    <t>Salsa</t>
  </si>
  <si>
    <t>sausage</t>
  </si>
  <si>
    <t>Sesame bagel</t>
  </si>
  <si>
    <t>shrimp</t>
  </si>
  <si>
    <t>shrimp look mein</t>
  </si>
  <si>
    <t>slurpee</t>
  </si>
  <si>
    <t>smoothie</t>
  </si>
  <si>
    <t>soda</t>
  </si>
  <si>
    <t>sour cream</t>
  </si>
  <si>
    <t>soymilk</t>
  </si>
  <si>
    <t>spagetti</t>
  </si>
  <si>
    <t>spreadable cheese</t>
  </si>
  <si>
    <t>Spring roll</t>
  </si>
  <si>
    <t>starbucks</t>
  </si>
  <si>
    <t>Starbucks iced tea</t>
  </si>
  <si>
    <t xml:space="preserve">steak </t>
  </si>
  <si>
    <t>Steel</t>
  </si>
  <si>
    <t xml:space="preserve">Steel cut </t>
  </si>
  <si>
    <t>subway</t>
  </si>
  <si>
    <t>subway cookie</t>
  </si>
  <si>
    <t>subway veggie delite</t>
  </si>
  <si>
    <t>sweet and sour tofu</t>
  </si>
  <si>
    <t>tabo bell</t>
  </si>
  <si>
    <t>taco</t>
  </si>
  <si>
    <t>taco bell</t>
  </si>
  <si>
    <t>taco time</t>
  </si>
  <si>
    <t>tacos</t>
  </si>
  <si>
    <t>tandori chicken</t>
  </si>
  <si>
    <t>tea cookies</t>
  </si>
  <si>
    <t xml:space="preserve">tempeh </t>
  </si>
  <si>
    <t>tequila</t>
  </si>
  <si>
    <t>test</t>
  </si>
  <si>
    <t>Thai ice tea</t>
  </si>
  <si>
    <t xml:space="preserve">theo chocolate </t>
  </si>
  <si>
    <t>think thin</t>
  </si>
  <si>
    <t>tikki masala</t>
  </si>
  <si>
    <t>Tofu korma</t>
  </si>
  <si>
    <t>tomato</t>
  </si>
  <si>
    <t>Tortilla</t>
  </si>
  <si>
    <t>Tortilla chips</t>
  </si>
  <si>
    <t>Tortilla factory</t>
  </si>
  <si>
    <t>trader joes</t>
  </si>
  <si>
    <t>trader Joes chicken gyoza</t>
  </si>
  <si>
    <t xml:space="preserve">triscuit </t>
  </si>
  <si>
    <t xml:space="preserve">triscuits </t>
  </si>
  <si>
    <t>truffel</t>
  </si>
  <si>
    <t>truffle</t>
  </si>
  <si>
    <t>Turkey</t>
  </si>
  <si>
    <t>twix</t>
  </si>
  <si>
    <t>Tzatziki</t>
  </si>
  <si>
    <t>Udon noodle</t>
  </si>
  <si>
    <t>vanilla</t>
  </si>
  <si>
    <t>vegetable soup</t>
  </si>
  <si>
    <t>veggie burger</t>
  </si>
  <si>
    <t>Veggie meatballs</t>
  </si>
  <si>
    <t>wheu</t>
  </si>
  <si>
    <t>whey</t>
  </si>
  <si>
    <t>whiskey</t>
  </si>
  <si>
    <t>whole wheat chocolate chip cookie</t>
  </si>
  <si>
    <t>whole wheat cookie</t>
  </si>
  <si>
    <t>whole wheat English muffin</t>
  </si>
  <si>
    <t>wine</t>
  </si>
  <si>
    <t>wings</t>
  </si>
  <si>
    <t>yaco time</t>
  </si>
  <si>
    <t>yoplait</t>
  </si>
  <si>
    <t>total results</t>
  </si>
  <si>
    <t>length of search</t>
  </si>
  <si>
    <t xml:space="preserve">Num searches with no results: </t>
  </si>
  <si>
    <t xml:space="preserve">Mean length of search: </t>
  </si>
  <si>
    <t xml:space="preserve">Longest search: </t>
  </si>
  <si>
    <t>Number of searches for this</t>
  </si>
  <si>
    <t>Total number of Results</t>
  </si>
  <si>
    <t>Length of query</t>
  </si>
  <si>
    <t xml:space="preserve">Mean number of results: </t>
  </si>
  <si>
    <t>Fruit Juice</t>
  </si>
  <si>
    <t>Veggie</t>
  </si>
  <si>
    <t>Dark green &amp; Orange Veggie</t>
  </si>
  <si>
    <t>Grains</t>
  </si>
  <si>
    <t>Protein</t>
  </si>
  <si>
    <t>Dairy</t>
  </si>
  <si>
    <t>Sugar</t>
  </si>
  <si>
    <t>Solid Fats</t>
  </si>
  <si>
    <t>From CompiledLogs.txt</t>
  </si>
  <si>
    <t>Day</t>
  </si>
  <si>
    <t>Hours</t>
  </si>
  <si>
    <t>Number of Valid Entries Created</t>
  </si>
  <si>
    <t>Number of Entries Eaten</t>
  </si>
  <si>
    <t>Early Morning</t>
  </si>
  <si>
    <t>Morning</t>
  </si>
  <si>
    <t>Late Morning</t>
  </si>
  <si>
    <t>Afternoon</t>
  </si>
  <si>
    <t>Evening</t>
  </si>
  <si>
    <t>Night</t>
  </si>
  <si>
    <t>Day 1</t>
  </si>
  <si>
    <t>Day 2</t>
  </si>
  <si>
    <t>Day 3</t>
  </si>
  <si>
    <t>Day 4</t>
  </si>
  <si>
    <t>Day 5</t>
  </si>
  <si>
    <t>Day 6+</t>
  </si>
  <si>
    <t>Create</t>
  </si>
  <si>
    <t>Eaten</t>
  </si>
  <si>
    <t>Traditional mean starts/day</t>
  </si>
  <si>
    <t>PptID</t>
  </si>
  <si>
    <t xml:space="preserve">Average: </t>
  </si>
  <si>
    <t xml:space="preserve">Max: </t>
  </si>
  <si>
    <t xml:space="preserve">Min: </t>
  </si>
  <si>
    <t>Results</t>
  </si>
  <si>
    <t>Challenges</t>
  </si>
  <si>
    <t>Instrument</t>
  </si>
  <si>
    <t>Goal/purpose</t>
  </si>
  <si>
    <t>(Glanz et al. 2006)</t>
  </si>
  <si>
    <t>Women in Diet Modifcation arm of Women’s health Initiative.</t>
  </si>
  <si>
    <t>1 month</t>
  </si>
  <si>
    <t>Entries made a mean of 5 days/wk; half ppts made entries 6-7 days/wk. 62% of of days, entries were made &gt;=3 different times.</t>
  </si>
  <si>
    <t>Support participants in following a particular diet plan</t>
  </si>
  <si>
    <t>(L. E. Burke et al. 2011)</t>
  </si>
  <si>
    <t>Overweight/obese (BMI), no medical conditions,</t>
  </si>
  <si>
    <t>6 months</t>
  </si>
  <si>
    <t>SMART trial, 6 mth outcomes</t>
  </si>
  <si>
    <t>(Acharya et al. 2011)</t>
  </si>
  <si>
    <t>Same as above</t>
  </si>
  <si>
    <t>6 mths</t>
  </si>
  <si>
    <t>SMART trial, 6 mth outcomes, secondary analysis</t>
  </si>
  <si>
    <t>(Arsand et al. 2007)</t>
  </si>
  <si>
    <t>12 &amp; 20</t>
  </si>
  <si>
    <t>12 w/ diabetes, 20 general</t>
  </si>
  <si>
    <t>Feedback about the design of the tool (interface)</t>
  </si>
  <si>
    <t>(Bojic et al. 2009)</t>
  </si>
  <si>
    <t>(ages 55-70)</t>
  </si>
  <si>
    <t>Self built</t>
  </si>
  <si>
    <t>Feedback about the design of the tool/interface</t>
  </si>
  <si>
    <t>(P. Jarvinen et al. 2008)</t>
  </si>
  <si>
    <t>“People liked it”</t>
  </si>
  <si>
    <t>Self-built</t>
  </si>
  <si>
    <t>Feedback about the use of the entire system</t>
  </si>
  <si>
    <t>(Mattila et al. 2008)</t>
  </si>
  <si>
    <t>Overweight, had S60 phone</t>
  </si>
  <si>
    <t>3 months</t>
  </si>
  <si>
    <t>Test ability of WD to support CBT-based weight management</t>
  </si>
  <si>
    <t>(Kozakai et al. 2006)</t>
  </si>
  <si>
    <t>Grad student volunteer</t>
  </si>
  <si>
    <t>2 mths</t>
  </si>
  <si>
    <t>Self-built; included scale, blood pressure meter, diet diary</t>
  </si>
  <si>
    <t>Test the tool</t>
  </si>
  <si>
    <t>(Reddy et al. 2007)</t>
  </si>
  <si>
    <t>2 wks</t>
  </si>
  <si>
    <t>Eh, was just image collection analyzed in terms of food/meals</t>
  </si>
  <si>
    <t>Merely collected images + context, no self-monitoring or reflection</t>
  </si>
  <si>
    <t>DietSense prototype, Nokia N80 phone, captured images + audio + context, location every 10 seconds</t>
  </si>
  <si>
    <t>Evaluate potential usefulness for DietSense, collect data to inform future development.</t>
  </si>
  <si>
    <t>(Silva et al. 2011)</t>
  </si>
  <si>
    <t>“Several users”</t>
  </si>
  <si>
    <t>“Several weeks”</t>
  </si>
  <si>
    <t>“There was pretty good feedback from users.”</t>
  </si>
  <si>
    <t>“Several</t>
  </si>
  <si>
    <t>Self-developed Android-based system</t>
  </si>
  <si>
    <t xml:space="preserve"> (Tsai et al. 2007)</t>
  </si>
  <si>
    <t>PmEB</t>
  </si>
  <si>
    <t>Clinically Overweight (BMI&gt;=25)</t>
  </si>
  <si>
    <t>(Wang et al. 2006)</t>
  </si>
  <si>
    <t>Students majoring in nutrition; “highly motivated”J</t>
  </si>
  <si>
    <t>2 days, 6 mths apart</t>
  </si>
  <si>
    <t>Test the Wellnavi approach, of taking photos &amp; time to enter a record, versus the weighed record or recall</t>
  </si>
  <si>
    <t>(Long et al. 2012)</t>
  </si>
  <si>
    <t>MyPyramid tracker (website) compared to mobile phone food photographs.</t>
  </si>
  <si>
    <t>Students</t>
  </si>
  <si>
    <t>3 days</t>
  </si>
  <si>
    <t>While photos were helpful, they weren’t perfect, serving sizes were still an issue</t>
  </si>
  <si>
    <t>Whether cell phone photos are an effective memory prompt for using MyPyramid tracker</t>
  </si>
  <si>
    <t>(Atienza et al. 2008)</t>
  </si>
  <si>
    <t>Compared PDA-based assessment</t>
  </si>
  <si>
    <t>Adults &gt;=50yrs</t>
  </si>
  <si>
    <t>8 wks</t>
  </si>
  <si>
    <t>PDA-based, 43-question assessment (triggered 2x/day)</t>
  </si>
  <si>
    <t>(Yon et al. 2007)</t>
  </si>
  <si>
    <t>(71 PDA, 115 paper control)</t>
  </si>
  <si>
    <t>Overweight, participating in weight control program</t>
  </si>
  <si>
    <t>CalorieKing Diet Diary</t>
  </si>
  <si>
    <t>Reference</t>
  </si>
  <si>
    <t>Number of Participants</t>
  </si>
  <si>
    <t>Target Population</t>
  </si>
  <si>
    <t>Database Information</t>
  </si>
  <si>
    <t>Custom developed; db built from program materials, ~300 items.Tracked fat, servings of fruit, veggie &amp; grains.</t>
  </si>
  <si>
    <t>Adherence: PDA+FB=90%, PDA=80%, PR=55%</t>
  </si>
  <si>
    <t>Column1</t>
  </si>
  <si>
    <t>Column2</t>
  </si>
  <si>
    <t xml:space="preserve">PDA (w/ &amp; w/o feedback) versus PR  (paper); of the calorie goal was recorded for the week.; Daily self-monitoring, group sessions, daily dietary goals (calories), weekly exercise goals; Adherence to dietary self-monitoring was counted if at least 50% </t>
  </si>
  <si>
    <t>Same as above; DietmatePro on Palm PDAs</t>
  </si>
  <si>
    <t>Targeted for Type 2 diabetes; 4 “focus groups”, all the same people; No in situ eval</t>
  </si>
  <si>
    <t>No in situ eval; Diabetes focus.</t>
  </si>
  <si>
    <t>HyperFit, web &amp; mobile apps.; 4 trials overall.</t>
  </si>
  <si>
    <t>97 individual users;9 nutritionists;5 groups/39 participants;</t>
  </si>
  <si>
    <t>First 2 trials: people interested in weight management; Third trial, tool for support in a weight management group; Fourth, as a tool for nutrition counseling.</t>
  </si>
  <si>
    <t>Individuals: 2 weeks; Counseling: 3 wks; Groups: tasks of tracking for 2-3 days at a time.</t>
  </si>
  <si>
    <r>
      <t>·</t>
    </r>
    <r>
      <rPr>
        <sz val="7"/>
        <color theme="1"/>
        <rFont val="Times New Roman"/>
        <family val="1"/>
      </rPr>
      <t xml:space="preserve">         </t>
    </r>
    <r>
      <rPr>
        <sz val="11"/>
        <color theme="1"/>
        <rFont val="Calibri"/>
        <family val="2"/>
        <scheme val="minor"/>
      </rPr>
      <t>Nutritional data; ·         Technology in infancy; ·         Creating records in food &amp; exercise diary were too time consuming/challenging.</t>
    </r>
  </si>
  <si>
    <t>Importance and input frequency of food &amp; drink decreased dramatically over the course of the study. People felt it important to be careful in observing at the beginning, but less so later.;Importance of recording weight increased over the study.</t>
  </si>
  <si>
    <t>Wellness Diary/self built;Triage approach</t>
  </si>
  <si>
    <t>Wellness Diary; (weight management study); 1.5 hr lecture on weight change via CBT</t>
  </si>
  <si>
    <t>LOSERS made more entries in all categories than OTHERS group; 79% thought it would help them lose weight.64% wanted to continue using it</t>
  </si>
  <si>
    <t>DietSense; Taking &amp; dealing with images of food eaten</t>
  </si>
  <si>
    <t>SapoFitness; Reflects little insight of persuasive design; Doesn’t identify details of “database testing”</t>
  </si>
  <si>
    <t>“Several scenarios were experimented and the system performed very well, as expected. These experiments included communication with food database, daily food inserted, behaviour of the users, profile changes, and motivation of the users to use the 379 application.”</t>
  </si>
  <si>
    <t>PmEB; Food is chosen from a list of prechosen foods on the web; Paper, PmEB, PmEB+reminders</t>
  </si>
  <si>
    <t>WellNavi.; Students kept 1 weighed food records, took photos, + 24 hr recall.</t>
  </si>
  <si>
    <t>Veggie intake in the PDA group increased more.; Ppts completed ~51% of the assessments.; Week 1=75%, Week 8=40%.</t>
  </si>
  <si>
    <t>Whether PDA intervention increases veggie &amp; whole grain intake; (CHART-D program)</t>
  </si>
  <si>
    <t>6-mth behavioral strategies/self-management skills weight loss program. Weekly meetings.; “First few weeks” were spent trouble-shooting use of software. Positive (personalized) feedback occurred on a weekly basis.</t>
  </si>
  <si>
    <t>Compared to previous study using similar protocol but with pencil/paper, and didn’t find a difference.Overall, those who self-monitored lost more.</t>
  </si>
  <si>
    <t>26% of PDA users liked the “ease of use of entering food and exercise data”, 44% reported they disliked the PDA/software (because they couldn’t find food they eat and couldn’t see the screen). Even with support, ppts still had trouble navigating the software and finding foods.</t>
  </si>
  <si>
    <t>~300 items</t>
  </si>
  <si>
    <t>USDA db, 5000-6000 items</t>
  </si>
  <si>
    <t>2500 items</t>
  </si>
  <si>
    <t>none</t>
  </si>
  <si>
    <t>607 w/o barcode, 805 w/ barcode</t>
  </si>
  <si>
    <t xml:space="preserve">Food sometimes wasn’t in the database; Selected foods via menu or barcode scan. </t>
  </si>
  <si>
    <t>Not reported</t>
  </si>
  <si>
    <t>750 items</t>
  </si>
  <si>
    <t>None, paper and pencil</t>
  </si>
  <si>
    <t>USDA db, ~6000 items</t>
  </si>
  <si>
    <t>None</t>
  </si>
  <si>
    <t>Not reported in paper; current CalorieKing Diet Diary states 50,000 records</t>
  </si>
  <si>
    <t>Fukuo</t>
  </si>
  <si>
    <t>PDA, proprietary w/ photos for serving sizes</t>
  </si>
  <si>
    <t>44 w/o diabetes, 16 w/ diabetes</t>
  </si>
  <si>
    <t>7 days</t>
  </si>
  <si>
    <t>PDA agrees w/ recall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</si>
</sst>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1"/>
      <color theme="1"/>
      <name val="Calibri"/>
      <family val="2"/>
      <scheme val="minor"/>
    </font>
    <font>
      <sz val="11"/>
      <color theme="1"/>
      <name val="Cambria"/>
      <family val="1"/>
    </font>
    <font>
      <b/>
      <sz val="11"/>
      <color theme="1"/>
      <name val="Cambria"/>
      <family val="1"/>
    </font>
    <font>
      <b/>
      <sz val="11"/>
      <color theme="1"/>
      <name val="Calibri"/>
      <family val="2"/>
    </font>
    <font>
      <sz val="11"/>
      <color theme="1"/>
      <name val="Calibri"/>
      <family val="2"/>
    </font>
    <font>
      <sz val="11"/>
      <color theme="1"/>
      <name val="Courier New"/>
      <family val="3"/>
    </font>
    <font>
      <b/>
      <sz val="10"/>
      <color theme="1"/>
      <name val="Calibri"/>
      <family val="2"/>
    </font>
    <font>
      <sz val="10"/>
      <color theme="1"/>
      <name val="Calibri"/>
      <family val="2"/>
    </font>
    <font>
      <b/>
      <sz val="10"/>
      <color theme="1"/>
      <name val="Cambria"/>
      <family val="1"/>
    </font>
    <font>
      <sz val="10"/>
      <color theme="1"/>
      <name val="Cambria"/>
      <family val="1"/>
    </font>
    <font>
      <sz val="10"/>
      <color rgb="FFFFFFFF"/>
      <name val="Cambria"/>
      <family val="1"/>
    </font>
    <font>
      <sz val="11"/>
      <color rgb="FFFFFFFF"/>
      <name val="Cambria"/>
      <family val="1"/>
    </font>
    <font>
      <sz val="12"/>
      <color rgb="FF000000"/>
      <name val="Calibri"/>
      <family val="2"/>
    </font>
    <font>
      <b/>
      <sz val="11"/>
      <color rgb="FF000000"/>
      <name val="Calibri"/>
      <family val="2"/>
    </font>
    <font>
      <sz val="11"/>
      <color rgb="FF000000"/>
      <name val="Calibri"/>
      <family val="2"/>
    </font>
    <font>
      <i/>
      <sz val="11"/>
      <color rgb="FF000000"/>
      <name val="Cambria"/>
      <family val="1"/>
    </font>
    <font>
      <i/>
      <vertAlign val="superscript"/>
      <sz val="11"/>
      <color rgb="FF000000"/>
      <name val="Cambria"/>
      <family val="1"/>
    </font>
    <font>
      <sz val="11"/>
      <color rgb="FFFFFFFF"/>
      <name val="Calibri"/>
      <family val="2"/>
    </font>
    <font>
      <sz val="11"/>
      <color theme="1"/>
      <name val="Calibri"/>
      <family val="2"/>
      <scheme val="minor"/>
    </font>
    <font>
      <i/>
      <sz val="11"/>
      <color theme="1"/>
      <name val="Calibri"/>
      <family val="2"/>
      <scheme val="minor"/>
    </font>
    <font>
      <sz val="11"/>
      <color theme="1"/>
      <name val="Symbol"/>
      <family val="1"/>
      <charset val="2"/>
    </font>
    <font>
      <sz val="7"/>
      <color theme="1"/>
      <name val="Times New Roman"/>
      <family val="1"/>
    </font>
  </fonts>
  <fills count="12">
    <fill>
      <patternFill patternType="none"/>
    </fill>
    <fill>
      <patternFill patternType="gray125"/>
    </fill>
    <fill>
      <patternFill patternType="solid">
        <fgColor rgb="FFE36C0A"/>
        <bgColor indexed="64"/>
      </patternFill>
    </fill>
    <fill>
      <patternFill patternType="solid">
        <fgColor rgb="FFD2D5C0"/>
        <bgColor indexed="64"/>
      </patternFill>
    </fill>
    <fill>
      <patternFill patternType="solid">
        <fgColor rgb="FFF6F6F2"/>
        <bgColor indexed="64"/>
      </patternFill>
    </fill>
    <fill>
      <patternFill patternType="solid">
        <fgColor rgb="FF76923C"/>
        <bgColor indexed="64"/>
      </patternFill>
    </fill>
    <fill>
      <patternFill patternType="solid">
        <fgColor rgb="FF666C48"/>
        <bgColor indexed="64"/>
      </patternFill>
    </fill>
    <fill>
      <patternFill patternType="solid">
        <fgColor rgb="FFFFFFFF"/>
        <bgColor indexed="64"/>
      </patternFill>
    </fill>
    <fill>
      <patternFill patternType="solid">
        <fgColor rgb="FFE6EED5"/>
        <bgColor indexed="64"/>
      </patternFill>
    </fill>
    <fill>
      <patternFill patternType="solid">
        <fgColor rgb="FF366092"/>
        <bgColor indexed="64"/>
      </patternFill>
    </fill>
    <fill>
      <patternFill patternType="solid">
        <fgColor rgb="FF95B3D7"/>
        <bgColor indexed="64"/>
      </patternFill>
    </fill>
    <fill>
      <patternFill patternType="solid">
        <fgColor rgb="FFDCE6F1"/>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diagonal/>
    </border>
    <border>
      <left/>
      <right/>
      <top/>
      <bottom style="thick">
        <color rgb="FF9BBB59"/>
      </bottom>
      <diagonal/>
    </border>
    <border>
      <left/>
      <right style="medium">
        <color rgb="FF9BBB59"/>
      </right>
      <top/>
      <bottom/>
      <diagonal/>
    </border>
    <border>
      <left/>
      <right/>
      <top/>
      <bottom style="medium">
        <color rgb="FF9BBB59"/>
      </bottom>
      <diagonal/>
    </border>
    <border>
      <left/>
      <right style="medium">
        <color rgb="FF9BBB59"/>
      </right>
      <top/>
      <bottom style="medium">
        <color rgb="FF9BBB59"/>
      </bottom>
      <diagonal/>
    </border>
    <border>
      <left style="medium">
        <color rgb="FF9BBB59"/>
      </left>
      <right/>
      <top/>
      <bottom/>
      <diagonal/>
    </border>
    <border>
      <left/>
      <right/>
      <top style="medium">
        <color rgb="FF366092"/>
      </top>
      <bottom style="medium">
        <color rgb="FFDCE6F1"/>
      </bottom>
      <diagonal/>
    </border>
    <border>
      <left/>
      <right/>
      <top style="medium">
        <color rgb="FF366092"/>
      </top>
      <bottom style="medium">
        <color rgb="FFB8CCE4"/>
      </bottom>
      <diagonal/>
    </border>
    <border>
      <left/>
      <right/>
      <top/>
      <bottom style="medium">
        <color rgb="FFDCE6F1"/>
      </bottom>
      <diagonal/>
    </border>
    <border>
      <left/>
      <right/>
      <top/>
      <bottom style="medium">
        <color rgb="FF4F81BD"/>
      </bottom>
      <diagonal/>
    </border>
    <border>
      <left/>
      <right/>
      <top/>
      <bottom style="double">
        <color rgb="FF36609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top/>
      <bottom style="medium">
        <color indexed="64"/>
      </bottom>
      <diagonal/>
    </border>
  </borders>
  <cellStyleXfs count="2">
    <xf numFmtId="0" fontId="0" fillId="0" borderId="0"/>
    <xf numFmtId="9" fontId="18" fillId="0" borderId="0" applyFont="0" applyFill="0" applyBorder="0" applyAlignment="0" applyProtection="0"/>
  </cellStyleXfs>
  <cellXfs count="80">
    <xf numFmtId="0" fontId="0" fillId="0" borderId="0" xfId="0"/>
    <xf numFmtId="0" fontId="3" fillId="0" borderId="1" xfId="0" applyFont="1" applyBorder="1" applyAlignment="1">
      <alignment vertical="center" wrapText="1"/>
    </xf>
    <xf numFmtId="0" fontId="3" fillId="0" borderId="2" xfId="0" applyFont="1" applyBorder="1" applyAlignment="1">
      <alignment vertical="center" wrapText="1"/>
    </xf>
    <xf numFmtId="0" fontId="4" fillId="0" borderId="6" xfId="0" applyFont="1" applyBorder="1" applyAlignment="1">
      <alignment vertical="top" wrapText="1"/>
    </xf>
    <xf numFmtId="0" fontId="4" fillId="0" borderId="5" xfId="0" applyFont="1" applyBorder="1" applyAlignment="1">
      <alignment vertical="top" wrapText="1"/>
    </xf>
    <xf numFmtId="0" fontId="6" fillId="0" borderId="1" xfId="0" applyFont="1" applyBorder="1" applyAlignment="1">
      <alignment wrapText="1"/>
    </xf>
    <xf numFmtId="0" fontId="6" fillId="0" borderId="2" xfId="0" applyFont="1" applyBorder="1" applyAlignment="1">
      <alignment wrapText="1"/>
    </xf>
    <xf numFmtId="0" fontId="7" fillId="0" borderId="8" xfId="0" applyFont="1" applyBorder="1" applyAlignment="1">
      <alignment wrapText="1"/>
    </xf>
    <xf numFmtId="0" fontId="7" fillId="0" borderId="9" xfId="0" applyFont="1" applyBorder="1" applyAlignment="1">
      <alignment wrapText="1"/>
    </xf>
    <xf numFmtId="3" fontId="7" fillId="0" borderId="9" xfId="0" applyNumberFormat="1" applyFont="1" applyBorder="1" applyAlignment="1">
      <alignment wrapText="1"/>
    </xf>
    <xf numFmtId="0" fontId="7" fillId="0" borderId="10" xfId="0" applyFont="1" applyBorder="1" applyAlignment="1">
      <alignment wrapText="1"/>
    </xf>
    <xf numFmtId="0" fontId="7" fillId="0" borderId="11" xfId="0" applyFont="1" applyBorder="1" applyAlignment="1">
      <alignment wrapText="1"/>
    </xf>
    <xf numFmtId="0" fontId="6" fillId="0" borderId="3" xfId="0" applyFont="1" applyBorder="1" applyAlignment="1">
      <alignment wrapText="1"/>
    </xf>
    <xf numFmtId="0" fontId="8" fillId="0" borderId="12" xfId="0" applyFont="1" applyBorder="1" applyAlignment="1">
      <alignment vertical="center" wrapText="1"/>
    </xf>
    <xf numFmtId="0" fontId="8" fillId="0" borderId="13" xfId="0" applyFont="1" applyBorder="1" applyAlignment="1">
      <alignment vertical="center" wrapText="1"/>
    </xf>
    <xf numFmtId="0" fontId="10" fillId="2" borderId="14" xfId="0" applyFont="1" applyFill="1" applyBorder="1" applyAlignment="1">
      <alignment vertical="center" wrapText="1"/>
    </xf>
    <xf numFmtId="0" fontId="9" fillId="3" borderId="15" xfId="0" applyFont="1" applyFill="1" applyBorder="1" applyAlignment="1">
      <alignment vertical="center" wrapText="1"/>
    </xf>
    <xf numFmtId="0" fontId="9" fillId="4" borderId="15" xfId="0" applyFont="1" applyFill="1" applyBorder="1" applyAlignment="1">
      <alignment vertical="center" wrapText="1"/>
    </xf>
    <xf numFmtId="0" fontId="10" fillId="5" borderId="14" xfId="0" applyFont="1" applyFill="1" applyBorder="1" applyAlignment="1">
      <alignment vertical="center" wrapText="1"/>
    </xf>
    <xf numFmtId="0" fontId="10" fillId="6" borderId="14" xfId="0" applyFont="1" applyFill="1" applyBorder="1" applyAlignment="1">
      <alignment vertical="center" wrapText="1"/>
    </xf>
    <xf numFmtId="0" fontId="1" fillId="3" borderId="15" xfId="0" applyFont="1" applyFill="1" applyBorder="1" applyAlignment="1">
      <alignment vertical="center" wrapText="1"/>
    </xf>
    <xf numFmtId="0" fontId="1" fillId="4" borderId="15" xfId="0" applyFont="1" applyFill="1" applyBorder="1" applyAlignment="1">
      <alignment vertical="center" wrapText="1"/>
    </xf>
    <xf numFmtId="0" fontId="11" fillId="6" borderId="15" xfId="0" applyFont="1" applyFill="1" applyBorder="1" applyAlignment="1">
      <alignment vertical="center" wrapText="1"/>
    </xf>
    <xf numFmtId="0" fontId="1" fillId="3" borderId="16" xfId="0" applyFont="1" applyFill="1" applyBorder="1" applyAlignment="1">
      <alignment vertical="center" wrapText="1"/>
    </xf>
    <xf numFmtId="0" fontId="1" fillId="4" borderId="16" xfId="0" applyFont="1" applyFill="1" applyBorder="1" applyAlignment="1">
      <alignment vertical="center" wrapText="1"/>
    </xf>
    <xf numFmtId="0" fontId="2" fillId="0" borderId="15" xfId="0" applyFont="1" applyBorder="1" applyAlignment="1">
      <alignment vertical="center" wrapText="1"/>
    </xf>
    <xf numFmtId="0" fontId="2" fillId="0" borderId="16" xfId="0" applyFont="1" applyBorder="1" applyAlignment="1">
      <alignment vertical="center" wrapText="1"/>
    </xf>
    <xf numFmtId="0" fontId="11" fillId="6" borderId="17" xfId="0" applyFont="1" applyFill="1" applyBorder="1" applyAlignment="1">
      <alignment vertical="center" wrapText="1"/>
    </xf>
    <xf numFmtId="0" fontId="1" fillId="3" borderId="17" xfId="0" applyFont="1" applyFill="1" applyBorder="1" applyAlignment="1">
      <alignment vertical="center" wrapText="1"/>
    </xf>
    <xf numFmtId="0" fontId="1" fillId="3" borderId="0" xfId="0" applyFont="1" applyFill="1" applyBorder="1" applyAlignment="1">
      <alignment vertical="center" wrapText="1"/>
    </xf>
    <xf numFmtId="0" fontId="12" fillId="7" borderId="18" xfId="0" applyFont="1" applyFill="1" applyBorder="1" applyAlignment="1">
      <alignment vertical="center" wrapText="1"/>
    </xf>
    <xf numFmtId="0" fontId="13" fillId="7" borderId="19" xfId="0" applyFont="1" applyFill="1" applyBorder="1" applyAlignment="1">
      <alignment horizontal="right" vertical="center" wrapText="1"/>
    </xf>
    <xf numFmtId="0" fontId="14" fillId="8" borderId="0" xfId="0" applyFont="1" applyFill="1" applyAlignment="1">
      <alignment vertical="center" wrapText="1"/>
    </xf>
    <xf numFmtId="0" fontId="14" fillId="8" borderId="19" xfId="0" applyFont="1" applyFill="1" applyBorder="1" applyAlignment="1">
      <alignment vertical="center" wrapText="1"/>
    </xf>
    <xf numFmtId="0" fontId="14" fillId="0" borderId="0" xfId="0" applyFont="1" applyAlignment="1">
      <alignment vertical="center" wrapText="1"/>
    </xf>
    <xf numFmtId="0" fontId="14" fillId="0" borderId="19" xfId="0" applyFont="1" applyBorder="1" applyAlignment="1">
      <alignment vertical="center" wrapText="1"/>
    </xf>
    <xf numFmtId="0" fontId="13" fillId="7" borderId="19" xfId="0" applyFont="1" applyFill="1" applyBorder="1" applyAlignment="1">
      <alignment horizontal="right" vertical="center" wrapText="1" indent="1"/>
    </xf>
    <xf numFmtId="0" fontId="14" fillId="0" borderId="20" xfId="0" applyFont="1" applyBorder="1" applyAlignment="1">
      <alignment vertical="center" wrapText="1"/>
    </xf>
    <xf numFmtId="0" fontId="14" fillId="0" borderId="21" xfId="0" applyFont="1" applyBorder="1" applyAlignment="1">
      <alignment vertical="center" wrapText="1"/>
    </xf>
    <xf numFmtId="0" fontId="17" fillId="9" borderId="23" xfId="0" applyFont="1" applyFill="1" applyBorder="1" applyAlignment="1">
      <alignment vertical="center"/>
    </xf>
    <xf numFmtId="0" fontId="17" fillId="9" borderId="24" xfId="0" applyFont="1" applyFill="1" applyBorder="1" applyAlignment="1">
      <alignment vertical="center"/>
    </xf>
    <xf numFmtId="0" fontId="17" fillId="10" borderId="25" xfId="0" applyFont="1" applyFill="1" applyBorder="1" applyAlignment="1">
      <alignment vertical="center"/>
    </xf>
    <xf numFmtId="0" fontId="17" fillId="10" borderId="25" xfId="0" applyFont="1" applyFill="1" applyBorder="1" applyAlignment="1">
      <alignment horizontal="right" vertical="center"/>
    </xf>
    <xf numFmtId="0" fontId="14" fillId="11" borderId="26" xfId="0" applyFont="1" applyFill="1" applyBorder="1" applyAlignment="1">
      <alignment horizontal="left" vertical="center" indent="1"/>
    </xf>
    <xf numFmtId="0" fontId="14" fillId="11" borderId="26" xfId="0" applyFont="1" applyFill="1" applyBorder="1" applyAlignment="1">
      <alignment horizontal="right" vertical="center"/>
    </xf>
    <xf numFmtId="0" fontId="1" fillId="11" borderId="26" xfId="0" applyFont="1" applyFill="1" applyBorder="1"/>
    <xf numFmtId="0" fontId="13" fillId="0" borderId="27" xfId="0" applyFont="1" applyBorder="1" applyAlignment="1">
      <alignment vertical="center"/>
    </xf>
    <xf numFmtId="0" fontId="13" fillId="0" borderId="27" xfId="0" applyFont="1" applyBorder="1" applyAlignment="1">
      <alignment horizontal="right" vertical="center"/>
    </xf>
    <xf numFmtId="0" fontId="0" fillId="0" borderId="28" xfId="0" applyBorder="1"/>
    <xf numFmtId="0" fontId="0" fillId="0" borderId="28" xfId="0" quotePrefix="1" applyBorder="1"/>
    <xf numFmtId="0" fontId="0" fillId="0" borderId="30" xfId="0" applyBorder="1"/>
    <xf numFmtId="0" fontId="0" fillId="0" borderId="29" xfId="0" applyBorder="1"/>
    <xf numFmtId="9" fontId="0" fillId="0" borderId="0" xfId="1" applyFont="1"/>
    <xf numFmtId="0" fontId="0" fillId="0" borderId="0" xfId="0" applyAlignment="1">
      <alignment horizontal="center"/>
    </xf>
    <xf numFmtId="164" fontId="0" fillId="0" borderId="0" xfId="0" applyNumberFormat="1"/>
    <xf numFmtId="0" fontId="0" fillId="0" borderId="31" xfId="0" applyBorder="1"/>
    <xf numFmtId="0" fontId="19" fillId="0" borderId="31" xfId="0" applyFont="1" applyFill="1" applyBorder="1" applyAlignment="1">
      <alignment horizontal="center"/>
    </xf>
    <xf numFmtId="0" fontId="0" fillId="0" borderId="0" xfId="0" applyBorder="1"/>
    <xf numFmtId="0" fontId="19" fillId="0" borderId="0" xfId="0" applyFont="1" applyFill="1" applyBorder="1" applyAlignment="1">
      <alignment horizontal="center"/>
    </xf>
    <xf numFmtId="0" fontId="0" fillId="0" borderId="0" xfId="0" applyNumberFormat="1" applyFill="1" applyBorder="1" applyAlignment="1"/>
    <xf numFmtId="0" fontId="0" fillId="0" borderId="32" xfId="0" applyBorder="1"/>
    <xf numFmtId="0" fontId="0" fillId="0" borderId="32" xfId="0" applyNumberFormat="1" applyFill="1" applyBorder="1" applyAlignment="1"/>
    <xf numFmtId="0" fontId="4" fillId="0" borderId="7" xfId="0" applyFont="1" applyBorder="1" applyAlignment="1">
      <alignment vertical="top" wrapText="1"/>
    </xf>
    <xf numFmtId="0" fontId="4" fillId="0" borderId="4" xfId="0" applyFont="1" applyBorder="1" applyAlignment="1">
      <alignment vertical="top" wrapText="1"/>
    </xf>
    <xf numFmtId="0" fontId="4" fillId="0" borderId="3" xfId="0" applyFont="1" applyBorder="1" applyAlignment="1">
      <alignment vertical="top" wrapText="1"/>
    </xf>
    <xf numFmtId="0" fontId="5" fillId="0" borderId="7" xfId="0" applyFont="1" applyBorder="1" applyAlignment="1">
      <alignment vertical="top" wrapText="1"/>
    </xf>
    <xf numFmtId="0" fontId="5" fillId="0" borderId="4" xfId="0" applyFont="1" applyBorder="1" applyAlignment="1">
      <alignment vertical="top" wrapText="1"/>
    </xf>
    <xf numFmtId="0" fontId="5" fillId="0" borderId="3" xfId="0" applyFont="1" applyBorder="1" applyAlignment="1">
      <alignment vertical="top" wrapText="1"/>
    </xf>
    <xf numFmtId="0" fontId="14" fillId="0" borderId="19" xfId="0" applyFont="1" applyBorder="1" applyAlignment="1">
      <alignment vertical="center" wrapText="1"/>
    </xf>
    <xf numFmtId="0" fontId="13" fillId="7" borderId="19" xfId="0" applyFont="1" applyFill="1" applyBorder="1" applyAlignment="1">
      <alignment horizontal="right" vertical="center" wrapText="1" indent="1"/>
    </xf>
    <xf numFmtId="0" fontId="14" fillId="0" borderId="22" xfId="0" applyFont="1" applyBorder="1" applyAlignment="1">
      <alignment vertical="center" wrapText="1"/>
    </xf>
    <xf numFmtId="0" fontId="14" fillId="0" borderId="0" xfId="0" applyFont="1" applyAlignment="1">
      <alignment vertical="center" wrapText="1"/>
    </xf>
    <xf numFmtId="0" fontId="14" fillId="8" borderId="22" xfId="0" applyFont="1" applyFill="1" applyBorder="1" applyAlignment="1">
      <alignment vertical="center" wrapText="1"/>
    </xf>
    <xf numFmtId="0" fontId="14" fillId="8" borderId="0" xfId="0" applyFont="1" applyFill="1" applyAlignment="1">
      <alignment vertical="center" wrapText="1"/>
    </xf>
    <xf numFmtId="0" fontId="14" fillId="8" borderId="19" xfId="0" applyFont="1" applyFill="1" applyBorder="1" applyAlignment="1">
      <alignment vertical="center" wrapText="1"/>
    </xf>
    <xf numFmtId="0" fontId="0" fillId="0" borderId="0" xfId="0" applyAlignment="1">
      <alignment horizontal="center"/>
    </xf>
    <xf numFmtId="0" fontId="0" fillId="0" borderId="0" xfId="0"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center"/>
    </xf>
    <xf numFmtId="0" fontId="20" fillId="0" borderId="0" xfId="0" applyFont="1" applyBorder="1" applyAlignment="1">
      <alignment horizontal="left" vertical="center" wrapText="1" indent="5"/>
    </xf>
  </cellXfs>
  <cellStyles count="2">
    <cellStyle name="Normal" xfId="0" builtinId="0"/>
    <cellStyle name="Percent" xfId="1" builtinId="5"/>
  </cellStyles>
  <dxfs count="7">
    <dxf>
      <alignment horizontal="general" vertical="center" textRotation="0" wrapText="1" indent="0" justifyLastLine="0" shrinkToFit="0" readingOrder="0"/>
    </dxf>
    <dxf>
      <font>
        <b val="0"/>
        <i val="0"/>
        <strike val="0"/>
        <condense val="0"/>
        <extend val="0"/>
        <outline val="0"/>
        <shadow val="0"/>
        <u val="none"/>
        <vertAlign val="baseline"/>
        <sz val="11"/>
        <color theme="1"/>
        <name val="Cambria"/>
        <scheme val="none"/>
      </font>
      <fill>
        <patternFill patternType="solid">
          <fgColor indexed="64"/>
          <bgColor rgb="FFD2D5C0"/>
        </patternFill>
      </fill>
      <alignment horizontal="general" vertical="center" textRotation="0" wrapText="1" indent="0" justifyLastLine="0" shrinkToFit="0" readingOrder="0"/>
      <border diagonalUp="0" diagonalDown="0">
        <left/>
        <right/>
        <top/>
        <bottom style="medium">
          <color rgb="FF000000"/>
        </bottom>
        <vertical/>
        <horizontal/>
      </border>
    </dxf>
    <dxf>
      <font>
        <b val="0"/>
        <i val="0"/>
        <strike val="0"/>
        <condense val="0"/>
        <extend val="0"/>
        <outline val="0"/>
        <shadow val="0"/>
        <u val="none"/>
        <vertAlign val="baseline"/>
        <sz val="11"/>
        <color theme="1"/>
        <name val="Cambria"/>
        <scheme val="none"/>
      </font>
      <fill>
        <patternFill patternType="solid">
          <fgColor indexed="64"/>
          <bgColor rgb="FFD2D5C0"/>
        </patternFill>
      </fill>
      <alignment horizontal="general"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FFFFFF"/>
        <name val="Cambria"/>
        <scheme val="none"/>
      </font>
      <fill>
        <patternFill patternType="solid">
          <fgColor indexed="64"/>
          <bgColor rgb="FF666C48"/>
        </patternFill>
      </fill>
      <alignment horizontal="general" vertical="center" textRotation="0" wrapText="1" indent="0" justifyLastLine="0" shrinkToFit="0" readingOrder="0"/>
      <border diagonalUp="0" diagonalDown="0">
        <left/>
        <right style="medium">
          <color rgb="FF000000"/>
        </right>
        <top/>
        <bottom style="medium">
          <color rgb="FF000000"/>
        </bottom>
        <vertical/>
        <horizontal/>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i val="0"/>
        <strike val="0"/>
        <condense val="0"/>
        <extend val="0"/>
        <outline val="0"/>
        <shadow val="0"/>
        <u val="none"/>
        <vertAlign val="baseline"/>
        <sz val="11"/>
        <color theme="1"/>
        <name val="Cambria"/>
        <scheme val="none"/>
      </font>
      <alignment horizontal="general" vertical="center" textRotation="0" wrapText="1" indent="0" justifyLastLine="0" shrinkToFit="0" readingOrder="0"/>
      <border diagonalUp="0" diagonalDown="0" outline="0">
        <left style="medium">
          <color rgb="FF000000"/>
        </left>
        <right style="medium">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cont1_whenEatenVsEnteredTable!$C$3</c:f>
              <c:strCache>
                <c:ptCount val="1"/>
                <c:pt idx="0">
                  <c:v>Eaten</c:v>
                </c:pt>
              </c:strCache>
            </c:strRef>
          </c:tx>
          <c:cat>
            <c:multiLvlStrRef>
              <c:f>cont1_whenEatenVsEnteredTable!$A$4:$B$34</c:f>
              <c:multiLvlStrCache>
                <c:ptCount val="31"/>
                <c:lvl>
                  <c:pt idx="0">
                    <c:v>Early Morning</c:v>
                  </c:pt>
                  <c:pt idx="1">
                    <c:v>Morning</c:v>
                  </c:pt>
                  <c:pt idx="2">
                    <c:v>Late Morning</c:v>
                  </c:pt>
                  <c:pt idx="3">
                    <c:v>Afternoon</c:v>
                  </c:pt>
                  <c:pt idx="4">
                    <c:v>Evening</c:v>
                  </c:pt>
                  <c:pt idx="5">
                    <c:v>Night</c:v>
                  </c:pt>
                  <c:pt idx="6">
                    <c:v>Early Morning</c:v>
                  </c:pt>
                  <c:pt idx="7">
                    <c:v>Morning</c:v>
                  </c:pt>
                  <c:pt idx="8">
                    <c:v>Late Morning</c:v>
                  </c:pt>
                  <c:pt idx="9">
                    <c:v>Afternoon</c:v>
                  </c:pt>
                  <c:pt idx="10">
                    <c:v>Evening</c:v>
                  </c:pt>
                  <c:pt idx="11">
                    <c:v>Night</c:v>
                  </c:pt>
                  <c:pt idx="12">
                    <c:v>Early Morning</c:v>
                  </c:pt>
                  <c:pt idx="13">
                    <c:v>Morning</c:v>
                  </c:pt>
                  <c:pt idx="14">
                    <c:v>Late Morning</c:v>
                  </c:pt>
                  <c:pt idx="15">
                    <c:v>Afternoon</c:v>
                  </c:pt>
                  <c:pt idx="16">
                    <c:v>Evening</c:v>
                  </c:pt>
                  <c:pt idx="17">
                    <c:v>Night</c:v>
                  </c:pt>
                  <c:pt idx="18">
                    <c:v>Early Morning</c:v>
                  </c:pt>
                  <c:pt idx="19">
                    <c:v>Morning</c:v>
                  </c:pt>
                  <c:pt idx="20">
                    <c:v>Late Morning</c:v>
                  </c:pt>
                  <c:pt idx="21">
                    <c:v>Afternoon</c:v>
                  </c:pt>
                  <c:pt idx="22">
                    <c:v>Evening</c:v>
                  </c:pt>
                  <c:pt idx="23">
                    <c:v>Night</c:v>
                  </c:pt>
                  <c:pt idx="24">
                    <c:v>Early Morning</c:v>
                  </c:pt>
                  <c:pt idx="25">
                    <c:v>Morning</c:v>
                  </c:pt>
                  <c:pt idx="26">
                    <c:v>Late Morning</c:v>
                  </c:pt>
                  <c:pt idx="27">
                    <c:v>Afternoon</c:v>
                  </c:pt>
                  <c:pt idx="28">
                    <c:v>Evening</c:v>
                  </c:pt>
                  <c:pt idx="29">
                    <c:v>Night</c:v>
                  </c:pt>
                </c:lvl>
                <c:lvl>
                  <c:pt idx="0">
                    <c:v>Day 1</c:v>
                  </c:pt>
                  <c:pt idx="6">
                    <c:v>Day 2</c:v>
                  </c:pt>
                  <c:pt idx="12">
                    <c:v>Day 3</c:v>
                  </c:pt>
                  <c:pt idx="18">
                    <c:v>Day 4</c:v>
                  </c:pt>
                  <c:pt idx="24">
                    <c:v>Day 5</c:v>
                  </c:pt>
                  <c:pt idx="30">
                    <c:v>Day 6+</c:v>
                  </c:pt>
                </c:lvl>
              </c:multiLvlStrCache>
            </c:multiLvlStrRef>
          </c:cat>
          <c:val>
            <c:numRef>
              <c:f>cont1_whenEatenVsEnteredTable!$C$4:$C$34</c:f>
              <c:numCache>
                <c:formatCode>General</c:formatCode>
                <c:ptCount val="31"/>
                <c:pt idx="0">
                  <c:v>22</c:v>
                </c:pt>
                <c:pt idx="1">
                  <c:v>34</c:v>
                </c:pt>
                <c:pt idx="2">
                  <c:v>127</c:v>
                </c:pt>
                <c:pt idx="3">
                  <c:v>92</c:v>
                </c:pt>
                <c:pt idx="4">
                  <c:v>87</c:v>
                </c:pt>
                <c:pt idx="5">
                  <c:v>55</c:v>
                </c:pt>
                <c:pt idx="6">
                  <c:v>28</c:v>
                </c:pt>
                <c:pt idx="7">
                  <c:v>10</c:v>
                </c:pt>
                <c:pt idx="8">
                  <c:v>38</c:v>
                </c:pt>
                <c:pt idx="9">
                  <c:v>20</c:v>
                </c:pt>
                <c:pt idx="10">
                  <c:v>1</c:v>
                </c:pt>
                <c:pt idx="11">
                  <c:v>48</c:v>
                </c:pt>
                <c:pt idx="12">
                  <c:v>9</c:v>
                </c:pt>
                <c:pt idx="13">
                  <c:v>38</c:v>
                </c:pt>
                <c:pt idx="14">
                  <c:v>109</c:v>
                </c:pt>
                <c:pt idx="15">
                  <c:v>95</c:v>
                </c:pt>
                <c:pt idx="16">
                  <c:v>71</c:v>
                </c:pt>
                <c:pt idx="17">
                  <c:v>86</c:v>
                </c:pt>
                <c:pt idx="18">
                  <c:v>2</c:v>
                </c:pt>
                <c:pt idx="19">
                  <c:v>26</c:v>
                </c:pt>
                <c:pt idx="20">
                  <c:v>124</c:v>
                </c:pt>
                <c:pt idx="21">
                  <c:v>109</c:v>
                </c:pt>
                <c:pt idx="22">
                  <c:v>63</c:v>
                </c:pt>
                <c:pt idx="23">
                  <c:v>62</c:v>
                </c:pt>
                <c:pt idx="24">
                  <c:v>1</c:v>
                </c:pt>
                <c:pt idx="25">
                  <c:v>3</c:v>
                </c:pt>
                <c:pt idx="26">
                  <c:v>27</c:v>
                </c:pt>
                <c:pt idx="27">
                  <c:v>13</c:v>
                </c:pt>
                <c:pt idx="28">
                  <c:v>17</c:v>
                </c:pt>
                <c:pt idx="29">
                  <c:v>15</c:v>
                </c:pt>
                <c:pt idx="30">
                  <c:v>18</c:v>
                </c:pt>
              </c:numCache>
            </c:numRef>
          </c:val>
          <c:smooth val="0"/>
        </c:ser>
        <c:ser>
          <c:idx val="1"/>
          <c:order val="1"/>
          <c:tx>
            <c:strRef>
              <c:f>cont1_whenEatenVsEnteredTable!$D$3</c:f>
              <c:strCache>
                <c:ptCount val="1"/>
                <c:pt idx="0">
                  <c:v>Create</c:v>
                </c:pt>
              </c:strCache>
            </c:strRef>
          </c:tx>
          <c:cat>
            <c:multiLvlStrRef>
              <c:f>cont1_whenEatenVsEnteredTable!$A$4:$B$34</c:f>
              <c:multiLvlStrCache>
                <c:ptCount val="31"/>
                <c:lvl>
                  <c:pt idx="0">
                    <c:v>Early Morning</c:v>
                  </c:pt>
                  <c:pt idx="1">
                    <c:v>Morning</c:v>
                  </c:pt>
                  <c:pt idx="2">
                    <c:v>Late Morning</c:v>
                  </c:pt>
                  <c:pt idx="3">
                    <c:v>Afternoon</c:v>
                  </c:pt>
                  <c:pt idx="4">
                    <c:v>Evening</c:v>
                  </c:pt>
                  <c:pt idx="5">
                    <c:v>Night</c:v>
                  </c:pt>
                  <c:pt idx="6">
                    <c:v>Early Morning</c:v>
                  </c:pt>
                  <c:pt idx="7">
                    <c:v>Morning</c:v>
                  </c:pt>
                  <c:pt idx="8">
                    <c:v>Late Morning</c:v>
                  </c:pt>
                  <c:pt idx="9">
                    <c:v>Afternoon</c:v>
                  </c:pt>
                  <c:pt idx="10">
                    <c:v>Evening</c:v>
                  </c:pt>
                  <c:pt idx="11">
                    <c:v>Night</c:v>
                  </c:pt>
                  <c:pt idx="12">
                    <c:v>Early Morning</c:v>
                  </c:pt>
                  <c:pt idx="13">
                    <c:v>Morning</c:v>
                  </c:pt>
                  <c:pt idx="14">
                    <c:v>Late Morning</c:v>
                  </c:pt>
                  <c:pt idx="15">
                    <c:v>Afternoon</c:v>
                  </c:pt>
                  <c:pt idx="16">
                    <c:v>Evening</c:v>
                  </c:pt>
                  <c:pt idx="17">
                    <c:v>Night</c:v>
                  </c:pt>
                  <c:pt idx="18">
                    <c:v>Early Morning</c:v>
                  </c:pt>
                  <c:pt idx="19">
                    <c:v>Morning</c:v>
                  </c:pt>
                  <c:pt idx="20">
                    <c:v>Late Morning</c:v>
                  </c:pt>
                  <c:pt idx="21">
                    <c:v>Afternoon</c:v>
                  </c:pt>
                  <c:pt idx="22">
                    <c:v>Evening</c:v>
                  </c:pt>
                  <c:pt idx="23">
                    <c:v>Night</c:v>
                  </c:pt>
                  <c:pt idx="24">
                    <c:v>Early Morning</c:v>
                  </c:pt>
                  <c:pt idx="25">
                    <c:v>Morning</c:v>
                  </c:pt>
                  <c:pt idx="26">
                    <c:v>Late Morning</c:v>
                  </c:pt>
                  <c:pt idx="27">
                    <c:v>Afternoon</c:v>
                  </c:pt>
                  <c:pt idx="28">
                    <c:v>Evening</c:v>
                  </c:pt>
                  <c:pt idx="29">
                    <c:v>Night</c:v>
                  </c:pt>
                </c:lvl>
                <c:lvl>
                  <c:pt idx="0">
                    <c:v>Day 1</c:v>
                  </c:pt>
                  <c:pt idx="6">
                    <c:v>Day 2</c:v>
                  </c:pt>
                  <c:pt idx="12">
                    <c:v>Day 3</c:v>
                  </c:pt>
                  <c:pt idx="18">
                    <c:v>Day 4</c:v>
                  </c:pt>
                  <c:pt idx="24">
                    <c:v>Day 5</c:v>
                  </c:pt>
                  <c:pt idx="30">
                    <c:v>Day 6+</c:v>
                  </c:pt>
                </c:lvl>
              </c:multiLvlStrCache>
            </c:multiLvlStrRef>
          </c:cat>
          <c:val>
            <c:numRef>
              <c:f>cont1_whenEatenVsEnteredTable!$D$4:$D$34</c:f>
              <c:numCache>
                <c:formatCode>General</c:formatCode>
                <c:ptCount val="31"/>
                <c:pt idx="0">
                  <c:v>3</c:v>
                </c:pt>
                <c:pt idx="1">
                  <c:v>24</c:v>
                </c:pt>
                <c:pt idx="2">
                  <c:v>99</c:v>
                </c:pt>
                <c:pt idx="3">
                  <c:v>109</c:v>
                </c:pt>
                <c:pt idx="4">
                  <c:v>77</c:v>
                </c:pt>
                <c:pt idx="5">
                  <c:v>57</c:v>
                </c:pt>
                <c:pt idx="6">
                  <c:v>28</c:v>
                </c:pt>
                <c:pt idx="7">
                  <c:v>15</c:v>
                </c:pt>
                <c:pt idx="8">
                  <c:v>60</c:v>
                </c:pt>
                <c:pt idx="9">
                  <c:v>31</c:v>
                </c:pt>
                <c:pt idx="10">
                  <c:v>10</c:v>
                </c:pt>
                <c:pt idx="11">
                  <c:v>83</c:v>
                </c:pt>
                <c:pt idx="12">
                  <c:v>4</c:v>
                </c:pt>
                <c:pt idx="13">
                  <c:v>20</c:v>
                </c:pt>
                <c:pt idx="14">
                  <c:v>70</c:v>
                </c:pt>
                <c:pt idx="15">
                  <c:v>99</c:v>
                </c:pt>
                <c:pt idx="16">
                  <c:v>98</c:v>
                </c:pt>
                <c:pt idx="17">
                  <c:v>114</c:v>
                </c:pt>
                <c:pt idx="18">
                  <c:v>18</c:v>
                </c:pt>
                <c:pt idx="19">
                  <c:v>8</c:v>
                </c:pt>
                <c:pt idx="20">
                  <c:v>41</c:v>
                </c:pt>
                <c:pt idx="21">
                  <c:v>101</c:v>
                </c:pt>
                <c:pt idx="22">
                  <c:v>88</c:v>
                </c:pt>
                <c:pt idx="23">
                  <c:v>65</c:v>
                </c:pt>
                <c:pt idx="24">
                  <c:v>1</c:v>
                </c:pt>
                <c:pt idx="25">
                  <c:v>7</c:v>
                </c:pt>
                <c:pt idx="26">
                  <c:v>13</c:v>
                </c:pt>
                <c:pt idx="27">
                  <c:v>78</c:v>
                </c:pt>
                <c:pt idx="28">
                  <c:v>23</c:v>
                </c:pt>
                <c:pt idx="29">
                  <c:v>24</c:v>
                </c:pt>
                <c:pt idx="30">
                  <c:v>43</c:v>
                </c:pt>
              </c:numCache>
            </c:numRef>
          </c:val>
          <c:smooth val="0"/>
        </c:ser>
        <c:dLbls>
          <c:showLegendKey val="0"/>
          <c:showVal val="0"/>
          <c:showCatName val="0"/>
          <c:showSerName val="0"/>
          <c:showPercent val="0"/>
          <c:showBubbleSize val="0"/>
        </c:dLbls>
        <c:marker val="1"/>
        <c:smooth val="0"/>
        <c:axId val="199597568"/>
        <c:axId val="200815104"/>
      </c:lineChart>
      <c:catAx>
        <c:axId val="199597568"/>
        <c:scaling>
          <c:orientation val="minMax"/>
        </c:scaling>
        <c:delete val="0"/>
        <c:axPos val="b"/>
        <c:title>
          <c:tx>
            <c:rich>
              <a:bodyPr/>
              <a:lstStyle/>
              <a:p>
                <a:pPr>
                  <a:defRPr sz="1600" b="0"/>
                </a:pPr>
                <a:r>
                  <a:rPr lang="en-US" sz="1600" b="0"/>
                  <a:t>Time</a:t>
                </a:r>
              </a:p>
            </c:rich>
          </c:tx>
          <c:overlay val="0"/>
        </c:title>
        <c:majorTickMark val="none"/>
        <c:minorTickMark val="none"/>
        <c:tickLblPos val="nextTo"/>
        <c:txPr>
          <a:bodyPr/>
          <a:lstStyle/>
          <a:p>
            <a:pPr>
              <a:defRPr sz="1400"/>
            </a:pPr>
            <a:endParaRPr lang="en-US"/>
          </a:p>
        </c:txPr>
        <c:crossAx val="200815104"/>
        <c:crosses val="autoZero"/>
        <c:auto val="1"/>
        <c:lblAlgn val="ctr"/>
        <c:lblOffset val="100"/>
        <c:noMultiLvlLbl val="0"/>
      </c:catAx>
      <c:valAx>
        <c:axId val="200815104"/>
        <c:scaling>
          <c:orientation val="minMax"/>
        </c:scaling>
        <c:delete val="0"/>
        <c:axPos val="l"/>
        <c:majorGridlines/>
        <c:title>
          <c:tx>
            <c:rich>
              <a:bodyPr rot="-5400000" vert="horz"/>
              <a:lstStyle/>
              <a:p>
                <a:pPr>
                  <a:defRPr sz="1600" b="0"/>
                </a:pPr>
                <a:r>
                  <a:rPr lang="en-US" sz="1600" b="0"/>
                  <a:t>Number of Entries</a:t>
                </a:r>
              </a:p>
            </c:rich>
          </c:tx>
          <c:overlay val="0"/>
        </c:title>
        <c:numFmt formatCode="General" sourceLinked="1"/>
        <c:majorTickMark val="out"/>
        <c:minorTickMark val="none"/>
        <c:tickLblPos val="nextTo"/>
        <c:txPr>
          <a:bodyPr/>
          <a:lstStyle/>
          <a:p>
            <a:pPr>
              <a:defRPr sz="1400"/>
            </a:pPr>
            <a:endParaRPr lang="en-US"/>
          </a:p>
        </c:txPr>
        <c:crossAx val="1995975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585786</xdr:colOff>
      <xdr:row>5</xdr:row>
      <xdr:rowOff>68036</xdr:rowOff>
    </xdr:from>
    <xdr:to>
      <xdr:col>21</xdr:col>
      <xdr:colOff>381000</xdr:colOff>
      <xdr:row>34</xdr:row>
      <xdr:rowOff>68036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ha/Dropbox/UW-Research/Data/BALANCE/ValidationStudy/Data/CompiledLo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sonalFoodDbCompile"/>
      <sheetName val="FoodDiaryCompile"/>
      <sheetName val="ActionLogCompile"/>
      <sheetName val="StartDates"/>
      <sheetName val="NumAppStartsOverTime"/>
      <sheetName val="NumValidEntriesOverTime"/>
      <sheetName val="NumAddFoodsOverTime"/>
      <sheetName val="TimeBetweenEatingAndEntry"/>
      <sheetName val="EatenTimeOverTime"/>
      <sheetName val="MealsOverTime"/>
      <sheetName val="comments"/>
      <sheetName val="NumEditsOverTime"/>
      <sheetName val="CombinedOnePpt"/>
    </sheetNames>
    <sheetDataSet>
      <sheetData sheetId="0"/>
      <sheetData sheetId="1"/>
      <sheetData sheetId="2"/>
      <sheetData sheetId="3"/>
      <sheetData sheetId="4"/>
      <sheetData sheetId="5">
        <row r="4">
          <cell r="AM4">
            <v>3</v>
          </cell>
        </row>
        <row r="5">
          <cell r="AM5">
            <v>24</v>
          </cell>
        </row>
        <row r="6">
          <cell r="AM6">
            <v>99</v>
          </cell>
        </row>
        <row r="7">
          <cell r="AM7">
            <v>109</v>
          </cell>
        </row>
        <row r="8">
          <cell r="AM8">
            <v>77</v>
          </cell>
        </row>
        <row r="9">
          <cell r="AM9">
            <v>57</v>
          </cell>
        </row>
        <row r="10">
          <cell r="AM10">
            <v>28</v>
          </cell>
        </row>
        <row r="11">
          <cell r="AM11">
            <v>15</v>
          </cell>
        </row>
        <row r="12">
          <cell r="AM12">
            <v>60</v>
          </cell>
        </row>
        <row r="13">
          <cell r="AM13">
            <v>31</v>
          </cell>
        </row>
        <row r="14">
          <cell r="AM14">
            <v>10</v>
          </cell>
        </row>
        <row r="15">
          <cell r="AM15">
            <v>83</v>
          </cell>
        </row>
        <row r="16">
          <cell r="AM16">
            <v>4</v>
          </cell>
        </row>
        <row r="17">
          <cell r="AM17">
            <v>20</v>
          </cell>
        </row>
        <row r="18">
          <cell r="AM18">
            <v>70</v>
          </cell>
        </row>
        <row r="19">
          <cell r="AM19">
            <v>99</v>
          </cell>
        </row>
        <row r="20">
          <cell r="AM20">
            <v>98</v>
          </cell>
        </row>
        <row r="21">
          <cell r="AM21">
            <v>114</v>
          </cell>
        </row>
        <row r="22">
          <cell r="AM22">
            <v>18</v>
          </cell>
        </row>
        <row r="23">
          <cell r="AM23">
            <v>8</v>
          </cell>
        </row>
        <row r="24">
          <cell r="AM24">
            <v>41</v>
          </cell>
        </row>
        <row r="25">
          <cell r="AM25">
            <v>101</v>
          </cell>
        </row>
        <row r="26">
          <cell r="AM26">
            <v>88</v>
          </cell>
        </row>
        <row r="27">
          <cell r="AM27">
            <v>65</v>
          </cell>
        </row>
        <row r="28">
          <cell r="AM28">
            <v>1</v>
          </cell>
        </row>
        <row r="29">
          <cell r="AM29">
            <v>7</v>
          </cell>
        </row>
        <row r="30">
          <cell r="AM30">
            <v>13</v>
          </cell>
        </row>
        <row r="31">
          <cell r="AM31">
            <v>78</v>
          </cell>
        </row>
        <row r="32">
          <cell r="AM32">
            <v>23</v>
          </cell>
        </row>
        <row r="33">
          <cell r="AM33">
            <v>24</v>
          </cell>
        </row>
        <row r="34">
          <cell r="AM34">
            <v>43</v>
          </cell>
        </row>
      </sheetData>
      <sheetData sheetId="6"/>
      <sheetData sheetId="7"/>
      <sheetData sheetId="8">
        <row r="4">
          <cell r="AL4">
            <v>22</v>
          </cell>
        </row>
        <row r="5">
          <cell r="AL5">
            <v>34</v>
          </cell>
        </row>
        <row r="6">
          <cell r="AL6">
            <v>127</v>
          </cell>
        </row>
        <row r="7">
          <cell r="AL7">
            <v>92</v>
          </cell>
        </row>
        <row r="8">
          <cell r="AL8">
            <v>87</v>
          </cell>
        </row>
        <row r="9">
          <cell r="AL9">
            <v>55</v>
          </cell>
        </row>
        <row r="10">
          <cell r="AL10">
            <v>28</v>
          </cell>
        </row>
        <row r="11">
          <cell r="AL11">
            <v>10</v>
          </cell>
        </row>
        <row r="12">
          <cell r="AL12">
            <v>38</v>
          </cell>
        </row>
        <row r="13">
          <cell r="AL13">
            <v>20</v>
          </cell>
        </row>
        <row r="14">
          <cell r="AL14">
            <v>1</v>
          </cell>
        </row>
        <row r="15">
          <cell r="AL15">
            <v>48</v>
          </cell>
        </row>
        <row r="16">
          <cell r="AL16">
            <v>9</v>
          </cell>
        </row>
        <row r="17">
          <cell r="AL17">
            <v>38</v>
          </cell>
        </row>
        <row r="18">
          <cell r="AL18">
            <v>109</v>
          </cell>
        </row>
        <row r="19">
          <cell r="AL19">
            <v>95</v>
          </cell>
        </row>
        <row r="20">
          <cell r="AL20">
            <v>71</v>
          </cell>
        </row>
        <row r="21">
          <cell r="AL21">
            <v>86</v>
          </cell>
        </row>
        <row r="22">
          <cell r="AL22">
            <v>2</v>
          </cell>
        </row>
        <row r="23">
          <cell r="AL23">
            <v>26</v>
          </cell>
        </row>
        <row r="24">
          <cell r="AL24">
            <v>124</v>
          </cell>
        </row>
        <row r="25">
          <cell r="AL25">
            <v>109</v>
          </cell>
        </row>
        <row r="26">
          <cell r="AL26">
            <v>63</v>
          </cell>
        </row>
        <row r="27">
          <cell r="AL27">
            <v>62</v>
          </cell>
        </row>
        <row r="28">
          <cell r="AL28">
            <v>1</v>
          </cell>
        </row>
        <row r="29">
          <cell r="AL29">
            <v>3</v>
          </cell>
        </row>
        <row r="30">
          <cell r="AL30">
            <v>27</v>
          </cell>
        </row>
        <row r="31">
          <cell r="AL31">
            <v>13</v>
          </cell>
        </row>
        <row r="32">
          <cell r="AL32">
            <v>17</v>
          </cell>
        </row>
        <row r="33">
          <cell r="AL33">
            <v>15</v>
          </cell>
        </row>
        <row r="34">
          <cell r="AL34">
            <v>18</v>
          </cell>
        </row>
      </sheetData>
      <sheetData sheetId="9"/>
      <sheetData sheetId="10"/>
      <sheetData sheetId="11"/>
      <sheetData sheetId="12"/>
    </sheetDataSet>
  </externalBook>
</externalLink>
</file>

<file path=xl/tables/table1.xml><?xml version="1.0" encoding="utf-8"?>
<table xmlns="http://schemas.openxmlformats.org/spreadsheetml/2006/main" id="1" name="Table1" displayName="Table1" ref="A1:C8" totalsRowShown="0" headerRowDxfId="6" headerRowBorderDxfId="5" tableBorderDxfId="4">
  <autoFilter ref="A1:C8"/>
  <tableColumns count="3">
    <tableColumn id="1" name="Component" dataDxfId="3"/>
    <tableColumn id="2" name="Points" dataDxfId="2"/>
    <tableColumn id="3" name="Serving goal" dataDxfId="1"/>
  </tableColumns>
  <tableStyleInfo name="TableStyleMedium8" showFirstColumn="0" showLastColumn="0" showRowStripes="1" showColumnStripes="0"/>
</table>
</file>

<file path=xl/tables/table2.xml><?xml version="1.0" encoding="utf-8"?>
<table xmlns="http://schemas.openxmlformats.org/spreadsheetml/2006/main" id="2" name="Table2" displayName="Table2" ref="A1:K17" totalsRowShown="0" headerRowDxfId="0">
  <autoFilter ref="A1:K17"/>
  <tableColumns count="11">
    <tableColumn id="1" name="Reference"/>
    <tableColumn id="2" name="Column1"/>
    <tableColumn id="3" name="Number of Participants"/>
    <tableColumn id="4" name="Target Population"/>
    <tableColumn id="5" name="Duration"/>
    <tableColumn id="6" name="Results"/>
    <tableColumn id="7" name="Challenges"/>
    <tableColumn id="8" name="Column2"/>
    <tableColumn id="9" name="Instrument"/>
    <tableColumn id="10" name="Goal/purpose"/>
    <tableColumn id="11" name="Database Informatio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ahaDefenseColors_v1">
      <a:dk1>
        <a:sysClr val="windowText" lastClr="000000"/>
      </a:dk1>
      <a:lt1>
        <a:sysClr val="window" lastClr="FFFFFF"/>
      </a:lt1>
      <a:dk2>
        <a:srgbClr val="464646"/>
      </a:dk2>
      <a:lt2>
        <a:srgbClr val="DEF5FA"/>
      </a:lt2>
      <a:accent1>
        <a:srgbClr val="FF8119"/>
      </a:accent1>
      <a:accent2>
        <a:srgbClr val="BC0000"/>
      </a:accent2>
      <a:accent3>
        <a:srgbClr val="44B9E8"/>
      </a:accent3>
      <a:accent4>
        <a:srgbClr val="92D050"/>
      </a:accent4>
      <a:accent5>
        <a:srgbClr val="FFFF00"/>
      </a:accent5>
      <a:accent6>
        <a:srgbClr val="7030A0"/>
      </a:accent6>
      <a:hlink>
        <a:srgbClr val="FF8119"/>
      </a:hlink>
      <a:folHlink>
        <a:srgbClr val="44B9E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E1" sqref="E1"/>
    </sheetView>
  </sheetViews>
  <sheetFormatPr defaultRowHeight="15" x14ac:dyDescent="0.25"/>
  <cols>
    <col min="1" max="1" width="24.140625" customWidth="1"/>
    <col min="2" max="2" width="28.42578125" customWidth="1"/>
    <col min="3" max="4" width="33" customWidth="1"/>
    <col min="6" max="7" width="9.140625" customWidth="1"/>
  </cols>
  <sheetData>
    <row r="1" spans="1:3" ht="15.75" thickBot="1" x14ac:dyDescent="0.3">
      <c r="A1" s="1" t="s">
        <v>0</v>
      </c>
      <c r="B1" s="2" t="s">
        <v>1</v>
      </c>
      <c r="C1" s="2" t="s">
        <v>2</v>
      </c>
    </row>
    <row r="2" spans="1:3" x14ac:dyDescent="0.25">
      <c r="A2" s="62" t="s">
        <v>3</v>
      </c>
      <c r="B2" s="65" t="s">
        <v>4</v>
      </c>
      <c r="C2" s="3" t="s">
        <v>5</v>
      </c>
    </row>
    <row r="3" spans="1:3" x14ac:dyDescent="0.25">
      <c r="A3" s="63"/>
      <c r="B3" s="66"/>
      <c r="C3" s="3" t="s">
        <v>6</v>
      </c>
    </row>
    <row r="4" spans="1:3" x14ac:dyDescent="0.25">
      <c r="A4" s="63"/>
      <c r="B4" s="66"/>
      <c r="C4" s="3" t="s">
        <v>7</v>
      </c>
    </row>
    <row r="5" spans="1:3" ht="15.75" thickBot="1" x14ac:dyDescent="0.3">
      <c r="A5" s="64"/>
      <c r="B5" s="67"/>
      <c r="C5" s="4" t="s">
        <v>8</v>
      </c>
    </row>
    <row r="6" spans="1:3" x14ac:dyDescent="0.25">
      <c r="A6" s="62" t="s">
        <v>9</v>
      </c>
      <c r="B6" s="65" t="s">
        <v>10</v>
      </c>
      <c r="C6" s="3" t="s">
        <v>6</v>
      </c>
    </row>
    <row r="7" spans="1:3" ht="15.75" thickBot="1" x14ac:dyDescent="0.3">
      <c r="A7" s="64"/>
      <c r="B7" s="67"/>
      <c r="C7" s="4" t="s">
        <v>7</v>
      </c>
    </row>
  </sheetData>
  <mergeCells count="4">
    <mergeCell ref="A2:A5"/>
    <mergeCell ref="B2:B5"/>
    <mergeCell ref="A6:A7"/>
    <mergeCell ref="B6:B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1"/>
  <sheetViews>
    <sheetView workbookViewId="0">
      <selection activeCell="M18" sqref="J6:M18"/>
    </sheetView>
  </sheetViews>
  <sheetFormatPr defaultRowHeight="15" x14ac:dyDescent="0.25"/>
  <sheetData>
    <row r="1" spans="1:13" x14ac:dyDescent="0.25">
      <c r="A1" t="s">
        <v>184</v>
      </c>
      <c r="B1" t="s">
        <v>185</v>
      </c>
      <c r="C1" t="s">
        <v>186</v>
      </c>
      <c r="D1" t="s">
        <v>499</v>
      </c>
      <c r="E1" t="s">
        <v>500</v>
      </c>
      <c r="F1" t="s">
        <v>501</v>
      </c>
    </row>
    <row r="2" spans="1:13" x14ac:dyDescent="0.25">
      <c r="A2">
        <v>308</v>
      </c>
      <c r="D2">
        <v>465</v>
      </c>
    </row>
    <row r="3" spans="1:13" x14ac:dyDescent="0.25">
      <c r="D3">
        <v>76</v>
      </c>
    </row>
    <row r="4" spans="1:13" x14ac:dyDescent="0.25">
      <c r="A4" t="s">
        <v>209</v>
      </c>
      <c r="B4">
        <v>17</v>
      </c>
      <c r="C4">
        <v>98</v>
      </c>
      <c r="D4">
        <v>12</v>
      </c>
      <c r="E4">
        <f t="shared" ref="E4:E67" si="0">SUM(C4,B4)</f>
        <v>115</v>
      </c>
      <c r="F4">
        <f>LEN(A4)</f>
        <v>4</v>
      </c>
    </row>
    <row r="5" spans="1:13" x14ac:dyDescent="0.25">
      <c r="A5" t="s">
        <v>285</v>
      </c>
      <c r="B5">
        <v>213</v>
      </c>
      <c r="C5">
        <v>185</v>
      </c>
      <c r="D5">
        <v>9</v>
      </c>
      <c r="E5">
        <f t="shared" si="0"/>
        <v>398</v>
      </c>
      <c r="F5">
        <f t="shared" ref="F5:F21" si="1">LEN(A5)</f>
        <v>3</v>
      </c>
    </row>
    <row r="6" spans="1:13" x14ac:dyDescent="0.25">
      <c r="A6" t="s">
        <v>198</v>
      </c>
      <c r="B6">
        <v>12</v>
      </c>
      <c r="C6">
        <v>5</v>
      </c>
      <c r="D6">
        <v>8</v>
      </c>
      <c r="E6">
        <f t="shared" si="0"/>
        <v>17</v>
      </c>
      <c r="F6">
        <f t="shared" si="1"/>
        <v>7</v>
      </c>
      <c r="J6" t="s">
        <v>184</v>
      </c>
      <c r="K6" t="s">
        <v>499</v>
      </c>
      <c r="L6" t="s">
        <v>500</v>
      </c>
      <c r="M6" t="s">
        <v>501</v>
      </c>
    </row>
    <row r="7" spans="1:13" x14ac:dyDescent="0.25">
      <c r="A7" t="s">
        <v>254</v>
      </c>
      <c r="B7">
        <v>3</v>
      </c>
      <c r="C7">
        <v>82</v>
      </c>
      <c r="D7">
        <v>6</v>
      </c>
      <c r="E7">
        <f t="shared" si="0"/>
        <v>85</v>
      </c>
      <c r="F7">
        <f t="shared" si="1"/>
        <v>8</v>
      </c>
      <c r="J7" t="s">
        <v>209</v>
      </c>
      <c r="K7">
        <v>12</v>
      </c>
      <c r="L7">
        <v>115</v>
      </c>
      <c r="M7">
        <v>4</v>
      </c>
    </row>
    <row r="8" spans="1:13" x14ac:dyDescent="0.25">
      <c r="A8" t="s">
        <v>270</v>
      </c>
      <c r="B8">
        <v>78</v>
      </c>
      <c r="C8">
        <v>247</v>
      </c>
      <c r="D8">
        <v>6</v>
      </c>
      <c r="E8">
        <f t="shared" si="0"/>
        <v>325</v>
      </c>
      <c r="F8">
        <f t="shared" si="1"/>
        <v>6</v>
      </c>
      <c r="J8" t="s">
        <v>285</v>
      </c>
      <c r="K8">
        <v>9</v>
      </c>
      <c r="L8">
        <v>398</v>
      </c>
      <c r="M8">
        <v>3</v>
      </c>
    </row>
    <row r="9" spans="1:13" x14ac:dyDescent="0.25">
      <c r="A9" t="s">
        <v>385</v>
      </c>
      <c r="B9">
        <v>169</v>
      </c>
      <c r="C9">
        <v>128</v>
      </c>
      <c r="D9">
        <v>6</v>
      </c>
      <c r="E9">
        <f t="shared" si="0"/>
        <v>297</v>
      </c>
      <c r="F9">
        <f t="shared" si="1"/>
        <v>7</v>
      </c>
      <c r="J9" t="s">
        <v>198</v>
      </c>
      <c r="K9">
        <v>8</v>
      </c>
      <c r="L9">
        <v>17</v>
      </c>
      <c r="M9">
        <v>7</v>
      </c>
    </row>
    <row r="10" spans="1:13" x14ac:dyDescent="0.25">
      <c r="A10" t="s">
        <v>224</v>
      </c>
      <c r="B10">
        <v>271</v>
      </c>
      <c r="C10">
        <v>464</v>
      </c>
      <c r="D10">
        <v>5</v>
      </c>
      <c r="E10">
        <f t="shared" si="0"/>
        <v>735</v>
      </c>
      <c r="F10">
        <f t="shared" si="1"/>
        <v>6</v>
      </c>
      <c r="J10" t="s">
        <v>254</v>
      </c>
      <c r="K10">
        <v>6</v>
      </c>
      <c r="L10">
        <v>85</v>
      </c>
      <c r="M10">
        <v>8</v>
      </c>
    </row>
    <row r="11" spans="1:13" x14ac:dyDescent="0.25">
      <c r="A11" t="s">
        <v>360</v>
      </c>
      <c r="B11">
        <v>230</v>
      </c>
      <c r="C11">
        <v>28</v>
      </c>
      <c r="D11">
        <v>5</v>
      </c>
      <c r="E11">
        <f t="shared" si="0"/>
        <v>258</v>
      </c>
      <c r="F11">
        <f t="shared" si="1"/>
        <v>10</v>
      </c>
      <c r="J11" t="s">
        <v>270</v>
      </c>
      <c r="K11">
        <v>6</v>
      </c>
      <c r="L11">
        <v>325</v>
      </c>
      <c r="M11">
        <v>6</v>
      </c>
    </row>
    <row r="12" spans="1:13" x14ac:dyDescent="0.25">
      <c r="A12" t="s">
        <v>377</v>
      </c>
      <c r="B12">
        <v>10</v>
      </c>
      <c r="C12">
        <v>113</v>
      </c>
      <c r="D12">
        <v>5</v>
      </c>
      <c r="E12">
        <f t="shared" si="0"/>
        <v>123</v>
      </c>
      <c r="F12">
        <f t="shared" si="1"/>
        <v>5</v>
      </c>
      <c r="J12" t="s">
        <v>385</v>
      </c>
      <c r="K12">
        <v>6</v>
      </c>
      <c r="L12">
        <v>297</v>
      </c>
      <c r="M12">
        <v>7</v>
      </c>
    </row>
    <row r="13" spans="1:13" x14ac:dyDescent="0.25">
      <c r="A13" t="s">
        <v>397</v>
      </c>
      <c r="B13">
        <v>79</v>
      </c>
      <c r="C13">
        <v>225</v>
      </c>
      <c r="D13">
        <v>5</v>
      </c>
      <c r="E13">
        <f t="shared" si="0"/>
        <v>304</v>
      </c>
      <c r="F13">
        <f t="shared" si="1"/>
        <v>13</v>
      </c>
      <c r="J13" t="s">
        <v>224</v>
      </c>
      <c r="K13">
        <v>5</v>
      </c>
      <c r="L13">
        <v>735</v>
      </c>
      <c r="M13">
        <v>6</v>
      </c>
    </row>
    <row r="14" spans="1:13" x14ac:dyDescent="0.25">
      <c r="A14" t="s">
        <v>406</v>
      </c>
      <c r="B14">
        <v>98</v>
      </c>
      <c r="C14">
        <v>1004</v>
      </c>
      <c r="D14">
        <v>5</v>
      </c>
      <c r="E14">
        <f t="shared" si="0"/>
        <v>1102</v>
      </c>
      <c r="F14">
        <f t="shared" si="1"/>
        <v>5</v>
      </c>
      <c r="J14" t="s">
        <v>360</v>
      </c>
      <c r="K14">
        <v>5</v>
      </c>
      <c r="L14">
        <v>258</v>
      </c>
      <c r="M14">
        <v>10</v>
      </c>
    </row>
    <row r="15" spans="1:13" x14ac:dyDescent="0.25">
      <c r="A15" t="s">
        <v>477</v>
      </c>
      <c r="B15">
        <v>6</v>
      </c>
      <c r="C15">
        <v>3</v>
      </c>
      <c r="D15">
        <v>5</v>
      </c>
      <c r="E15">
        <f t="shared" si="0"/>
        <v>9</v>
      </c>
      <c r="F15">
        <f t="shared" si="1"/>
        <v>4</v>
      </c>
      <c r="J15" t="s">
        <v>377</v>
      </c>
      <c r="K15">
        <v>5</v>
      </c>
      <c r="L15">
        <v>123</v>
      </c>
      <c r="M15">
        <v>5</v>
      </c>
    </row>
    <row r="16" spans="1:13" x14ac:dyDescent="0.25">
      <c r="A16" t="s">
        <v>206</v>
      </c>
      <c r="B16">
        <v>91</v>
      </c>
      <c r="C16">
        <v>230</v>
      </c>
      <c r="D16">
        <v>4</v>
      </c>
      <c r="E16">
        <f t="shared" si="0"/>
        <v>321</v>
      </c>
      <c r="F16">
        <f t="shared" si="1"/>
        <v>6</v>
      </c>
      <c r="J16" t="s">
        <v>397</v>
      </c>
      <c r="K16">
        <v>5</v>
      </c>
      <c r="L16">
        <v>304</v>
      </c>
      <c r="M16">
        <v>13</v>
      </c>
    </row>
    <row r="17" spans="1:13" x14ac:dyDescent="0.25">
      <c r="A17" t="s">
        <v>3</v>
      </c>
      <c r="B17">
        <v>636</v>
      </c>
      <c r="C17">
        <v>1199</v>
      </c>
      <c r="D17">
        <v>4</v>
      </c>
      <c r="E17">
        <f t="shared" si="0"/>
        <v>1835</v>
      </c>
      <c r="F17">
        <f t="shared" si="1"/>
        <v>6</v>
      </c>
      <c r="J17" t="s">
        <v>406</v>
      </c>
      <c r="K17">
        <v>5</v>
      </c>
      <c r="L17">
        <v>1102</v>
      </c>
      <c r="M17">
        <v>5</v>
      </c>
    </row>
    <row r="18" spans="1:13" x14ac:dyDescent="0.25">
      <c r="A18" t="s">
        <v>339</v>
      </c>
      <c r="B18">
        <v>0</v>
      </c>
      <c r="C18">
        <v>12</v>
      </c>
      <c r="D18">
        <v>4</v>
      </c>
      <c r="E18">
        <f t="shared" si="0"/>
        <v>12</v>
      </c>
      <c r="F18">
        <f t="shared" si="1"/>
        <v>7</v>
      </c>
      <c r="J18" t="s">
        <v>477</v>
      </c>
      <c r="K18">
        <v>5</v>
      </c>
      <c r="L18">
        <v>9</v>
      </c>
      <c r="M18">
        <v>4</v>
      </c>
    </row>
    <row r="19" spans="1:13" x14ac:dyDescent="0.25">
      <c r="A19" t="s">
        <v>352</v>
      </c>
      <c r="B19">
        <v>2</v>
      </c>
      <c r="C19">
        <v>2</v>
      </c>
      <c r="D19">
        <v>4</v>
      </c>
      <c r="E19">
        <f t="shared" si="0"/>
        <v>4</v>
      </c>
      <c r="F19">
        <f t="shared" si="1"/>
        <v>11</v>
      </c>
    </row>
    <row r="20" spans="1:13" x14ac:dyDescent="0.25">
      <c r="A20" t="s">
        <v>395</v>
      </c>
      <c r="B20">
        <v>161</v>
      </c>
      <c r="C20">
        <v>417</v>
      </c>
      <c r="D20">
        <v>4</v>
      </c>
      <c r="E20">
        <f t="shared" si="0"/>
        <v>578</v>
      </c>
      <c r="F20">
        <f t="shared" si="1"/>
        <v>5</v>
      </c>
    </row>
    <row r="21" spans="1:13" x14ac:dyDescent="0.25">
      <c r="A21" t="s">
        <v>476</v>
      </c>
      <c r="B21">
        <v>469</v>
      </c>
      <c r="C21">
        <v>393</v>
      </c>
      <c r="D21">
        <v>4</v>
      </c>
      <c r="E21">
        <f t="shared" si="0"/>
        <v>862</v>
      </c>
      <c r="F21">
        <f t="shared" si="1"/>
        <v>6</v>
      </c>
    </row>
    <row r="22" spans="1:13" x14ac:dyDescent="0.25">
      <c r="A22" t="s">
        <v>200</v>
      </c>
      <c r="B22">
        <v>80</v>
      </c>
      <c r="C22">
        <v>250</v>
      </c>
      <c r="D22">
        <v>3</v>
      </c>
      <c r="E22">
        <f t="shared" si="0"/>
        <v>330</v>
      </c>
    </row>
    <row r="23" spans="1:13" x14ac:dyDescent="0.25">
      <c r="A23" t="s">
        <v>201</v>
      </c>
      <c r="B23">
        <v>30</v>
      </c>
      <c r="C23">
        <v>88</v>
      </c>
      <c r="D23">
        <v>3</v>
      </c>
      <c r="E23">
        <f t="shared" si="0"/>
        <v>118</v>
      </c>
    </row>
    <row r="24" spans="1:13" x14ac:dyDescent="0.25">
      <c r="A24" t="s">
        <v>229</v>
      </c>
      <c r="B24">
        <v>200</v>
      </c>
      <c r="C24">
        <v>321</v>
      </c>
      <c r="D24">
        <v>3</v>
      </c>
      <c r="E24">
        <f t="shared" si="0"/>
        <v>521</v>
      </c>
    </row>
    <row r="25" spans="1:13" x14ac:dyDescent="0.25">
      <c r="A25" t="s">
        <v>245</v>
      </c>
      <c r="B25">
        <v>3</v>
      </c>
      <c r="C25">
        <v>59</v>
      </c>
      <c r="D25">
        <v>3</v>
      </c>
      <c r="E25">
        <f t="shared" si="0"/>
        <v>62</v>
      </c>
    </row>
    <row r="26" spans="1:13" x14ac:dyDescent="0.25">
      <c r="A26" t="s">
        <v>255</v>
      </c>
      <c r="B26">
        <v>94</v>
      </c>
      <c r="C26">
        <v>359</v>
      </c>
      <c r="D26">
        <v>3</v>
      </c>
      <c r="E26">
        <f t="shared" si="0"/>
        <v>453</v>
      </c>
    </row>
    <row r="27" spans="1:13" x14ac:dyDescent="0.25">
      <c r="A27" t="s">
        <v>258</v>
      </c>
      <c r="B27">
        <v>404</v>
      </c>
      <c r="C27">
        <v>1312</v>
      </c>
      <c r="D27">
        <v>3</v>
      </c>
      <c r="E27">
        <f t="shared" si="0"/>
        <v>1716</v>
      </c>
    </row>
    <row r="28" spans="1:13" x14ac:dyDescent="0.25">
      <c r="A28" t="s">
        <v>260</v>
      </c>
      <c r="B28">
        <v>20</v>
      </c>
      <c r="C28">
        <v>79</v>
      </c>
      <c r="D28">
        <v>3</v>
      </c>
      <c r="E28">
        <f t="shared" si="0"/>
        <v>99</v>
      </c>
    </row>
    <row r="29" spans="1:13" x14ac:dyDescent="0.25">
      <c r="A29" t="s">
        <v>291</v>
      </c>
      <c r="B29">
        <v>8</v>
      </c>
      <c r="C29">
        <v>4</v>
      </c>
      <c r="D29">
        <v>3</v>
      </c>
      <c r="E29">
        <f t="shared" si="0"/>
        <v>12</v>
      </c>
    </row>
    <row r="30" spans="1:13" x14ac:dyDescent="0.25">
      <c r="A30" t="s">
        <v>355</v>
      </c>
      <c r="B30">
        <v>25</v>
      </c>
      <c r="C30">
        <v>33</v>
      </c>
      <c r="D30">
        <v>3</v>
      </c>
      <c r="E30">
        <f t="shared" si="0"/>
        <v>58</v>
      </c>
    </row>
    <row r="31" spans="1:13" x14ac:dyDescent="0.25">
      <c r="A31" t="s">
        <v>412</v>
      </c>
      <c r="B31">
        <v>33</v>
      </c>
      <c r="C31">
        <v>102</v>
      </c>
      <c r="D31">
        <v>3</v>
      </c>
      <c r="E31">
        <f t="shared" si="0"/>
        <v>135</v>
      </c>
    </row>
    <row r="32" spans="1:13" x14ac:dyDescent="0.25">
      <c r="A32" t="s">
        <v>424</v>
      </c>
      <c r="B32">
        <v>0</v>
      </c>
      <c r="C32">
        <v>0</v>
      </c>
      <c r="D32">
        <v>3</v>
      </c>
      <c r="E32">
        <f t="shared" si="0"/>
        <v>0</v>
      </c>
    </row>
    <row r="33" spans="1:5" x14ac:dyDescent="0.25">
      <c r="A33" t="s">
        <v>429</v>
      </c>
      <c r="B33">
        <v>37</v>
      </c>
      <c r="C33">
        <v>129</v>
      </c>
      <c r="D33">
        <v>3</v>
      </c>
      <c r="E33">
        <f t="shared" si="0"/>
        <v>166</v>
      </c>
    </row>
    <row r="34" spans="1:5" x14ac:dyDescent="0.25">
      <c r="A34" t="s">
        <v>430</v>
      </c>
      <c r="B34">
        <v>177</v>
      </c>
      <c r="C34">
        <v>312</v>
      </c>
      <c r="D34">
        <v>3</v>
      </c>
      <c r="E34">
        <f t="shared" si="0"/>
        <v>489</v>
      </c>
    </row>
    <row r="35" spans="1:5" x14ac:dyDescent="0.25">
      <c r="A35" t="s">
        <v>453</v>
      </c>
      <c r="B35">
        <v>11</v>
      </c>
      <c r="C35">
        <v>57</v>
      </c>
      <c r="D35">
        <v>3</v>
      </c>
      <c r="E35">
        <f t="shared" si="0"/>
        <v>68</v>
      </c>
    </row>
    <row r="36" spans="1:5" x14ac:dyDescent="0.25">
      <c r="A36" t="s">
        <v>454</v>
      </c>
      <c r="B36">
        <v>0</v>
      </c>
      <c r="C36">
        <v>22</v>
      </c>
      <c r="D36">
        <v>3</v>
      </c>
      <c r="E36">
        <f t="shared" si="0"/>
        <v>22</v>
      </c>
    </row>
    <row r="37" spans="1:5" x14ac:dyDescent="0.25">
      <c r="A37" t="s">
        <v>460</v>
      </c>
      <c r="B37">
        <v>0</v>
      </c>
      <c r="C37">
        <v>0</v>
      </c>
      <c r="D37">
        <v>3</v>
      </c>
      <c r="E37">
        <f t="shared" si="0"/>
        <v>0</v>
      </c>
    </row>
    <row r="38" spans="1:5" x14ac:dyDescent="0.25">
      <c r="A38" t="s">
        <v>191</v>
      </c>
      <c r="B38">
        <v>2</v>
      </c>
      <c r="C38">
        <v>3</v>
      </c>
      <c r="D38">
        <v>2</v>
      </c>
      <c r="E38">
        <f t="shared" si="0"/>
        <v>5</v>
      </c>
    </row>
    <row r="39" spans="1:5" x14ac:dyDescent="0.25">
      <c r="A39" t="s">
        <v>192</v>
      </c>
      <c r="B39">
        <v>40</v>
      </c>
      <c r="C39">
        <v>52</v>
      </c>
      <c r="D39">
        <v>2</v>
      </c>
      <c r="E39">
        <f t="shared" si="0"/>
        <v>92</v>
      </c>
    </row>
    <row r="40" spans="1:5" x14ac:dyDescent="0.25">
      <c r="A40" t="s">
        <v>213</v>
      </c>
      <c r="B40">
        <v>0</v>
      </c>
      <c r="C40">
        <v>21</v>
      </c>
      <c r="D40">
        <v>2</v>
      </c>
      <c r="E40">
        <f t="shared" si="0"/>
        <v>21</v>
      </c>
    </row>
    <row r="41" spans="1:5" x14ac:dyDescent="0.25">
      <c r="A41" t="s">
        <v>235</v>
      </c>
      <c r="B41">
        <v>0</v>
      </c>
      <c r="C41">
        <v>16</v>
      </c>
      <c r="D41">
        <v>2</v>
      </c>
      <c r="E41">
        <f t="shared" si="0"/>
        <v>16</v>
      </c>
    </row>
    <row r="42" spans="1:5" x14ac:dyDescent="0.25">
      <c r="A42" t="s">
        <v>247</v>
      </c>
      <c r="B42">
        <v>1</v>
      </c>
      <c r="C42">
        <v>15</v>
      </c>
      <c r="D42">
        <v>2</v>
      </c>
      <c r="E42">
        <f t="shared" si="0"/>
        <v>16</v>
      </c>
    </row>
    <row r="43" spans="1:5" x14ac:dyDescent="0.25">
      <c r="A43" t="s">
        <v>257</v>
      </c>
      <c r="B43">
        <v>404</v>
      </c>
      <c r="C43">
        <v>1312</v>
      </c>
      <c r="D43">
        <v>2</v>
      </c>
      <c r="E43">
        <f t="shared" si="0"/>
        <v>1716</v>
      </c>
    </row>
    <row r="44" spans="1:5" x14ac:dyDescent="0.25">
      <c r="A44" t="s">
        <v>265</v>
      </c>
      <c r="B44">
        <v>8</v>
      </c>
      <c r="C44">
        <v>14</v>
      </c>
      <c r="D44">
        <v>2</v>
      </c>
      <c r="E44">
        <f t="shared" si="0"/>
        <v>22</v>
      </c>
    </row>
    <row r="45" spans="1:5" x14ac:dyDescent="0.25">
      <c r="A45" t="s">
        <v>268</v>
      </c>
      <c r="B45">
        <v>0</v>
      </c>
      <c r="C45">
        <v>31</v>
      </c>
      <c r="D45">
        <v>2</v>
      </c>
      <c r="E45">
        <f t="shared" si="0"/>
        <v>31</v>
      </c>
    </row>
    <row r="46" spans="1:5" x14ac:dyDescent="0.25">
      <c r="A46" t="s">
        <v>271</v>
      </c>
      <c r="B46">
        <v>2</v>
      </c>
      <c r="C46">
        <v>26</v>
      </c>
      <c r="D46">
        <v>2</v>
      </c>
      <c r="E46">
        <f t="shared" si="0"/>
        <v>28</v>
      </c>
    </row>
    <row r="47" spans="1:5" x14ac:dyDescent="0.25">
      <c r="A47" t="s">
        <v>273</v>
      </c>
      <c r="B47">
        <v>0</v>
      </c>
      <c r="C47">
        <v>36</v>
      </c>
      <c r="D47">
        <v>2</v>
      </c>
      <c r="E47">
        <f t="shared" si="0"/>
        <v>36</v>
      </c>
    </row>
    <row r="48" spans="1:5" x14ac:dyDescent="0.25">
      <c r="A48" t="s">
        <v>276</v>
      </c>
      <c r="B48">
        <v>1</v>
      </c>
      <c r="C48">
        <v>1</v>
      </c>
      <c r="D48">
        <v>2</v>
      </c>
      <c r="E48">
        <f t="shared" si="0"/>
        <v>2</v>
      </c>
    </row>
    <row r="49" spans="1:5" x14ac:dyDescent="0.25">
      <c r="A49" t="s">
        <v>278</v>
      </c>
      <c r="B49">
        <v>27</v>
      </c>
      <c r="C49">
        <v>10</v>
      </c>
      <c r="D49">
        <v>2</v>
      </c>
      <c r="E49">
        <f t="shared" si="0"/>
        <v>37</v>
      </c>
    </row>
    <row r="50" spans="1:5" x14ac:dyDescent="0.25">
      <c r="A50" t="s">
        <v>9</v>
      </c>
      <c r="B50">
        <v>20</v>
      </c>
      <c r="C50">
        <v>89</v>
      </c>
      <c r="D50">
        <v>2</v>
      </c>
      <c r="E50">
        <f t="shared" si="0"/>
        <v>109</v>
      </c>
    </row>
    <row r="51" spans="1:5" x14ac:dyDescent="0.25">
      <c r="A51" t="s">
        <v>288</v>
      </c>
      <c r="B51">
        <v>50</v>
      </c>
      <c r="C51">
        <v>26</v>
      </c>
      <c r="D51">
        <v>2</v>
      </c>
      <c r="E51">
        <f t="shared" si="0"/>
        <v>76</v>
      </c>
    </row>
    <row r="52" spans="1:5" x14ac:dyDescent="0.25">
      <c r="A52" t="s">
        <v>289</v>
      </c>
      <c r="B52">
        <v>45</v>
      </c>
      <c r="C52">
        <v>14</v>
      </c>
      <c r="D52">
        <v>2</v>
      </c>
      <c r="E52">
        <f t="shared" si="0"/>
        <v>59</v>
      </c>
    </row>
    <row r="53" spans="1:5" x14ac:dyDescent="0.25">
      <c r="A53" t="s">
        <v>296</v>
      </c>
      <c r="B53">
        <v>7</v>
      </c>
      <c r="C53">
        <v>22</v>
      </c>
      <c r="D53">
        <v>2</v>
      </c>
      <c r="E53">
        <f t="shared" si="0"/>
        <v>29</v>
      </c>
    </row>
    <row r="54" spans="1:5" x14ac:dyDescent="0.25">
      <c r="A54" t="s">
        <v>298</v>
      </c>
      <c r="B54">
        <v>37</v>
      </c>
      <c r="C54">
        <v>36</v>
      </c>
      <c r="D54">
        <v>2</v>
      </c>
      <c r="E54">
        <f t="shared" si="0"/>
        <v>73</v>
      </c>
    </row>
    <row r="55" spans="1:5" x14ac:dyDescent="0.25">
      <c r="A55" t="s">
        <v>300</v>
      </c>
      <c r="B55">
        <v>1</v>
      </c>
      <c r="C55">
        <v>1</v>
      </c>
      <c r="D55">
        <v>2</v>
      </c>
      <c r="E55">
        <f t="shared" si="0"/>
        <v>2</v>
      </c>
    </row>
    <row r="56" spans="1:5" x14ac:dyDescent="0.25">
      <c r="A56" t="s">
        <v>312</v>
      </c>
      <c r="B56">
        <v>111</v>
      </c>
      <c r="C56">
        <v>13</v>
      </c>
      <c r="D56">
        <v>2</v>
      </c>
      <c r="E56">
        <f t="shared" si="0"/>
        <v>124</v>
      </c>
    </row>
    <row r="57" spans="1:5" x14ac:dyDescent="0.25">
      <c r="A57" t="s">
        <v>317</v>
      </c>
      <c r="B57">
        <v>53</v>
      </c>
      <c r="C57">
        <v>112</v>
      </c>
      <c r="D57">
        <v>2</v>
      </c>
      <c r="E57">
        <f t="shared" si="0"/>
        <v>165</v>
      </c>
    </row>
    <row r="58" spans="1:5" x14ac:dyDescent="0.25">
      <c r="A58" t="s">
        <v>322</v>
      </c>
      <c r="B58">
        <v>4</v>
      </c>
      <c r="C58">
        <v>18</v>
      </c>
      <c r="D58">
        <v>2</v>
      </c>
      <c r="E58">
        <f t="shared" si="0"/>
        <v>22</v>
      </c>
    </row>
    <row r="59" spans="1:5" x14ac:dyDescent="0.25">
      <c r="A59" t="s">
        <v>323</v>
      </c>
      <c r="B59">
        <v>78</v>
      </c>
      <c r="C59">
        <v>819</v>
      </c>
      <c r="D59">
        <v>2</v>
      </c>
      <c r="E59">
        <f t="shared" si="0"/>
        <v>897</v>
      </c>
    </row>
    <row r="60" spans="1:5" x14ac:dyDescent="0.25">
      <c r="A60" t="s">
        <v>345</v>
      </c>
      <c r="B60">
        <v>0</v>
      </c>
      <c r="C60">
        <v>111</v>
      </c>
      <c r="D60">
        <v>2</v>
      </c>
      <c r="E60">
        <f t="shared" si="0"/>
        <v>111</v>
      </c>
    </row>
    <row r="61" spans="1:5" x14ac:dyDescent="0.25">
      <c r="A61" t="s">
        <v>356</v>
      </c>
      <c r="B61">
        <v>25</v>
      </c>
      <c r="C61">
        <v>7</v>
      </c>
      <c r="D61">
        <v>2</v>
      </c>
      <c r="E61">
        <f t="shared" si="0"/>
        <v>32</v>
      </c>
    </row>
    <row r="62" spans="1:5" x14ac:dyDescent="0.25">
      <c r="A62" t="s">
        <v>365</v>
      </c>
      <c r="B62">
        <v>55</v>
      </c>
      <c r="C62">
        <v>45</v>
      </c>
      <c r="D62">
        <v>2</v>
      </c>
      <c r="E62">
        <f t="shared" si="0"/>
        <v>100</v>
      </c>
    </row>
    <row r="63" spans="1:5" x14ac:dyDescent="0.25">
      <c r="A63" t="s">
        <v>367</v>
      </c>
      <c r="B63">
        <v>0</v>
      </c>
      <c r="C63">
        <v>0</v>
      </c>
      <c r="D63">
        <v>2</v>
      </c>
      <c r="E63">
        <f t="shared" si="0"/>
        <v>0</v>
      </c>
    </row>
    <row r="64" spans="1:5" x14ac:dyDescent="0.25">
      <c r="A64" t="s">
        <v>394</v>
      </c>
      <c r="B64">
        <v>0</v>
      </c>
      <c r="C64">
        <v>21</v>
      </c>
      <c r="D64">
        <v>2</v>
      </c>
      <c r="E64">
        <f t="shared" si="0"/>
        <v>21</v>
      </c>
    </row>
    <row r="65" spans="1:5" x14ac:dyDescent="0.25">
      <c r="A65" t="s">
        <v>407</v>
      </c>
      <c r="B65">
        <v>12</v>
      </c>
      <c r="C65">
        <v>54</v>
      </c>
      <c r="D65">
        <v>2</v>
      </c>
      <c r="E65">
        <f t="shared" si="0"/>
        <v>66</v>
      </c>
    </row>
    <row r="66" spans="1:5" x14ac:dyDescent="0.25">
      <c r="A66" t="s">
        <v>408</v>
      </c>
      <c r="B66">
        <v>0</v>
      </c>
      <c r="C66">
        <v>0</v>
      </c>
      <c r="D66">
        <v>2</v>
      </c>
      <c r="E66">
        <f t="shared" si="0"/>
        <v>0</v>
      </c>
    </row>
    <row r="67" spans="1:5" x14ac:dyDescent="0.25">
      <c r="A67" t="s">
        <v>414</v>
      </c>
      <c r="B67">
        <v>33</v>
      </c>
      <c r="C67">
        <v>130</v>
      </c>
      <c r="D67">
        <v>2</v>
      </c>
      <c r="E67">
        <f t="shared" si="0"/>
        <v>163</v>
      </c>
    </row>
    <row r="68" spans="1:5" x14ac:dyDescent="0.25">
      <c r="A68" t="s">
        <v>422</v>
      </c>
      <c r="B68">
        <v>6</v>
      </c>
      <c r="C68">
        <v>0</v>
      </c>
      <c r="D68">
        <v>2</v>
      </c>
      <c r="E68">
        <f t="shared" ref="E68:E131" si="2">SUM(C68,B68)</f>
        <v>6</v>
      </c>
    </row>
    <row r="69" spans="1:5" x14ac:dyDescent="0.25">
      <c r="A69" t="s">
        <v>428</v>
      </c>
      <c r="B69">
        <v>89</v>
      </c>
      <c r="C69">
        <v>50</v>
      </c>
      <c r="D69">
        <v>2</v>
      </c>
      <c r="E69">
        <f t="shared" si="2"/>
        <v>139</v>
      </c>
    </row>
    <row r="70" spans="1:5" x14ac:dyDescent="0.25">
      <c r="A70" t="s">
        <v>439</v>
      </c>
      <c r="B70">
        <v>0</v>
      </c>
      <c r="C70">
        <v>0</v>
      </c>
      <c r="D70">
        <v>2</v>
      </c>
      <c r="E70">
        <f t="shared" si="2"/>
        <v>0</v>
      </c>
    </row>
    <row r="71" spans="1:5" x14ac:dyDescent="0.25">
      <c r="A71" t="s">
        <v>452</v>
      </c>
      <c r="B71">
        <v>52</v>
      </c>
      <c r="C71">
        <v>377</v>
      </c>
      <c r="D71">
        <v>2</v>
      </c>
      <c r="E71">
        <f t="shared" si="2"/>
        <v>429</v>
      </c>
    </row>
    <row r="72" spans="1:5" x14ac:dyDescent="0.25">
      <c r="A72" t="s">
        <v>466</v>
      </c>
      <c r="B72">
        <v>188</v>
      </c>
      <c r="C72">
        <v>292</v>
      </c>
      <c r="D72">
        <v>2</v>
      </c>
      <c r="E72">
        <f t="shared" si="2"/>
        <v>480</v>
      </c>
    </row>
    <row r="73" spans="1:5" x14ac:dyDescent="0.25">
      <c r="A73" t="s">
        <v>467</v>
      </c>
      <c r="B73">
        <v>56</v>
      </c>
      <c r="C73">
        <v>142</v>
      </c>
      <c r="D73">
        <v>2</v>
      </c>
      <c r="E73">
        <f t="shared" si="2"/>
        <v>198</v>
      </c>
    </row>
    <row r="74" spans="1:5" x14ac:dyDescent="0.25">
      <c r="A74" t="s">
        <v>468</v>
      </c>
      <c r="B74">
        <v>23</v>
      </c>
      <c r="C74">
        <v>74</v>
      </c>
      <c r="D74">
        <v>2</v>
      </c>
      <c r="E74">
        <f t="shared" si="2"/>
        <v>97</v>
      </c>
    </row>
    <row r="75" spans="1:5" x14ac:dyDescent="0.25">
      <c r="A75" t="s">
        <v>473</v>
      </c>
      <c r="B75">
        <v>0</v>
      </c>
      <c r="C75">
        <v>0</v>
      </c>
      <c r="D75">
        <v>2</v>
      </c>
      <c r="E75">
        <f t="shared" si="2"/>
        <v>0</v>
      </c>
    </row>
    <row r="76" spans="1:5" x14ac:dyDescent="0.25">
      <c r="A76" t="s">
        <v>486</v>
      </c>
      <c r="B76">
        <v>24</v>
      </c>
      <c r="C76">
        <v>3</v>
      </c>
      <c r="D76">
        <v>2</v>
      </c>
      <c r="E76">
        <f t="shared" si="2"/>
        <v>27</v>
      </c>
    </row>
    <row r="77" spans="1:5" x14ac:dyDescent="0.25">
      <c r="A77" t="s">
        <v>487</v>
      </c>
      <c r="B77">
        <v>0</v>
      </c>
      <c r="C77">
        <v>0</v>
      </c>
      <c r="D77">
        <v>2</v>
      </c>
      <c r="E77">
        <f t="shared" si="2"/>
        <v>0</v>
      </c>
    </row>
    <row r="78" spans="1:5" x14ac:dyDescent="0.25">
      <c r="A78" t="s">
        <v>489</v>
      </c>
      <c r="B78">
        <v>4</v>
      </c>
      <c r="C78">
        <v>0</v>
      </c>
      <c r="D78">
        <v>2</v>
      </c>
      <c r="E78">
        <f t="shared" si="2"/>
        <v>4</v>
      </c>
    </row>
    <row r="79" spans="1:5" x14ac:dyDescent="0.25">
      <c r="A79" t="s">
        <v>490</v>
      </c>
      <c r="B79">
        <v>59</v>
      </c>
      <c r="C79">
        <v>37</v>
      </c>
      <c r="D79">
        <v>2</v>
      </c>
      <c r="E79">
        <f t="shared" si="2"/>
        <v>96</v>
      </c>
    </row>
    <row r="80" spans="1:5" x14ac:dyDescent="0.25">
      <c r="A80" t="s">
        <v>188</v>
      </c>
      <c r="B80">
        <v>0</v>
      </c>
      <c r="C80">
        <v>0</v>
      </c>
      <c r="D80">
        <v>1</v>
      </c>
      <c r="E80">
        <f t="shared" si="2"/>
        <v>0</v>
      </c>
    </row>
    <row r="81" spans="1:5" x14ac:dyDescent="0.25">
      <c r="A81" t="s">
        <v>189</v>
      </c>
      <c r="B81">
        <v>11</v>
      </c>
      <c r="C81">
        <v>78</v>
      </c>
      <c r="D81">
        <v>1</v>
      </c>
      <c r="E81">
        <f t="shared" si="2"/>
        <v>89</v>
      </c>
    </row>
    <row r="82" spans="1:5" x14ac:dyDescent="0.25">
      <c r="A82" t="s">
        <v>190</v>
      </c>
      <c r="B82">
        <v>0</v>
      </c>
      <c r="C82">
        <v>2</v>
      </c>
      <c r="D82">
        <v>1</v>
      </c>
      <c r="E82">
        <f t="shared" si="2"/>
        <v>2</v>
      </c>
    </row>
    <row r="83" spans="1:5" x14ac:dyDescent="0.25">
      <c r="A83" t="s">
        <v>193</v>
      </c>
      <c r="B83">
        <v>0</v>
      </c>
      <c r="C83">
        <v>0</v>
      </c>
      <c r="D83">
        <v>1</v>
      </c>
      <c r="E83">
        <f t="shared" si="2"/>
        <v>0</v>
      </c>
    </row>
    <row r="84" spans="1:5" x14ac:dyDescent="0.25">
      <c r="A84" t="s">
        <v>194</v>
      </c>
      <c r="B84">
        <v>0</v>
      </c>
      <c r="C84">
        <v>2</v>
      </c>
      <c r="D84">
        <v>1</v>
      </c>
      <c r="E84">
        <f t="shared" si="2"/>
        <v>2</v>
      </c>
    </row>
    <row r="85" spans="1:5" x14ac:dyDescent="0.25">
      <c r="A85" t="s">
        <v>195</v>
      </c>
      <c r="B85">
        <v>4</v>
      </c>
      <c r="C85">
        <v>0</v>
      </c>
      <c r="D85">
        <v>1</v>
      </c>
      <c r="E85">
        <f t="shared" si="2"/>
        <v>4</v>
      </c>
    </row>
    <row r="86" spans="1:5" x14ac:dyDescent="0.25">
      <c r="A86" t="s">
        <v>196</v>
      </c>
      <c r="B86">
        <v>4</v>
      </c>
      <c r="C86">
        <v>0</v>
      </c>
      <c r="D86">
        <v>1</v>
      </c>
      <c r="E86">
        <f t="shared" si="2"/>
        <v>4</v>
      </c>
    </row>
    <row r="87" spans="1:5" x14ac:dyDescent="0.25">
      <c r="A87" t="s">
        <v>197</v>
      </c>
      <c r="B87">
        <v>0</v>
      </c>
      <c r="C87">
        <v>0</v>
      </c>
      <c r="D87">
        <v>1</v>
      </c>
      <c r="E87">
        <f t="shared" si="2"/>
        <v>0</v>
      </c>
    </row>
    <row r="88" spans="1:5" x14ac:dyDescent="0.25">
      <c r="A88" t="s">
        <v>199</v>
      </c>
      <c r="B88">
        <v>0</v>
      </c>
      <c r="C88">
        <v>0</v>
      </c>
      <c r="D88">
        <v>1</v>
      </c>
      <c r="E88">
        <f t="shared" si="2"/>
        <v>0</v>
      </c>
    </row>
    <row r="89" spans="1:5" x14ac:dyDescent="0.25">
      <c r="A89" t="s">
        <v>202</v>
      </c>
      <c r="B89">
        <v>0</v>
      </c>
      <c r="C89">
        <v>0</v>
      </c>
      <c r="D89">
        <v>1</v>
      </c>
      <c r="E89">
        <f t="shared" si="2"/>
        <v>0</v>
      </c>
    </row>
    <row r="90" spans="1:5" x14ac:dyDescent="0.25">
      <c r="A90" t="s">
        <v>203</v>
      </c>
      <c r="B90">
        <v>22</v>
      </c>
      <c r="C90">
        <v>14</v>
      </c>
      <c r="D90">
        <v>1</v>
      </c>
      <c r="E90">
        <f t="shared" si="2"/>
        <v>36</v>
      </c>
    </row>
    <row r="91" spans="1:5" x14ac:dyDescent="0.25">
      <c r="A91" t="s">
        <v>204</v>
      </c>
      <c r="B91">
        <v>0</v>
      </c>
      <c r="C91">
        <v>0</v>
      </c>
      <c r="D91">
        <v>1</v>
      </c>
      <c r="E91">
        <f t="shared" si="2"/>
        <v>0</v>
      </c>
    </row>
    <row r="92" spans="1:5" x14ac:dyDescent="0.25">
      <c r="A92" t="s">
        <v>205</v>
      </c>
      <c r="B92">
        <v>2</v>
      </c>
      <c r="C92">
        <v>41</v>
      </c>
      <c r="D92">
        <v>1</v>
      </c>
      <c r="E92">
        <f t="shared" si="2"/>
        <v>43</v>
      </c>
    </row>
    <row r="93" spans="1:5" x14ac:dyDescent="0.25">
      <c r="A93" t="s">
        <v>207</v>
      </c>
      <c r="B93">
        <v>9</v>
      </c>
      <c r="C93">
        <v>11</v>
      </c>
      <c r="D93">
        <v>1</v>
      </c>
      <c r="E93">
        <f t="shared" si="2"/>
        <v>20</v>
      </c>
    </row>
    <row r="94" spans="1:5" x14ac:dyDescent="0.25">
      <c r="A94" t="s">
        <v>208</v>
      </c>
      <c r="B94">
        <v>0</v>
      </c>
      <c r="C94">
        <v>7</v>
      </c>
      <c r="D94">
        <v>1</v>
      </c>
      <c r="E94">
        <f t="shared" si="2"/>
        <v>7</v>
      </c>
    </row>
    <row r="95" spans="1:5" x14ac:dyDescent="0.25">
      <c r="A95" t="s">
        <v>210</v>
      </c>
      <c r="B95">
        <v>2</v>
      </c>
      <c r="C95">
        <v>14</v>
      </c>
      <c r="D95">
        <v>1</v>
      </c>
      <c r="E95">
        <f t="shared" si="2"/>
        <v>16</v>
      </c>
    </row>
    <row r="96" spans="1:5" x14ac:dyDescent="0.25">
      <c r="A96" t="s">
        <v>211</v>
      </c>
      <c r="B96">
        <v>19</v>
      </c>
      <c r="C96">
        <v>36</v>
      </c>
      <c r="D96">
        <v>1</v>
      </c>
      <c r="E96">
        <f t="shared" si="2"/>
        <v>55</v>
      </c>
    </row>
    <row r="97" spans="1:5" x14ac:dyDescent="0.25">
      <c r="A97" t="s">
        <v>212</v>
      </c>
      <c r="B97">
        <v>0</v>
      </c>
      <c r="C97">
        <v>5</v>
      </c>
      <c r="D97">
        <v>1</v>
      </c>
      <c r="E97">
        <f t="shared" si="2"/>
        <v>5</v>
      </c>
    </row>
    <row r="98" spans="1:5" x14ac:dyDescent="0.25">
      <c r="A98" t="s">
        <v>214</v>
      </c>
      <c r="B98">
        <v>0</v>
      </c>
      <c r="C98">
        <v>0</v>
      </c>
      <c r="D98">
        <v>1</v>
      </c>
      <c r="E98">
        <f t="shared" si="2"/>
        <v>0</v>
      </c>
    </row>
    <row r="99" spans="1:5" x14ac:dyDescent="0.25">
      <c r="A99" t="s">
        <v>215</v>
      </c>
      <c r="B99">
        <v>1</v>
      </c>
      <c r="C99">
        <v>6</v>
      </c>
      <c r="D99">
        <v>1</v>
      </c>
      <c r="E99">
        <f t="shared" si="2"/>
        <v>7</v>
      </c>
    </row>
    <row r="100" spans="1:5" x14ac:dyDescent="0.25">
      <c r="A100" t="s">
        <v>216</v>
      </c>
      <c r="B100">
        <v>0</v>
      </c>
      <c r="C100">
        <v>0</v>
      </c>
      <c r="D100">
        <v>1</v>
      </c>
      <c r="E100">
        <f t="shared" si="2"/>
        <v>0</v>
      </c>
    </row>
    <row r="101" spans="1:5" x14ac:dyDescent="0.25">
      <c r="A101" t="s">
        <v>217</v>
      </c>
      <c r="B101">
        <v>0</v>
      </c>
      <c r="C101">
        <v>0</v>
      </c>
      <c r="D101">
        <v>1</v>
      </c>
      <c r="E101">
        <f t="shared" si="2"/>
        <v>0</v>
      </c>
    </row>
    <row r="102" spans="1:5" x14ac:dyDescent="0.25">
      <c r="A102" t="s">
        <v>218</v>
      </c>
      <c r="B102">
        <v>17</v>
      </c>
      <c r="C102">
        <v>66</v>
      </c>
      <c r="D102">
        <v>1</v>
      </c>
      <c r="E102">
        <f t="shared" si="2"/>
        <v>83</v>
      </c>
    </row>
    <row r="103" spans="1:5" x14ac:dyDescent="0.25">
      <c r="A103" t="s">
        <v>219</v>
      </c>
      <c r="B103">
        <v>2</v>
      </c>
      <c r="C103">
        <v>0</v>
      </c>
      <c r="D103">
        <v>1</v>
      </c>
      <c r="E103">
        <f t="shared" si="2"/>
        <v>2</v>
      </c>
    </row>
    <row r="104" spans="1:5" x14ac:dyDescent="0.25">
      <c r="A104" t="s">
        <v>220</v>
      </c>
      <c r="B104">
        <v>6</v>
      </c>
      <c r="C104">
        <v>47</v>
      </c>
      <c r="D104">
        <v>1</v>
      </c>
      <c r="E104">
        <f t="shared" si="2"/>
        <v>53</v>
      </c>
    </row>
    <row r="105" spans="1:5" x14ac:dyDescent="0.25">
      <c r="A105" t="s">
        <v>221</v>
      </c>
      <c r="B105">
        <v>0</v>
      </c>
      <c r="C105">
        <v>0</v>
      </c>
      <c r="D105">
        <v>1</v>
      </c>
      <c r="E105">
        <f t="shared" si="2"/>
        <v>0</v>
      </c>
    </row>
    <row r="106" spans="1:5" x14ac:dyDescent="0.25">
      <c r="A106" t="s">
        <v>222</v>
      </c>
      <c r="B106">
        <v>20</v>
      </c>
      <c r="C106">
        <v>238</v>
      </c>
      <c r="D106">
        <v>1</v>
      </c>
      <c r="E106">
        <f t="shared" si="2"/>
        <v>258</v>
      </c>
    </row>
    <row r="107" spans="1:5" x14ac:dyDescent="0.25">
      <c r="A107" t="s">
        <v>223</v>
      </c>
      <c r="B107">
        <v>67</v>
      </c>
      <c r="C107">
        <v>178</v>
      </c>
      <c r="D107">
        <v>1</v>
      </c>
      <c r="E107">
        <f t="shared" si="2"/>
        <v>245</v>
      </c>
    </row>
    <row r="108" spans="1:5" x14ac:dyDescent="0.25">
      <c r="A108" t="s">
        <v>225</v>
      </c>
      <c r="B108">
        <v>14</v>
      </c>
      <c r="C108">
        <v>11</v>
      </c>
      <c r="D108">
        <v>1</v>
      </c>
      <c r="E108">
        <f t="shared" si="2"/>
        <v>25</v>
      </c>
    </row>
    <row r="109" spans="1:5" x14ac:dyDescent="0.25">
      <c r="A109" t="s">
        <v>226</v>
      </c>
      <c r="B109">
        <v>12</v>
      </c>
      <c r="C109">
        <v>9</v>
      </c>
      <c r="D109">
        <v>1</v>
      </c>
      <c r="E109">
        <f t="shared" si="2"/>
        <v>21</v>
      </c>
    </row>
    <row r="110" spans="1:5" x14ac:dyDescent="0.25">
      <c r="A110" t="s">
        <v>227</v>
      </c>
      <c r="B110">
        <v>0</v>
      </c>
      <c r="C110">
        <v>0</v>
      </c>
      <c r="D110">
        <v>1</v>
      </c>
      <c r="E110">
        <f t="shared" si="2"/>
        <v>0</v>
      </c>
    </row>
    <row r="111" spans="1:5" x14ac:dyDescent="0.25">
      <c r="A111" t="s">
        <v>228</v>
      </c>
      <c r="B111">
        <v>6</v>
      </c>
      <c r="C111">
        <v>79</v>
      </c>
      <c r="D111">
        <v>1</v>
      </c>
      <c r="E111">
        <f t="shared" si="2"/>
        <v>85</v>
      </c>
    </row>
    <row r="112" spans="1:5" x14ac:dyDescent="0.25">
      <c r="A112" t="s">
        <v>230</v>
      </c>
      <c r="B112">
        <v>1</v>
      </c>
      <c r="C112">
        <v>5</v>
      </c>
      <c r="D112">
        <v>1</v>
      </c>
      <c r="E112">
        <f t="shared" si="2"/>
        <v>6</v>
      </c>
    </row>
    <row r="113" spans="1:5" x14ac:dyDescent="0.25">
      <c r="A113" t="s">
        <v>231</v>
      </c>
      <c r="B113">
        <v>2</v>
      </c>
      <c r="C113">
        <v>12</v>
      </c>
      <c r="D113">
        <v>1</v>
      </c>
      <c r="E113">
        <f t="shared" si="2"/>
        <v>14</v>
      </c>
    </row>
    <row r="114" spans="1:5" x14ac:dyDescent="0.25">
      <c r="A114" t="s">
        <v>232</v>
      </c>
      <c r="B114">
        <v>4</v>
      </c>
      <c r="C114">
        <v>7</v>
      </c>
      <c r="D114">
        <v>1</v>
      </c>
      <c r="E114">
        <f t="shared" si="2"/>
        <v>11</v>
      </c>
    </row>
    <row r="115" spans="1:5" x14ac:dyDescent="0.25">
      <c r="A115" t="s">
        <v>233</v>
      </c>
      <c r="B115">
        <v>39</v>
      </c>
      <c r="C115">
        <v>5</v>
      </c>
      <c r="D115">
        <v>1</v>
      </c>
      <c r="E115">
        <f t="shared" si="2"/>
        <v>44</v>
      </c>
    </row>
    <row r="116" spans="1:5" x14ac:dyDescent="0.25">
      <c r="A116" t="s">
        <v>234</v>
      </c>
      <c r="B116">
        <v>0</v>
      </c>
      <c r="C116">
        <v>2</v>
      </c>
      <c r="D116">
        <v>1</v>
      </c>
      <c r="E116">
        <f t="shared" si="2"/>
        <v>2</v>
      </c>
    </row>
    <row r="117" spans="1:5" x14ac:dyDescent="0.25">
      <c r="A117" t="s">
        <v>236</v>
      </c>
      <c r="B117">
        <v>48</v>
      </c>
      <c r="C117">
        <v>262</v>
      </c>
      <c r="D117">
        <v>1</v>
      </c>
      <c r="E117">
        <f t="shared" si="2"/>
        <v>310</v>
      </c>
    </row>
    <row r="118" spans="1:5" x14ac:dyDescent="0.25">
      <c r="A118" t="s">
        <v>237</v>
      </c>
      <c r="B118">
        <v>42</v>
      </c>
      <c r="C118">
        <v>100</v>
      </c>
      <c r="D118">
        <v>1</v>
      </c>
      <c r="E118">
        <f t="shared" si="2"/>
        <v>142</v>
      </c>
    </row>
    <row r="119" spans="1:5" x14ac:dyDescent="0.25">
      <c r="A119" t="s">
        <v>238</v>
      </c>
      <c r="B119">
        <v>0</v>
      </c>
      <c r="C119">
        <v>0</v>
      </c>
      <c r="D119">
        <v>1</v>
      </c>
      <c r="E119">
        <f t="shared" si="2"/>
        <v>0</v>
      </c>
    </row>
    <row r="120" spans="1:5" x14ac:dyDescent="0.25">
      <c r="A120" t="s">
        <v>239</v>
      </c>
      <c r="B120">
        <v>78</v>
      </c>
      <c r="C120">
        <v>105</v>
      </c>
      <c r="D120">
        <v>1</v>
      </c>
      <c r="E120">
        <f t="shared" si="2"/>
        <v>183</v>
      </c>
    </row>
    <row r="121" spans="1:5" x14ac:dyDescent="0.25">
      <c r="A121" t="s">
        <v>240</v>
      </c>
      <c r="B121">
        <v>48</v>
      </c>
      <c r="C121">
        <v>89</v>
      </c>
      <c r="D121">
        <v>1</v>
      </c>
      <c r="E121">
        <f t="shared" si="2"/>
        <v>137</v>
      </c>
    </row>
    <row r="122" spans="1:5" x14ac:dyDescent="0.25">
      <c r="A122" t="s">
        <v>241</v>
      </c>
      <c r="B122">
        <v>0</v>
      </c>
      <c r="C122">
        <v>1</v>
      </c>
      <c r="D122">
        <v>1</v>
      </c>
      <c r="E122">
        <f t="shared" si="2"/>
        <v>1</v>
      </c>
    </row>
    <row r="123" spans="1:5" x14ac:dyDescent="0.25">
      <c r="A123" t="s">
        <v>242</v>
      </c>
      <c r="B123">
        <v>0</v>
      </c>
      <c r="C123">
        <v>0</v>
      </c>
      <c r="D123">
        <v>1</v>
      </c>
      <c r="E123">
        <f t="shared" si="2"/>
        <v>0</v>
      </c>
    </row>
    <row r="124" spans="1:5" x14ac:dyDescent="0.25">
      <c r="A124" t="s">
        <v>243</v>
      </c>
      <c r="B124">
        <v>2</v>
      </c>
      <c r="C124">
        <v>4</v>
      </c>
      <c r="D124">
        <v>1</v>
      </c>
      <c r="E124">
        <f t="shared" si="2"/>
        <v>6</v>
      </c>
    </row>
    <row r="125" spans="1:5" x14ac:dyDescent="0.25">
      <c r="A125" t="s">
        <v>244</v>
      </c>
      <c r="B125">
        <v>0</v>
      </c>
      <c r="C125">
        <v>6</v>
      </c>
      <c r="D125">
        <v>1</v>
      </c>
      <c r="E125">
        <f t="shared" si="2"/>
        <v>6</v>
      </c>
    </row>
    <row r="126" spans="1:5" x14ac:dyDescent="0.25">
      <c r="A126" t="s">
        <v>246</v>
      </c>
      <c r="B126">
        <v>1</v>
      </c>
      <c r="C126">
        <v>24</v>
      </c>
      <c r="D126">
        <v>1</v>
      </c>
      <c r="E126">
        <f t="shared" si="2"/>
        <v>25</v>
      </c>
    </row>
    <row r="127" spans="1:5" x14ac:dyDescent="0.25">
      <c r="A127" t="s">
        <v>248</v>
      </c>
      <c r="B127">
        <v>2</v>
      </c>
      <c r="C127">
        <v>0</v>
      </c>
      <c r="D127">
        <v>1</v>
      </c>
      <c r="E127">
        <f t="shared" si="2"/>
        <v>2</v>
      </c>
    </row>
    <row r="128" spans="1:5" x14ac:dyDescent="0.25">
      <c r="A128" t="s">
        <v>249</v>
      </c>
      <c r="B128">
        <v>0</v>
      </c>
      <c r="C128">
        <v>1</v>
      </c>
      <c r="D128">
        <v>1</v>
      </c>
      <c r="E128">
        <f t="shared" si="2"/>
        <v>1</v>
      </c>
    </row>
    <row r="129" spans="1:5" x14ac:dyDescent="0.25">
      <c r="A129" t="s">
        <v>250</v>
      </c>
      <c r="B129">
        <v>3</v>
      </c>
      <c r="C129">
        <v>24</v>
      </c>
      <c r="D129">
        <v>1</v>
      </c>
      <c r="E129">
        <f t="shared" si="2"/>
        <v>27</v>
      </c>
    </row>
    <row r="130" spans="1:5" x14ac:dyDescent="0.25">
      <c r="A130" t="s">
        <v>251</v>
      </c>
      <c r="B130">
        <v>5</v>
      </c>
      <c r="C130">
        <v>7</v>
      </c>
      <c r="D130">
        <v>1</v>
      </c>
      <c r="E130">
        <f t="shared" si="2"/>
        <v>12</v>
      </c>
    </row>
    <row r="131" spans="1:5" x14ac:dyDescent="0.25">
      <c r="A131" t="s">
        <v>252</v>
      </c>
      <c r="B131">
        <v>0</v>
      </c>
      <c r="C131">
        <v>0</v>
      </c>
      <c r="D131">
        <v>1</v>
      </c>
      <c r="E131">
        <f t="shared" si="2"/>
        <v>0</v>
      </c>
    </row>
    <row r="132" spans="1:5" x14ac:dyDescent="0.25">
      <c r="A132" t="s">
        <v>253</v>
      </c>
      <c r="B132">
        <v>16</v>
      </c>
      <c r="C132">
        <v>11</v>
      </c>
      <c r="D132">
        <v>1</v>
      </c>
      <c r="E132">
        <f t="shared" ref="E132:E195" si="3">SUM(C132,B132)</f>
        <v>27</v>
      </c>
    </row>
    <row r="133" spans="1:5" x14ac:dyDescent="0.25">
      <c r="A133" t="s">
        <v>256</v>
      </c>
      <c r="B133">
        <v>0</v>
      </c>
      <c r="C133">
        <v>0</v>
      </c>
      <c r="D133">
        <v>1</v>
      </c>
      <c r="E133">
        <f t="shared" si="3"/>
        <v>0</v>
      </c>
    </row>
    <row r="134" spans="1:5" x14ac:dyDescent="0.25">
      <c r="A134" t="s">
        <v>259</v>
      </c>
      <c r="B134">
        <v>31</v>
      </c>
      <c r="C134">
        <v>61</v>
      </c>
      <c r="D134">
        <v>1</v>
      </c>
      <c r="E134">
        <f t="shared" si="3"/>
        <v>92</v>
      </c>
    </row>
    <row r="135" spans="1:5" x14ac:dyDescent="0.25">
      <c r="A135" t="s">
        <v>261</v>
      </c>
      <c r="B135">
        <v>10</v>
      </c>
      <c r="C135">
        <v>5</v>
      </c>
      <c r="D135">
        <v>1</v>
      </c>
      <c r="E135">
        <f t="shared" si="3"/>
        <v>15</v>
      </c>
    </row>
    <row r="136" spans="1:5" x14ac:dyDescent="0.25">
      <c r="A136" t="s">
        <v>262</v>
      </c>
      <c r="B136">
        <v>36</v>
      </c>
      <c r="C136">
        <v>142</v>
      </c>
      <c r="D136">
        <v>1</v>
      </c>
      <c r="E136">
        <f t="shared" si="3"/>
        <v>178</v>
      </c>
    </row>
    <row r="137" spans="1:5" x14ac:dyDescent="0.25">
      <c r="A137" t="s">
        <v>263</v>
      </c>
      <c r="B137">
        <v>1</v>
      </c>
      <c r="C137">
        <v>2</v>
      </c>
      <c r="D137">
        <v>1</v>
      </c>
      <c r="E137">
        <f t="shared" si="3"/>
        <v>3</v>
      </c>
    </row>
    <row r="138" spans="1:5" x14ac:dyDescent="0.25">
      <c r="A138" t="s">
        <v>264</v>
      </c>
      <c r="B138">
        <v>0</v>
      </c>
      <c r="C138">
        <v>0</v>
      </c>
      <c r="D138">
        <v>1</v>
      </c>
      <c r="E138">
        <f t="shared" si="3"/>
        <v>0</v>
      </c>
    </row>
    <row r="139" spans="1:5" x14ac:dyDescent="0.25">
      <c r="A139" t="s">
        <v>266</v>
      </c>
      <c r="B139">
        <v>0</v>
      </c>
      <c r="C139">
        <v>0</v>
      </c>
      <c r="D139">
        <v>1</v>
      </c>
      <c r="E139">
        <f t="shared" si="3"/>
        <v>0</v>
      </c>
    </row>
    <row r="140" spans="1:5" x14ac:dyDescent="0.25">
      <c r="A140" t="s">
        <v>267</v>
      </c>
      <c r="B140">
        <v>14</v>
      </c>
      <c r="C140">
        <v>14</v>
      </c>
      <c r="D140">
        <v>1</v>
      </c>
      <c r="E140">
        <f t="shared" si="3"/>
        <v>28</v>
      </c>
    </row>
    <row r="141" spans="1:5" x14ac:dyDescent="0.25">
      <c r="A141" t="s">
        <v>269</v>
      </c>
      <c r="B141">
        <v>2</v>
      </c>
      <c r="C141">
        <v>5</v>
      </c>
      <c r="D141">
        <v>1</v>
      </c>
      <c r="E141">
        <f t="shared" si="3"/>
        <v>7</v>
      </c>
    </row>
    <row r="142" spans="1:5" x14ac:dyDescent="0.25">
      <c r="A142" t="s">
        <v>272</v>
      </c>
      <c r="B142">
        <v>6</v>
      </c>
      <c r="C142">
        <v>31</v>
      </c>
      <c r="D142">
        <v>1</v>
      </c>
      <c r="E142">
        <f t="shared" si="3"/>
        <v>37</v>
      </c>
    </row>
    <row r="143" spans="1:5" x14ac:dyDescent="0.25">
      <c r="A143" t="s">
        <v>274</v>
      </c>
      <c r="B143">
        <v>8</v>
      </c>
      <c r="C143">
        <v>6</v>
      </c>
      <c r="D143">
        <v>1</v>
      </c>
      <c r="E143">
        <f t="shared" si="3"/>
        <v>14</v>
      </c>
    </row>
    <row r="144" spans="1:5" x14ac:dyDescent="0.25">
      <c r="A144" t="s">
        <v>275</v>
      </c>
      <c r="B144">
        <v>1</v>
      </c>
      <c r="C144">
        <v>7</v>
      </c>
      <c r="D144">
        <v>1</v>
      </c>
      <c r="E144">
        <f t="shared" si="3"/>
        <v>8</v>
      </c>
    </row>
    <row r="145" spans="1:5" x14ac:dyDescent="0.25">
      <c r="A145" t="s">
        <v>277</v>
      </c>
      <c r="B145">
        <v>0</v>
      </c>
      <c r="C145">
        <v>6</v>
      </c>
      <c r="D145">
        <v>1</v>
      </c>
      <c r="E145">
        <f t="shared" si="3"/>
        <v>6</v>
      </c>
    </row>
    <row r="146" spans="1:5" x14ac:dyDescent="0.25">
      <c r="A146" t="s">
        <v>279</v>
      </c>
      <c r="B146">
        <v>0</v>
      </c>
      <c r="C146">
        <v>2</v>
      </c>
      <c r="D146">
        <v>1</v>
      </c>
      <c r="E146">
        <f t="shared" si="3"/>
        <v>2</v>
      </c>
    </row>
    <row r="147" spans="1:5" x14ac:dyDescent="0.25">
      <c r="A147" t="s">
        <v>280</v>
      </c>
      <c r="B147">
        <v>0</v>
      </c>
      <c r="C147">
        <v>1</v>
      </c>
      <c r="D147">
        <v>1</v>
      </c>
      <c r="E147">
        <f t="shared" si="3"/>
        <v>1</v>
      </c>
    </row>
    <row r="148" spans="1:5" x14ac:dyDescent="0.25">
      <c r="A148" t="s">
        <v>281</v>
      </c>
      <c r="B148">
        <v>0</v>
      </c>
      <c r="C148">
        <v>0</v>
      </c>
      <c r="D148">
        <v>1</v>
      </c>
      <c r="E148">
        <f t="shared" si="3"/>
        <v>0</v>
      </c>
    </row>
    <row r="149" spans="1:5" x14ac:dyDescent="0.25">
      <c r="A149" t="s">
        <v>282</v>
      </c>
      <c r="B149">
        <v>0</v>
      </c>
      <c r="C149">
        <v>13</v>
      </c>
      <c r="D149">
        <v>1</v>
      </c>
      <c r="E149">
        <f t="shared" si="3"/>
        <v>13</v>
      </c>
    </row>
    <row r="150" spans="1:5" x14ac:dyDescent="0.25">
      <c r="A150" t="s">
        <v>283</v>
      </c>
      <c r="B150">
        <v>1</v>
      </c>
      <c r="C150">
        <v>8</v>
      </c>
      <c r="D150">
        <v>1</v>
      </c>
      <c r="E150">
        <f t="shared" si="3"/>
        <v>9</v>
      </c>
    </row>
    <row r="151" spans="1:5" x14ac:dyDescent="0.25">
      <c r="A151" t="s">
        <v>284</v>
      </c>
      <c r="B151">
        <v>0</v>
      </c>
      <c r="C151">
        <v>0</v>
      </c>
      <c r="D151">
        <v>1</v>
      </c>
      <c r="E151">
        <f t="shared" si="3"/>
        <v>0</v>
      </c>
    </row>
    <row r="152" spans="1:5" x14ac:dyDescent="0.25">
      <c r="A152" t="s">
        <v>286</v>
      </c>
      <c r="B152">
        <v>56</v>
      </c>
      <c r="C152">
        <v>36</v>
      </c>
      <c r="D152">
        <v>1</v>
      </c>
      <c r="E152">
        <f t="shared" si="3"/>
        <v>92</v>
      </c>
    </row>
    <row r="153" spans="1:5" x14ac:dyDescent="0.25">
      <c r="A153" t="s">
        <v>287</v>
      </c>
      <c r="B153">
        <v>47</v>
      </c>
      <c r="C153">
        <v>27</v>
      </c>
      <c r="D153">
        <v>1</v>
      </c>
      <c r="E153">
        <f t="shared" si="3"/>
        <v>74</v>
      </c>
    </row>
    <row r="154" spans="1:5" x14ac:dyDescent="0.25">
      <c r="A154" t="s">
        <v>290</v>
      </c>
      <c r="B154">
        <v>45</v>
      </c>
      <c r="C154">
        <v>14</v>
      </c>
      <c r="D154">
        <v>1</v>
      </c>
      <c r="E154">
        <f t="shared" si="3"/>
        <v>59</v>
      </c>
    </row>
    <row r="155" spans="1:5" x14ac:dyDescent="0.25">
      <c r="A155" t="s">
        <v>292</v>
      </c>
      <c r="B155">
        <v>0</v>
      </c>
      <c r="C155">
        <v>0</v>
      </c>
      <c r="D155">
        <v>1</v>
      </c>
      <c r="E155">
        <f t="shared" si="3"/>
        <v>0</v>
      </c>
    </row>
    <row r="156" spans="1:5" x14ac:dyDescent="0.25">
      <c r="A156" t="s">
        <v>293</v>
      </c>
      <c r="B156">
        <v>3</v>
      </c>
      <c r="C156">
        <v>6</v>
      </c>
      <c r="D156">
        <v>1</v>
      </c>
      <c r="E156">
        <f t="shared" si="3"/>
        <v>9</v>
      </c>
    </row>
    <row r="157" spans="1:5" x14ac:dyDescent="0.25">
      <c r="A157" t="s">
        <v>294</v>
      </c>
      <c r="B157">
        <v>74</v>
      </c>
      <c r="C157">
        <v>15</v>
      </c>
      <c r="D157">
        <v>1</v>
      </c>
      <c r="E157">
        <f t="shared" si="3"/>
        <v>89</v>
      </c>
    </row>
    <row r="158" spans="1:5" x14ac:dyDescent="0.25">
      <c r="A158" t="s">
        <v>295</v>
      </c>
      <c r="B158">
        <v>4</v>
      </c>
      <c r="C158">
        <v>10</v>
      </c>
      <c r="D158">
        <v>1</v>
      </c>
      <c r="E158">
        <f t="shared" si="3"/>
        <v>14</v>
      </c>
    </row>
    <row r="159" spans="1:5" x14ac:dyDescent="0.25">
      <c r="A159" t="s">
        <v>297</v>
      </c>
      <c r="B159">
        <v>7</v>
      </c>
      <c r="C159">
        <v>37</v>
      </c>
      <c r="D159">
        <v>1</v>
      </c>
      <c r="E159">
        <f t="shared" si="3"/>
        <v>44</v>
      </c>
    </row>
    <row r="160" spans="1:5" x14ac:dyDescent="0.25">
      <c r="A160" t="s">
        <v>299</v>
      </c>
      <c r="B160">
        <v>0</v>
      </c>
      <c r="C160">
        <v>14</v>
      </c>
      <c r="D160">
        <v>1</v>
      </c>
      <c r="E160">
        <f t="shared" si="3"/>
        <v>14</v>
      </c>
    </row>
    <row r="161" spans="1:5" x14ac:dyDescent="0.25">
      <c r="A161" t="s">
        <v>301</v>
      </c>
      <c r="B161">
        <v>4</v>
      </c>
      <c r="C161">
        <v>2</v>
      </c>
      <c r="D161">
        <v>1</v>
      </c>
      <c r="E161">
        <f t="shared" si="3"/>
        <v>6</v>
      </c>
    </row>
    <row r="162" spans="1:5" x14ac:dyDescent="0.25">
      <c r="A162" t="s">
        <v>302</v>
      </c>
      <c r="B162">
        <v>40</v>
      </c>
      <c r="C162">
        <v>97</v>
      </c>
      <c r="D162">
        <v>1</v>
      </c>
      <c r="E162">
        <f t="shared" si="3"/>
        <v>137</v>
      </c>
    </row>
    <row r="163" spans="1:5" x14ac:dyDescent="0.25">
      <c r="A163" t="s">
        <v>303</v>
      </c>
      <c r="B163">
        <v>0</v>
      </c>
      <c r="C163">
        <v>0</v>
      </c>
      <c r="D163">
        <v>1</v>
      </c>
      <c r="E163">
        <f t="shared" si="3"/>
        <v>0</v>
      </c>
    </row>
    <row r="164" spans="1:5" x14ac:dyDescent="0.25">
      <c r="A164" t="s">
        <v>304</v>
      </c>
      <c r="B164">
        <v>6</v>
      </c>
      <c r="C164">
        <v>3</v>
      </c>
      <c r="D164">
        <v>1</v>
      </c>
      <c r="E164">
        <f t="shared" si="3"/>
        <v>9</v>
      </c>
    </row>
    <row r="165" spans="1:5" x14ac:dyDescent="0.25">
      <c r="A165" t="s">
        <v>305</v>
      </c>
      <c r="B165">
        <v>11</v>
      </c>
      <c r="C165">
        <v>9</v>
      </c>
      <c r="D165">
        <v>1</v>
      </c>
      <c r="E165">
        <f t="shared" si="3"/>
        <v>20</v>
      </c>
    </row>
    <row r="166" spans="1:5" x14ac:dyDescent="0.25">
      <c r="A166" t="s">
        <v>306</v>
      </c>
      <c r="B166">
        <v>0</v>
      </c>
      <c r="C166">
        <v>31</v>
      </c>
      <c r="D166">
        <v>1</v>
      </c>
      <c r="E166">
        <f t="shared" si="3"/>
        <v>31</v>
      </c>
    </row>
    <row r="167" spans="1:5" x14ac:dyDescent="0.25">
      <c r="A167" t="s">
        <v>307</v>
      </c>
      <c r="B167">
        <v>0</v>
      </c>
      <c r="C167">
        <v>0</v>
      </c>
      <c r="D167">
        <v>1</v>
      </c>
      <c r="E167">
        <f t="shared" si="3"/>
        <v>0</v>
      </c>
    </row>
    <row r="168" spans="1:5" x14ac:dyDescent="0.25">
      <c r="A168" t="s">
        <v>308</v>
      </c>
      <c r="B168">
        <v>0</v>
      </c>
      <c r="C168">
        <v>0</v>
      </c>
      <c r="D168">
        <v>1</v>
      </c>
      <c r="E168">
        <f t="shared" si="3"/>
        <v>0</v>
      </c>
    </row>
    <row r="169" spans="1:5" x14ac:dyDescent="0.25">
      <c r="A169" t="s">
        <v>309</v>
      </c>
      <c r="B169">
        <v>5</v>
      </c>
      <c r="C169">
        <v>7</v>
      </c>
      <c r="D169">
        <v>1</v>
      </c>
      <c r="E169">
        <f t="shared" si="3"/>
        <v>12</v>
      </c>
    </row>
    <row r="170" spans="1:5" x14ac:dyDescent="0.25">
      <c r="A170" t="s">
        <v>310</v>
      </c>
      <c r="B170">
        <v>7</v>
      </c>
      <c r="C170">
        <v>12</v>
      </c>
      <c r="D170">
        <v>1</v>
      </c>
      <c r="E170">
        <f t="shared" si="3"/>
        <v>19</v>
      </c>
    </row>
    <row r="171" spans="1:5" x14ac:dyDescent="0.25">
      <c r="A171" t="s">
        <v>311</v>
      </c>
      <c r="B171">
        <v>1</v>
      </c>
      <c r="C171">
        <v>48</v>
      </c>
      <c r="D171">
        <v>1</v>
      </c>
      <c r="E171">
        <f t="shared" si="3"/>
        <v>49</v>
      </c>
    </row>
    <row r="172" spans="1:5" x14ac:dyDescent="0.25">
      <c r="A172" t="s">
        <v>313</v>
      </c>
      <c r="B172">
        <v>2</v>
      </c>
      <c r="C172">
        <v>0</v>
      </c>
      <c r="D172">
        <v>1</v>
      </c>
      <c r="E172">
        <f t="shared" si="3"/>
        <v>2</v>
      </c>
    </row>
    <row r="173" spans="1:5" x14ac:dyDescent="0.25">
      <c r="A173" t="s">
        <v>314</v>
      </c>
      <c r="B173">
        <v>0</v>
      </c>
      <c r="C173">
        <v>0</v>
      </c>
      <c r="D173">
        <v>1</v>
      </c>
      <c r="E173">
        <f t="shared" si="3"/>
        <v>0</v>
      </c>
    </row>
    <row r="174" spans="1:5" x14ac:dyDescent="0.25">
      <c r="A174" t="s">
        <v>315</v>
      </c>
      <c r="B174">
        <v>58</v>
      </c>
      <c r="C174">
        <v>71</v>
      </c>
      <c r="D174">
        <v>1</v>
      </c>
      <c r="E174">
        <f t="shared" si="3"/>
        <v>129</v>
      </c>
    </row>
    <row r="175" spans="1:5" x14ac:dyDescent="0.25">
      <c r="A175" t="s">
        <v>316</v>
      </c>
      <c r="B175">
        <v>0</v>
      </c>
      <c r="C175">
        <v>0</v>
      </c>
      <c r="D175">
        <v>1</v>
      </c>
      <c r="E175">
        <f t="shared" si="3"/>
        <v>0</v>
      </c>
    </row>
    <row r="176" spans="1:5" x14ac:dyDescent="0.25">
      <c r="A176" t="s">
        <v>318</v>
      </c>
      <c r="B176">
        <v>7</v>
      </c>
      <c r="C176">
        <v>5</v>
      </c>
      <c r="D176">
        <v>1</v>
      </c>
      <c r="E176">
        <f t="shared" si="3"/>
        <v>12</v>
      </c>
    </row>
    <row r="177" spans="1:5" x14ac:dyDescent="0.25">
      <c r="A177" t="s">
        <v>319</v>
      </c>
      <c r="B177">
        <v>0</v>
      </c>
      <c r="C177">
        <v>0</v>
      </c>
      <c r="D177">
        <v>1</v>
      </c>
      <c r="E177">
        <f t="shared" si="3"/>
        <v>0</v>
      </c>
    </row>
    <row r="178" spans="1:5" x14ac:dyDescent="0.25">
      <c r="A178" t="s">
        <v>320</v>
      </c>
      <c r="B178">
        <v>9</v>
      </c>
      <c r="C178">
        <v>51</v>
      </c>
      <c r="D178">
        <v>1</v>
      </c>
      <c r="E178">
        <f t="shared" si="3"/>
        <v>60</v>
      </c>
    </row>
    <row r="179" spans="1:5" x14ac:dyDescent="0.25">
      <c r="A179" t="s">
        <v>321</v>
      </c>
      <c r="B179">
        <v>0</v>
      </c>
      <c r="C179">
        <v>0</v>
      </c>
      <c r="D179">
        <v>1</v>
      </c>
      <c r="E179">
        <f t="shared" si="3"/>
        <v>0</v>
      </c>
    </row>
    <row r="180" spans="1:5" x14ac:dyDescent="0.25">
      <c r="A180" t="s">
        <v>324</v>
      </c>
      <c r="B180">
        <v>6</v>
      </c>
      <c r="C180">
        <v>43</v>
      </c>
      <c r="D180">
        <v>1</v>
      </c>
      <c r="E180">
        <f t="shared" si="3"/>
        <v>49</v>
      </c>
    </row>
    <row r="181" spans="1:5" x14ac:dyDescent="0.25">
      <c r="A181" t="s">
        <v>325</v>
      </c>
      <c r="B181">
        <v>0</v>
      </c>
      <c r="C181">
        <v>0</v>
      </c>
      <c r="D181">
        <v>1</v>
      </c>
      <c r="E181">
        <f t="shared" si="3"/>
        <v>0</v>
      </c>
    </row>
    <row r="182" spans="1:5" x14ac:dyDescent="0.25">
      <c r="A182" t="s">
        <v>326</v>
      </c>
      <c r="B182">
        <v>6</v>
      </c>
      <c r="C182">
        <v>28</v>
      </c>
      <c r="D182">
        <v>1</v>
      </c>
      <c r="E182">
        <f t="shared" si="3"/>
        <v>34</v>
      </c>
    </row>
    <row r="183" spans="1:5" x14ac:dyDescent="0.25">
      <c r="A183" t="s">
        <v>327</v>
      </c>
      <c r="B183">
        <v>0</v>
      </c>
      <c r="C183">
        <v>72</v>
      </c>
      <c r="D183">
        <v>1</v>
      </c>
      <c r="E183">
        <f t="shared" si="3"/>
        <v>72</v>
      </c>
    </row>
    <row r="184" spans="1:5" x14ac:dyDescent="0.25">
      <c r="A184" t="s">
        <v>328</v>
      </c>
      <c r="B184">
        <v>4</v>
      </c>
      <c r="C184">
        <v>2</v>
      </c>
      <c r="D184">
        <v>1</v>
      </c>
      <c r="E184">
        <f t="shared" si="3"/>
        <v>6</v>
      </c>
    </row>
    <row r="185" spans="1:5" x14ac:dyDescent="0.25">
      <c r="A185" t="s">
        <v>329</v>
      </c>
      <c r="B185">
        <v>0</v>
      </c>
      <c r="C185">
        <v>0</v>
      </c>
      <c r="D185">
        <v>1</v>
      </c>
      <c r="E185">
        <f t="shared" si="3"/>
        <v>0</v>
      </c>
    </row>
    <row r="186" spans="1:5" x14ac:dyDescent="0.25">
      <c r="A186" t="s">
        <v>330</v>
      </c>
      <c r="B186">
        <v>4</v>
      </c>
      <c r="C186">
        <v>15</v>
      </c>
      <c r="D186">
        <v>1</v>
      </c>
      <c r="E186">
        <f t="shared" si="3"/>
        <v>19</v>
      </c>
    </row>
    <row r="187" spans="1:5" x14ac:dyDescent="0.25">
      <c r="A187" t="s">
        <v>331</v>
      </c>
      <c r="B187">
        <v>0</v>
      </c>
      <c r="C187">
        <v>8</v>
      </c>
      <c r="D187">
        <v>1</v>
      </c>
      <c r="E187">
        <f t="shared" si="3"/>
        <v>8</v>
      </c>
    </row>
    <row r="188" spans="1:5" x14ac:dyDescent="0.25">
      <c r="A188" t="s">
        <v>332</v>
      </c>
      <c r="B188">
        <v>0</v>
      </c>
      <c r="C188">
        <v>0</v>
      </c>
      <c r="D188">
        <v>1</v>
      </c>
      <c r="E188">
        <f t="shared" si="3"/>
        <v>0</v>
      </c>
    </row>
    <row r="189" spans="1:5" x14ac:dyDescent="0.25">
      <c r="A189" t="s">
        <v>333</v>
      </c>
      <c r="B189">
        <v>0</v>
      </c>
      <c r="C189">
        <v>0</v>
      </c>
      <c r="D189">
        <v>1</v>
      </c>
      <c r="E189">
        <f t="shared" si="3"/>
        <v>0</v>
      </c>
    </row>
    <row r="190" spans="1:5" x14ac:dyDescent="0.25">
      <c r="A190" t="s">
        <v>334</v>
      </c>
      <c r="B190">
        <v>0</v>
      </c>
      <c r="C190">
        <v>0</v>
      </c>
      <c r="D190">
        <v>1</v>
      </c>
      <c r="E190">
        <f t="shared" si="3"/>
        <v>0</v>
      </c>
    </row>
    <row r="191" spans="1:5" x14ac:dyDescent="0.25">
      <c r="A191" t="s">
        <v>335</v>
      </c>
      <c r="B191">
        <v>0</v>
      </c>
      <c r="C191">
        <v>2</v>
      </c>
      <c r="D191">
        <v>1</v>
      </c>
      <c r="E191">
        <f t="shared" si="3"/>
        <v>2</v>
      </c>
    </row>
    <row r="192" spans="1:5" x14ac:dyDescent="0.25">
      <c r="A192" t="s">
        <v>336</v>
      </c>
      <c r="B192">
        <v>2</v>
      </c>
      <c r="C192">
        <v>2</v>
      </c>
      <c r="D192">
        <v>1</v>
      </c>
      <c r="E192">
        <f t="shared" si="3"/>
        <v>4</v>
      </c>
    </row>
    <row r="193" spans="1:5" x14ac:dyDescent="0.25">
      <c r="A193" t="s">
        <v>337</v>
      </c>
      <c r="B193">
        <v>0</v>
      </c>
      <c r="C193">
        <v>0</v>
      </c>
      <c r="D193">
        <v>1</v>
      </c>
      <c r="E193">
        <f t="shared" si="3"/>
        <v>0</v>
      </c>
    </row>
    <row r="194" spans="1:5" x14ac:dyDescent="0.25">
      <c r="A194" t="s">
        <v>338</v>
      </c>
      <c r="B194">
        <v>2</v>
      </c>
      <c r="C194">
        <v>0</v>
      </c>
      <c r="D194">
        <v>1</v>
      </c>
      <c r="E194">
        <f t="shared" si="3"/>
        <v>2</v>
      </c>
    </row>
    <row r="195" spans="1:5" x14ac:dyDescent="0.25">
      <c r="A195" t="s">
        <v>340</v>
      </c>
      <c r="B195">
        <v>0</v>
      </c>
      <c r="C195">
        <v>0</v>
      </c>
      <c r="D195">
        <v>1</v>
      </c>
      <c r="E195">
        <f t="shared" si="3"/>
        <v>0</v>
      </c>
    </row>
    <row r="196" spans="1:5" x14ac:dyDescent="0.25">
      <c r="A196" t="s">
        <v>341</v>
      </c>
      <c r="B196">
        <v>0</v>
      </c>
      <c r="C196">
        <v>0</v>
      </c>
      <c r="D196">
        <v>1</v>
      </c>
      <c r="E196">
        <f t="shared" ref="E196:E259" si="4">SUM(C196,B196)</f>
        <v>0</v>
      </c>
    </row>
    <row r="197" spans="1:5" x14ac:dyDescent="0.25">
      <c r="A197" t="s">
        <v>342</v>
      </c>
      <c r="B197">
        <v>0</v>
      </c>
      <c r="C197">
        <v>0</v>
      </c>
      <c r="D197">
        <v>1</v>
      </c>
      <c r="E197">
        <f t="shared" si="4"/>
        <v>0</v>
      </c>
    </row>
    <row r="198" spans="1:5" x14ac:dyDescent="0.25">
      <c r="A198" t="s">
        <v>343</v>
      </c>
      <c r="B198">
        <v>0</v>
      </c>
      <c r="C198">
        <v>0</v>
      </c>
      <c r="D198">
        <v>1</v>
      </c>
      <c r="E198">
        <f t="shared" si="4"/>
        <v>0</v>
      </c>
    </row>
    <row r="199" spans="1:5" x14ac:dyDescent="0.25">
      <c r="A199" t="s">
        <v>344</v>
      </c>
      <c r="B199">
        <v>2</v>
      </c>
      <c r="C199">
        <v>0</v>
      </c>
      <c r="D199">
        <v>1</v>
      </c>
      <c r="E199">
        <f t="shared" si="4"/>
        <v>2</v>
      </c>
    </row>
    <row r="200" spans="1:5" x14ac:dyDescent="0.25">
      <c r="A200" t="s">
        <v>346</v>
      </c>
      <c r="B200">
        <v>0</v>
      </c>
      <c r="C200">
        <v>2</v>
      </c>
      <c r="D200">
        <v>1</v>
      </c>
      <c r="E200">
        <f t="shared" si="4"/>
        <v>2</v>
      </c>
    </row>
    <row r="201" spans="1:5" x14ac:dyDescent="0.25">
      <c r="A201" t="s">
        <v>347</v>
      </c>
      <c r="B201">
        <v>0</v>
      </c>
      <c r="C201">
        <v>1</v>
      </c>
      <c r="D201">
        <v>1</v>
      </c>
      <c r="E201">
        <f t="shared" si="4"/>
        <v>1</v>
      </c>
    </row>
    <row r="202" spans="1:5" x14ac:dyDescent="0.25">
      <c r="A202" t="s">
        <v>348</v>
      </c>
      <c r="B202">
        <v>2</v>
      </c>
      <c r="C202">
        <v>0</v>
      </c>
      <c r="D202">
        <v>1</v>
      </c>
      <c r="E202">
        <f t="shared" si="4"/>
        <v>2</v>
      </c>
    </row>
    <row r="203" spans="1:5" x14ac:dyDescent="0.25">
      <c r="A203" t="s">
        <v>349</v>
      </c>
      <c r="B203">
        <v>0</v>
      </c>
      <c r="C203">
        <v>0</v>
      </c>
      <c r="D203">
        <v>1</v>
      </c>
      <c r="E203">
        <f t="shared" si="4"/>
        <v>0</v>
      </c>
    </row>
    <row r="204" spans="1:5" x14ac:dyDescent="0.25">
      <c r="A204" t="s">
        <v>350</v>
      </c>
      <c r="B204">
        <v>14</v>
      </c>
      <c r="C204">
        <v>20</v>
      </c>
      <c r="D204">
        <v>1</v>
      </c>
      <c r="E204">
        <f t="shared" si="4"/>
        <v>34</v>
      </c>
    </row>
    <row r="205" spans="1:5" x14ac:dyDescent="0.25">
      <c r="A205" t="s">
        <v>351</v>
      </c>
      <c r="B205">
        <v>3</v>
      </c>
      <c r="C205">
        <v>26</v>
      </c>
      <c r="D205">
        <v>1</v>
      </c>
      <c r="E205">
        <f t="shared" si="4"/>
        <v>29</v>
      </c>
    </row>
    <row r="206" spans="1:5" x14ac:dyDescent="0.25">
      <c r="A206" t="s">
        <v>353</v>
      </c>
      <c r="B206">
        <v>0</v>
      </c>
      <c r="C206">
        <v>0</v>
      </c>
      <c r="D206">
        <v>1</v>
      </c>
      <c r="E206">
        <f t="shared" si="4"/>
        <v>0</v>
      </c>
    </row>
    <row r="207" spans="1:5" x14ac:dyDescent="0.25">
      <c r="A207" t="s">
        <v>354</v>
      </c>
      <c r="B207">
        <v>0</v>
      </c>
      <c r="C207">
        <v>14</v>
      </c>
      <c r="D207">
        <v>1</v>
      </c>
      <c r="E207">
        <f t="shared" si="4"/>
        <v>14</v>
      </c>
    </row>
    <row r="208" spans="1:5" x14ac:dyDescent="0.25">
      <c r="A208" t="s">
        <v>357</v>
      </c>
      <c r="B208">
        <v>0</v>
      </c>
      <c r="C208">
        <v>0</v>
      </c>
      <c r="D208">
        <v>1</v>
      </c>
      <c r="E208">
        <f t="shared" si="4"/>
        <v>0</v>
      </c>
    </row>
    <row r="209" spans="1:5" x14ac:dyDescent="0.25">
      <c r="A209" t="s">
        <v>358</v>
      </c>
      <c r="B209">
        <v>0</v>
      </c>
      <c r="C209">
        <v>0</v>
      </c>
      <c r="D209">
        <v>1</v>
      </c>
      <c r="E209">
        <f t="shared" si="4"/>
        <v>0</v>
      </c>
    </row>
    <row r="210" spans="1:5" x14ac:dyDescent="0.25">
      <c r="A210" t="s">
        <v>359</v>
      </c>
      <c r="B210">
        <v>9</v>
      </c>
      <c r="C210">
        <v>9</v>
      </c>
      <c r="D210">
        <v>1</v>
      </c>
      <c r="E210">
        <f t="shared" si="4"/>
        <v>18</v>
      </c>
    </row>
    <row r="211" spans="1:5" x14ac:dyDescent="0.25">
      <c r="A211" t="s">
        <v>361</v>
      </c>
      <c r="B211">
        <v>1</v>
      </c>
      <c r="C211">
        <v>3</v>
      </c>
      <c r="D211">
        <v>1</v>
      </c>
      <c r="E211">
        <f t="shared" si="4"/>
        <v>4</v>
      </c>
    </row>
    <row r="212" spans="1:5" x14ac:dyDescent="0.25">
      <c r="A212" t="s">
        <v>362</v>
      </c>
      <c r="B212">
        <v>0</v>
      </c>
      <c r="C212">
        <v>0</v>
      </c>
      <c r="D212">
        <v>1</v>
      </c>
      <c r="E212">
        <f t="shared" si="4"/>
        <v>0</v>
      </c>
    </row>
    <row r="213" spans="1:5" x14ac:dyDescent="0.25">
      <c r="A213" t="s">
        <v>363</v>
      </c>
      <c r="B213">
        <v>3</v>
      </c>
      <c r="C213">
        <v>0</v>
      </c>
      <c r="D213">
        <v>1</v>
      </c>
      <c r="E213">
        <f t="shared" si="4"/>
        <v>3</v>
      </c>
    </row>
    <row r="214" spans="1:5" x14ac:dyDescent="0.25">
      <c r="A214" t="s">
        <v>364</v>
      </c>
      <c r="B214">
        <v>1</v>
      </c>
      <c r="C214">
        <v>0</v>
      </c>
      <c r="D214">
        <v>1</v>
      </c>
      <c r="E214">
        <f t="shared" si="4"/>
        <v>1</v>
      </c>
    </row>
    <row r="215" spans="1:5" x14ac:dyDescent="0.25">
      <c r="A215" t="s">
        <v>366</v>
      </c>
      <c r="B215">
        <v>1</v>
      </c>
      <c r="C215">
        <v>0</v>
      </c>
      <c r="D215">
        <v>1</v>
      </c>
      <c r="E215">
        <f t="shared" si="4"/>
        <v>1</v>
      </c>
    </row>
    <row r="216" spans="1:5" x14ac:dyDescent="0.25">
      <c r="A216" t="s">
        <v>368</v>
      </c>
      <c r="B216">
        <v>2</v>
      </c>
      <c r="C216">
        <v>23</v>
      </c>
      <c r="D216">
        <v>1</v>
      </c>
      <c r="E216">
        <f t="shared" si="4"/>
        <v>25</v>
      </c>
    </row>
    <row r="217" spans="1:5" x14ac:dyDescent="0.25">
      <c r="A217" t="s">
        <v>369</v>
      </c>
      <c r="B217">
        <v>29</v>
      </c>
      <c r="C217">
        <v>52</v>
      </c>
      <c r="D217">
        <v>1</v>
      </c>
      <c r="E217">
        <f t="shared" si="4"/>
        <v>81</v>
      </c>
    </row>
    <row r="218" spans="1:5" x14ac:dyDescent="0.25">
      <c r="A218" t="s">
        <v>370</v>
      </c>
      <c r="B218">
        <v>0</v>
      </c>
      <c r="C218">
        <v>1</v>
      </c>
      <c r="D218">
        <v>1</v>
      </c>
      <c r="E218">
        <f t="shared" si="4"/>
        <v>1</v>
      </c>
    </row>
    <row r="219" spans="1:5" x14ac:dyDescent="0.25">
      <c r="A219" t="s">
        <v>371</v>
      </c>
      <c r="B219">
        <v>0</v>
      </c>
      <c r="C219">
        <v>0</v>
      </c>
      <c r="D219">
        <v>1</v>
      </c>
      <c r="E219">
        <f t="shared" si="4"/>
        <v>0</v>
      </c>
    </row>
    <row r="220" spans="1:5" x14ac:dyDescent="0.25">
      <c r="A220" t="s">
        <v>372</v>
      </c>
      <c r="B220">
        <v>0</v>
      </c>
      <c r="C220">
        <v>2</v>
      </c>
      <c r="D220">
        <v>1</v>
      </c>
      <c r="E220">
        <f t="shared" si="4"/>
        <v>2</v>
      </c>
    </row>
    <row r="221" spans="1:5" x14ac:dyDescent="0.25">
      <c r="A221" t="s">
        <v>373</v>
      </c>
      <c r="B221">
        <v>85</v>
      </c>
      <c r="C221">
        <v>157</v>
      </c>
      <c r="D221">
        <v>1</v>
      </c>
      <c r="E221">
        <f t="shared" si="4"/>
        <v>242</v>
      </c>
    </row>
    <row r="222" spans="1:5" x14ac:dyDescent="0.25">
      <c r="A222" t="s">
        <v>374</v>
      </c>
      <c r="B222">
        <v>14</v>
      </c>
      <c r="C222">
        <v>30</v>
      </c>
      <c r="D222">
        <v>1</v>
      </c>
      <c r="E222">
        <f t="shared" si="4"/>
        <v>44</v>
      </c>
    </row>
    <row r="223" spans="1:5" x14ac:dyDescent="0.25">
      <c r="A223" t="s">
        <v>375</v>
      </c>
      <c r="B223">
        <v>12</v>
      </c>
      <c r="C223">
        <v>7</v>
      </c>
      <c r="D223">
        <v>1</v>
      </c>
      <c r="E223">
        <f t="shared" si="4"/>
        <v>19</v>
      </c>
    </row>
    <row r="224" spans="1:5" x14ac:dyDescent="0.25">
      <c r="A224" t="s">
        <v>376</v>
      </c>
      <c r="B224">
        <v>0</v>
      </c>
      <c r="C224">
        <v>0</v>
      </c>
      <c r="D224">
        <v>1</v>
      </c>
      <c r="E224">
        <f t="shared" si="4"/>
        <v>0</v>
      </c>
    </row>
    <row r="225" spans="1:5" x14ac:dyDescent="0.25">
      <c r="A225" t="s">
        <v>378</v>
      </c>
      <c r="B225">
        <v>2</v>
      </c>
      <c r="C225">
        <v>1</v>
      </c>
      <c r="D225">
        <v>1</v>
      </c>
      <c r="E225">
        <f t="shared" si="4"/>
        <v>3</v>
      </c>
    </row>
    <row r="226" spans="1:5" x14ac:dyDescent="0.25">
      <c r="A226" t="s">
        <v>379</v>
      </c>
      <c r="B226">
        <v>1</v>
      </c>
      <c r="C226">
        <v>0</v>
      </c>
      <c r="D226">
        <v>1</v>
      </c>
      <c r="E226">
        <f t="shared" si="4"/>
        <v>1</v>
      </c>
    </row>
    <row r="227" spans="1:5" x14ac:dyDescent="0.25">
      <c r="A227" t="s">
        <v>380</v>
      </c>
      <c r="B227">
        <v>39</v>
      </c>
      <c r="C227">
        <v>68</v>
      </c>
      <c r="D227">
        <v>1</v>
      </c>
      <c r="E227">
        <f t="shared" si="4"/>
        <v>107</v>
      </c>
    </row>
    <row r="228" spans="1:5" x14ac:dyDescent="0.25">
      <c r="A228" t="s">
        <v>381</v>
      </c>
      <c r="B228">
        <v>21</v>
      </c>
      <c r="C228">
        <v>22</v>
      </c>
      <c r="D228">
        <v>1</v>
      </c>
      <c r="E228">
        <f t="shared" si="4"/>
        <v>43</v>
      </c>
    </row>
    <row r="229" spans="1:5" x14ac:dyDescent="0.25">
      <c r="A229" t="s">
        <v>382</v>
      </c>
      <c r="B229">
        <v>1</v>
      </c>
      <c r="C229">
        <v>16</v>
      </c>
      <c r="D229">
        <v>1</v>
      </c>
      <c r="E229">
        <f t="shared" si="4"/>
        <v>17</v>
      </c>
    </row>
    <row r="230" spans="1:5" x14ac:dyDescent="0.25">
      <c r="A230" t="s">
        <v>383</v>
      </c>
      <c r="B230">
        <v>133</v>
      </c>
      <c r="C230">
        <v>38</v>
      </c>
      <c r="D230">
        <v>1</v>
      </c>
      <c r="E230">
        <f t="shared" si="4"/>
        <v>171</v>
      </c>
    </row>
    <row r="231" spans="1:5" x14ac:dyDescent="0.25">
      <c r="A231" t="s">
        <v>384</v>
      </c>
      <c r="B231">
        <v>0</v>
      </c>
      <c r="C231">
        <v>3</v>
      </c>
      <c r="D231">
        <v>1</v>
      </c>
      <c r="E231">
        <f t="shared" si="4"/>
        <v>3</v>
      </c>
    </row>
    <row r="232" spans="1:5" x14ac:dyDescent="0.25">
      <c r="A232" t="s">
        <v>386</v>
      </c>
      <c r="B232">
        <v>0</v>
      </c>
      <c r="C232">
        <v>0</v>
      </c>
      <c r="D232">
        <v>1</v>
      </c>
      <c r="E232">
        <f t="shared" si="4"/>
        <v>0</v>
      </c>
    </row>
    <row r="233" spans="1:5" x14ac:dyDescent="0.25">
      <c r="A233" t="s">
        <v>387</v>
      </c>
      <c r="B233">
        <v>5</v>
      </c>
      <c r="C233">
        <v>0</v>
      </c>
      <c r="D233">
        <v>1</v>
      </c>
      <c r="E233">
        <f t="shared" si="4"/>
        <v>5</v>
      </c>
    </row>
    <row r="234" spans="1:5" x14ac:dyDescent="0.25">
      <c r="A234" t="s">
        <v>388</v>
      </c>
      <c r="B234">
        <v>0</v>
      </c>
      <c r="C234">
        <v>3</v>
      </c>
      <c r="D234">
        <v>1</v>
      </c>
      <c r="E234">
        <f t="shared" si="4"/>
        <v>3</v>
      </c>
    </row>
    <row r="235" spans="1:5" x14ac:dyDescent="0.25">
      <c r="A235" t="s">
        <v>389</v>
      </c>
      <c r="B235">
        <v>17</v>
      </c>
      <c r="C235">
        <v>17</v>
      </c>
      <c r="D235">
        <v>1</v>
      </c>
      <c r="E235">
        <f t="shared" si="4"/>
        <v>34</v>
      </c>
    </row>
    <row r="236" spans="1:5" x14ac:dyDescent="0.25">
      <c r="A236" t="s">
        <v>390</v>
      </c>
      <c r="B236">
        <v>2</v>
      </c>
      <c r="C236">
        <v>11</v>
      </c>
      <c r="D236">
        <v>1</v>
      </c>
      <c r="E236">
        <f t="shared" si="4"/>
        <v>13</v>
      </c>
    </row>
    <row r="237" spans="1:5" x14ac:dyDescent="0.25">
      <c r="A237" t="s">
        <v>391</v>
      </c>
      <c r="B237">
        <v>0</v>
      </c>
      <c r="C237">
        <v>5</v>
      </c>
      <c r="D237">
        <v>1</v>
      </c>
      <c r="E237">
        <f t="shared" si="4"/>
        <v>5</v>
      </c>
    </row>
    <row r="238" spans="1:5" x14ac:dyDescent="0.25">
      <c r="A238" t="s">
        <v>392</v>
      </c>
      <c r="B238">
        <v>0</v>
      </c>
      <c r="C238">
        <v>0</v>
      </c>
      <c r="D238">
        <v>1</v>
      </c>
      <c r="E238">
        <f t="shared" si="4"/>
        <v>0</v>
      </c>
    </row>
    <row r="239" spans="1:5" x14ac:dyDescent="0.25">
      <c r="A239" t="s">
        <v>393</v>
      </c>
      <c r="B239">
        <v>15</v>
      </c>
      <c r="C239">
        <v>34</v>
      </c>
      <c r="D239">
        <v>1</v>
      </c>
      <c r="E239">
        <f t="shared" si="4"/>
        <v>49</v>
      </c>
    </row>
    <row r="240" spans="1:5" x14ac:dyDescent="0.25">
      <c r="A240" t="s">
        <v>396</v>
      </c>
      <c r="B240">
        <v>26</v>
      </c>
      <c r="C240">
        <v>146</v>
      </c>
      <c r="D240">
        <v>1</v>
      </c>
      <c r="E240">
        <f t="shared" si="4"/>
        <v>172</v>
      </c>
    </row>
    <row r="241" spans="1:5" x14ac:dyDescent="0.25">
      <c r="A241" t="s">
        <v>398</v>
      </c>
      <c r="B241">
        <v>0</v>
      </c>
      <c r="C241">
        <v>0</v>
      </c>
      <c r="D241">
        <v>1</v>
      </c>
      <c r="E241">
        <f t="shared" si="4"/>
        <v>0</v>
      </c>
    </row>
    <row r="242" spans="1:5" x14ac:dyDescent="0.25">
      <c r="A242" t="s">
        <v>399</v>
      </c>
      <c r="B242">
        <v>0</v>
      </c>
      <c r="C242">
        <v>0</v>
      </c>
      <c r="D242">
        <v>1</v>
      </c>
      <c r="E242">
        <f t="shared" si="4"/>
        <v>0</v>
      </c>
    </row>
    <row r="243" spans="1:5" x14ac:dyDescent="0.25">
      <c r="A243" t="s">
        <v>400</v>
      </c>
      <c r="B243">
        <v>54</v>
      </c>
      <c r="C243">
        <v>27</v>
      </c>
      <c r="D243">
        <v>1</v>
      </c>
      <c r="E243">
        <f t="shared" si="4"/>
        <v>81</v>
      </c>
    </row>
    <row r="244" spans="1:5" x14ac:dyDescent="0.25">
      <c r="A244" t="s">
        <v>401</v>
      </c>
      <c r="B244">
        <v>0</v>
      </c>
      <c r="C244">
        <v>116</v>
      </c>
      <c r="D244">
        <v>1</v>
      </c>
      <c r="E244">
        <f t="shared" si="4"/>
        <v>116</v>
      </c>
    </row>
    <row r="245" spans="1:5" x14ac:dyDescent="0.25">
      <c r="A245" t="s">
        <v>402</v>
      </c>
      <c r="B245">
        <v>18</v>
      </c>
      <c r="C245">
        <v>24</v>
      </c>
      <c r="D245">
        <v>1</v>
      </c>
      <c r="E245">
        <f t="shared" si="4"/>
        <v>42</v>
      </c>
    </row>
    <row r="246" spans="1:5" x14ac:dyDescent="0.25">
      <c r="A246" t="s">
        <v>403</v>
      </c>
      <c r="B246">
        <v>0</v>
      </c>
      <c r="C246">
        <v>0</v>
      </c>
      <c r="D246">
        <v>1</v>
      </c>
      <c r="E246">
        <f t="shared" si="4"/>
        <v>0</v>
      </c>
    </row>
    <row r="247" spans="1:5" x14ac:dyDescent="0.25">
      <c r="A247" t="s">
        <v>404</v>
      </c>
      <c r="B247">
        <v>8</v>
      </c>
      <c r="C247">
        <v>14</v>
      </c>
      <c r="D247">
        <v>1</v>
      </c>
      <c r="E247">
        <f t="shared" si="4"/>
        <v>22</v>
      </c>
    </row>
    <row r="248" spans="1:5" x14ac:dyDescent="0.25">
      <c r="A248" t="s">
        <v>405</v>
      </c>
      <c r="B248">
        <v>0</v>
      </c>
      <c r="C248">
        <v>3</v>
      </c>
      <c r="D248">
        <v>1</v>
      </c>
      <c r="E248">
        <f t="shared" si="4"/>
        <v>3</v>
      </c>
    </row>
    <row r="249" spans="1:5" x14ac:dyDescent="0.25">
      <c r="A249" t="s">
        <v>409</v>
      </c>
      <c r="B249">
        <v>0</v>
      </c>
      <c r="C249">
        <v>0</v>
      </c>
      <c r="D249">
        <v>1</v>
      </c>
      <c r="E249">
        <f t="shared" si="4"/>
        <v>0</v>
      </c>
    </row>
    <row r="250" spans="1:5" x14ac:dyDescent="0.25">
      <c r="A250" t="s">
        <v>410</v>
      </c>
      <c r="B250">
        <v>0</v>
      </c>
      <c r="C250">
        <v>0</v>
      </c>
      <c r="D250">
        <v>1</v>
      </c>
      <c r="E250">
        <f t="shared" si="4"/>
        <v>0</v>
      </c>
    </row>
    <row r="251" spans="1:5" x14ac:dyDescent="0.25">
      <c r="A251" t="s">
        <v>411</v>
      </c>
      <c r="B251">
        <v>0</v>
      </c>
      <c r="C251">
        <v>0</v>
      </c>
      <c r="D251">
        <v>1</v>
      </c>
      <c r="E251">
        <f t="shared" si="4"/>
        <v>0</v>
      </c>
    </row>
    <row r="252" spans="1:5" x14ac:dyDescent="0.25">
      <c r="A252" t="s">
        <v>413</v>
      </c>
      <c r="B252">
        <v>7</v>
      </c>
      <c r="C252">
        <v>2</v>
      </c>
      <c r="D252">
        <v>1</v>
      </c>
      <c r="E252">
        <f t="shared" si="4"/>
        <v>9</v>
      </c>
    </row>
    <row r="253" spans="1:5" x14ac:dyDescent="0.25">
      <c r="A253" t="s">
        <v>415</v>
      </c>
      <c r="B253">
        <v>297</v>
      </c>
      <c r="C253">
        <v>156</v>
      </c>
      <c r="D253">
        <v>1</v>
      </c>
      <c r="E253">
        <f t="shared" si="4"/>
        <v>453</v>
      </c>
    </row>
    <row r="254" spans="1:5" x14ac:dyDescent="0.25">
      <c r="A254" t="s">
        <v>416</v>
      </c>
      <c r="B254">
        <v>0</v>
      </c>
      <c r="C254">
        <v>2</v>
      </c>
      <c r="D254">
        <v>1</v>
      </c>
      <c r="E254">
        <f t="shared" si="4"/>
        <v>2</v>
      </c>
    </row>
    <row r="255" spans="1:5" x14ac:dyDescent="0.25">
      <c r="A255" t="s">
        <v>417</v>
      </c>
      <c r="B255">
        <v>1</v>
      </c>
      <c r="C255">
        <v>15</v>
      </c>
      <c r="D255">
        <v>1</v>
      </c>
      <c r="E255">
        <f t="shared" si="4"/>
        <v>16</v>
      </c>
    </row>
    <row r="256" spans="1:5" x14ac:dyDescent="0.25">
      <c r="A256" t="s">
        <v>418</v>
      </c>
      <c r="B256">
        <v>11</v>
      </c>
      <c r="C256">
        <v>1</v>
      </c>
      <c r="D256">
        <v>1</v>
      </c>
      <c r="E256">
        <f t="shared" si="4"/>
        <v>12</v>
      </c>
    </row>
    <row r="257" spans="1:5" x14ac:dyDescent="0.25">
      <c r="A257" t="s">
        <v>419</v>
      </c>
      <c r="B257">
        <v>0</v>
      </c>
      <c r="C257">
        <v>0</v>
      </c>
      <c r="D257">
        <v>1</v>
      </c>
      <c r="E257">
        <f t="shared" si="4"/>
        <v>0</v>
      </c>
    </row>
    <row r="258" spans="1:5" x14ac:dyDescent="0.25">
      <c r="A258" t="s">
        <v>420</v>
      </c>
      <c r="B258">
        <v>0</v>
      </c>
      <c r="C258">
        <v>2</v>
      </c>
      <c r="D258">
        <v>1</v>
      </c>
      <c r="E258">
        <f t="shared" si="4"/>
        <v>2</v>
      </c>
    </row>
    <row r="259" spans="1:5" x14ac:dyDescent="0.25">
      <c r="A259" t="s">
        <v>421</v>
      </c>
      <c r="B259">
        <v>0</v>
      </c>
      <c r="C259">
        <v>0</v>
      </c>
      <c r="D259">
        <v>1</v>
      </c>
      <c r="E259">
        <f t="shared" si="4"/>
        <v>0</v>
      </c>
    </row>
    <row r="260" spans="1:5" x14ac:dyDescent="0.25">
      <c r="A260" t="s">
        <v>423</v>
      </c>
      <c r="B260">
        <v>21</v>
      </c>
      <c r="C260">
        <v>8</v>
      </c>
      <c r="D260">
        <v>1</v>
      </c>
      <c r="E260">
        <f t="shared" ref="E260:E311" si="5">SUM(C260,B260)</f>
        <v>29</v>
      </c>
    </row>
    <row r="261" spans="1:5" x14ac:dyDescent="0.25">
      <c r="A261" t="s">
        <v>425</v>
      </c>
      <c r="B261">
        <v>0</v>
      </c>
      <c r="C261">
        <v>7</v>
      </c>
      <c r="D261">
        <v>1</v>
      </c>
      <c r="E261">
        <f t="shared" si="5"/>
        <v>7</v>
      </c>
    </row>
    <row r="262" spans="1:5" x14ac:dyDescent="0.25">
      <c r="A262" t="s">
        <v>426</v>
      </c>
      <c r="B262">
        <v>16</v>
      </c>
      <c r="C262">
        <v>7</v>
      </c>
      <c r="D262">
        <v>1</v>
      </c>
      <c r="E262">
        <f t="shared" si="5"/>
        <v>23</v>
      </c>
    </row>
    <row r="263" spans="1:5" x14ac:dyDescent="0.25">
      <c r="A263" t="s">
        <v>427</v>
      </c>
      <c r="B263">
        <v>245</v>
      </c>
      <c r="C263">
        <v>614</v>
      </c>
      <c r="D263">
        <v>1</v>
      </c>
      <c r="E263">
        <f t="shared" si="5"/>
        <v>859</v>
      </c>
    </row>
    <row r="264" spans="1:5" x14ac:dyDescent="0.25">
      <c r="A264" t="s">
        <v>431</v>
      </c>
      <c r="B264">
        <v>6</v>
      </c>
      <c r="C264">
        <v>6</v>
      </c>
      <c r="D264">
        <v>1</v>
      </c>
      <c r="E264">
        <f t="shared" si="5"/>
        <v>12</v>
      </c>
    </row>
    <row r="265" spans="1:5" x14ac:dyDescent="0.25">
      <c r="A265" t="s">
        <v>432</v>
      </c>
      <c r="B265">
        <v>47</v>
      </c>
      <c r="C265">
        <v>154</v>
      </c>
      <c r="D265">
        <v>1</v>
      </c>
      <c r="E265">
        <f t="shared" si="5"/>
        <v>201</v>
      </c>
    </row>
    <row r="266" spans="1:5" x14ac:dyDescent="0.25">
      <c r="A266" t="s">
        <v>433</v>
      </c>
      <c r="B266">
        <v>0</v>
      </c>
      <c r="C266">
        <v>0</v>
      </c>
      <c r="D266">
        <v>1</v>
      </c>
      <c r="E266">
        <f t="shared" si="5"/>
        <v>0</v>
      </c>
    </row>
    <row r="267" spans="1:5" x14ac:dyDescent="0.25">
      <c r="A267" t="s">
        <v>434</v>
      </c>
      <c r="B267">
        <v>0</v>
      </c>
      <c r="C267">
        <v>0</v>
      </c>
      <c r="D267">
        <v>1</v>
      </c>
      <c r="E267">
        <f t="shared" si="5"/>
        <v>0</v>
      </c>
    </row>
    <row r="268" spans="1:5" x14ac:dyDescent="0.25">
      <c r="A268" t="s">
        <v>435</v>
      </c>
      <c r="B268">
        <v>1</v>
      </c>
      <c r="C268">
        <v>231</v>
      </c>
      <c r="D268">
        <v>1</v>
      </c>
      <c r="E268">
        <f t="shared" si="5"/>
        <v>232</v>
      </c>
    </row>
    <row r="269" spans="1:5" x14ac:dyDescent="0.25">
      <c r="A269" t="s">
        <v>436</v>
      </c>
      <c r="B269">
        <v>50</v>
      </c>
      <c r="C269">
        <v>197</v>
      </c>
      <c r="D269">
        <v>1</v>
      </c>
      <c r="E269">
        <f t="shared" si="5"/>
        <v>247</v>
      </c>
    </row>
    <row r="270" spans="1:5" x14ac:dyDescent="0.25">
      <c r="A270" t="s">
        <v>437</v>
      </c>
      <c r="B270">
        <v>44</v>
      </c>
      <c r="C270">
        <v>63</v>
      </c>
      <c r="D270">
        <v>1</v>
      </c>
      <c r="E270">
        <f t="shared" si="5"/>
        <v>107</v>
      </c>
    </row>
    <row r="271" spans="1:5" x14ac:dyDescent="0.25">
      <c r="A271" t="s">
        <v>438</v>
      </c>
      <c r="B271">
        <v>12</v>
      </c>
      <c r="C271">
        <v>93</v>
      </c>
      <c r="D271">
        <v>1</v>
      </c>
      <c r="E271">
        <f t="shared" si="5"/>
        <v>105</v>
      </c>
    </row>
    <row r="272" spans="1:5" x14ac:dyDescent="0.25">
      <c r="A272" t="s">
        <v>440</v>
      </c>
      <c r="B272">
        <v>0</v>
      </c>
      <c r="C272">
        <v>2</v>
      </c>
      <c r="D272">
        <v>1</v>
      </c>
      <c r="E272">
        <f t="shared" si="5"/>
        <v>2</v>
      </c>
    </row>
    <row r="273" spans="1:5" x14ac:dyDescent="0.25">
      <c r="A273" t="s">
        <v>441</v>
      </c>
      <c r="B273">
        <v>0</v>
      </c>
      <c r="C273">
        <v>2</v>
      </c>
      <c r="D273">
        <v>1</v>
      </c>
      <c r="E273">
        <f t="shared" si="5"/>
        <v>2</v>
      </c>
    </row>
    <row r="274" spans="1:5" x14ac:dyDescent="0.25">
      <c r="A274" t="s">
        <v>442</v>
      </c>
      <c r="B274">
        <v>0</v>
      </c>
      <c r="C274">
        <v>93</v>
      </c>
      <c r="D274">
        <v>1</v>
      </c>
      <c r="E274">
        <f t="shared" si="5"/>
        <v>93</v>
      </c>
    </row>
    <row r="275" spans="1:5" x14ac:dyDescent="0.25">
      <c r="A275" t="s">
        <v>443</v>
      </c>
      <c r="B275">
        <v>0</v>
      </c>
      <c r="C275">
        <v>1</v>
      </c>
      <c r="D275">
        <v>1</v>
      </c>
      <c r="E275">
        <f t="shared" si="5"/>
        <v>1</v>
      </c>
    </row>
    <row r="276" spans="1:5" x14ac:dyDescent="0.25">
      <c r="A276" t="s">
        <v>444</v>
      </c>
      <c r="B276">
        <v>342</v>
      </c>
      <c r="C276">
        <v>250</v>
      </c>
      <c r="D276">
        <v>1</v>
      </c>
      <c r="E276">
        <f t="shared" si="5"/>
        <v>592</v>
      </c>
    </row>
    <row r="277" spans="1:5" x14ac:dyDescent="0.25">
      <c r="A277" t="s">
        <v>445</v>
      </c>
      <c r="B277">
        <v>0</v>
      </c>
      <c r="C277">
        <v>4</v>
      </c>
      <c r="D277">
        <v>1</v>
      </c>
      <c r="E277">
        <f t="shared" si="5"/>
        <v>4</v>
      </c>
    </row>
    <row r="278" spans="1:5" x14ac:dyDescent="0.25">
      <c r="A278" t="s">
        <v>446</v>
      </c>
      <c r="B278">
        <v>0</v>
      </c>
      <c r="C278">
        <v>3</v>
      </c>
      <c r="D278">
        <v>1</v>
      </c>
      <c r="E278">
        <f t="shared" si="5"/>
        <v>3</v>
      </c>
    </row>
    <row r="279" spans="1:5" x14ac:dyDescent="0.25">
      <c r="A279" t="s">
        <v>447</v>
      </c>
      <c r="B279">
        <v>0</v>
      </c>
      <c r="C279">
        <v>107</v>
      </c>
      <c r="D279">
        <v>1</v>
      </c>
      <c r="E279">
        <f t="shared" si="5"/>
        <v>107</v>
      </c>
    </row>
    <row r="280" spans="1:5" x14ac:dyDescent="0.25">
      <c r="A280" t="s">
        <v>448</v>
      </c>
      <c r="B280">
        <v>0</v>
      </c>
      <c r="C280">
        <v>9</v>
      </c>
      <c r="D280">
        <v>1</v>
      </c>
      <c r="E280">
        <f t="shared" si="5"/>
        <v>9</v>
      </c>
    </row>
    <row r="281" spans="1:5" x14ac:dyDescent="0.25">
      <c r="A281" t="s">
        <v>449</v>
      </c>
      <c r="B281">
        <v>0</v>
      </c>
      <c r="C281">
        <v>3</v>
      </c>
      <c r="D281">
        <v>1</v>
      </c>
      <c r="E281">
        <f t="shared" si="5"/>
        <v>3</v>
      </c>
    </row>
    <row r="282" spans="1:5" x14ac:dyDescent="0.25">
      <c r="A282" t="s">
        <v>450</v>
      </c>
      <c r="B282">
        <v>1</v>
      </c>
      <c r="C282">
        <v>0</v>
      </c>
      <c r="D282">
        <v>1</v>
      </c>
      <c r="E282">
        <f t="shared" si="5"/>
        <v>1</v>
      </c>
    </row>
    <row r="283" spans="1:5" x14ac:dyDescent="0.25">
      <c r="A283" t="s">
        <v>451</v>
      </c>
      <c r="B283">
        <v>0</v>
      </c>
      <c r="C283">
        <v>0</v>
      </c>
      <c r="D283">
        <v>1</v>
      </c>
      <c r="E283">
        <f t="shared" si="5"/>
        <v>0</v>
      </c>
    </row>
    <row r="284" spans="1:5" x14ac:dyDescent="0.25">
      <c r="A284" t="s">
        <v>455</v>
      </c>
      <c r="B284">
        <v>0</v>
      </c>
      <c r="C284">
        <v>7</v>
      </c>
      <c r="D284">
        <v>1</v>
      </c>
      <c r="E284">
        <f t="shared" si="5"/>
        <v>7</v>
      </c>
    </row>
    <row r="285" spans="1:5" x14ac:dyDescent="0.25">
      <c r="A285" t="s">
        <v>456</v>
      </c>
      <c r="B285">
        <v>0</v>
      </c>
      <c r="C285">
        <v>0</v>
      </c>
      <c r="D285">
        <v>1</v>
      </c>
      <c r="E285">
        <f t="shared" si="5"/>
        <v>0</v>
      </c>
    </row>
    <row r="286" spans="1:5" x14ac:dyDescent="0.25">
      <c r="A286" t="s">
        <v>457</v>
      </c>
      <c r="B286">
        <v>1</v>
      </c>
      <c r="C286">
        <v>0</v>
      </c>
      <c r="D286">
        <v>1</v>
      </c>
      <c r="E286">
        <f t="shared" si="5"/>
        <v>1</v>
      </c>
    </row>
    <row r="287" spans="1:5" x14ac:dyDescent="0.25">
      <c r="A287" t="s">
        <v>458</v>
      </c>
      <c r="B287">
        <v>4</v>
      </c>
      <c r="C287">
        <v>12</v>
      </c>
      <c r="D287">
        <v>1</v>
      </c>
      <c r="E287">
        <f t="shared" si="5"/>
        <v>16</v>
      </c>
    </row>
    <row r="288" spans="1:5" x14ac:dyDescent="0.25">
      <c r="A288" t="s">
        <v>459</v>
      </c>
      <c r="B288">
        <v>2</v>
      </c>
      <c r="C288">
        <v>1</v>
      </c>
      <c r="D288">
        <v>1</v>
      </c>
      <c r="E288">
        <f t="shared" si="5"/>
        <v>3</v>
      </c>
    </row>
    <row r="289" spans="1:5" x14ac:dyDescent="0.25">
      <c r="A289" t="s">
        <v>461</v>
      </c>
      <c r="B289">
        <v>0</v>
      </c>
      <c r="C289">
        <v>0</v>
      </c>
      <c r="D289">
        <v>1</v>
      </c>
      <c r="E289">
        <f t="shared" si="5"/>
        <v>0</v>
      </c>
    </row>
    <row r="290" spans="1:5" x14ac:dyDescent="0.25">
      <c r="A290" t="s">
        <v>462</v>
      </c>
      <c r="B290">
        <v>0</v>
      </c>
      <c r="C290">
        <v>0</v>
      </c>
      <c r="D290">
        <v>1</v>
      </c>
      <c r="E290">
        <f t="shared" si="5"/>
        <v>0</v>
      </c>
    </row>
    <row r="291" spans="1:5" x14ac:dyDescent="0.25">
      <c r="A291" t="s">
        <v>463</v>
      </c>
      <c r="B291">
        <v>0</v>
      </c>
      <c r="C291">
        <v>0</v>
      </c>
      <c r="D291">
        <v>1</v>
      </c>
      <c r="E291">
        <f t="shared" si="5"/>
        <v>0</v>
      </c>
    </row>
    <row r="292" spans="1:5" x14ac:dyDescent="0.25">
      <c r="A292" t="s">
        <v>464</v>
      </c>
      <c r="B292">
        <v>0</v>
      </c>
      <c r="C292">
        <v>0</v>
      </c>
      <c r="D292">
        <v>1</v>
      </c>
      <c r="E292">
        <f t="shared" si="5"/>
        <v>0</v>
      </c>
    </row>
    <row r="293" spans="1:5" x14ac:dyDescent="0.25">
      <c r="A293" t="s">
        <v>465</v>
      </c>
      <c r="B293">
        <v>0</v>
      </c>
      <c r="C293">
        <v>0</v>
      </c>
      <c r="D293">
        <v>1</v>
      </c>
      <c r="E293">
        <f t="shared" si="5"/>
        <v>0</v>
      </c>
    </row>
    <row r="294" spans="1:5" x14ac:dyDescent="0.25">
      <c r="A294" t="s">
        <v>469</v>
      </c>
      <c r="B294">
        <v>0</v>
      </c>
      <c r="C294">
        <v>0</v>
      </c>
      <c r="D294">
        <v>1</v>
      </c>
      <c r="E294">
        <f t="shared" si="5"/>
        <v>0</v>
      </c>
    </row>
    <row r="295" spans="1:5" x14ac:dyDescent="0.25">
      <c r="A295" t="s">
        <v>470</v>
      </c>
      <c r="B295">
        <v>0</v>
      </c>
      <c r="C295">
        <v>0</v>
      </c>
      <c r="D295">
        <v>1</v>
      </c>
      <c r="E295">
        <f t="shared" si="5"/>
        <v>0</v>
      </c>
    </row>
    <row r="296" spans="1:5" x14ac:dyDescent="0.25">
      <c r="A296" t="s">
        <v>471</v>
      </c>
      <c r="B296">
        <v>0</v>
      </c>
      <c r="C296">
        <v>0</v>
      </c>
      <c r="D296">
        <v>1</v>
      </c>
      <c r="E296">
        <f t="shared" si="5"/>
        <v>0</v>
      </c>
    </row>
    <row r="297" spans="1:5" x14ac:dyDescent="0.25">
      <c r="A297" t="s">
        <v>472</v>
      </c>
      <c r="B297">
        <v>0</v>
      </c>
      <c r="C297">
        <v>6</v>
      </c>
      <c r="D297">
        <v>1</v>
      </c>
      <c r="E297">
        <f t="shared" si="5"/>
        <v>6</v>
      </c>
    </row>
    <row r="298" spans="1:5" x14ac:dyDescent="0.25">
      <c r="A298" t="s">
        <v>474</v>
      </c>
      <c r="B298">
        <v>0</v>
      </c>
      <c r="C298">
        <v>0</v>
      </c>
      <c r="D298">
        <v>1</v>
      </c>
      <c r="E298">
        <f t="shared" si="5"/>
        <v>0</v>
      </c>
    </row>
    <row r="299" spans="1:5" x14ac:dyDescent="0.25">
      <c r="A299" t="s">
        <v>475</v>
      </c>
      <c r="B299">
        <v>2</v>
      </c>
      <c r="C299">
        <v>24</v>
      </c>
      <c r="D299">
        <v>1</v>
      </c>
      <c r="E299">
        <f t="shared" si="5"/>
        <v>26</v>
      </c>
    </row>
    <row r="300" spans="1:5" x14ac:dyDescent="0.25">
      <c r="A300" t="s">
        <v>478</v>
      </c>
      <c r="B300">
        <v>0</v>
      </c>
      <c r="C300">
        <v>2</v>
      </c>
      <c r="D300">
        <v>1</v>
      </c>
      <c r="E300">
        <f t="shared" si="5"/>
        <v>2</v>
      </c>
    </row>
    <row r="301" spans="1:5" x14ac:dyDescent="0.25">
      <c r="A301" t="s">
        <v>479</v>
      </c>
      <c r="B301">
        <v>0</v>
      </c>
      <c r="C301">
        <v>0</v>
      </c>
      <c r="D301">
        <v>1</v>
      </c>
      <c r="E301">
        <f t="shared" si="5"/>
        <v>0</v>
      </c>
    </row>
    <row r="302" spans="1:5" x14ac:dyDescent="0.25">
      <c r="A302" t="s">
        <v>480</v>
      </c>
      <c r="B302">
        <v>133</v>
      </c>
      <c r="C302">
        <v>653</v>
      </c>
      <c r="D302">
        <v>1</v>
      </c>
      <c r="E302">
        <f t="shared" si="5"/>
        <v>786</v>
      </c>
    </row>
    <row r="303" spans="1:5" x14ac:dyDescent="0.25">
      <c r="A303" t="s">
        <v>481</v>
      </c>
      <c r="B303">
        <v>78</v>
      </c>
      <c r="C303">
        <v>134</v>
      </c>
      <c r="D303">
        <v>1</v>
      </c>
      <c r="E303">
        <f t="shared" si="5"/>
        <v>212</v>
      </c>
    </row>
    <row r="304" spans="1:5" x14ac:dyDescent="0.25">
      <c r="A304" t="s">
        <v>482</v>
      </c>
      <c r="B304">
        <v>3</v>
      </c>
      <c r="C304">
        <v>19</v>
      </c>
      <c r="D304">
        <v>1</v>
      </c>
      <c r="E304">
        <f t="shared" si="5"/>
        <v>22</v>
      </c>
    </row>
    <row r="305" spans="1:5" x14ac:dyDescent="0.25">
      <c r="A305" t="s">
        <v>483</v>
      </c>
      <c r="B305">
        <v>0</v>
      </c>
      <c r="C305">
        <v>0</v>
      </c>
      <c r="D305">
        <v>1</v>
      </c>
      <c r="E305">
        <f t="shared" si="5"/>
        <v>0</v>
      </c>
    </row>
    <row r="306" spans="1:5" x14ac:dyDescent="0.25">
      <c r="A306" t="s">
        <v>484</v>
      </c>
      <c r="B306">
        <v>0</v>
      </c>
      <c r="C306">
        <v>0</v>
      </c>
      <c r="D306">
        <v>1</v>
      </c>
      <c r="E306">
        <f t="shared" si="5"/>
        <v>0</v>
      </c>
    </row>
    <row r="307" spans="1:5" x14ac:dyDescent="0.25">
      <c r="A307" t="s">
        <v>485</v>
      </c>
      <c r="B307">
        <v>10</v>
      </c>
      <c r="C307">
        <v>32</v>
      </c>
      <c r="D307">
        <v>1</v>
      </c>
      <c r="E307">
        <f t="shared" si="5"/>
        <v>42</v>
      </c>
    </row>
    <row r="308" spans="1:5" x14ac:dyDescent="0.25">
      <c r="A308" t="s">
        <v>488</v>
      </c>
      <c r="B308">
        <v>0</v>
      </c>
      <c r="C308">
        <v>0</v>
      </c>
      <c r="D308">
        <v>1</v>
      </c>
      <c r="E308">
        <f t="shared" si="5"/>
        <v>0</v>
      </c>
    </row>
    <row r="309" spans="1:5" x14ac:dyDescent="0.25">
      <c r="A309" t="s">
        <v>491</v>
      </c>
      <c r="B309">
        <v>0</v>
      </c>
      <c r="C309">
        <v>28</v>
      </c>
      <c r="D309">
        <v>1</v>
      </c>
      <c r="E309">
        <f t="shared" si="5"/>
        <v>28</v>
      </c>
    </row>
    <row r="310" spans="1:5" x14ac:dyDescent="0.25">
      <c r="A310" t="s">
        <v>492</v>
      </c>
      <c r="B310">
        <v>0</v>
      </c>
      <c r="C310">
        <v>0</v>
      </c>
      <c r="D310">
        <v>1</v>
      </c>
      <c r="E310">
        <f t="shared" si="5"/>
        <v>0</v>
      </c>
    </row>
    <row r="311" spans="1:5" x14ac:dyDescent="0.25">
      <c r="A311" t="s">
        <v>493</v>
      </c>
      <c r="B311">
        <v>0</v>
      </c>
      <c r="C311">
        <v>113</v>
      </c>
      <c r="D311">
        <v>1</v>
      </c>
      <c r="E311">
        <f t="shared" si="5"/>
        <v>113</v>
      </c>
    </row>
  </sheetData>
  <sortState ref="A2:E10253">
    <sortCondition descending="1" ref="D2:D1025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M23" sqref="A1:M23"/>
    </sheetView>
  </sheetViews>
  <sheetFormatPr defaultRowHeight="15" x14ac:dyDescent="0.25"/>
  <sheetData>
    <row r="1" spans="1:13" x14ac:dyDescent="0.25">
      <c r="A1" t="s">
        <v>135</v>
      </c>
      <c r="B1" t="s">
        <v>503</v>
      </c>
      <c r="C1" t="s">
        <v>64</v>
      </c>
      <c r="D1" t="s">
        <v>504</v>
      </c>
      <c r="E1" t="s">
        <v>505</v>
      </c>
      <c r="F1" t="s">
        <v>506</v>
      </c>
      <c r="G1" t="s">
        <v>34</v>
      </c>
      <c r="H1" t="s">
        <v>507</v>
      </c>
      <c r="I1" t="s">
        <v>508</v>
      </c>
      <c r="J1" t="s">
        <v>51</v>
      </c>
      <c r="K1" t="s">
        <v>509</v>
      </c>
      <c r="L1" t="s">
        <v>510</v>
      </c>
      <c r="M1" t="s">
        <v>47</v>
      </c>
    </row>
    <row r="2" spans="1:13" x14ac:dyDescent="0.25">
      <c r="A2" t="s">
        <v>158</v>
      </c>
      <c r="B2" s="54">
        <v>2.5</v>
      </c>
      <c r="C2" s="54">
        <v>8</v>
      </c>
      <c r="D2" s="54">
        <v>28</v>
      </c>
      <c r="E2" s="54">
        <v>11</v>
      </c>
      <c r="F2" s="54">
        <v>57.5</v>
      </c>
      <c r="G2" s="54">
        <v>14</v>
      </c>
      <c r="H2" s="54">
        <v>66</v>
      </c>
      <c r="I2" s="54">
        <v>46</v>
      </c>
      <c r="J2" s="54">
        <v>61.5</v>
      </c>
      <c r="K2" s="54">
        <v>47</v>
      </c>
      <c r="L2" s="54">
        <v>31</v>
      </c>
      <c r="M2" s="54">
        <v>12</v>
      </c>
    </row>
    <row r="3" spans="1:13" x14ac:dyDescent="0.25">
      <c r="A3" t="s">
        <v>159</v>
      </c>
      <c r="B3" s="54">
        <v>0</v>
      </c>
      <c r="C3" s="54">
        <v>89</v>
      </c>
      <c r="D3" s="54">
        <v>27</v>
      </c>
      <c r="E3" s="54">
        <v>35</v>
      </c>
      <c r="F3" s="54">
        <v>102</v>
      </c>
      <c r="G3" s="54">
        <v>41</v>
      </c>
      <c r="H3" s="54">
        <v>80</v>
      </c>
      <c r="I3" s="54">
        <v>29</v>
      </c>
      <c r="J3" s="54">
        <v>29.5</v>
      </c>
      <c r="K3" s="54">
        <v>81.5</v>
      </c>
      <c r="L3" s="54">
        <v>0</v>
      </c>
      <c r="M3" s="54">
        <v>2.5</v>
      </c>
    </row>
    <row r="4" spans="1:13" x14ac:dyDescent="0.25">
      <c r="A4" t="s">
        <v>160</v>
      </c>
      <c r="B4" s="54">
        <v>6</v>
      </c>
      <c r="C4" s="54">
        <v>13.5</v>
      </c>
      <c r="D4" s="54">
        <v>14</v>
      </c>
      <c r="E4" s="54">
        <v>3.5</v>
      </c>
      <c r="F4" s="54">
        <v>25</v>
      </c>
      <c r="G4" s="54">
        <v>21.5</v>
      </c>
      <c r="H4" s="54">
        <v>29</v>
      </c>
      <c r="I4" s="54">
        <v>21</v>
      </c>
      <c r="J4" s="54">
        <v>1</v>
      </c>
      <c r="K4" s="54">
        <v>21</v>
      </c>
      <c r="L4" s="54">
        <v>4.58</v>
      </c>
      <c r="M4" s="54">
        <v>2.5</v>
      </c>
    </row>
    <row r="5" spans="1:13" x14ac:dyDescent="0.25">
      <c r="A5" t="s">
        <v>161</v>
      </c>
      <c r="B5" s="54">
        <v>0</v>
      </c>
      <c r="C5" s="54">
        <v>1</v>
      </c>
      <c r="D5" s="54">
        <v>11</v>
      </c>
      <c r="E5" s="54">
        <v>2</v>
      </c>
      <c r="F5" s="54">
        <v>30</v>
      </c>
      <c r="G5" s="54">
        <v>0</v>
      </c>
      <c r="H5" s="54">
        <v>11</v>
      </c>
      <c r="I5" s="54">
        <v>2.5</v>
      </c>
      <c r="J5" s="54">
        <v>31</v>
      </c>
      <c r="K5" s="54">
        <v>14.5</v>
      </c>
      <c r="L5" s="54">
        <v>20.937999999999999</v>
      </c>
      <c r="M5" s="54">
        <v>2</v>
      </c>
    </row>
    <row r="6" spans="1:13" x14ac:dyDescent="0.25">
      <c r="A6" t="s">
        <v>162</v>
      </c>
      <c r="B6" s="54">
        <v>0</v>
      </c>
      <c r="C6" s="54">
        <v>17.5</v>
      </c>
      <c r="D6" s="54">
        <v>24</v>
      </c>
      <c r="E6" s="54">
        <v>12</v>
      </c>
      <c r="F6" s="54">
        <v>74.5</v>
      </c>
      <c r="G6" s="54">
        <v>20</v>
      </c>
      <c r="H6" s="54">
        <v>56</v>
      </c>
      <c r="I6" s="54">
        <v>44.5</v>
      </c>
      <c r="J6" s="54">
        <v>66</v>
      </c>
      <c r="K6" s="54">
        <v>54.5</v>
      </c>
      <c r="L6" s="54">
        <v>62.83411199999999</v>
      </c>
      <c r="M6" s="54">
        <v>34</v>
      </c>
    </row>
    <row r="7" spans="1:13" x14ac:dyDescent="0.25">
      <c r="A7" t="s">
        <v>163</v>
      </c>
      <c r="B7" s="54">
        <v>4</v>
      </c>
      <c r="C7" s="54">
        <v>24.5</v>
      </c>
      <c r="D7" s="54">
        <v>15.5</v>
      </c>
      <c r="E7" s="54">
        <v>4</v>
      </c>
      <c r="F7" s="54">
        <v>37</v>
      </c>
      <c r="G7" s="54">
        <v>8</v>
      </c>
      <c r="H7" s="54">
        <v>24.5</v>
      </c>
      <c r="I7" s="54">
        <v>33.5</v>
      </c>
      <c r="J7" s="54">
        <v>22.5</v>
      </c>
      <c r="K7" s="54">
        <v>37.5</v>
      </c>
      <c r="L7" s="54">
        <v>10.615600000000001</v>
      </c>
      <c r="M7" s="54">
        <v>2</v>
      </c>
    </row>
    <row r="8" spans="1:13" x14ac:dyDescent="0.25">
      <c r="A8" t="s">
        <v>164</v>
      </c>
      <c r="B8" s="54">
        <v>3</v>
      </c>
      <c r="C8" s="54">
        <v>0</v>
      </c>
      <c r="D8" s="54">
        <v>32.5</v>
      </c>
      <c r="E8" s="54">
        <v>12</v>
      </c>
      <c r="F8" s="54">
        <v>44.740757575757577</v>
      </c>
      <c r="G8" s="54">
        <v>20.5</v>
      </c>
      <c r="H8" s="54">
        <v>29.015151515151516</v>
      </c>
      <c r="I8" s="54">
        <v>21.030303030303031</v>
      </c>
      <c r="J8" s="54">
        <v>63.150757575757581</v>
      </c>
      <c r="K8" s="54">
        <v>39.164999999999999</v>
      </c>
      <c r="L8" s="54">
        <v>55.058866181818182</v>
      </c>
      <c r="M8" s="54">
        <v>34.5</v>
      </c>
    </row>
    <row r="9" spans="1:13" x14ac:dyDescent="0.25">
      <c r="A9" t="s">
        <v>165</v>
      </c>
      <c r="B9" s="54">
        <v>5</v>
      </c>
      <c r="C9" s="54">
        <v>9.5</v>
      </c>
      <c r="D9" s="54">
        <v>41</v>
      </c>
      <c r="E9" s="54">
        <v>19</v>
      </c>
      <c r="F9" s="54">
        <v>32.5</v>
      </c>
      <c r="G9" s="54">
        <v>17</v>
      </c>
      <c r="H9" s="54">
        <v>50.5</v>
      </c>
      <c r="I9" s="54">
        <v>20</v>
      </c>
      <c r="J9" s="54">
        <v>15.5</v>
      </c>
      <c r="K9" s="54">
        <v>44</v>
      </c>
      <c r="L9" s="54">
        <v>37</v>
      </c>
      <c r="M9" s="54">
        <v>10</v>
      </c>
    </row>
    <row r="10" spans="1:13" x14ac:dyDescent="0.25">
      <c r="A10" t="s">
        <v>166</v>
      </c>
      <c r="B10" s="54">
        <v>3</v>
      </c>
      <c r="C10" s="54">
        <v>54</v>
      </c>
      <c r="D10" s="54">
        <v>48</v>
      </c>
      <c r="E10" s="54">
        <v>55.5</v>
      </c>
      <c r="F10" s="54">
        <v>3</v>
      </c>
      <c r="G10" s="54">
        <v>29</v>
      </c>
      <c r="H10" s="54">
        <v>107</v>
      </c>
      <c r="I10" s="54">
        <v>63.5</v>
      </c>
      <c r="J10" s="54">
        <v>0</v>
      </c>
      <c r="K10" s="54">
        <v>2</v>
      </c>
      <c r="L10" s="54">
        <v>1</v>
      </c>
      <c r="M10" s="54">
        <v>13</v>
      </c>
    </row>
    <row r="11" spans="1:13" x14ac:dyDescent="0.25">
      <c r="A11" t="s">
        <v>167</v>
      </c>
      <c r="B11" s="54">
        <v>2</v>
      </c>
      <c r="C11" s="54">
        <v>21</v>
      </c>
      <c r="D11" s="54">
        <v>33</v>
      </c>
      <c r="E11" s="54">
        <v>30</v>
      </c>
      <c r="F11" s="54">
        <v>28</v>
      </c>
      <c r="G11" s="54">
        <v>53</v>
      </c>
      <c r="H11" s="54">
        <v>58</v>
      </c>
      <c r="I11" s="54">
        <v>44</v>
      </c>
      <c r="J11" s="54">
        <v>26</v>
      </c>
      <c r="K11" s="54">
        <v>16</v>
      </c>
      <c r="L11" s="54">
        <v>30</v>
      </c>
      <c r="M11" s="54">
        <v>14</v>
      </c>
    </row>
    <row r="12" spans="1:13" x14ac:dyDescent="0.25">
      <c r="A12" t="s">
        <v>168</v>
      </c>
      <c r="B12" s="54">
        <v>3</v>
      </c>
      <c r="C12" s="54">
        <v>31</v>
      </c>
      <c r="D12" s="54">
        <v>68</v>
      </c>
      <c r="E12" s="54">
        <v>61.5</v>
      </c>
      <c r="F12" s="54">
        <v>68</v>
      </c>
      <c r="G12" s="54">
        <v>26</v>
      </c>
      <c r="H12" s="54">
        <v>220</v>
      </c>
      <c r="I12" s="54">
        <v>58.5</v>
      </c>
      <c r="J12" s="54">
        <v>118.66666666666666</v>
      </c>
      <c r="K12" s="54">
        <v>63.166666666666664</v>
      </c>
      <c r="L12" s="54">
        <v>97.711199999999991</v>
      </c>
      <c r="M12" s="54">
        <v>71</v>
      </c>
    </row>
    <row r="13" spans="1:13" x14ac:dyDescent="0.25">
      <c r="A13" t="s">
        <v>169</v>
      </c>
      <c r="B13" s="54">
        <v>13</v>
      </c>
      <c r="C13" s="54">
        <v>20</v>
      </c>
      <c r="D13" s="54">
        <v>18.5</v>
      </c>
      <c r="E13" s="54">
        <v>7</v>
      </c>
      <c r="F13" s="54">
        <v>83.5</v>
      </c>
      <c r="G13" s="54">
        <v>14</v>
      </c>
      <c r="H13" s="54">
        <v>40</v>
      </c>
      <c r="I13" s="54">
        <v>58.583333333333336</v>
      </c>
      <c r="J13" s="54">
        <v>77.076666666666668</v>
      </c>
      <c r="K13" s="54">
        <v>75.333333333333343</v>
      </c>
      <c r="L13" s="54">
        <v>80.824768000000006</v>
      </c>
      <c r="M13" s="54">
        <v>12</v>
      </c>
    </row>
    <row r="14" spans="1:13" x14ac:dyDescent="0.25">
      <c r="A14" t="s">
        <v>170</v>
      </c>
      <c r="B14" s="54">
        <v>4</v>
      </c>
      <c r="C14" s="54">
        <v>19.5</v>
      </c>
      <c r="D14" s="54">
        <v>29.366666666666667</v>
      </c>
      <c r="E14" s="54">
        <v>14</v>
      </c>
      <c r="F14" s="54">
        <v>33.25</v>
      </c>
      <c r="G14" s="54">
        <v>32</v>
      </c>
      <c r="H14" s="54">
        <v>44.25</v>
      </c>
      <c r="I14" s="54">
        <v>30</v>
      </c>
      <c r="J14" s="54">
        <v>22.25</v>
      </c>
      <c r="K14" s="54">
        <v>28.25</v>
      </c>
      <c r="L14" s="54">
        <v>34.530479999999997</v>
      </c>
      <c r="M14" s="54">
        <v>12</v>
      </c>
    </row>
    <row r="15" spans="1:13" x14ac:dyDescent="0.25">
      <c r="A15" t="s">
        <v>171</v>
      </c>
      <c r="B15" s="54">
        <v>30</v>
      </c>
      <c r="C15" s="54">
        <v>17.5</v>
      </c>
      <c r="D15" s="54">
        <v>13</v>
      </c>
      <c r="E15" s="54">
        <v>5</v>
      </c>
      <c r="F15" s="54">
        <v>52.5</v>
      </c>
      <c r="G15" s="54">
        <v>1</v>
      </c>
      <c r="H15" s="54">
        <v>19</v>
      </c>
      <c r="I15" s="54">
        <v>18</v>
      </c>
      <c r="J15" s="54">
        <v>78.875</v>
      </c>
      <c r="K15" s="54">
        <v>31.25</v>
      </c>
      <c r="L15" s="54">
        <v>30.017800000000005</v>
      </c>
      <c r="M15" s="54">
        <v>0</v>
      </c>
    </row>
    <row r="16" spans="1:13" x14ac:dyDescent="0.25">
      <c r="A16" t="s">
        <v>172</v>
      </c>
      <c r="B16" s="54">
        <v>4</v>
      </c>
      <c r="C16" s="54">
        <v>46.5</v>
      </c>
      <c r="D16" s="54">
        <v>39</v>
      </c>
      <c r="E16" s="54">
        <v>51.5</v>
      </c>
      <c r="F16" s="54">
        <v>31.5</v>
      </c>
      <c r="G16" s="54">
        <v>74.5</v>
      </c>
      <c r="H16" s="54">
        <v>67</v>
      </c>
      <c r="I16" s="54">
        <v>45</v>
      </c>
      <c r="J16" s="54">
        <v>60.5</v>
      </c>
      <c r="K16" s="54">
        <v>29</v>
      </c>
      <c r="L16" s="54">
        <v>52.361599999999996</v>
      </c>
      <c r="M16" s="54">
        <v>54</v>
      </c>
    </row>
    <row r="17" spans="1:13" x14ac:dyDescent="0.25">
      <c r="A17" t="s">
        <v>173</v>
      </c>
      <c r="B17" s="54">
        <v>0</v>
      </c>
      <c r="C17" s="54">
        <v>27</v>
      </c>
      <c r="D17" s="54">
        <v>65</v>
      </c>
      <c r="E17" s="54">
        <v>0</v>
      </c>
      <c r="F17" s="54">
        <v>47</v>
      </c>
      <c r="G17" s="54">
        <v>68</v>
      </c>
      <c r="H17" s="54">
        <v>56.5</v>
      </c>
      <c r="I17" s="54">
        <v>49</v>
      </c>
      <c r="J17" s="54">
        <v>88</v>
      </c>
      <c r="K17" s="54">
        <v>1</v>
      </c>
      <c r="L17" s="54">
        <v>15</v>
      </c>
      <c r="M17" s="54">
        <v>20</v>
      </c>
    </row>
    <row r="18" spans="1:13" x14ac:dyDescent="0.25">
      <c r="A18" t="s">
        <v>174</v>
      </c>
      <c r="B18" s="54">
        <v>27</v>
      </c>
      <c r="C18" s="54">
        <v>18.5</v>
      </c>
      <c r="D18" s="54">
        <v>48</v>
      </c>
      <c r="E18" s="54">
        <v>0</v>
      </c>
      <c r="F18" s="54">
        <v>0</v>
      </c>
      <c r="G18" s="54">
        <v>44.5</v>
      </c>
      <c r="H18" s="54">
        <v>67.5</v>
      </c>
      <c r="I18" s="54">
        <v>49</v>
      </c>
      <c r="J18" s="54">
        <v>1.5</v>
      </c>
      <c r="K18" s="54">
        <v>119.5</v>
      </c>
      <c r="L18" s="54">
        <v>8.6327999999999996</v>
      </c>
      <c r="M18" s="54">
        <v>0</v>
      </c>
    </row>
    <row r="19" spans="1:13" x14ac:dyDescent="0.25">
      <c r="A19" t="s">
        <v>175</v>
      </c>
      <c r="B19" s="54">
        <v>14</v>
      </c>
      <c r="C19" s="54">
        <v>18</v>
      </c>
      <c r="D19" s="54">
        <v>22.5</v>
      </c>
      <c r="E19" s="54">
        <v>17.5</v>
      </c>
      <c r="F19" s="54">
        <v>110.85714285714286</v>
      </c>
      <c r="G19" s="54">
        <v>4</v>
      </c>
      <c r="H19" s="54">
        <v>61.5</v>
      </c>
      <c r="I19" s="54">
        <v>48</v>
      </c>
      <c r="J19" s="54">
        <v>47.357142857142861</v>
      </c>
      <c r="K19" s="54">
        <v>104.92857142857143</v>
      </c>
      <c r="L19" s="54">
        <v>51.145142857142858</v>
      </c>
      <c r="M19" s="54">
        <v>1</v>
      </c>
    </row>
    <row r="20" spans="1:13" x14ac:dyDescent="0.25">
      <c r="A20" t="s">
        <v>176</v>
      </c>
      <c r="B20" s="54">
        <v>0</v>
      </c>
      <c r="C20" s="54">
        <v>13</v>
      </c>
      <c r="D20" s="54">
        <v>18.5</v>
      </c>
      <c r="E20" s="54">
        <v>15</v>
      </c>
      <c r="F20" s="54">
        <v>8.5</v>
      </c>
      <c r="G20" s="54">
        <v>0</v>
      </c>
      <c r="H20" s="54">
        <v>36.5</v>
      </c>
      <c r="I20" s="54">
        <v>10.5</v>
      </c>
      <c r="J20" s="54">
        <v>25</v>
      </c>
      <c r="K20" s="54">
        <v>7.5</v>
      </c>
      <c r="L20" s="54">
        <v>5.46</v>
      </c>
      <c r="M20" s="54">
        <v>12</v>
      </c>
    </row>
    <row r="21" spans="1:13" x14ac:dyDescent="0.25">
      <c r="A21" t="s">
        <v>177</v>
      </c>
      <c r="B21" s="54">
        <v>1</v>
      </c>
      <c r="C21" s="54">
        <v>38</v>
      </c>
      <c r="D21" s="54">
        <v>21</v>
      </c>
      <c r="E21" s="54">
        <v>27</v>
      </c>
      <c r="F21" s="54">
        <v>49</v>
      </c>
      <c r="G21" s="54">
        <v>51</v>
      </c>
      <c r="H21" s="54">
        <v>37</v>
      </c>
      <c r="I21" s="54">
        <v>63</v>
      </c>
      <c r="J21" s="54">
        <v>34.5</v>
      </c>
      <c r="K21" s="54">
        <v>28</v>
      </c>
      <c r="L21" s="54">
        <v>42.32</v>
      </c>
      <c r="M21" s="54">
        <v>22</v>
      </c>
    </row>
    <row r="22" spans="1:13" x14ac:dyDescent="0.25">
      <c r="B22" s="54"/>
      <c r="C22" s="54"/>
      <c r="D22" s="54"/>
      <c r="E22" s="54"/>
      <c r="F22" s="54"/>
      <c r="G22" s="54"/>
      <c r="H22" s="54"/>
      <c r="I22" s="54"/>
      <c r="J22" s="54"/>
      <c r="K22" s="54"/>
      <c r="L22" s="54"/>
      <c r="M22" s="54"/>
    </row>
    <row r="23" spans="1:13" x14ac:dyDescent="0.25">
      <c r="A23" t="s">
        <v>179</v>
      </c>
      <c r="B23" s="54">
        <f>AVERAGE(B2:B21)</f>
        <v>6.0750000000000002</v>
      </c>
      <c r="C23" s="54">
        <f t="shared" ref="C23:M23" si="0">AVERAGE(C2:C21)</f>
        <v>24.35</v>
      </c>
      <c r="D23" s="54">
        <f t="shared" si="0"/>
        <v>30.843333333333334</v>
      </c>
      <c r="E23" s="54">
        <f t="shared" si="0"/>
        <v>19.125</v>
      </c>
      <c r="F23" s="54">
        <f t="shared" si="0"/>
        <v>45.917395021645021</v>
      </c>
      <c r="G23" s="54">
        <f t="shared" si="0"/>
        <v>26.95</v>
      </c>
      <c r="H23" s="54">
        <f t="shared" si="0"/>
        <v>58.013257575757578</v>
      </c>
      <c r="I23" s="54">
        <f t="shared" si="0"/>
        <v>37.730681818181814</v>
      </c>
      <c r="J23" s="54">
        <f t="shared" si="0"/>
        <v>43.493811688311688</v>
      </c>
      <c r="K23" s="54">
        <f t="shared" si="0"/>
        <v>42.254678571428578</v>
      </c>
      <c r="L23" s="54">
        <f t="shared" si="0"/>
        <v>33.551518451948056</v>
      </c>
      <c r="M23" s="54">
        <f t="shared" si="0"/>
        <v>16.524999999999999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zoomScale="70" zoomScaleNormal="70" workbookViewId="0">
      <selection activeCell="N38" sqref="N38"/>
    </sheetView>
  </sheetViews>
  <sheetFormatPr defaultRowHeight="15" x14ac:dyDescent="0.25"/>
  <sheetData>
    <row r="1" spans="1:5" x14ac:dyDescent="0.25">
      <c r="A1" t="s">
        <v>511</v>
      </c>
    </row>
    <row r="2" spans="1:5" ht="15.75" thickBot="1" x14ac:dyDescent="0.3">
      <c r="C2" t="s">
        <v>515</v>
      </c>
      <c r="D2" t="s">
        <v>514</v>
      </c>
    </row>
    <row r="3" spans="1:5" ht="15.75" thickBot="1" x14ac:dyDescent="0.3">
      <c r="A3" s="55" t="s">
        <v>512</v>
      </c>
      <c r="B3" s="56" t="s">
        <v>513</v>
      </c>
      <c r="C3" t="s">
        <v>529</v>
      </c>
      <c r="D3" t="s">
        <v>528</v>
      </c>
    </row>
    <row r="4" spans="1:5" x14ac:dyDescent="0.25">
      <c r="A4" s="57" t="s">
        <v>522</v>
      </c>
      <c r="B4" s="58" t="s">
        <v>516</v>
      </c>
      <c r="C4">
        <f>[1]EatenTimeOverTime!AL4</f>
        <v>22</v>
      </c>
      <c r="D4">
        <f>[1]NumValidEntriesOverTime!AM4</f>
        <v>3</v>
      </c>
      <c r="E4">
        <f>C4-D4</f>
        <v>19</v>
      </c>
    </row>
    <row r="5" spans="1:5" x14ac:dyDescent="0.25">
      <c r="A5" s="57"/>
      <c r="B5" s="59" t="s">
        <v>517</v>
      </c>
      <c r="C5">
        <f>[1]EatenTimeOverTime!AL5</f>
        <v>34</v>
      </c>
      <c r="D5">
        <f>[1]NumValidEntriesOverTime!AM5</f>
        <v>24</v>
      </c>
      <c r="E5">
        <f t="shared" ref="E5:E34" si="0">C5-D5</f>
        <v>10</v>
      </c>
    </row>
    <row r="6" spans="1:5" x14ac:dyDescent="0.25">
      <c r="A6" s="57"/>
      <c r="B6" s="59" t="s">
        <v>518</v>
      </c>
      <c r="C6">
        <f>[1]EatenTimeOverTime!AL6</f>
        <v>127</v>
      </c>
      <c r="D6">
        <f>[1]NumValidEntriesOverTime!AM6</f>
        <v>99</v>
      </c>
      <c r="E6">
        <f t="shared" si="0"/>
        <v>28</v>
      </c>
    </row>
    <row r="7" spans="1:5" x14ac:dyDescent="0.25">
      <c r="A7" s="57"/>
      <c r="B7" s="59" t="s">
        <v>519</v>
      </c>
      <c r="C7">
        <f>[1]EatenTimeOverTime!AL7</f>
        <v>92</v>
      </c>
      <c r="D7">
        <f>[1]NumValidEntriesOverTime!AM7</f>
        <v>109</v>
      </c>
      <c r="E7">
        <f t="shared" si="0"/>
        <v>-17</v>
      </c>
    </row>
    <row r="8" spans="1:5" x14ac:dyDescent="0.25">
      <c r="A8" s="57"/>
      <c r="B8" s="59" t="s">
        <v>520</v>
      </c>
      <c r="C8">
        <f>[1]EatenTimeOverTime!AL8</f>
        <v>87</v>
      </c>
      <c r="D8">
        <f>[1]NumValidEntriesOverTime!AM8</f>
        <v>77</v>
      </c>
      <c r="E8">
        <f t="shared" si="0"/>
        <v>10</v>
      </c>
    </row>
    <row r="9" spans="1:5" ht="15.75" thickBot="1" x14ac:dyDescent="0.3">
      <c r="A9" s="60"/>
      <c r="B9" s="61" t="s">
        <v>521</v>
      </c>
      <c r="C9">
        <f>[1]EatenTimeOverTime!AL9</f>
        <v>55</v>
      </c>
      <c r="D9">
        <f>[1]NumValidEntriesOverTime!AM9</f>
        <v>57</v>
      </c>
      <c r="E9">
        <f t="shared" si="0"/>
        <v>-2</v>
      </c>
    </row>
    <row r="10" spans="1:5" x14ac:dyDescent="0.25">
      <c r="A10" s="57" t="s">
        <v>523</v>
      </c>
      <c r="B10" s="58" t="s">
        <v>516</v>
      </c>
      <c r="C10">
        <f>[1]EatenTimeOverTime!AL10</f>
        <v>28</v>
      </c>
      <c r="D10">
        <f>[1]NumValidEntriesOverTime!AM10</f>
        <v>28</v>
      </c>
      <c r="E10">
        <f t="shared" si="0"/>
        <v>0</v>
      </c>
    </row>
    <row r="11" spans="1:5" x14ac:dyDescent="0.25">
      <c r="A11" s="57"/>
      <c r="B11" s="59" t="s">
        <v>517</v>
      </c>
      <c r="C11">
        <f>[1]EatenTimeOverTime!AL11</f>
        <v>10</v>
      </c>
      <c r="D11">
        <f>[1]NumValidEntriesOverTime!AM11</f>
        <v>15</v>
      </c>
      <c r="E11">
        <f t="shared" si="0"/>
        <v>-5</v>
      </c>
    </row>
    <row r="12" spans="1:5" x14ac:dyDescent="0.25">
      <c r="A12" s="57"/>
      <c r="B12" s="59" t="s">
        <v>518</v>
      </c>
      <c r="C12">
        <f>[1]EatenTimeOverTime!AL12</f>
        <v>38</v>
      </c>
      <c r="D12">
        <f>[1]NumValidEntriesOverTime!AM12</f>
        <v>60</v>
      </c>
      <c r="E12">
        <f t="shared" si="0"/>
        <v>-22</v>
      </c>
    </row>
    <row r="13" spans="1:5" x14ac:dyDescent="0.25">
      <c r="A13" s="57"/>
      <c r="B13" s="59" t="s">
        <v>519</v>
      </c>
      <c r="C13">
        <f>[1]EatenTimeOverTime!AL13</f>
        <v>20</v>
      </c>
      <c r="D13">
        <f>[1]NumValidEntriesOverTime!AM13</f>
        <v>31</v>
      </c>
      <c r="E13">
        <f t="shared" si="0"/>
        <v>-11</v>
      </c>
    </row>
    <row r="14" spans="1:5" x14ac:dyDescent="0.25">
      <c r="A14" s="57"/>
      <c r="B14" s="59" t="s">
        <v>520</v>
      </c>
      <c r="C14">
        <f>[1]EatenTimeOverTime!AL14</f>
        <v>1</v>
      </c>
      <c r="D14">
        <f>[1]NumValidEntriesOverTime!AM14</f>
        <v>10</v>
      </c>
      <c r="E14">
        <f t="shared" si="0"/>
        <v>-9</v>
      </c>
    </row>
    <row r="15" spans="1:5" ht="15.75" thickBot="1" x14ac:dyDescent="0.3">
      <c r="A15" s="60"/>
      <c r="B15" s="61" t="s">
        <v>521</v>
      </c>
      <c r="C15">
        <f>[1]EatenTimeOverTime!AL15</f>
        <v>48</v>
      </c>
      <c r="D15">
        <f>[1]NumValidEntriesOverTime!AM15</f>
        <v>83</v>
      </c>
      <c r="E15">
        <f t="shared" si="0"/>
        <v>-35</v>
      </c>
    </row>
    <row r="16" spans="1:5" x14ac:dyDescent="0.25">
      <c r="A16" s="57" t="s">
        <v>524</v>
      </c>
      <c r="B16" s="58" t="s">
        <v>516</v>
      </c>
      <c r="C16">
        <f>[1]EatenTimeOverTime!AL16</f>
        <v>9</v>
      </c>
      <c r="D16">
        <f>[1]NumValidEntriesOverTime!AM16</f>
        <v>4</v>
      </c>
      <c r="E16">
        <f t="shared" si="0"/>
        <v>5</v>
      </c>
    </row>
    <row r="17" spans="1:5" x14ac:dyDescent="0.25">
      <c r="A17" s="57"/>
      <c r="B17" s="59" t="s">
        <v>517</v>
      </c>
      <c r="C17">
        <f>[1]EatenTimeOverTime!AL17</f>
        <v>38</v>
      </c>
      <c r="D17">
        <f>[1]NumValidEntriesOverTime!AM17</f>
        <v>20</v>
      </c>
      <c r="E17">
        <f t="shared" si="0"/>
        <v>18</v>
      </c>
    </row>
    <row r="18" spans="1:5" x14ac:dyDescent="0.25">
      <c r="A18" s="57"/>
      <c r="B18" s="59" t="s">
        <v>518</v>
      </c>
      <c r="C18">
        <f>[1]EatenTimeOverTime!AL18</f>
        <v>109</v>
      </c>
      <c r="D18">
        <f>[1]NumValidEntriesOverTime!AM18</f>
        <v>70</v>
      </c>
      <c r="E18">
        <f t="shared" si="0"/>
        <v>39</v>
      </c>
    </row>
    <row r="19" spans="1:5" x14ac:dyDescent="0.25">
      <c r="A19" s="57"/>
      <c r="B19" s="59" t="s">
        <v>519</v>
      </c>
      <c r="C19">
        <f>[1]EatenTimeOverTime!AL19</f>
        <v>95</v>
      </c>
      <c r="D19">
        <f>[1]NumValidEntriesOverTime!AM19</f>
        <v>99</v>
      </c>
      <c r="E19">
        <f t="shared" si="0"/>
        <v>-4</v>
      </c>
    </row>
    <row r="20" spans="1:5" x14ac:dyDescent="0.25">
      <c r="A20" s="57"/>
      <c r="B20" s="59" t="s">
        <v>520</v>
      </c>
      <c r="C20">
        <f>[1]EatenTimeOverTime!AL20</f>
        <v>71</v>
      </c>
      <c r="D20">
        <f>[1]NumValidEntriesOverTime!AM20</f>
        <v>98</v>
      </c>
      <c r="E20">
        <f t="shared" si="0"/>
        <v>-27</v>
      </c>
    </row>
    <row r="21" spans="1:5" ht="15.75" thickBot="1" x14ac:dyDescent="0.3">
      <c r="A21" s="60"/>
      <c r="B21" s="61" t="s">
        <v>521</v>
      </c>
      <c r="C21">
        <f>[1]EatenTimeOverTime!AL21</f>
        <v>86</v>
      </c>
      <c r="D21">
        <f>[1]NumValidEntriesOverTime!AM21</f>
        <v>114</v>
      </c>
      <c r="E21">
        <f t="shared" si="0"/>
        <v>-28</v>
      </c>
    </row>
    <row r="22" spans="1:5" x14ac:dyDescent="0.25">
      <c r="A22" s="57" t="s">
        <v>525</v>
      </c>
      <c r="B22" s="58" t="s">
        <v>516</v>
      </c>
      <c r="C22">
        <f>[1]EatenTimeOverTime!AL22</f>
        <v>2</v>
      </c>
      <c r="D22">
        <f>[1]NumValidEntriesOverTime!AM22</f>
        <v>18</v>
      </c>
      <c r="E22">
        <f t="shared" si="0"/>
        <v>-16</v>
      </c>
    </row>
    <row r="23" spans="1:5" x14ac:dyDescent="0.25">
      <c r="A23" s="57"/>
      <c r="B23" s="59" t="s">
        <v>517</v>
      </c>
      <c r="C23">
        <f>[1]EatenTimeOverTime!AL23</f>
        <v>26</v>
      </c>
      <c r="D23">
        <f>[1]NumValidEntriesOverTime!AM23</f>
        <v>8</v>
      </c>
      <c r="E23">
        <f t="shared" si="0"/>
        <v>18</v>
      </c>
    </row>
    <row r="24" spans="1:5" x14ac:dyDescent="0.25">
      <c r="A24" s="57"/>
      <c r="B24" s="59" t="s">
        <v>518</v>
      </c>
      <c r="C24">
        <f>[1]EatenTimeOverTime!AL24</f>
        <v>124</v>
      </c>
      <c r="D24">
        <f>[1]NumValidEntriesOverTime!AM24</f>
        <v>41</v>
      </c>
      <c r="E24">
        <f t="shared" si="0"/>
        <v>83</v>
      </c>
    </row>
    <row r="25" spans="1:5" x14ac:dyDescent="0.25">
      <c r="A25" s="57"/>
      <c r="B25" s="59" t="s">
        <v>519</v>
      </c>
      <c r="C25">
        <f>[1]EatenTimeOverTime!AL25</f>
        <v>109</v>
      </c>
      <c r="D25">
        <f>[1]NumValidEntriesOverTime!AM25</f>
        <v>101</v>
      </c>
      <c r="E25">
        <f t="shared" si="0"/>
        <v>8</v>
      </c>
    </row>
    <row r="26" spans="1:5" x14ac:dyDescent="0.25">
      <c r="A26" s="57"/>
      <c r="B26" s="59" t="s">
        <v>520</v>
      </c>
      <c r="C26">
        <f>[1]EatenTimeOverTime!AL26</f>
        <v>63</v>
      </c>
      <c r="D26">
        <f>[1]NumValidEntriesOverTime!AM26</f>
        <v>88</v>
      </c>
      <c r="E26">
        <f t="shared" si="0"/>
        <v>-25</v>
      </c>
    </row>
    <row r="27" spans="1:5" ht="15.75" thickBot="1" x14ac:dyDescent="0.3">
      <c r="A27" s="60"/>
      <c r="B27" s="61" t="s">
        <v>521</v>
      </c>
      <c r="C27">
        <f>[1]EatenTimeOverTime!AL27</f>
        <v>62</v>
      </c>
      <c r="D27">
        <f>[1]NumValidEntriesOverTime!AM27</f>
        <v>65</v>
      </c>
      <c r="E27">
        <f t="shared" si="0"/>
        <v>-3</v>
      </c>
    </row>
    <row r="28" spans="1:5" x14ac:dyDescent="0.25">
      <c r="A28" s="57" t="s">
        <v>526</v>
      </c>
      <c r="B28" s="58" t="s">
        <v>516</v>
      </c>
      <c r="C28">
        <f>[1]EatenTimeOverTime!AL28</f>
        <v>1</v>
      </c>
      <c r="D28">
        <f>[1]NumValidEntriesOverTime!AM28</f>
        <v>1</v>
      </c>
      <c r="E28">
        <f t="shared" si="0"/>
        <v>0</v>
      </c>
    </row>
    <row r="29" spans="1:5" x14ac:dyDescent="0.25">
      <c r="A29" s="57"/>
      <c r="B29" s="59" t="s">
        <v>517</v>
      </c>
      <c r="C29">
        <f>[1]EatenTimeOverTime!AL29</f>
        <v>3</v>
      </c>
      <c r="D29">
        <f>[1]NumValidEntriesOverTime!AM29</f>
        <v>7</v>
      </c>
      <c r="E29">
        <f t="shared" si="0"/>
        <v>-4</v>
      </c>
    </row>
    <row r="30" spans="1:5" x14ac:dyDescent="0.25">
      <c r="A30" s="57"/>
      <c r="B30" s="59" t="s">
        <v>518</v>
      </c>
      <c r="C30">
        <f>[1]EatenTimeOverTime!AL30</f>
        <v>27</v>
      </c>
      <c r="D30">
        <f>[1]NumValidEntriesOverTime!AM30</f>
        <v>13</v>
      </c>
      <c r="E30">
        <f t="shared" si="0"/>
        <v>14</v>
      </c>
    </row>
    <row r="31" spans="1:5" x14ac:dyDescent="0.25">
      <c r="A31" s="57"/>
      <c r="B31" s="59" t="s">
        <v>519</v>
      </c>
      <c r="C31">
        <f>[1]EatenTimeOverTime!AL31</f>
        <v>13</v>
      </c>
      <c r="D31">
        <f>[1]NumValidEntriesOverTime!AM31</f>
        <v>78</v>
      </c>
      <c r="E31">
        <f t="shared" si="0"/>
        <v>-65</v>
      </c>
    </row>
    <row r="32" spans="1:5" x14ac:dyDescent="0.25">
      <c r="A32" s="57"/>
      <c r="B32" s="59" t="s">
        <v>520</v>
      </c>
      <c r="C32">
        <f>[1]EatenTimeOverTime!AL32</f>
        <v>17</v>
      </c>
      <c r="D32">
        <f>[1]NumValidEntriesOverTime!AM32</f>
        <v>23</v>
      </c>
      <c r="E32">
        <f t="shared" si="0"/>
        <v>-6</v>
      </c>
    </row>
    <row r="33" spans="1:5" ht="15.75" thickBot="1" x14ac:dyDescent="0.3">
      <c r="A33" s="60"/>
      <c r="B33" s="61" t="s">
        <v>521</v>
      </c>
      <c r="C33">
        <f>[1]EatenTimeOverTime!AL33</f>
        <v>15</v>
      </c>
      <c r="D33">
        <f>[1]NumValidEntriesOverTime!AM33</f>
        <v>24</v>
      </c>
      <c r="E33">
        <f t="shared" si="0"/>
        <v>-9</v>
      </c>
    </row>
    <row r="34" spans="1:5" x14ac:dyDescent="0.25">
      <c r="A34" s="57" t="s">
        <v>527</v>
      </c>
      <c r="B34" s="59"/>
      <c r="C34">
        <f>[1]EatenTimeOverTime!AL34</f>
        <v>18</v>
      </c>
      <c r="D34">
        <f>[1]NumValidEntriesOverTime!AM34</f>
        <v>43</v>
      </c>
      <c r="E34">
        <f t="shared" si="0"/>
        <v>-25</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1"/>
  <sheetViews>
    <sheetView topLeftCell="A15" workbookViewId="0">
      <selection activeCell="B39" sqref="B39"/>
    </sheetView>
  </sheetViews>
  <sheetFormatPr defaultRowHeight="15" x14ac:dyDescent="0.25"/>
  <sheetData>
    <row r="1" spans="1:36" x14ac:dyDescent="0.25">
      <c r="A1" t="s">
        <v>531</v>
      </c>
      <c r="B1">
        <v>101</v>
      </c>
      <c r="C1">
        <v>102</v>
      </c>
      <c r="D1">
        <v>103</v>
      </c>
      <c r="E1">
        <v>104</v>
      </c>
      <c r="F1">
        <v>105</v>
      </c>
      <c r="G1">
        <v>106</v>
      </c>
      <c r="H1">
        <v>107</v>
      </c>
      <c r="I1">
        <v>108</v>
      </c>
      <c r="J1">
        <v>109</v>
      </c>
      <c r="K1">
        <v>110</v>
      </c>
      <c r="L1">
        <v>111</v>
      </c>
      <c r="M1">
        <v>112</v>
      </c>
      <c r="N1">
        <v>113</v>
      </c>
      <c r="O1">
        <v>114</v>
      </c>
      <c r="P1">
        <v>115</v>
      </c>
      <c r="Q1">
        <v>116</v>
      </c>
      <c r="R1">
        <v>117</v>
      </c>
      <c r="S1">
        <v>118</v>
      </c>
      <c r="T1">
        <v>119</v>
      </c>
      <c r="U1">
        <v>120</v>
      </c>
      <c r="V1">
        <v>121</v>
      </c>
      <c r="W1">
        <v>122</v>
      </c>
      <c r="X1">
        <v>123</v>
      </c>
      <c r="Y1">
        <v>124</v>
      </c>
      <c r="Z1">
        <v>125</v>
      </c>
      <c r="AA1">
        <v>126</v>
      </c>
      <c r="AB1">
        <v>127</v>
      </c>
      <c r="AC1">
        <v>128</v>
      </c>
      <c r="AD1">
        <v>129</v>
      </c>
      <c r="AE1">
        <v>130</v>
      </c>
      <c r="AF1">
        <v>131</v>
      </c>
      <c r="AG1">
        <v>132</v>
      </c>
      <c r="AH1">
        <v>133</v>
      </c>
      <c r="AI1">
        <v>134</v>
      </c>
    </row>
    <row r="2" spans="1:36" x14ac:dyDescent="0.25">
      <c r="A2" t="s">
        <v>530</v>
      </c>
      <c r="B2">
        <v>0</v>
      </c>
      <c r="C2">
        <v>0</v>
      </c>
      <c r="D2">
        <v>3</v>
      </c>
      <c r="E2">
        <v>3</v>
      </c>
      <c r="F2">
        <v>3.25</v>
      </c>
      <c r="G2">
        <v>2</v>
      </c>
      <c r="H2">
        <v>3.25</v>
      </c>
      <c r="I2">
        <v>2.75</v>
      </c>
      <c r="J2">
        <v>2</v>
      </c>
      <c r="K2">
        <v>3</v>
      </c>
      <c r="L2">
        <v>2.75</v>
      </c>
      <c r="M2">
        <v>2</v>
      </c>
      <c r="N2">
        <v>2.25</v>
      </c>
      <c r="O2">
        <v>3</v>
      </c>
      <c r="P2">
        <v>2.5</v>
      </c>
      <c r="Q2">
        <v>3.5</v>
      </c>
      <c r="R2">
        <v>0.75</v>
      </c>
      <c r="S2">
        <v>0.75</v>
      </c>
      <c r="T2">
        <v>8</v>
      </c>
      <c r="U2">
        <v>6.5</v>
      </c>
      <c r="V2">
        <v>2.5</v>
      </c>
      <c r="W2">
        <v>3.25</v>
      </c>
      <c r="X2">
        <v>2.25</v>
      </c>
      <c r="Y2">
        <v>5.5</v>
      </c>
      <c r="Z2">
        <v>2.75</v>
      </c>
      <c r="AA2">
        <v>5</v>
      </c>
      <c r="AB2">
        <v>2.25</v>
      </c>
      <c r="AC2">
        <v>5.5</v>
      </c>
      <c r="AD2">
        <v>3</v>
      </c>
      <c r="AE2">
        <v>2</v>
      </c>
      <c r="AF2">
        <v>3</v>
      </c>
      <c r="AG2">
        <v>5.5</v>
      </c>
      <c r="AH2">
        <v>3</v>
      </c>
      <c r="AI2">
        <v>2.75</v>
      </c>
      <c r="AJ2">
        <v>3.0147058823529411</v>
      </c>
    </row>
    <row r="4" spans="1:36" x14ac:dyDescent="0.25">
      <c r="A4" t="s">
        <v>531</v>
      </c>
      <c r="B4" t="s">
        <v>530</v>
      </c>
    </row>
    <row r="5" spans="1:36" x14ac:dyDescent="0.25">
      <c r="A5">
        <v>101</v>
      </c>
      <c r="B5">
        <v>0</v>
      </c>
    </row>
    <row r="6" spans="1:36" x14ac:dyDescent="0.25">
      <c r="A6">
        <v>102</v>
      </c>
      <c r="B6">
        <v>0</v>
      </c>
    </row>
    <row r="7" spans="1:36" x14ac:dyDescent="0.25">
      <c r="A7">
        <v>103</v>
      </c>
      <c r="B7">
        <v>3</v>
      </c>
    </row>
    <row r="8" spans="1:36" x14ac:dyDescent="0.25">
      <c r="A8">
        <v>104</v>
      </c>
      <c r="B8">
        <v>3</v>
      </c>
    </row>
    <row r="9" spans="1:36" x14ac:dyDescent="0.25">
      <c r="A9">
        <v>105</v>
      </c>
      <c r="B9">
        <v>3.25</v>
      </c>
    </row>
    <row r="10" spans="1:36" x14ac:dyDescent="0.25">
      <c r="A10">
        <v>106</v>
      </c>
      <c r="B10">
        <v>2</v>
      </c>
    </row>
    <row r="11" spans="1:36" x14ac:dyDescent="0.25">
      <c r="A11">
        <v>107</v>
      </c>
      <c r="B11">
        <v>3.25</v>
      </c>
    </row>
    <row r="12" spans="1:36" x14ac:dyDescent="0.25">
      <c r="A12">
        <v>108</v>
      </c>
      <c r="B12">
        <v>2.75</v>
      </c>
    </row>
    <row r="13" spans="1:36" x14ac:dyDescent="0.25">
      <c r="A13">
        <v>109</v>
      </c>
      <c r="B13">
        <v>2</v>
      </c>
    </row>
    <row r="14" spans="1:36" x14ac:dyDescent="0.25">
      <c r="A14">
        <v>110</v>
      </c>
      <c r="B14">
        <v>3</v>
      </c>
    </row>
    <row r="15" spans="1:36" x14ac:dyDescent="0.25">
      <c r="A15">
        <v>111</v>
      </c>
      <c r="B15">
        <v>2.75</v>
      </c>
    </row>
    <row r="16" spans="1:36" x14ac:dyDescent="0.25">
      <c r="A16">
        <v>112</v>
      </c>
      <c r="B16">
        <v>2</v>
      </c>
    </row>
    <row r="17" spans="1:2" x14ac:dyDescent="0.25">
      <c r="A17">
        <v>113</v>
      </c>
      <c r="B17">
        <v>2.25</v>
      </c>
    </row>
    <row r="18" spans="1:2" x14ac:dyDescent="0.25">
      <c r="A18">
        <v>114</v>
      </c>
      <c r="B18">
        <v>3</v>
      </c>
    </row>
    <row r="19" spans="1:2" x14ac:dyDescent="0.25">
      <c r="A19">
        <v>115</v>
      </c>
      <c r="B19">
        <v>2.5</v>
      </c>
    </row>
    <row r="20" spans="1:2" x14ac:dyDescent="0.25">
      <c r="A20">
        <v>116</v>
      </c>
      <c r="B20">
        <v>3.5</v>
      </c>
    </row>
    <row r="21" spans="1:2" x14ac:dyDescent="0.25">
      <c r="A21">
        <v>117</v>
      </c>
      <c r="B21">
        <v>0.75</v>
      </c>
    </row>
    <row r="22" spans="1:2" x14ac:dyDescent="0.25">
      <c r="A22">
        <v>118</v>
      </c>
      <c r="B22">
        <v>0.75</v>
      </c>
    </row>
    <row r="23" spans="1:2" x14ac:dyDescent="0.25">
      <c r="A23">
        <v>119</v>
      </c>
      <c r="B23">
        <v>8</v>
      </c>
    </row>
    <row r="24" spans="1:2" x14ac:dyDescent="0.25">
      <c r="A24">
        <v>120</v>
      </c>
      <c r="B24">
        <v>6.5</v>
      </c>
    </row>
    <row r="25" spans="1:2" x14ac:dyDescent="0.25">
      <c r="A25">
        <v>121</v>
      </c>
      <c r="B25">
        <v>2.5</v>
      </c>
    </row>
    <row r="26" spans="1:2" x14ac:dyDescent="0.25">
      <c r="A26">
        <v>122</v>
      </c>
      <c r="B26">
        <v>3.25</v>
      </c>
    </row>
    <row r="27" spans="1:2" x14ac:dyDescent="0.25">
      <c r="A27">
        <v>123</v>
      </c>
      <c r="B27">
        <v>2.25</v>
      </c>
    </row>
    <row r="28" spans="1:2" x14ac:dyDescent="0.25">
      <c r="A28">
        <v>124</v>
      </c>
      <c r="B28">
        <v>5.5</v>
      </c>
    </row>
    <row r="29" spans="1:2" x14ac:dyDescent="0.25">
      <c r="A29">
        <v>125</v>
      </c>
      <c r="B29">
        <v>2.75</v>
      </c>
    </row>
    <row r="30" spans="1:2" x14ac:dyDescent="0.25">
      <c r="A30">
        <v>126</v>
      </c>
      <c r="B30">
        <v>5</v>
      </c>
    </row>
    <row r="31" spans="1:2" x14ac:dyDescent="0.25">
      <c r="A31">
        <v>127</v>
      </c>
      <c r="B31">
        <v>2.25</v>
      </c>
    </row>
    <row r="32" spans="1:2" x14ac:dyDescent="0.25">
      <c r="A32">
        <v>128</v>
      </c>
      <c r="B32">
        <v>5.5</v>
      </c>
    </row>
    <row r="33" spans="1:3" x14ac:dyDescent="0.25">
      <c r="A33">
        <v>129</v>
      </c>
      <c r="B33">
        <v>3</v>
      </c>
    </row>
    <row r="34" spans="1:3" x14ac:dyDescent="0.25">
      <c r="A34">
        <v>130</v>
      </c>
      <c r="B34">
        <v>2</v>
      </c>
    </row>
    <row r="35" spans="1:3" x14ac:dyDescent="0.25">
      <c r="A35">
        <v>131</v>
      </c>
      <c r="B35">
        <v>3</v>
      </c>
    </row>
    <row r="36" spans="1:3" x14ac:dyDescent="0.25">
      <c r="A36">
        <v>132</v>
      </c>
      <c r="B36">
        <v>5.5</v>
      </c>
    </row>
    <row r="37" spans="1:3" x14ac:dyDescent="0.25">
      <c r="A37">
        <v>133</v>
      </c>
      <c r="B37">
        <v>3</v>
      </c>
    </row>
    <row r="38" spans="1:3" x14ac:dyDescent="0.25">
      <c r="A38">
        <v>134</v>
      </c>
      <c r="B38">
        <v>2.75</v>
      </c>
    </row>
    <row r="39" spans="1:3" x14ac:dyDescent="0.25">
      <c r="A39" t="s">
        <v>532</v>
      </c>
      <c r="B39">
        <f>AVERAGE(B5:B38)</f>
        <v>3.0147058823529411</v>
      </c>
    </row>
    <row r="40" spans="1:3" x14ac:dyDescent="0.25">
      <c r="A40" t="s">
        <v>534</v>
      </c>
      <c r="B40">
        <f>MIN(B5:B38)</f>
        <v>0</v>
      </c>
      <c r="C40">
        <f>COUNTIF(B5:B38,"="&amp;B40)</f>
        <v>2</v>
      </c>
    </row>
    <row r="41" spans="1:3" x14ac:dyDescent="0.25">
      <c r="A41" t="s">
        <v>533</v>
      </c>
      <c r="B41">
        <f>MAX(B5:B38)</f>
        <v>8</v>
      </c>
      <c r="C41">
        <f>COUNTIF(B5:B38,"="&amp;B41)</f>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abSelected="1" topLeftCell="A12" zoomScale="90" zoomScaleNormal="90" workbookViewId="0">
      <pane xSplit="2700" topLeftCell="C1" activePane="topRight"/>
      <selection activeCell="B17" sqref="B17"/>
      <selection pane="topRight" activeCell="C20" sqref="C20"/>
    </sheetView>
  </sheetViews>
  <sheetFormatPr defaultRowHeight="15" x14ac:dyDescent="0.25"/>
  <cols>
    <col min="1" max="1" width="13.28515625" customWidth="1"/>
    <col min="2" max="2" width="47" customWidth="1"/>
    <col min="3" max="3" width="24.42578125" customWidth="1"/>
    <col min="4" max="4" width="20" customWidth="1"/>
    <col min="5" max="5" width="19.85546875" customWidth="1"/>
    <col min="6" max="6" width="24" customWidth="1"/>
    <col min="7" max="7" width="23.85546875" customWidth="1"/>
    <col min="8" max="8" width="18.28515625" customWidth="1"/>
    <col min="9" max="9" width="13" customWidth="1"/>
    <col min="10" max="10" width="20" customWidth="1"/>
    <col min="11" max="11" width="23.28515625" customWidth="1"/>
  </cols>
  <sheetData>
    <row r="1" spans="1:11" x14ac:dyDescent="0.25">
      <c r="A1" s="76" t="s">
        <v>607</v>
      </c>
      <c r="B1" s="76" t="s">
        <v>613</v>
      </c>
      <c r="C1" s="76" t="s">
        <v>608</v>
      </c>
      <c r="D1" s="76" t="s">
        <v>609</v>
      </c>
      <c r="E1" s="76" t="s">
        <v>97</v>
      </c>
      <c r="F1" s="76" t="s">
        <v>535</v>
      </c>
      <c r="G1" s="76" t="s">
        <v>536</v>
      </c>
      <c r="H1" s="76" t="s">
        <v>614</v>
      </c>
      <c r="I1" s="76" t="s">
        <v>537</v>
      </c>
      <c r="J1" s="76" t="s">
        <v>538</v>
      </c>
      <c r="K1" s="77" t="s">
        <v>610</v>
      </c>
    </row>
    <row r="2" spans="1:11" ht="164.25" customHeight="1" x14ac:dyDescent="0.25">
      <c r="A2" s="76" t="s">
        <v>539</v>
      </c>
      <c r="B2" s="76"/>
      <c r="C2" s="76">
        <v>33</v>
      </c>
      <c r="D2" s="76" t="s">
        <v>540</v>
      </c>
      <c r="E2" s="76" t="s">
        <v>541</v>
      </c>
      <c r="F2" s="76" t="s">
        <v>542</v>
      </c>
      <c r="G2" s="76"/>
      <c r="H2" s="76"/>
      <c r="I2" s="76" t="s">
        <v>611</v>
      </c>
      <c r="J2" s="76" t="s">
        <v>543</v>
      </c>
      <c r="K2" s="78" t="s">
        <v>638</v>
      </c>
    </row>
    <row r="3" spans="1:11" ht="97.5" customHeight="1" x14ac:dyDescent="0.25">
      <c r="A3" s="76" t="s">
        <v>544</v>
      </c>
      <c r="B3" s="76" t="s">
        <v>615</v>
      </c>
      <c r="C3" s="76">
        <v>210</v>
      </c>
      <c r="D3" s="76" t="s">
        <v>545</v>
      </c>
      <c r="E3" s="76" t="s">
        <v>546</v>
      </c>
      <c r="F3" s="76" t="s">
        <v>612</v>
      </c>
      <c r="G3" s="76"/>
      <c r="H3" s="76" t="s">
        <v>547</v>
      </c>
      <c r="I3" s="76"/>
      <c r="J3" s="76"/>
      <c r="K3" s="57" t="s">
        <v>639</v>
      </c>
    </row>
    <row r="4" spans="1:11" ht="44.25" customHeight="1" x14ac:dyDescent="0.25">
      <c r="A4" s="76" t="s">
        <v>548</v>
      </c>
      <c r="B4" s="76" t="s">
        <v>616</v>
      </c>
      <c r="C4" s="76">
        <v>210</v>
      </c>
      <c r="D4" s="76" t="s">
        <v>549</v>
      </c>
      <c r="E4" s="76" t="s">
        <v>550</v>
      </c>
      <c r="F4" s="76"/>
      <c r="G4" s="76"/>
      <c r="H4" s="76" t="s">
        <v>551</v>
      </c>
      <c r="I4" s="76"/>
      <c r="J4" s="76"/>
      <c r="K4" s="57"/>
    </row>
    <row r="5" spans="1:11" ht="45" x14ac:dyDescent="0.25">
      <c r="A5" s="76" t="s">
        <v>552</v>
      </c>
      <c r="B5" s="76" t="s">
        <v>617</v>
      </c>
      <c r="C5" s="76" t="s">
        <v>553</v>
      </c>
      <c r="D5" s="76" t="s">
        <v>554</v>
      </c>
      <c r="E5" s="76"/>
      <c r="F5" s="76"/>
      <c r="G5" s="76"/>
      <c r="H5" s="76"/>
      <c r="I5" s="76"/>
      <c r="J5" s="76" t="s">
        <v>555</v>
      </c>
      <c r="K5" s="57"/>
    </row>
    <row r="6" spans="1:11" ht="74.25" customHeight="1" x14ac:dyDescent="0.25">
      <c r="A6" s="76" t="s">
        <v>556</v>
      </c>
      <c r="B6" s="76" t="s">
        <v>618</v>
      </c>
      <c r="C6" s="76">
        <v>32</v>
      </c>
      <c r="D6" s="76" t="s">
        <v>557</v>
      </c>
      <c r="E6" s="76"/>
      <c r="F6" s="76"/>
      <c r="G6" s="76"/>
      <c r="H6" s="76"/>
      <c r="I6" s="76" t="s">
        <v>558</v>
      </c>
      <c r="J6" s="76" t="s">
        <v>559</v>
      </c>
      <c r="K6" s="57"/>
    </row>
    <row r="7" spans="1:11" ht="150" x14ac:dyDescent="0.25">
      <c r="A7" s="76" t="s">
        <v>560</v>
      </c>
      <c r="B7" s="76" t="s">
        <v>619</v>
      </c>
      <c r="C7" s="76" t="s">
        <v>620</v>
      </c>
      <c r="D7" s="76" t="s">
        <v>621</v>
      </c>
      <c r="E7" s="76" t="s">
        <v>622</v>
      </c>
      <c r="F7" s="76" t="s">
        <v>561</v>
      </c>
      <c r="G7" s="79" t="s">
        <v>623</v>
      </c>
      <c r="H7" s="76"/>
      <c r="I7" s="76" t="s">
        <v>562</v>
      </c>
      <c r="J7" s="76" t="s">
        <v>563</v>
      </c>
      <c r="K7" s="57" t="s">
        <v>640</v>
      </c>
    </row>
    <row r="8" spans="1:11" ht="201" customHeight="1" x14ac:dyDescent="0.25">
      <c r="A8" s="76" t="s">
        <v>564</v>
      </c>
      <c r="B8" s="76" t="s">
        <v>626</v>
      </c>
      <c r="C8" s="76">
        <v>29</v>
      </c>
      <c r="D8" s="76" t="s">
        <v>565</v>
      </c>
      <c r="E8" s="76" t="s">
        <v>566</v>
      </c>
      <c r="F8" s="76" t="s">
        <v>627</v>
      </c>
      <c r="G8" s="76" t="s">
        <v>624</v>
      </c>
      <c r="H8" s="76"/>
      <c r="I8" s="76" t="s">
        <v>625</v>
      </c>
      <c r="J8" s="76" t="s">
        <v>567</v>
      </c>
      <c r="K8" s="57" t="s">
        <v>641</v>
      </c>
    </row>
    <row r="9" spans="1:11" ht="104.25" customHeight="1" x14ac:dyDescent="0.25">
      <c r="A9" s="76" t="s">
        <v>568</v>
      </c>
      <c r="B9" s="76"/>
      <c r="C9" s="76">
        <v>1</v>
      </c>
      <c r="D9" s="76" t="s">
        <v>569</v>
      </c>
      <c r="E9" s="76" t="s">
        <v>570</v>
      </c>
      <c r="F9" s="76"/>
      <c r="G9" s="76" t="s">
        <v>643</v>
      </c>
      <c r="H9" s="76"/>
      <c r="I9" s="76" t="s">
        <v>571</v>
      </c>
      <c r="J9" s="76" t="s">
        <v>572</v>
      </c>
      <c r="K9" s="57" t="s">
        <v>642</v>
      </c>
    </row>
    <row r="10" spans="1:11" ht="104.25" customHeight="1" x14ac:dyDescent="0.25">
      <c r="A10" s="76" t="s">
        <v>573</v>
      </c>
      <c r="B10" s="76" t="s">
        <v>628</v>
      </c>
      <c r="C10" s="76">
        <v>6</v>
      </c>
      <c r="D10" s="76"/>
      <c r="E10" s="76" t="s">
        <v>574</v>
      </c>
      <c r="F10" s="76" t="s">
        <v>575</v>
      </c>
      <c r="G10" s="76" t="s">
        <v>576</v>
      </c>
      <c r="H10" s="76"/>
      <c r="I10" s="76" t="s">
        <v>577</v>
      </c>
      <c r="J10" s="76" t="s">
        <v>578</v>
      </c>
      <c r="K10" s="57">
        <v>0</v>
      </c>
    </row>
    <row r="11" spans="1:11" ht="240" x14ac:dyDescent="0.25">
      <c r="A11" s="76" t="s">
        <v>579</v>
      </c>
      <c r="B11" s="76" t="s">
        <v>629</v>
      </c>
      <c r="C11" s="76" t="s">
        <v>580</v>
      </c>
      <c r="D11" s="76"/>
      <c r="E11" s="76" t="s">
        <v>581</v>
      </c>
      <c r="F11" s="76" t="s">
        <v>582</v>
      </c>
      <c r="G11" s="76" t="s">
        <v>583</v>
      </c>
      <c r="H11" s="76"/>
      <c r="I11" s="76" t="s">
        <v>584</v>
      </c>
      <c r="J11" s="76" t="s">
        <v>630</v>
      </c>
      <c r="K11" s="57" t="s">
        <v>644</v>
      </c>
    </row>
    <row r="12" spans="1:11" ht="45" x14ac:dyDescent="0.25">
      <c r="A12" s="76" t="s">
        <v>585</v>
      </c>
      <c r="B12" s="76" t="s">
        <v>631</v>
      </c>
      <c r="C12" s="76">
        <v>15</v>
      </c>
      <c r="D12" s="76" t="s">
        <v>587</v>
      </c>
      <c r="E12" s="76" t="s">
        <v>541</v>
      </c>
      <c r="F12" s="76"/>
      <c r="G12" s="76"/>
      <c r="H12" s="76"/>
      <c r="I12" s="76" t="s">
        <v>586</v>
      </c>
      <c r="J12" s="76"/>
      <c r="K12" s="57" t="s">
        <v>645</v>
      </c>
    </row>
    <row r="13" spans="1:11" ht="74.25" customHeight="1" x14ac:dyDescent="0.25">
      <c r="A13" s="76" t="s">
        <v>588</v>
      </c>
      <c r="B13" s="76" t="s">
        <v>632</v>
      </c>
      <c r="C13" s="76">
        <v>28</v>
      </c>
      <c r="D13" s="76" t="s">
        <v>589</v>
      </c>
      <c r="E13" s="76" t="s">
        <v>590</v>
      </c>
      <c r="F13" s="76"/>
      <c r="G13" s="76"/>
      <c r="H13" s="76"/>
      <c r="I13" s="76"/>
      <c r="J13" s="76" t="s">
        <v>591</v>
      </c>
      <c r="K13" s="57" t="s">
        <v>646</v>
      </c>
    </row>
    <row r="14" spans="1:11" ht="75" x14ac:dyDescent="0.25">
      <c r="A14" s="76" t="s">
        <v>592</v>
      </c>
      <c r="B14" s="76" t="s">
        <v>593</v>
      </c>
      <c r="C14" s="76">
        <v>69</v>
      </c>
      <c r="D14" s="76" t="s">
        <v>594</v>
      </c>
      <c r="E14" s="76" t="s">
        <v>595</v>
      </c>
      <c r="F14" s="76"/>
      <c r="G14" s="76" t="s">
        <v>596</v>
      </c>
      <c r="H14" s="76"/>
      <c r="I14" s="76"/>
      <c r="J14" s="76" t="s">
        <v>597</v>
      </c>
      <c r="K14" s="57" t="s">
        <v>647</v>
      </c>
    </row>
    <row r="15" spans="1:11" ht="75" x14ac:dyDescent="0.25">
      <c r="A15" s="76" t="s">
        <v>598</v>
      </c>
      <c r="B15" s="76" t="s">
        <v>599</v>
      </c>
      <c r="C15" s="76">
        <v>27</v>
      </c>
      <c r="D15" s="76" t="s">
        <v>600</v>
      </c>
      <c r="E15" s="76" t="s">
        <v>601</v>
      </c>
      <c r="F15" s="76"/>
      <c r="G15" s="76" t="s">
        <v>633</v>
      </c>
      <c r="H15" s="76"/>
      <c r="I15" s="76" t="s">
        <v>602</v>
      </c>
      <c r="J15" s="76" t="s">
        <v>634</v>
      </c>
      <c r="K15" s="57" t="s">
        <v>648</v>
      </c>
    </row>
    <row r="16" spans="1:11" ht="195" x14ac:dyDescent="0.25">
      <c r="A16" s="76" t="s">
        <v>603</v>
      </c>
      <c r="B16" s="76" t="s">
        <v>635</v>
      </c>
      <c r="C16" s="76" t="s">
        <v>604</v>
      </c>
      <c r="D16" s="76" t="s">
        <v>605</v>
      </c>
      <c r="E16" s="76" t="s">
        <v>546</v>
      </c>
      <c r="F16" s="76" t="s">
        <v>636</v>
      </c>
      <c r="G16" s="76" t="s">
        <v>637</v>
      </c>
      <c r="H16" s="76"/>
      <c r="I16" s="76"/>
      <c r="J16" s="76" t="s">
        <v>606</v>
      </c>
      <c r="K16" s="57" t="s">
        <v>649</v>
      </c>
    </row>
    <row r="17" spans="1:6" x14ac:dyDescent="0.25">
      <c r="A17" t="s">
        <v>650</v>
      </c>
      <c r="C17" t="s">
        <v>651</v>
      </c>
      <c r="D17" t="s">
        <v>652</v>
      </c>
      <c r="E17" t="s">
        <v>653</v>
      </c>
      <c r="F17" t="s">
        <v>654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80" zoomScaleNormal="80" workbookViewId="0">
      <selection activeCell="C10" sqref="A1:C10"/>
    </sheetView>
  </sheetViews>
  <sheetFormatPr defaultRowHeight="15" x14ac:dyDescent="0.25"/>
  <cols>
    <col min="1" max="1" width="19.5703125" customWidth="1"/>
    <col min="2" max="2" width="15.85546875" customWidth="1"/>
    <col min="3" max="3" width="21" customWidth="1"/>
  </cols>
  <sheetData>
    <row r="1" spans="1:3" ht="32.25" customHeight="1" thickBot="1" x14ac:dyDescent="0.3">
      <c r="A1" s="5"/>
      <c r="B1" s="6" t="s">
        <v>11</v>
      </c>
      <c r="C1" s="6" t="s">
        <v>12</v>
      </c>
    </row>
    <row r="2" spans="1:3" ht="15.75" thickBot="1" x14ac:dyDescent="0.3">
      <c r="A2" s="5" t="s">
        <v>13</v>
      </c>
      <c r="B2" s="11" t="s">
        <v>14</v>
      </c>
      <c r="C2" s="7" t="s">
        <v>15</v>
      </c>
    </row>
    <row r="3" spans="1:3" ht="15.75" thickBot="1" x14ac:dyDescent="0.3">
      <c r="A3" s="12" t="s">
        <v>16</v>
      </c>
      <c r="B3" s="8" t="s">
        <v>17</v>
      </c>
      <c r="C3" s="8" t="s">
        <v>18</v>
      </c>
    </row>
    <row r="4" spans="1:3" ht="15.75" thickBot="1" x14ac:dyDescent="0.3">
      <c r="A4" s="12" t="s">
        <v>19</v>
      </c>
      <c r="B4" s="9">
        <v>7412</v>
      </c>
      <c r="C4" s="9">
        <v>39194</v>
      </c>
    </row>
    <row r="5" spans="1:3" ht="43.5" customHeight="1" thickBot="1" x14ac:dyDescent="0.3">
      <c r="A5" s="12" t="s">
        <v>20</v>
      </c>
      <c r="B5" s="8" t="s">
        <v>21</v>
      </c>
      <c r="C5" s="8" t="s">
        <v>22</v>
      </c>
    </row>
    <row r="6" spans="1:3" ht="43.5" customHeight="1" thickBot="1" x14ac:dyDescent="0.3">
      <c r="A6" s="12" t="s">
        <v>23</v>
      </c>
      <c r="B6" s="8">
        <v>1700</v>
      </c>
      <c r="C6" s="8">
        <v>5087</v>
      </c>
    </row>
    <row r="7" spans="1:3" ht="31.5" customHeight="1" thickBot="1" x14ac:dyDescent="0.3">
      <c r="A7" s="12" t="s">
        <v>24</v>
      </c>
      <c r="B7" s="8">
        <v>60</v>
      </c>
      <c r="C7" s="8">
        <v>592</v>
      </c>
    </row>
    <row r="8" spans="1:3" ht="19.5" customHeight="1" thickBot="1" x14ac:dyDescent="0.3">
      <c r="A8" s="12" t="s">
        <v>25</v>
      </c>
      <c r="B8" s="8"/>
      <c r="C8" s="8">
        <v>783</v>
      </c>
    </row>
    <row r="9" spans="1:3" ht="33" customHeight="1" thickBot="1" x14ac:dyDescent="0.3">
      <c r="A9" s="12" t="s">
        <v>26</v>
      </c>
      <c r="B9" s="8">
        <v>24</v>
      </c>
      <c r="C9" s="8" t="s">
        <v>27</v>
      </c>
    </row>
    <row r="10" spans="1:3" ht="15.75" thickBot="1" x14ac:dyDescent="0.3">
      <c r="A10" s="12" t="s">
        <v>28</v>
      </c>
      <c r="B10" s="10">
        <v>140</v>
      </c>
      <c r="C10" s="10">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E1" sqref="E1:J13"/>
    </sheetView>
  </sheetViews>
  <sheetFormatPr defaultRowHeight="15" x14ac:dyDescent="0.25"/>
  <cols>
    <col min="1" max="1" width="16.28515625" customWidth="1"/>
    <col min="2" max="2" width="12.42578125" customWidth="1"/>
    <col min="3" max="3" width="23.28515625" customWidth="1"/>
  </cols>
  <sheetData>
    <row r="1" spans="1:9" ht="26.25" thickBot="1" x14ac:dyDescent="0.3">
      <c r="A1" s="13" t="s">
        <v>29</v>
      </c>
      <c r="B1" s="14" t="s">
        <v>30</v>
      </c>
      <c r="C1" s="14" t="s">
        <v>31</v>
      </c>
      <c r="E1" t="s">
        <v>29</v>
      </c>
      <c r="F1" t="s">
        <v>72</v>
      </c>
      <c r="H1" t="s">
        <v>73</v>
      </c>
      <c r="I1" t="s">
        <v>31</v>
      </c>
    </row>
    <row r="2" spans="1:9" ht="15.75" thickBot="1" x14ac:dyDescent="0.3">
      <c r="A2" s="15" t="s">
        <v>32</v>
      </c>
      <c r="B2" s="16">
        <v>5</v>
      </c>
      <c r="C2" s="16" t="s">
        <v>33</v>
      </c>
      <c r="E2" t="s">
        <v>32</v>
      </c>
      <c r="F2" t="s">
        <v>74</v>
      </c>
      <c r="G2" t="s">
        <v>74</v>
      </c>
      <c r="H2">
        <v>6</v>
      </c>
      <c r="I2" t="s">
        <v>33</v>
      </c>
    </row>
    <row r="3" spans="1:9" ht="15.75" thickBot="1" x14ac:dyDescent="0.3">
      <c r="A3" s="15" t="s">
        <v>34</v>
      </c>
      <c r="B3" s="17">
        <v>5</v>
      </c>
      <c r="C3" s="17" t="s">
        <v>35</v>
      </c>
      <c r="E3" t="s">
        <v>34</v>
      </c>
      <c r="F3" t="s">
        <v>75</v>
      </c>
      <c r="G3" t="s">
        <v>75</v>
      </c>
      <c r="H3">
        <v>3</v>
      </c>
      <c r="I3" t="s">
        <v>35</v>
      </c>
    </row>
    <row r="4" spans="1:9" ht="15.75" thickBot="1" x14ac:dyDescent="0.3">
      <c r="A4" s="15" t="s">
        <v>36</v>
      </c>
      <c r="B4" s="16">
        <v>5</v>
      </c>
      <c r="C4" s="16" t="s">
        <v>37</v>
      </c>
      <c r="E4" t="s">
        <v>36</v>
      </c>
      <c r="F4" t="s">
        <v>76</v>
      </c>
      <c r="G4" t="s">
        <v>77</v>
      </c>
      <c r="H4">
        <v>5</v>
      </c>
      <c r="I4" t="s">
        <v>37</v>
      </c>
    </row>
    <row r="5" spans="1:9" ht="39" thickBot="1" x14ac:dyDescent="0.3">
      <c r="A5" s="15" t="s">
        <v>38</v>
      </c>
      <c r="B5" s="17">
        <v>5</v>
      </c>
      <c r="C5" s="17" t="s">
        <v>39</v>
      </c>
      <c r="E5" t="s">
        <v>38</v>
      </c>
      <c r="F5" t="s">
        <v>78</v>
      </c>
      <c r="G5" t="s">
        <v>79</v>
      </c>
      <c r="H5">
        <v>2</v>
      </c>
      <c r="I5" t="s">
        <v>39</v>
      </c>
    </row>
    <row r="6" spans="1:9" ht="15.75" thickBot="1" x14ac:dyDescent="0.3">
      <c r="A6" s="15" t="s">
        <v>40</v>
      </c>
      <c r="B6" s="16">
        <v>5</v>
      </c>
      <c r="C6" s="16" t="s">
        <v>41</v>
      </c>
      <c r="E6" t="s">
        <v>40</v>
      </c>
      <c r="F6" t="s">
        <v>80</v>
      </c>
      <c r="G6" t="s">
        <v>81</v>
      </c>
      <c r="I6" t="s">
        <v>41</v>
      </c>
    </row>
    <row r="7" spans="1:9" ht="15.75" thickBot="1" x14ac:dyDescent="0.3">
      <c r="A7" s="15" t="s">
        <v>42</v>
      </c>
      <c r="B7" s="17">
        <v>5</v>
      </c>
      <c r="C7" s="17" t="s">
        <v>39</v>
      </c>
      <c r="E7" t="s">
        <v>42</v>
      </c>
      <c r="F7" t="s">
        <v>78</v>
      </c>
      <c r="G7" t="s">
        <v>79</v>
      </c>
      <c r="I7" t="s">
        <v>39</v>
      </c>
    </row>
    <row r="8" spans="1:9" ht="15.75" thickBot="1" x14ac:dyDescent="0.3">
      <c r="A8" s="15" t="s">
        <v>43</v>
      </c>
      <c r="B8" s="16">
        <v>10</v>
      </c>
      <c r="C8" s="16" t="s">
        <v>44</v>
      </c>
      <c r="E8" t="s">
        <v>43</v>
      </c>
      <c r="F8" t="s">
        <v>82</v>
      </c>
      <c r="I8" t="s">
        <v>44</v>
      </c>
    </row>
    <row r="9" spans="1:9" ht="15.75" thickBot="1" x14ac:dyDescent="0.3">
      <c r="A9" s="15" t="s">
        <v>45</v>
      </c>
      <c r="B9" s="17">
        <v>10</v>
      </c>
      <c r="C9" s="17" t="s">
        <v>46</v>
      </c>
      <c r="E9" t="s">
        <v>45</v>
      </c>
      <c r="F9" t="s">
        <v>83</v>
      </c>
      <c r="G9" t="s">
        <v>83</v>
      </c>
      <c r="H9">
        <v>5</v>
      </c>
      <c r="I9" t="s">
        <v>46</v>
      </c>
    </row>
    <row r="10" spans="1:9" ht="15.75" thickBot="1" x14ac:dyDescent="0.3">
      <c r="A10" s="15" t="s">
        <v>47</v>
      </c>
      <c r="B10" s="16">
        <v>10</v>
      </c>
      <c r="C10" s="16" t="s">
        <v>48</v>
      </c>
      <c r="E10" t="s">
        <v>47</v>
      </c>
      <c r="F10" t="s">
        <v>84</v>
      </c>
      <c r="G10" t="s">
        <v>85</v>
      </c>
      <c r="H10">
        <v>5</v>
      </c>
      <c r="I10" t="s">
        <v>48</v>
      </c>
    </row>
    <row r="11" spans="1:9" ht="15.75" thickBot="1" x14ac:dyDescent="0.3">
      <c r="A11" s="18" t="s">
        <v>49</v>
      </c>
      <c r="B11" s="17">
        <v>10</v>
      </c>
      <c r="C11" s="17" t="s">
        <v>50</v>
      </c>
      <c r="E11" t="s">
        <v>49</v>
      </c>
      <c r="G11" t="s">
        <v>86</v>
      </c>
      <c r="H11">
        <v>5</v>
      </c>
      <c r="I11" t="s">
        <v>50</v>
      </c>
    </row>
    <row r="12" spans="1:9" ht="15.75" thickBot="1" x14ac:dyDescent="0.3">
      <c r="A12" s="18" t="s">
        <v>51</v>
      </c>
      <c r="B12" s="16">
        <v>10</v>
      </c>
      <c r="C12" s="16" t="s">
        <v>52</v>
      </c>
      <c r="E12" t="s">
        <v>51</v>
      </c>
      <c r="F12" t="s">
        <v>87</v>
      </c>
      <c r="I12" t="s">
        <v>52</v>
      </c>
    </row>
    <row r="13" spans="1:9" ht="51.75" thickBot="1" x14ac:dyDescent="0.3">
      <c r="A13" s="18" t="s">
        <v>53</v>
      </c>
      <c r="B13" s="17">
        <v>20</v>
      </c>
      <c r="C13" s="17" t="s">
        <v>54</v>
      </c>
      <c r="E13" t="s">
        <v>53</v>
      </c>
      <c r="I13" t="s">
        <v>54</v>
      </c>
    </row>
    <row r="14" spans="1:9" ht="15.75" thickBot="1" x14ac:dyDescent="0.3">
      <c r="A14" s="19" t="s">
        <v>55</v>
      </c>
      <c r="B14" s="16">
        <v>100</v>
      </c>
      <c r="C14" s="16" t="s">
        <v>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8" sqref="A1:C8"/>
    </sheetView>
  </sheetViews>
  <sheetFormatPr defaultRowHeight="15" x14ac:dyDescent="0.25"/>
  <cols>
    <col min="1" max="1" width="16.85546875" customWidth="1"/>
    <col min="2" max="2" width="9.42578125" customWidth="1"/>
    <col min="3" max="3" width="15.42578125" customWidth="1"/>
  </cols>
  <sheetData>
    <row r="1" spans="1:3" ht="15.75" thickBot="1" x14ac:dyDescent="0.3">
      <c r="A1" s="25" t="s">
        <v>29</v>
      </c>
      <c r="B1" s="25" t="s">
        <v>57</v>
      </c>
      <c r="C1" s="26" t="s">
        <v>58</v>
      </c>
    </row>
    <row r="2" spans="1:3" ht="43.5" thickBot="1" x14ac:dyDescent="0.3">
      <c r="A2" s="22" t="s">
        <v>59</v>
      </c>
      <c r="B2" s="20">
        <v>1</v>
      </c>
      <c r="C2" s="23" t="s">
        <v>60</v>
      </c>
    </row>
    <row r="3" spans="1:3" ht="43.5" thickBot="1" x14ac:dyDescent="0.3">
      <c r="A3" s="22" t="s">
        <v>61</v>
      </c>
      <c r="B3" s="21">
        <v>1</v>
      </c>
      <c r="C3" s="24" t="s">
        <v>62</v>
      </c>
    </row>
    <row r="4" spans="1:3" ht="29.25" thickBot="1" x14ac:dyDescent="0.3">
      <c r="A4" s="22" t="s">
        <v>36</v>
      </c>
      <c r="B4" s="20">
        <v>1</v>
      </c>
      <c r="C4" s="23" t="s">
        <v>63</v>
      </c>
    </row>
    <row r="5" spans="1:3" ht="15.75" thickBot="1" x14ac:dyDescent="0.3">
      <c r="A5" s="22" t="s">
        <v>64</v>
      </c>
      <c r="B5" s="21">
        <v>1</v>
      </c>
      <c r="C5" s="24" t="s">
        <v>65</v>
      </c>
    </row>
    <row r="6" spans="1:3" ht="29.25" thickBot="1" x14ac:dyDescent="0.3">
      <c r="A6" s="22" t="s">
        <v>66</v>
      </c>
      <c r="B6" s="20">
        <v>1</v>
      </c>
      <c r="C6" s="23" t="s">
        <v>67</v>
      </c>
    </row>
    <row r="7" spans="1:3" ht="15.75" thickBot="1" x14ac:dyDescent="0.3">
      <c r="A7" s="22" t="s">
        <v>68</v>
      </c>
      <c r="B7" s="21">
        <v>1</v>
      </c>
      <c r="C7" s="24" t="s">
        <v>69</v>
      </c>
    </row>
    <row r="8" spans="1:3" x14ac:dyDescent="0.25">
      <c r="A8" s="27" t="s">
        <v>70</v>
      </c>
      <c r="B8" s="28">
        <v>1</v>
      </c>
      <c r="C8" s="29" t="s">
        <v>71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D30" sqref="A1:D30"/>
    </sheetView>
  </sheetViews>
  <sheetFormatPr defaultRowHeight="15" x14ac:dyDescent="0.25"/>
  <cols>
    <col min="1" max="1" width="14.5703125" customWidth="1"/>
    <col min="2" max="2" width="11.7109375" customWidth="1"/>
    <col min="3" max="3" width="13.28515625" customWidth="1"/>
    <col min="4" max="4" width="23.85546875" customWidth="1"/>
  </cols>
  <sheetData>
    <row r="1" spans="1:4" ht="16.5" thickBot="1" x14ac:dyDescent="0.3">
      <c r="A1" s="30" t="s">
        <v>88</v>
      </c>
      <c r="B1" s="30" t="s">
        <v>89</v>
      </c>
      <c r="C1" s="30" t="s">
        <v>90</v>
      </c>
      <c r="D1" s="30" t="s">
        <v>91</v>
      </c>
    </row>
    <row r="2" spans="1:4" ht="60.75" thickTop="1" x14ac:dyDescent="0.25">
      <c r="A2" s="31" t="s">
        <v>92</v>
      </c>
      <c r="B2" s="32" t="s">
        <v>93</v>
      </c>
      <c r="C2" s="32" t="s">
        <v>94</v>
      </c>
      <c r="D2" s="33" t="s">
        <v>95</v>
      </c>
    </row>
    <row r="3" spans="1:4" ht="30" x14ac:dyDescent="0.25">
      <c r="A3" s="31"/>
      <c r="B3" s="34" t="s">
        <v>96</v>
      </c>
      <c r="C3" s="34" t="s">
        <v>94</v>
      </c>
      <c r="D3" s="35"/>
    </row>
    <row r="4" spans="1:4" ht="60" x14ac:dyDescent="0.25">
      <c r="A4" s="31" t="s">
        <v>97</v>
      </c>
      <c r="B4" s="32" t="s">
        <v>93</v>
      </c>
      <c r="C4" s="32" t="s">
        <v>94</v>
      </c>
      <c r="D4" s="33" t="s">
        <v>98</v>
      </c>
    </row>
    <row r="5" spans="1:4" ht="30" x14ac:dyDescent="0.25">
      <c r="A5" s="31"/>
      <c r="B5" s="34" t="s">
        <v>96</v>
      </c>
      <c r="C5" s="34" t="s">
        <v>94</v>
      </c>
      <c r="D5" s="35"/>
    </row>
    <row r="6" spans="1:4" x14ac:dyDescent="0.25">
      <c r="A6" s="31" t="s">
        <v>99</v>
      </c>
      <c r="B6" s="32"/>
      <c r="C6" s="32"/>
      <c r="D6" s="33"/>
    </row>
    <row r="7" spans="1:4" x14ac:dyDescent="0.25">
      <c r="A7" s="69" t="s">
        <v>100</v>
      </c>
      <c r="B7" s="70" t="s">
        <v>101</v>
      </c>
      <c r="C7" s="71" t="s">
        <v>94</v>
      </c>
      <c r="D7" s="68" t="s">
        <v>102</v>
      </c>
    </row>
    <row r="8" spans="1:4" x14ac:dyDescent="0.25">
      <c r="A8" s="69"/>
      <c r="B8" s="70"/>
      <c r="C8" s="71"/>
      <c r="D8" s="68"/>
    </row>
    <row r="9" spans="1:4" ht="60" x14ac:dyDescent="0.25">
      <c r="A9" s="36"/>
      <c r="B9" s="32" t="s">
        <v>103</v>
      </c>
      <c r="C9" s="32" t="s">
        <v>104</v>
      </c>
      <c r="D9" s="33" t="s">
        <v>105</v>
      </c>
    </row>
    <row r="10" spans="1:4" ht="32.25" x14ac:dyDescent="0.25">
      <c r="A10" s="36" t="s">
        <v>106</v>
      </c>
      <c r="B10" s="34" t="s">
        <v>107</v>
      </c>
      <c r="C10" s="34" t="s">
        <v>104</v>
      </c>
      <c r="D10" s="35" t="s">
        <v>108</v>
      </c>
    </row>
    <row r="11" spans="1:4" x14ac:dyDescent="0.25">
      <c r="A11" s="69" t="s">
        <v>109</v>
      </c>
      <c r="B11" s="72"/>
      <c r="C11" s="73" t="s">
        <v>104</v>
      </c>
      <c r="D11" s="74" t="s">
        <v>110</v>
      </c>
    </row>
    <row r="12" spans="1:4" x14ac:dyDescent="0.25">
      <c r="A12" s="69"/>
      <c r="B12" s="72"/>
      <c r="C12" s="73"/>
      <c r="D12" s="74"/>
    </row>
    <row r="13" spans="1:4" x14ac:dyDescent="0.25">
      <c r="A13" s="69" t="s">
        <v>111</v>
      </c>
      <c r="B13" s="70" t="s">
        <v>101</v>
      </c>
      <c r="C13" s="71" t="s">
        <v>104</v>
      </c>
      <c r="D13" s="68" t="s">
        <v>112</v>
      </c>
    </row>
    <row r="14" spans="1:4" x14ac:dyDescent="0.25">
      <c r="A14" s="69"/>
      <c r="B14" s="70"/>
      <c r="C14" s="71"/>
      <c r="D14" s="68"/>
    </row>
    <row r="15" spans="1:4" ht="32.25" x14ac:dyDescent="0.25">
      <c r="A15" s="36" t="s">
        <v>113</v>
      </c>
      <c r="B15" s="32" t="s">
        <v>101</v>
      </c>
      <c r="C15" s="32" t="s">
        <v>104</v>
      </c>
      <c r="D15" s="33" t="s">
        <v>114</v>
      </c>
    </row>
    <row r="16" spans="1:4" x14ac:dyDescent="0.25">
      <c r="A16" s="69" t="s">
        <v>115</v>
      </c>
      <c r="B16" s="70" t="s">
        <v>101</v>
      </c>
      <c r="C16" s="71" t="s">
        <v>94</v>
      </c>
      <c r="D16" s="68" t="s">
        <v>116</v>
      </c>
    </row>
    <row r="17" spans="1:4" x14ac:dyDescent="0.25">
      <c r="A17" s="69"/>
      <c r="B17" s="70"/>
      <c r="C17" s="71"/>
      <c r="D17" s="68"/>
    </row>
    <row r="18" spans="1:4" ht="30" x14ac:dyDescent="0.25">
      <c r="A18" s="69"/>
      <c r="B18" s="72" t="s">
        <v>103</v>
      </c>
      <c r="C18" s="32" t="s">
        <v>94</v>
      </c>
      <c r="D18" s="33" t="s">
        <v>117</v>
      </c>
    </row>
    <row r="19" spans="1:4" ht="30" x14ac:dyDescent="0.25">
      <c r="A19" s="69"/>
      <c r="B19" s="72"/>
      <c r="C19" s="32" t="s">
        <v>94</v>
      </c>
      <c r="D19" s="33" t="s">
        <v>118</v>
      </c>
    </row>
    <row r="20" spans="1:4" ht="30" x14ac:dyDescent="0.25">
      <c r="A20" s="69"/>
      <c r="B20" s="72"/>
      <c r="C20" s="32" t="s">
        <v>104</v>
      </c>
      <c r="D20" s="33" t="s">
        <v>119</v>
      </c>
    </row>
    <row r="21" spans="1:4" x14ac:dyDescent="0.25">
      <c r="A21" s="36"/>
      <c r="B21" s="34"/>
      <c r="C21" s="34"/>
      <c r="D21" s="35"/>
    </row>
    <row r="22" spans="1:4" x14ac:dyDescent="0.25">
      <c r="A22" s="31" t="s">
        <v>120</v>
      </c>
      <c r="B22" s="32"/>
      <c r="C22" s="32"/>
      <c r="D22" s="33"/>
    </row>
    <row r="23" spans="1:4" x14ac:dyDescent="0.25">
      <c r="A23" s="69" t="s">
        <v>121</v>
      </c>
      <c r="B23" s="70" t="s">
        <v>122</v>
      </c>
      <c r="C23" s="71" t="s">
        <v>104</v>
      </c>
      <c r="D23" s="68" t="s">
        <v>123</v>
      </c>
    </row>
    <row r="24" spans="1:4" x14ac:dyDescent="0.25">
      <c r="A24" s="69"/>
      <c r="B24" s="70"/>
      <c r="C24" s="71"/>
      <c r="D24" s="68"/>
    </row>
    <row r="25" spans="1:4" ht="45" x14ac:dyDescent="0.25">
      <c r="A25" s="36" t="s">
        <v>124</v>
      </c>
      <c r="B25" s="32" t="s">
        <v>122</v>
      </c>
      <c r="C25" s="32" t="s">
        <v>94</v>
      </c>
      <c r="D25" s="33" t="s">
        <v>125</v>
      </c>
    </row>
    <row r="26" spans="1:4" ht="75" x14ac:dyDescent="0.25">
      <c r="A26" s="36"/>
      <c r="B26" s="34" t="s">
        <v>126</v>
      </c>
      <c r="C26" s="34" t="s">
        <v>94</v>
      </c>
      <c r="D26" s="35" t="s">
        <v>127</v>
      </c>
    </row>
    <row r="27" spans="1:4" ht="75" x14ac:dyDescent="0.25">
      <c r="A27" s="36"/>
      <c r="B27" s="32" t="s">
        <v>126</v>
      </c>
      <c r="C27" s="32" t="s">
        <v>94</v>
      </c>
      <c r="D27" s="33" t="s">
        <v>128</v>
      </c>
    </row>
    <row r="28" spans="1:4" ht="60" x14ac:dyDescent="0.25">
      <c r="A28" s="36"/>
      <c r="B28" s="34" t="s">
        <v>129</v>
      </c>
      <c r="C28" s="34" t="s">
        <v>104</v>
      </c>
      <c r="D28" s="35" t="s">
        <v>130</v>
      </c>
    </row>
    <row r="29" spans="1:4" ht="45" x14ac:dyDescent="0.25">
      <c r="A29" s="36" t="s">
        <v>131</v>
      </c>
      <c r="B29" s="32" t="s">
        <v>122</v>
      </c>
      <c r="C29" s="32" t="s">
        <v>104</v>
      </c>
      <c r="D29" s="33" t="s">
        <v>132</v>
      </c>
    </row>
    <row r="30" spans="1:4" ht="45.75" thickBot="1" x14ac:dyDescent="0.3">
      <c r="A30" s="36" t="s">
        <v>133</v>
      </c>
      <c r="B30" s="37" t="s">
        <v>122</v>
      </c>
      <c r="C30" s="37" t="s">
        <v>104</v>
      </c>
      <c r="D30" s="38" t="s">
        <v>134</v>
      </c>
    </row>
  </sheetData>
  <mergeCells count="22">
    <mergeCell ref="A7:A8"/>
    <mergeCell ref="B7:B8"/>
    <mergeCell ref="C7:C8"/>
    <mergeCell ref="D7:D8"/>
    <mergeCell ref="A11:A12"/>
    <mergeCell ref="B11:B12"/>
    <mergeCell ref="C11:C12"/>
    <mergeCell ref="D11:D12"/>
    <mergeCell ref="D23:D24"/>
    <mergeCell ref="A13:A14"/>
    <mergeCell ref="B13:B14"/>
    <mergeCell ref="C13:C14"/>
    <mergeCell ref="D13:D14"/>
    <mergeCell ref="A16:A17"/>
    <mergeCell ref="B16:B17"/>
    <mergeCell ref="C16:C17"/>
    <mergeCell ref="D16:D17"/>
    <mergeCell ref="A18:A20"/>
    <mergeCell ref="B18:B20"/>
    <mergeCell ref="A23:A24"/>
    <mergeCell ref="B23:B24"/>
    <mergeCell ref="C23:C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sqref="A1:D19"/>
    </sheetView>
  </sheetViews>
  <sheetFormatPr defaultRowHeight="15" x14ac:dyDescent="0.25"/>
  <sheetData>
    <row r="1" spans="1:4" ht="15.75" thickBot="1" x14ac:dyDescent="0.3">
      <c r="A1" s="39" t="s">
        <v>135</v>
      </c>
      <c r="B1" s="40" t="s">
        <v>136</v>
      </c>
      <c r="C1" s="40" t="s">
        <v>137</v>
      </c>
      <c r="D1" s="39" t="s">
        <v>138</v>
      </c>
    </row>
    <row r="2" spans="1:4" ht="15.75" thickBot="1" x14ac:dyDescent="0.3">
      <c r="A2" s="41" t="s">
        <v>139</v>
      </c>
      <c r="B2" s="42">
        <v>28</v>
      </c>
      <c r="C2" s="42">
        <v>34</v>
      </c>
      <c r="D2" s="42">
        <v>62</v>
      </c>
    </row>
    <row r="3" spans="1:4" ht="15.75" thickBot="1" x14ac:dyDescent="0.3">
      <c r="A3" s="43" t="s">
        <v>140</v>
      </c>
      <c r="B3" s="44">
        <v>2</v>
      </c>
      <c r="C3" s="44">
        <v>20</v>
      </c>
      <c r="D3" s="44">
        <v>22</v>
      </c>
    </row>
    <row r="4" spans="1:4" ht="15.75" thickBot="1" x14ac:dyDescent="0.3">
      <c r="A4" s="43" t="s">
        <v>141</v>
      </c>
      <c r="B4" s="44">
        <v>14</v>
      </c>
      <c r="C4" s="44">
        <v>2</v>
      </c>
      <c r="D4" s="44">
        <v>16</v>
      </c>
    </row>
    <row r="5" spans="1:4" ht="15.75" thickBot="1" x14ac:dyDescent="0.3">
      <c r="A5" s="43" t="s">
        <v>142</v>
      </c>
      <c r="B5" s="44">
        <v>9</v>
      </c>
      <c r="C5" s="44">
        <v>3</v>
      </c>
      <c r="D5" s="44">
        <v>12</v>
      </c>
    </row>
    <row r="6" spans="1:4" ht="15.75" thickBot="1" x14ac:dyDescent="0.3">
      <c r="A6" s="43" t="s">
        <v>143</v>
      </c>
      <c r="B6" s="44">
        <v>3</v>
      </c>
      <c r="C6" s="44">
        <v>9</v>
      </c>
      <c r="D6" s="44">
        <v>12</v>
      </c>
    </row>
    <row r="7" spans="1:4" ht="15.75" thickBot="1" x14ac:dyDescent="0.3">
      <c r="A7" s="41" t="s">
        <v>144</v>
      </c>
      <c r="B7" s="42">
        <v>26</v>
      </c>
      <c r="C7" s="42">
        <v>32</v>
      </c>
      <c r="D7" s="42">
        <v>58</v>
      </c>
    </row>
    <row r="8" spans="1:4" ht="15.75" thickBot="1" x14ac:dyDescent="0.3">
      <c r="A8" s="43" t="s">
        <v>145</v>
      </c>
      <c r="B8" s="44">
        <v>10</v>
      </c>
      <c r="C8" s="44">
        <v>7</v>
      </c>
      <c r="D8" s="44">
        <v>17</v>
      </c>
    </row>
    <row r="9" spans="1:4" ht="15.75" thickBot="1" x14ac:dyDescent="0.3">
      <c r="A9" s="43" t="s">
        <v>143</v>
      </c>
      <c r="B9" s="44">
        <v>3</v>
      </c>
      <c r="C9" s="44">
        <v>11</v>
      </c>
      <c r="D9" s="44">
        <v>14</v>
      </c>
    </row>
    <row r="10" spans="1:4" ht="15.75" thickBot="1" x14ac:dyDescent="0.3">
      <c r="A10" s="43" t="s">
        <v>146</v>
      </c>
      <c r="B10" s="44">
        <v>1</v>
      </c>
      <c r="C10" s="44">
        <v>7</v>
      </c>
      <c r="D10" s="44">
        <v>8</v>
      </c>
    </row>
    <row r="11" spans="1:4" ht="15.75" thickBot="1" x14ac:dyDescent="0.3">
      <c r="A11" s="43" t="s">
        <v>147</v>
      </c>
      <c r="B11" s="44">
        <v>6</v>
      </c>
      <c r="C11" s="44">
        <v>1</v>
      </c>
      <c r="D11" s="44">
        <v>7</v>
      </c>
    </row>
    <row r="12" spans="1:4" ht="15.75" thickBot="1" x14ac:dyDescent="0.3">
      <c r="A12" s="43" t="s">
        <v>140</v>
      </c>
      <c r="B12" s="44">
        <v>5</v>
      </c>
      <c r="C12" s="44">
        <v>2</v>
      </c>
      <c r="D12" s="44">
        <v>7</v>
      </c>
    </row>
    <row r="13" spans="1:4" ht="15.75" thickBot="1" x14ac:dyDescent="0.3">
      <c r="A13" s="43" t="s">
        <v>148</v>
      </c>
      <c r="B13" s="44">
        <v>1</v>
      </c>
      <c r="C13" s="44">
        <v>4</v>
      </c>
      <c r="D13" s="44">
        <v>5</v>
      </c>
    </row>
    <row r="14" spans="1:4" ht="15.75" thickBot="1" x14ac:dyDescent="0.3">
      <c r="A14" s="41" t="s">
        <v>149</v>
      </c>
      <c r="B14" s="42">
        <v>30</v>
      </c>
      <c r="C14" s="42">
        <v>28</v>
      </c>
      <c r="D14" s="42">
        <v>58</v>
      </c>
    </row>
    <row r="15" spans="1:4" ht="15.75" thickBot="1" x14ac:dyDescent="0.3">
      <c r="A15" s="43" t="s">
        <v>141</v>
      </c>
      <c r="B15" s="44">
        <v>11</v>
      </c>
      <c r="C15" s="44">
        <v>12</v>
      </c>
      <c r="D15" s="44">
        <v>23</v>
      </c>
    </row>
    <row r="16" spans="1:4" ht="15.75" thickBot="1" x14ac:dyDescent="0.3">
      <c r="A16" s="43" t="s">
        <v>142</v>
      </c>
      <c r="B16" s="44">
        <v>13</v>
      </c>
      <c r="C16" s="45"/>
      <c r="D16" s="44">
        <v>13</v>
      </c>
    </row>
    <row r="17" spans="1:4" ht="15.75" thickBot="1" x14ac:dyDescent="0.3">
      <c r="A17" s="43" t="s">
        <v>143</v>
      </c>
      <c r="B17" s="44">
        <v>2</v>
      </c>
      <c r="C17" s="44">
        <v>11</v>
      </c>
      <c r="D17" s="44">
        <v>13</v>
      </c>
    </row>
    <row r="18" spans="1:4" ht="15.75" thickBot="1" x14ac:dyDescent="0.3">
      <c r="A18" s="43" t="s">
        <v>140</v>
      </c>
      <c r="B18" s="44">
        <v>4</v>
      </c>
      <c r="C18" s="44">
        <v>5</v>
      </c>
      <c r="D18" s="44">
        <v>9</v>
      </c>
    </row>
    <row r="19" spans="1:4" ht="15.75" thickBot="1" x14ac:dyDescent="0.3">
      <c r="A19" s="46" t="s">
        <v>138</v>
      </c>
      <c r="B19" s="47">
        <v>84</v>
      </c>
      <c r="C19" s="47">
        <v>94</v>
      </c>
      <c r="D19" s="47">
        <v>178</v>
      </c>
    </row>
    <row r="20" spans="1:4" ht="15.75" thickTop="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3" sqref="E23"/>
    </sheetView>
  </sheetViews>
  <sheetFormatPr defaultRowHeight="15" x14ac:dyDescent="0.25"/>
  <cols>
    <col min="1" max="1" width="15.42578125" customWidth="1"/>
    <col min="2" max="2" width="13.85546875" customWidth="1"/>
    <col min="3" max="3" width="10" customWidth="1"/>
  </cols>
  <sheetData>
    <row r="1" spans="1:11" x14ac:dyDescent="0.25">
      <c r="A1" s="48"/>
      <c r="B1" s="48" t="s">
        <v>150</v>
      </c>
      <c r="C1" s="48" t="s">
        <v>151</v>
      </c>
      <c r="I1" s="48" t="s">
        <v>150</v>
      </c>
      <c r="J1" s="48" t="s">
        <v>151</v>
      </c>
      <c r="K1" t="s">
        <v>156</v>
      </c>
    </row>
    <row r="2" spans="1:11" x14ac:dyDescent="0.25">
      <c r="A2" s="49" t="s">
        <v>152</v>
      </c>
      <c r="B2" s="48">
        <v>3</v>
      </c>
      <c r="C2" s="48">
        <v>7</v>
      </c>
      <c r="D2" s="52">
        <f>B2/B$7</f>
        <v>0.25</v>
      </c>
      <c r="E2" s="52">
        <f>C2/C$7</f>
        <v>0.29166666666666669</v>
      </c>
      <c r="F2">
        <f t="shared" ref="F2:F7" si="0">SUM(B2:C2)</f>
        <v>10</v>
      </c>
      <c r="G2" s="52">
        <f t="shared" ref="G2:G7" si="1">F2/F$7</f>
        <v>0.27777777777777779</v>
      </c>
      <c r="H2" s="49" t="s">
        <v>152</v>
      </c>
      <c r="I2" t="str">
        <f t="shared" ref="I2:J7" si="2">CONCATENATE(TEXT(B2,"0")," (", TEXT(D2,"0%"),")")</f>
        <v>3 (25%)</v>
      </c>
      <c r="J2" t="str">
        <f t="shared" si="2"/>
        <v>7 (29%)</v>
      </c>
      <c r="K2" t="str">
        <f>CONCATENATE(TEXT(F2,"0")," (", TEXT(G2,"0%"),")")</f>
        <v>10 (28%)</v>
      </c>
    </row>
    <row r="3" spans="1:11" x14ac:dyDescent="0.25">
      <c r="A3" s="48" t="s">
        <v>153</v>
      </c>
      <c r="B3" s="48">
        <v>1</v>
      </c>
      <c r="C3" s="48">
        <v>3</v>
      </c>
      <c r="D3" s="52">
        <f>B3/B$7</f>
        <v>8.3333333333333329E-2</v>
      </c>
      <c r="E3" s="52">
        <f t="shared" ref="E3:E7" si="3">C3/C$7</f>
        <v>0.125</v>
      </c>
      <c r="F3">
        <f t="shared" si="0"/>
        <v>4</v>
      </c>
      <c r="G3" s="52">
        <f t="shared" si="1"/>
        <v>0.1111111111111111</v>
      </c>
      <c r="H3" s="48" t="s">
        <v>153</v>
      </c>
      <c r="I3" t="str">
        <f t="shared" si="2"/>
        <v>1 (8%)</v>
      </c>
      <c r="J3" t="str">
        <f t="shared" si="2"/>
        <v>3 (13%)</v>
      </c>
      <c r="K3" t="str">
        <f t="shared" ref="K3:K7" si="4">CONCATENATE(TEXT(F3,"0")," (", TEXT(G3,"0%"),")")</f>
        <v>4 (11%)</v>
      </c>
    </row>
    <row r="4" spans="1:11" x14ac:dyDescent="0.25">
      <c r="A4" s="48" t="s">
        <v>154</v>
      </c>
      <c r="B4" s="48">
        <v>1</v>
      </c>
      <c r="C4" s="48">
        <v>10</v>
      </c>
      <c r="D4" s="52">
        <f>B4/B$7</f>
        <v>8.3333333333333329E-2</v>
      </c>
      <c r="E4" s="52">
        <f t="shared" si="3"/>
        <v>0.41666666666666669</v>
      </c>
      <c r="F4">
        <f t="shared" si="0"/>
        <v>11</v>
      </c>
      <c r="G4" s="52">
        <f t="shared" si="1"/>
        <v>0.30555555555555558</v>
      </c>
      <c r="H4" s="48" t="s">
        <v>154</v>
      </c>
      <c r="I4" t="str">
        <f t="shared" si="2"/>
        <v>1 (8%)</v>
      </c>
      <c r="J4" t="str">
        <f t="shared" si="2"/>
        <v>10 (42%)</v>
      </c>
      <c r="K4" t="str">
        <f t="shared" si="4"/>
        <v>11 (31%)</v>
      </c>
    </row>
    <row r="5" spans="1:11" x14ac:dyDescent="0.25">
      <c r="A5" s="48" t="s">
        <v>157</v>
      </c>
      <c r="B5" s="48">
        <v>4</v>
      </c>
      <c r="C5" s="48">
        <v>4</v>
      </c>
      <c r="D5" s="52">
        <f>B5/B$7</f>
        <v>0.33333333333333331</v>
      </c>
      <c r="E5" s="52">
        <f t="shared" si="3"/>
        <v>0.16666666666666666</v>
      </c>
      <c r="F5">
        <f t="shared" si="0"/>
        <v>8</v>
      </c>
      <c r="G5" s="52">
        <f t="shared" si="1"/>
        <v>0.22222222222222221</v>
      </c>
      <c r="H5" s="48" t="s">
        <v>157</v>
      </c>
      <c r="I5" t="str">
        <f t="shared" si="2"/>
        <v>4 (33%)</v>
      </c>
      <c r="J5" t="str">
        <f t="shared" si="2"/>
        <v>4 (17%)</v>
      </c>
      <c r="K5" t="str">
        <f t="shared" si="4"/>
        <v>8 (22%)</v>
      </c>
    </row>
    <row r="6" spans="1:11" ht="15.75" thickBot="1" x14ac:dyDescent="0.3">
      <c r="A6" s="51" t="s">
        <v>155</v>
      </c>
      <c r="B6" s="51">
        <v>3</v>
      </c>
      <c r="C6" s="51">
        <v>0</v>
      </c>
      <c r="D6" s="52">
        <f>B6/B$7</f>
        <v>0.25</v>
      </c>
      <c r="E6" s="52">
        <f t="shared" si="3"/>
        <v>0</v>
      </c>
      <c r="F6">
        <f t="shared" si="0"/>
        <v>3</v>
      </c>
      <c r="G6" s="52">
        <f t="shared" si="1"/>
        <v>8.3333333333333329E-2</v>
      </c>
      <c r="H6" s="51" t="s">
        <v>155</v>
      </c>
      <c r="I6" t="str">
        <f t="shared" si="2"/>
        <v>3 (25%)</v>
      </c>
      <c r="J6" t="str">
        <f t="shared" si="2"/>
        <v>0 (0%)</v>
      </c>
      <c r="K6" t="str">
        <f t="shared" si="4"/>
        <v>3 (8%)</v>
      </c>
    </row>
    <row r="7" spans="1:11" ht="15.75" thickTop="1" x14ac:dyDescent="0.25">
      <c r="A7" s="50" t="s">
        <v>156</v>
      </c>
      <c r="B7" s="50">
        <f>SUM(B2:B6)</f>
        <v>12</v>
      </c>
      <c r="C7" s="50">
        <f>SUM(C2:C6)</f>
        <v>24</v>
      </c>
      <c r="D7" s="52">
        <f>B7/B$7</f>
        <v>1</v>
      </c>
      <c r="E7" s="52">
        <f t="shared" si="3"/>
        <v>1</v>
      </c>
      <c r="F7">
        <f t="shared" si="0"/>
        <v>36</v>
      </c>
      <c r="G7" s="52">
        <f t="shared" si="1"/>
        <v>1</v>
      </c>
      <c r="H7" s="50" t="s">
        <v>156</v>
      </c>
      <c r="I7" t="str">
        <f t="shared" si="2"/>
        <v>12 (100%)</v>
      </c>
      <c r="J7" t="str">
        <f t="shared" si="2"/>
        <v>24 (100%)</v>
      </c>
      <c r="K7" t="str">
        <f t="shared" si="4"/>
        <v>36 (100%)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M26" sqref="A26:M26"/>
    </sheetView>
  </sheetViews>
  <sheetFormatPr defaultRowHeight="15" x14ac:dyDescent="0.25"/>
  <cols>
    <col min="9" max="9" width="13.28515625" customWidth="1"/>
  </cols>
  <sheetData>
    <row r="1" spans="1:13" x14ac:dyDescent="0.25">
      <c r="B1" s="75" t="s">
        <v>178</v>
      </c>
      <c r="C1" s="75"/>
      <c r="D1" s="75"/>
      <c r="E1" s="75"/>
      <c r="F1" s="75" t="s">
        <v>156</v>
      </c>
      <c r="G1" s="75"/>
      <c r="H1" s="75"/>
      <c r="I1" s="75"/>
      <c r="J1" s="75" t="s">
        <v>183</v>
      </c>
      <c r="K1" s="75"/>
      <c r="L1" s="75"/>
    </row>
    <row r="2" spans="1:13" x14ac:dyDescent="0.25">
      <c r="B2" s="75" t="s">
        <v>180</v>
      </c>
      <c r="C2" s="75"/>
      <c r="D2" s="75"/>
      <c r="E2" s="53"/>
      <c r="F2" s="75" t="s">
        <v>180</v>
      </c>
      <c r="G2" s="75"/>
      <c r="H2" s="75"/>
      <c r="I2" s="53"/>
      <c r="J2" s="75" t="s">
        <v>180</v>
      </c>
      <c r="K2" s="75"/>
      <c r="L2" s="75"/>
    </row>
    <row r="3" spans="1:13" x14ac:dyDescent="0.25">
      <c r="A3" t="s">
        <v>135</v>
      </c>
      <c r="B3">
        <v>0</v>
      </c>
      <c r="C3">
        <v>1</v>
      </c>
      <c r="D3">
        <v>2</v>
      </c>
      <c r="E3" t="s">
        <v>138</v>
      </c>
      <c r="F3">
        <v>0</v>
      </c>
      <c r="G3">
        <v>1</v>
      </c>
      <c r="H3">
        <v>2</v>
      </c>
      <c r="I3" t="s">
        <v>138</v>
      </c>
      <c r="J3">
        <v>0</v>
      </c>
      <c r="K3">
        <v>1</v>
      </c>
      <c r="L3">
        <v>2</v>
      </c>
      <c r="M3" t="s">
        <v>138</v>
      </c>
    </row>
    <row r="4" spans="1:13" x14ac:dyDescent="0.25">
      <c r="A4" t="s">
        <v>158</v>
      </c>
      <c r="B4">
        <v>27</v>
      </c>
      <c r="C4">
        <v>22</v>
      </c>
      <c r="D4">
        <v>11</v>
      </c>
      <c r="E4">
        <v>60</v>
      </c>
      <c r="F4">
        <v>148</v>
      </c>
      <c r="G4">
        <v>156</v>
      </c>
      <c r="H4">
        <v>78</v>
      </c>
      <c r="I4">
        <v>382</v>
      </c>
      <c r="J4">
        <v>3</v>
      </c>
      <c r="K4">
        <v>3</v>
      </c>
      <c r="L4">
        <v>0</v>
      </c>
      <c r="M4">
        <v>6</v>
      </c>
    </row>
    <row r="5" spans="1:13" x14ac:dyDescent="0.25">
      <c r="A5" t="s">
        <v>159</v>
      </c>
      <c r="B5">
        <v>58</v>
      </c>
      <c r="C5">
        <v>47</v>
      </c>
      <c r="D5">
        <v>54</v>
      </c>
      <c r="E5">
        <v>159</v>
      </c>
      <c r="F5">
        <v>168</v>
      </c>
      <c r="G5">
        <v>164</v>
      </c>
      <c r="H5">
        <v>161</v>
      </c>
      <c r="I5">
        <v>493</v>
      </c>
      <c r="J5">
        <v>3</v>
      </c>
      <c r="K5">
        <v>0</v>
      </c>
      <c r="L5">
        <v>1</v>
      </c>
      <c r="M5">
        <v>4</v>
      </c>
    </row>
    <row r="6" spans="1:13" x14ac:dyDescent="0.25">
      <c r="A6" t="s">
        <v>160</v>
      </c>
      <c r="B6">
        <v>30</v>
      </c>
      <c r="C6">
        <v>14</v>
      </c>
      <c r="D6">
        <v>9</v>
      </c>
      <c r="E6">
        <v>53</v>
      </c>
      <c r="F6">
        <v>41</v>
      </c>
      <c r="G6">
        <v>24</v>
      </c>
      <c r="H6">
        <v>15</v>
      </c>
      <c r="I6">
        <v>80</v>
      </c>
      <c r="J6">
        <v>0</v>
      </c>
      <c r="K6">
        <v>2</v>
      </c>
      <c r="L6">
        <v>0</v>
      </c>
      <c r="M6">
        <v>2</v>
      </c>
    </row>
    <row r="7" spans="1:13" x14ac:dyDescent="0.25">
      <c r="A7" t="s">
        <v>181</v>
      </c>
      <c r="B7">
        <v>36</v>
      </c>
      <c r="C7">
        <v>0</v>
      </c>
      <c r="D7">
        <v>0</v>
      </c>
      <c r="E7">
        <v>36</v>
      </c>
      <c r="F7">
        <v>70</v>
      </c>
      <c r="G7">
        <v>0</v>
      </c>
      <c r="H7">
        <v>0</v>
      </c>
      <c r="I7">
        <v>70</v>
      </c>
      <c r="J7">
        <v>29</v>
      </c>
      <c r="K7">
        <v>0</v>
      </c>
      <c r="L7">
        <v>0</v>
      </c>
      <c r="M7">
        <v>29</v>
      </c>
    </row>
    <row r="8" spans="1:13" x14ac:dyDescent="0.25">
      <c r="A8" t="s">
        <v>162</v>
      </c>
      <c r="B8">
        <v>37</v>
      </c>
      <c r="C8">
        <v>32</v>
      </c>
      <c r="D8">
        <v>28</v>
      </c>
      <c r="E8">
        <v>97</v>
      </c>
      <c r="F8">
        <v>115</v>
      </c>
      <c r="G8">
        <v>160</v>
      </c>
      <c r="H8">
        <v>143</v>
      </c>
      <c r="I8">
        <v>418</v>
      </c>
      <c r="J8">
        <v>8</v>
      </c>
      <c r="K8">
        <v>3</v>
      </c>
      <c r="L8">
        <v>8</v>
      </c>
      <c r="M8">
        <v>19</v>
      </c>
    </row>
    <row r="9" spans="1:13" x14ac:dyDescent="0.25">
      <c r="A9" t="s">
        <v>163</v>
      </c>
      <c r="B9">
        <v>50</v>
      </c>
      <c r="C9">
        <v>48</v>
      </c>
      <c r="D9">
        <v>34</v>
      </c>
      <c r="E9">
        <v>132</v>
      </c>
      <c r="F9">
        <v>112</v>
      </c>
      <c r="G9">
        <v>146</v>
      </c>
      <c r="H9">
        <v>68</v>
      </c>
      <c r="I9">
        <v>326</v>
      </c>
      <c r="J9">
        <v>8</v>
      </c>
      <c r="K9">
        <v>4</v>
      </c>
      <c r="L9">
        <v>18</v>
      </c>
      <c r="M9">
        <v>30</v>
      </c>
    </row>
    <row r="10" spans="1:13" x14ac:dyDescent="0.25">
      <c r="A10" t="s">
        <v>164</v>
      </c>
      <c r="B10">
        <v>39</v>
      </c>
      <c r="C10">
        <v>23</v>
      </c>
      <c r="D10">
        <v>32</v>
      </c>
      <c r="E10">
        <v>94</v>
      </c>
      <c r="F10">
        <v>65</v>
      </c>
      <c r="G10">
        <v>48</v>
      </c>
      <c r="H10">
        <v>66</v>
      </c>
      <c r="I10">
        <v>179</v>
      </c>
      <c r="J10">
        <v>18</v>
      </c>
      <c r="K10">
        <v>0</v>
      </c>
      <c r="L10">
        <v>7</v>
      </c>
      <c r="M10">
        <v>25</v>
      </c>
    </row>
    <row r="11" spans="1:13" x14ac:dyDescent="0.25">
      <c r="A11" t="s">
        <v>165</v>
      </c>
      <c r="B11">
        <v>44</v>
      </c>
      <c r="C11">
        <v>32</v>
      </c>
      <c r="D11">
        <v>37</v>
      </c>
      <c r="E11">
        <v>113</v>
      </c>
      <c r="F11">
        <v>70</v>
      </c>
      <c r="G11">
        <v>61</v>
      </c>
      <c r="H11">
        <v>77</v>
      </c>
      <c r="I11">
        <v>208</v>
      </c>
      <c r="J11">
        <v>0</v>
      </c>
      <c r="K11">
        <v>0</v>
      </c>
      <c r="L11">
        <v>0</v>
      </c>
      <c r="M11">
        <v>0</v>
      </c>
    </row>
    <row r="12" spans="1:13" x14ac:dyDescent="0.25">
      <c r="A12" t="s">
        <v>166</v>
      </c>
      <c r="B12">
        <v>20</v>
      </c>
      <c r="C12">
        <v>17</v>
      </c>
      <c r="D12">
        <v>13</v>
      </c>
      <c r="E12">
        <v>50</v>
      </c>
      <c r="F12">
        <v>117</v>
      </c>
      <c r="G12">
        <v>140</v>
      </c>
      <c r="H12">
        <v>120</v>
      </c>
      <c r="I12">
        <v>377</v>
      </c>
      <c r="J12">
        <v>0</v>
      </c>
      <c r="K12">
        <v>0</v>
      </c>
      <c r="L12">
        <v>0</v>
      </c>
      <c r="M12">
        <v>0</v>
      </c>
    </row>
    <row r="13" spans="1:13" x14ac:dyDescent="0.25">
      <c r="A13" t="s">
        <v>167</v>
      </c>
      <c r="B13">
        <v>30</v>
      </c>
      <c r="C13">
        <v>15</v>
      </c>
      <c r="D13">
        <v>16</v>
      </c>
      <c r="E13">
        <v>61</v>
      </c>
      <c r="F13">
        <v>140</v>
      </c>
      <c r="G13">
        <v>101</v>
      </c>
      <c r="H13">
        <v>111</v>
      </c>
      <c r="I13">
        <v>352</v>
      </c>
      <c r="J13">
        <v>0</v>
      </c>
      <c r="K13">
        <v>0</v>
      </c>
      <c r="L13">
        <v>0</v>
      </c>
      <c r="M13">
        <v>0</v>
      </c>
    </row>
    <row r="14" spans="1:13" x14ac:dyDescent="0.25">
      <c r="A14" t="s">
        <v>168</v>
      </c>
      <c r="B14">
        <v>76</v>
      </c>
      <c r="C14">
        <v>60</v>
      </c>
      <c r="D14">
        <v>45</v>
      </c>
      <c r="E14">
        <v>181</v>
      </c>
      <c r="F14">
        <v>281</v>
      </c>
      <c r="G14">
        <v>327</v>
      </c>
      <c r="H14">
        <v>228</v>
      </c>
      <c r="I14">
        <v>836</v>
      </c>
      <c r="J14">
        <v>7</v>
      </c>
      <c r="K14">
        <v>0</v>
      </c>
      <c r="L14">
        <v>0</v>
      </c>
      <c r="M14">
        <v>7</v>
      </c>
    </row>
    <row r="15" spans="1:13" x14ac:dyDescent="0.25">
      <c r="A15" t="s">
        <v>169</v>
      </c>
      <c r="B15">
        <v>45</v>
      </c>
      <c r="C15">
        <v>43</v>
      </c>
      <c r="D15">
        <v>24</v>
      </c>
      <c r="E15">
        <v>112</v>
      </c>
      <c r="F15">
        <v>133</v>
      </c>
      <c r="G15">
        <v>113</v>
      </c>
      <c r="H15">
        <v>118</v>
      </c>
      <c r="I15">
        <v>364</v>
      </c>
      <c r="J15">
        <v>18</v>
      </c>
      <c r="K15">
        <v>16</v>
      </c>
      <c r="L15">
        <v>3</v>
      </c>
      <c r="M15">
        <v>37</v>
      </c>
    </row>
    <row r="16" spans="1:13" x14ac:dyDescent="0.25">
      <c r="A16" t="s">
        <v>170</v>
      </c>
      <c r="B16">
        <v>35</v>
      </c>
      <c r="C16">
        <v>34</v>
      </c>
      <c r="D16">
        <v>33</v>
      </c>
      <c r="E16">
        <v>102</v>
      </c>
      <c r="F16">
        <v>109</v>
      </c>
      <c r="G16">
        <v>114</v>
      </c>
      <c r="H16">
        <v>53</v>
      </c>
      <c r="I16">
        <v>276</v>
      </c>
      <c r="J16">
        <v>1</v>
      </c>
      <c r="K16">
        <v>8</v>
      </c>
      <c r="L16">
        <v>20</v>
      </c>
      <c r="M16">
        <v>29</v>
      </c>
    </row>
    <row r="17" spans="1:13" x14ac:dyDescent="0.25">
      <c r="A17" t="s">
        <v>171</v>
      </c>
      <c r="B17">
        <v>26</v>
      </c>
      <c r="C17">
        <v>29</v>
      </c>
      <c r="D17">
        <v>31</v>
      </c>
      <c r="E17">
        <v>86</v>
      </c>
      <c r="F17">
        <v>34</v>
      </c>
      <c r="G17">
        <v>48</v>
      </c>
      <c r="H17">
        <v>41</v>
      </c>
      <c r="I17">
        <v>123</v>
      </c>
      <c r="J17">
        <v>14</v>
      </c>
      <c r="K17">
        <v>12</v>
      </c>
      <c r="L17">
        <v>21</v>
      </c>
      <c r="M17">
        <v>47</v>
      </c>
    </row>
    <row r="18" spans="1:13" x14ac:dyDescent="0.25">
      <c r="A18" t="s">
        <v>172</v>
      </c>
      <c r="B18">
        <v>63</v>
      </c>
      <c r="C18">
        <v>40</v>
      </c>
      <c r="D18">
        <v>46</v>
      </c>
      <c r="E18">
        <v>149</v>
      </c>
      <c r="F18">
        <v>166</v>
      </c>
      <c r="G18">
        <v>141</v>
      </c>
      <c r="H18">
        <v>179</v>
      </c>
      <c r="I18">
        <v>486</v>
      </c>
      <c r="J18">
        <v>1</v>
      </c>
      <c r="K18">
        <v>2</v>
      </c>
      <c r="L18">
        <v>5</v>
      </c>
      <c r="M18">
        <v>8</v>
      </c>
    </row>
    <row r="19" spans="1:13" x14ac:dyDescent="0.25">
      <c r="A19" t="s">
        <v>173</v>
      </c>
      <c r="B19">
        <v>52</v>
      </c>
      <c r="C19">
        <v>39</v>
      </c>
      <c r="D19">
        <v>33</v>
      </c>
      <c r="E19">
        <v>124</v>
      </c>
      <c r="F19">
        <v>165</v>
      </c>
      <c r="G19">
        <v>125</v>
      </c>
      <c r="H19">
        <v>116</v>
      </c>
      <c r="I19">
        <v>406</v>
      </c>
      <c r="J19">
        <v>0</v>
      </c>
      <c r="K19">
        <v>0</v>
      </c>
      <c r="L19">
        <v>0</v>
      </c>
      <c r="M19">
        <v>0</v>
      </c>
    </row>
    <row r="20" spans="1:13" x14ac:dyDescent="0.25">
      <c r="A20" t="s">
        <v>174</v>
      </c>
      <c r="B20">
        <v>43</v>
      </c>
      <c r="C20">
        <v>30</v>
      </c>
      <c r="D20">
        <v>33</v>
      </c>
      <c r="E20">
        <v>106</v>
      </c>
      <c r="F20">
        <v>118</v>
      </c>
      <c r="G20">
        <v>105</v>
      </c>
      <c r="H20">
        <v>112</v>
      </c>
      <c r="I20">
        <v>335</v>
      </c>
      <c r="J20">
        <v>0</v>
      </c>
      <c r="K20">
        <v>1</v>
      </c>
      <c r="L20">
        <v>2</v>
      </c>
      <c r="M20">
        <v>3</v>
      </c>
    </row>
    <row r="21" spans="1:13" x14ac:dyDescent="0.25">
      <c r="A21" t="s">
        <v>175</v>
      </c>
      <c r="B21">
        <v>41</v>
      </c>
      <c r="C21">
        <v>33</v>
      </c>
      <c r="D21">
        <v>36</v>
      </c>
      <c r="E21">
        <v>110</v>
      </c>
      <c r="F21">
        <v>139</v>
      </c>
      <c r="G21">
        <v>118</v>
      </c>
      <c r="H21">
        <v>84</v>
      </c>
      <c r="I21">
        <v>341</v>
      </c>
      <c r="J21">
        <v>1</v>
      </c>
      <c r="K21">
        <v>1</v>
      </c>
      <c r="L21">
        <v>17</v>
      </c>
      <c r="M21">
        <v>19</v>
      </c>
    </row>
    <row r="22" spans="1:13" x14ac:dyDescent="0.25">
      <c r="A22" t="s">
        <v>182</v>
      </c>
      <c r="B22">
        <v>48</v>
      </c>
      <c r="C22">
        <v>11</v>
      </c>
      <c r="D22">
        <v>0</v>
      </c>
      <c r="E22">
        <v>59</v>
      </c>
      <c r="F22">
        <v>88</v>
      </c>
      <c r="G22">
        <v>27</v>
      </c>
      <c r="H22">
        <v>0</v>
      </c>
      <c r="I22">
        <v>115</v>
      </c>
      <c r="J22">
        <v>10</v>
      </c>
      <c r="K22">
        <v>1</v>
      </c>
      <c r="L22">
        <v>0</v>
      </c>
      <c r="M22">
        <v>11</v>
      </c>
    </row>
    <row r="23" spans="1:13" x14ac:dyDescent="0.25">
      <c r="A23" t="s">
        <v>177</v>
      </c>
      <c r="B23">
        <v>28</v>
      </c>
      <c r="C23">
        <v>23</v>
      </c>
      <c r="D23">
        <v>26</v>
      </c>
      <c r="E23">
        <v>77</v>
      </c>
      <c r="F23">
        <v>123</v>
      </c>
      <c r="G23">
        <v>127</v>
      </c>
      <c r="H23">
        <v>153</v>
      </c>
      <c r="I23">
        <v>403</v>
      </c>
      <c r="J23">
        <v>1</v>
      </c>
      <c r="K23">
        <v>2</v>
      </c>
      <c r="L23">
        <v>1</v>
      </c>
      <c r="M23">
        <v>4</v>
      </c>
    </row>
    <row r="24" spans="1:13" x14ac:dyDescent="0.25">
      <c r="A24" t="s">
        <v>179</v>
      </c>
      <c r="B24">
        <f>AVERAGE(B4:B23)</f>
        <v>41.4</v>
      </c>
      <c r="C24">
        <f t="shared" ref="C24:I24" si="0">AVERAGE(C4:C23)</f>
        <v>29.6</v>
      </c>
      <c r="D24">
        <f t="shared" si="0"/>
        <v>27.05</v>
      </c>
      <c r="E24">
        <f t="shared" si="0"/>
        <v>98.05</v>
      </c>
      <c r="F24">
        <f t="shared" si="0"/>
        <v>120.1</v>
      </c>
      <c r="G24">
        <f t="shared" si="0"/>
        <v>112.25</v>
      </c>
      <c r="H24">
        <f t="shared" si="0"/>
        <v>96.15</v>
      </c>
      <c r="I24">
        <f t="shared" si="0"/>
        <v>328.5</v>
      </c>
      <c r="J24">
        <f t="shared" ref="J24" si="1">AVERAGE(J4:J23)</f>
        <v>6.1</v>
      </c>
      <c r="K24">
        <f t="shared" ref="K24" si="2">AVERAGE(K4:K23)</f>
        <v>2.75</v>
      </c>
      <c r="L24">
        <f t="shared" ref="L24" si="3">AVERAGE(L4:L23)</f>
        <v>5.15</v>
      </c>
      <c r="M24">
        <f t="shared" ref="M24" si="4">AVERAGE(M4:M23)</f>
        <v>14</v>
      </c>
    </row>
    <row r="25" spans="1:13" x14ac:dyDescent="0.25">
      <c r="A25" t="s">
        <v>138</v>
      </c>
      <c r="B25">
        <v>828</v>
      </c>
      <c r="C25">
        <v>592</v>
      </c>
      <c r="D25">
        <v>541</v>
      </c>
      <c r="E25">
        <v>1961</v>
      </c>
      <c r="F25">
        <v>2402</v>
      </c>
      <c r="G25">
        <v>2245</v>
      </c>
      <c r="H25">
        <v>1923</v>
      </c>
      <c r="I25">
        <v>6570</v>
      </c>
      <c r="J25">
        <v>122</v>
      </c>
      <c r="K25">
        <v>55</v>
      </c>
      <c r="L25">
        <v>103</v>
      </c>
      <c r="M25">
        <v>280</v>
      </c>
    </row>
    <row r="26" spans="1:13" x14ac:dyDescent="0.25">
      <c r="B26" s="54">
        <v>41.4</v>
      </c>
      <c r="C26" s="54">
        <f>AVERAGE(C4:C6,C8:C21,C23)</f>
        <v>32.277777777777779</v>
      </c>
      <c r="D26" s="54">
        <f>AVERAGE(D4:D6,D8:D21,D23)</f>
        <v>30.055555555555557</v>
      </c>
      <c r="E26" s="54"/>
      <c r="F26" s="54">
        <f>AVERAGE(F4:F23)</f>
        <v>120.1</v>
      </c>
      <c r="G26" s="54">
        <f t="shared" ref="G26:H26" si="5">AVERAGE(G4:G6,G8:G21,G23)</f>
        <v>123.22222222222223</v>
      </c>
      <c r="H26" s="54">
        <f t="shared" si="5"/>
        <v>106.83333333333333</v>
      </c>
      <c r="I26" s="54"/>
      <c r="J26" s="54">
        <f>AVERAGEIF(J4:J23,"&gt;0")</f>
        <v>8.7142857142857135</v>
      </c>
      <c r="K26" s="54">
        <f t="shared" ref="K26:M26" si="6">AVERAGEIF(K4:K23,"&gt;0")</f>
        <v>4.583333333333333</v>
      </c>
      <c r="L26" s="54">
        <f t="shared" si="6"/>
        <v>9.3636363636363633</v>
      </c>
      <c r="M26" s="54">
        <f t="shared" si="6"/>
        <v>17.5</v>
      </c>
    </row>
  </sheetData>
  <mergeCells count="6">
    <mergeCell ref="B1:E1"/>
    <mergeCell ref="F1:I1"/>
    <mergeCell ref="B2:D2"/>
    <mergeCell ref="F2:H2"/>
    <mergeCell ref="J1:L1"/>
    <mergeCell ref="J2:L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1"/>
  <sheetViews>
    <sheetView workbookViewId="0">
      <selection activeCell="G9" sqref="G9"/>
    </sheetView>
  </sheetViews>
  <sheetFormatPr defaultRowHeight="15" x14ac:dyDescent="0.25"/>
  <cols>
    <col min="1" max="1" width="33" bestFit="1" customWidth="1"/>
    <col min="2" max="2" width="14.85546875" customWidth="1"/>
    <col min="3" max="3" width="13.140625" customWidth="1"/>
    <col min="4" max="4" width="11.5703125" bestFit="1" customWidth="1"/>
    <col min="5" max="5" width="19.7109375" customWidth="1"/>
  </cols>
  <sheetData>
    <row r="1" spans="1:7" x14ac:dyDescent="0.25">
      <c r="A1" t="s">
        <v>184</v>
      </c>
      <c r="B1" t="s">
        <v>185</v>
      </c>
      <c r="C1" t="s">
        <v>186</v>
      </c>
      <c r="D1" t="s">
        <v>494</v>
      </c>
      <c r="E1" t="s">
        <v>495</v>
      </c>
    </row>
    <row r="2" spans="1:7" x14ac:dyDescent="0.25">
      <c r="A2" t="s">
        <v>321</v>
      </c>
      <c r="B2">
        <v>0</v>
      </c>
      <c r="C2">
        <v>0</v>
      </c>
      <c r="D2">
        <f t="shared" ref="D2:D65" si="0">C2+B2</f>
        <v>0</v>
      </c>
      <c r="E2">
        <f t="shared" ref="E2:E65" si="1">LEN(A2)</f>
        <v>35</v>
      </c>
      <c r="G2" t="s">
        <v>496</v>
      </c>
    </row>
    <row r="3" spans="1:7" x14ac:dyDescent="0.25">
      <c r="A3" t="s">
        <v>487</v>
      </c>
      <c r="B3">
        <v>0</v>
      </c>
      <c r="C3">
        <v>0</v>
      </c>
      <c r="D3">
        <f t="shared" si="0"/>
        <v>0</v>
      </c>
      <c r="E3">
        <f t="shared" si="1"/>
        <v>33</v>
      </c>
      <c r="G3">
        <f>COUNTIF(D3:D310, "=0")</f>
        <v>78</v>
      </c>
    </row>
    <row r="4" spans="1:7" x14ac:dyDescent="0.25">
      <c r="A4" t="s">
        <v>261</v>
      </c>
      <c r="B4">
        <v>10</v>
      </c>
      <c r="C4">
        <v>5</v>
      </c>
      <c r="D4">
        <f t="shared" si="0"/>
        <v>15</v>
      </c>
      <c r="E4">
        <f t="shared" si="1"/>
        <v>26</v>
      </c>
    </row>
    <row r="5" spans="1:7" x14ac:dyDescent="0.25">
      <c r="A5" t="s">
        <v>489</v>
      </c>
      <c r="B5">
        <v>4</v>
      </c>
      <c r="C5">
        <v>0</v>
      </c>
      <c r="D5">
        <f t="shared" si="0"/>
        <v>4</v>
      </c>
      <c r="E5">
        <f t="shared" si="1"/>
        <v>26</v>
      </c>
      <c r="G5" t="s">
        <v>497</v>
      </c>
    </row>
    <row r="6" spans="1:7" x14ac:dyDescent="0.25">
      <c r="A6" t="s">
        <v>263</v>
      </c>
      <c r="B6">
        <v>1</v>
      </c>
      <c r="C6">
        <v>2</v>
      </c>
      <c r="D6">
        <f t="shared" si="0"/>
        <v>3</v>
      </c>
      <c r="E6">
        <f t="shared" si="1"/>
        <v>25</v>
      </c>
      <c r="G6">
        <f>AVERAGE(E2:E309)</f>
        <v>10.035714285714286</v>
      </c>
    </row>
    <row r="7" spans="1:7" x14ac:dyDescent="0.25">
      <c r="A7" t="s">
        <v>471</v>
      </c>
      <c r="B7">
        <v>0</v>
      </c>
      <c r="C7">
        <v>0</v>
      </c>
      <c r="D7">
        <f t="shared" si="0"/>
        <v>0</v>
      </c>
      <c r="E7">
        <f t="shared" si="1"/>
        <v>25</v>
      </c>
    </row>
    <row r="8" spans="1:7" x14ac:dyDescent="0.25">
      <c r="A8" t="s">
        <v>334</v>
      </c>
      <c r="B8">
        <v>0</v>
      </c>
      <c r="C8">
        <v>0</v>
      </c>
      <c r="D8">
        <f t="shared" si="0"/>
        <v>0</v>
      </c>
      <c r="E8">
        <f t="shared" si="1"/>
        <v>23</v>
      </c>
      <c r="G8" t="s">
        <v>498</v>
      </c>
    </row>
    <row r="9" spans="1:7" x14ac:dyDescent="0.25">
      <c r="A9" t="s">
        <v>193</v>
      </c>
      <c r="B9">
        <v>0</v>
      </c>
      <c r="C9">
        <v>0</v>
      </c>
      <c r="D9">
        <f t="shared" si="0"/>
        <v>0</v>
      </c>
      <c r="E9">
        <f t="shared" si="1"/>
        <v>22</v>
      </c>
      <c r="G9">
        <v>35</v>
      </c>
    </row>
    <row r="10" spans="1:7" x14ac:dyDescent="0.25">
      <c r="A10" t="s">
        <v>256</v>
      </c>
      <c r="B10">
        <v>0</v>
      </c>
      <c r="C10">
        <v>0</v>
      </c>
      <c r="D10">
        <f t="shared" si="0"/>
        <v>0</v>
      </c>
      <c r="E10">
        <f t="shared" si="1"/>
        <v>21</v>
      </c>
    </row>
    <row r="11" spans="1:7" x14ac:dyDescent="0.25">
      <c r="A11" t="s">
        <v>260</v>
      </c>
      <c r="B11">
        <v>20</v>
      </c>
      <c r="C11">
        <v>79</v>
      </c>
      <c r="D11">
        <f t="shared" si="0"/>
        <v>99</v>
      </c>
      <c r="E11">
        <f t="shared" si="1"/>
        <v>21</v>
      </c>
      <c r="G11" t="s">
        <v>502</v>
      </c>
    </row>
    <row r="12" spans="1:7" x14ac:dyDescent="0.25">
      <c r="A12" t="s">
        <v>291</v>
      </c>
      <c r="B12">
        <v>8</v>
      </c>
      <c r="C12">
        <v>4</v>
      </c>
      <c r="D12">
        <f t="shared" si="0"/>
        <v>12</v>
      </c>
      <c r="E12">
        <f t="shared" si="1"/>
        <v>20</v>
      </c>
      <c r="G12">
        <f>AVERAGE(D2:D309)</f>
        <v>86.025974025974023</v>
      </c>
    </row>
    <row r="13" spans="1:7" x14ac:dyDescent="0.25">
      <c r="A13" t="s">
        <v>303</v>
      </c>
      <c r="B13">
        <v>0</v>
      </c>
      <c r="C13">
        <v>0</v>
      </c>
      <c r="D13">
        <f t="shared" si="0"/>
        <v>0</v>
      </c>
      <c r="E13">
        <f t="shared" si="1"/>
        <v>20</v>
      </c>
    </row>
    <row r="14" spans="1:7" x14ac:dyDescent="0.25">
      <c r="A14" t="s">
        <v>349</v>
      </c>
      <c r="B14">
        <v>0</v>
      </c>
      <c r="C14">
        <v>0</v>
      </c>
      <c r="D14">
        <f t="shared" si="0"/>
        <v>0</v>
      </c>
      <c r="E14">
        <f t="shared" si="1"/>
        <v>20</v>
      </c>
    </row>
    <row r="15" spans="1:7" x14ac:dyDescent="0.25">
      <c r="A15" t="s">
        <v>449</v>
      </c>
      <c r="B15">
        <v>0</v>
      </c>
      <c r="C15">
        <v>3</v>
      </c>
      <c r="D15">
        <f t="shared" si="0"/>
        <v>3</v>
      </c>
      <c r="E15">
        <f t="shared" si="1"/>
        <v>20</v>
      </c>
    </row>
    <row r="16" spans="1:7" x14ac:dyDescent="0.25">
      <c r="A16" t="s">
        <v>188</v>
      </c>
      <c r="B16">
        <v>0</v>
      </c>
      <c r="C16">
        <v>0</v>
      </c>
      <c r="D16">
        <f t="shared" si="0"/>
        <v>0</v>
      </c>
      <c r="E16">
        <f t="shared" si="1"/>
        <v>19</v>
      </c>
    </row>
    <row r="17" spans="1:5" x14ac:dyDescent="0.25">
      <c r="A17" t="s">
        <v>304</v>
      </c>
      <c r="B17">
        <v>6</v>
      </c>
      <c r="C17">
        <v>3</v>
      </c>
      <c r="D17">
        <f t="shared" si="0"/>
        <v>9</v>
      </c>
      <c r="E17">
        <f t="shared" si="1"/>
        <v>19</v>
      </c>
    </row>
    <row r="18" spans="1:5" x14ac:dyDescent="0.25">
      <c r="A18" t="s">
        <v>356</v>
      </c>
      <c r="B18">
        <v>25</v>
      </c>
      <c r="C18">
        <v>7</v>
      </c>
      <c r="D18">
        <f t="shared" si="0"/>
        <v>32</v>
      </c>
      <c r="E18">
        <f t="shared" si="1"/>
        <v>19</v>
      </c>
    </row>
    <row r="19" spans="1:5" x14ac:dyDescent="0.25">
      <c r="A19" t="s">
        <v>450</v>
      </c>
      <c r="B19">
        <v>1</v>
      </c>
      <c r="C19">
        <v>0</v>
      </c>
      <c r="D19">
        <f t="shared" si="0"/>
        <v>1</v>
      </c>
      <c r="E19">
        <f t="shared" si="1"/>
        <v>19</v>
      </c>
    </row>
    <row r="20" spans="1:5" x14ac:dyDescent="0.25">
      <c r="A20" t="s">
        <v>387</v>
      </c>
      <c r="B20">
        <v>5</v>
      </c>
      <c r="C20">
        <v>0</v>
      </c>
      <c r="D20">
        <f t="shared" si="0"/>
        <v>5</v>
      </c>
      <c r="E20">
        <f t="shared" si="1"/>
        <v>18</v>
      </c>
    </row>
    <row r="21" spans="1:5" x14ac:dyDescent="0.25">
      <c r="A21" t="s">
        <v>425</v>
      </c>
      <c r="B21">
        <v>0</v>
      </c>
      <c r="C21">
        <v>7</v>
      </c>
      <c r="D21">
        <f t="shared" si="0"/>
        <v>7</v>
      </c>
      <c r="E21">
        <f t="shared" si="1"/>
        <v>18</v>
      </c>
    </row>
    <row r="22" spans="1:5" x14ac:dyDescent="0.25">
      <c r="A22" t="s">
        <v>443</v>
      </c>
      <c r="B22">
        <v>0</v>
      </c>
      <c r="C22">
        <v>1</v>
      </c>
      <c r="D22">
        <f t="shared" si="0"/>
        <v>1</v>
      </c>
      <c r="E22">
        <f t="shared" si="1"/>
        <v>18</v>
      </c>
    </row>
    <row r="23" spans="1:5" x14ac:dyDescent="0.25">
      <c r="A23" t="s">
        <v>488</v>
      </c>
      <c r="B23">
        <v>0</v>
      </c>
      <c r="C23">
        <v>0</v>
      </c>
      <c r="D23">
        <f t="shared" si="0"/>
        <v>0</v>
      </c>
      <c r="E23">
        <f t="shared" si="1"/>
        <v>18</v>
      </c>
    </row>
    <row r="24" spans="1:5" x14ac:dyDescent="0.25">
      <c r="A24" t="s">
        <v>215</v>
      </c>
      <c r="B24">
        <v>1</v>
      </c>
      <c r="C24">
        <v>6</v>
      </c>
      <c r="D24">
        <f t="shared" si="0"/>
        <v>7</v>
      </c>
      <c r="E24">
        <f t="shared" si="1"/>
        <v>17</v>
      </c>
    </row>
    <row r="25" spans="1:5" x14ac:dyDescent="0.25">
      <c r="A25" t="s">
        <v>246</v>
      </c>
      <c r="B25">
        <v>1</v>
      </c>
      <c r="C25">
        <v>24</v>
      </c>
      <c r="D25">
        <f t="shared" si="0"/>
        <v>25</v>
      </c>
      <c r="E25">
        <f t="shared" si="1"/>
        <v>17</v>
      </c>
    </row>
    <row r="26" spans="1:5" x14ac:dyDescent="0.25">
      <c r="A26" t="s">
        <v>299</v>
      </c>
      <c r="B26">
        <v>0</v>
      </c>
      <c r="C26">
        <v>14</v>
      </c>
      <c r="D26">
        <f t="shared" si="0"/>
        <v>14</v>
      </c>
      <c r="E26">
        <f t="shared" si="1"/>
        <v>17</v>
      </c>
    </row>
    <row r="27" spans="1:5" x14ac:dyDescent="0.25">
      <c r="A27" t="s">
        <v>326</v>
      </c>
      <c r="B27">
        <v>6</v>
      </c>
      <c r="C27">
        <v>28</v>
      </c>
      <c r="D27">
        <f t="shared" si="0"/>
        <v>34</v>
      </c>
      <c r="E27">
        <f t="shared" si="1"/>
        <v>17</v>
      </c>
    </row>
    <row r="28" spans="1:5" x14ac:dyDescent="0.25">
      <c r="A28" t="s">
        <v>440</v>
      </c>
      <c r="B28">
        <v>0</v>
      </c>
      <c r="C28">
        <v>2</v>
      </c>
      <c r="D28">
        <f t="shared" si="0"/>
        <v>2</v>
      </c>
      <c r="E28">
        <f t="shared" si="1"/>
        <v>17</v>
      </c>
    </row>
    <row r="29" spans="1:5" x14ac:dyDescent="0.25">
      <c r="A29" t="s">
        <v>212</v>
      </c>
      <c r="B29">
        <v>0</v>
      </c>
      <c r="C29">
        <v>5</v>
      </c>
      <c r="D29">
        <f t="shared" si="0"/>
        <v>5</v>
      </c>
      <c r="E29">
        <f t="shared" si="1"/>
        <v>16</v>
      </c>
    </row>
    <row r="30" spans="1:5" x14ac:dyDescent="0.25">
      <c r="A30" t="s">
        <v>226</v>
      </c>
      <c r="B30">
        <v>12</v>
      </c>
      <c r="C30">
        <v>9</v>
      </c>
      <c r="D30">
        <f t="shared" si="0"/>
        <v>21</v>
      </c>
      <c r="E30">
        <f t="shared" si="1"/>
        <v>16</v>
      </c>
    </row>
    <row r="31" spans="1:5" x14ac:dyDescent="0.25">
      <c r="A31" t="s">
        <v>262</v>
      </c>
      <c r="B31">
        <v>36</v>
      </c>
      <c r="C31">
        <v>142</v>
      </c>
      <c r="D31">
        <f t="shared" si="0"/>
        <v>178</v>
      </c>
      <c r="E31">
        <f t="shared" si="1"/>
        <v>16</v>
      </c>
    </row>
    <row r="32" spans="1:5" x14ac:dyDescent="0.25">
      <c r="A32" t="s">
        <v>279</v>
      </c>
      <c r="B32">
        <v>0</v>
      </c>
      <c r="C32">
        <v>2</v>
      </c>
      <c r="D32">
        <f t="shared" si="0"/>
        <v>2</v>
      </c>
      <c r="E32">
        <f t="shared" si="1"/>
        <v>16</v>
      </c>
    </row>
    <row r="33" spans="1:5" x14ac:dyDescent="0.25">
      <c r="A33" t="s">
        <v>433</v>
      </c>
      <c r="B33">
        <v>0</v>
      </c>
      <c r="C33">
        <v>0</v>
      </c>
      <c r="D33">
        <f t="shared" si="0"/>
        <v>0</v>
      </c>
      <c r="E33">
        <f t="shared" si="1"/>
        <v>16</v>
      </c>
    </row>
    <row r="34" spans="1:5" x14ac:dyDescent="0.25">
      <c r="A34" t="s">
        <v>469</v>
      </c>
      <c r="B34">
        <v>0</v>
      </c>
      <c r="C34">
        <v>0</v>
      </c>
      <c r="D34">
        <f t="shared" si="0"/>
        <v>0</v>
      </c>
      <c r="E34">
        <f t="shared" si="1"/>
        <v>16</v>
      </c>
    </row>
    <row r="35" spans="1:5" x14ac:dyDescent="0.25">
      <c r="A35" t="s">
        <v>483</v>
      </c>
      <c r="B35">
        <v>0</v>
      </c>
      <c r="C35">
        <v>0</v>
      </c>
      <c r="D35">
        <f t="shared" si="0"/>
        <v>0</v>
      </c>
      <c r="E35">
        <f t="shared" si="1"/>
        <v>16</v>
      </c>
    </row>
    <row r="36" spans="1:5" x14ac:dyDescent="0.25">
      <c r="A36" t="s">
        <v>210</v>
      </c>
      <c r="B36">
        <v>2</v>
      </c>
      <c r="C36">
        <v>14</v>
      </c>
      <c r="D36">
        <f t="shared" si="0"/>
        <v>16</v>
      </c>
      <c r="E36">
        <f t="shared" si="1"/>
        <v>15</v>
      </c>
    </row>
    <row r="37" spans="1:5" x14ac:dyDescent="0.25">
      <c r="A37" t="s">
        <v>239</v>
      </c>
      <c r="B37">
        <v>78</v>
      </c>
      <c r="C37">
        <v>105</v>
      </c>
      <c r="D37">
        <f t="shared" si="0"/>
        <v>183</v>
      </c>
      <c r="E37">
        <f t="shared" si="1"/>
        <v>15</v>
      </c>
    </row>
    <row r="38" spans="1:5" x14ac:dyDescent="0.25">
      <c r="A38" t="s">
        <v>290</v>
      </c>
      <c r="B38">
        <v>45</v>
      </c>
      <c r="C38">
        <v>14</v>
      </c>
      <c r="D38">
        <f t="shared" si="0"/>
        <v>59</v>
      </c>
      <c r="E38">
        <f t="shared" si="1"/>
        <v>15</v>
      </c>
    </row>
    <row r="39" spans="1:5" x14ac:dyDescent="0.25">
      <c r="A39" t="s">
        <v>310</v>
      </c>
      <c r="B39">
        <v>7</v>
      </c>
      <c r="C39">
        <v>12</v>
      </c>
      <c r="D39">
        <f t="shared" si="0"/>
        <v>19</v>
      </c>
      <c r="E39">
        <f t="shared" si="1"/>
        <v>15</v>
      </c>
    </row>
    <row r="40" spans="1:5" x14ac:dyDescent="0.25">
      <c r="A40" t="s">
        <v>327</v>
      </c>
      <c r="B40">
        <v>0</v>
      </c>
      <c r="C40">
        <v>72</v>
      </c>
      <c r="D40">
        <f t="shared" si="0"/>
        <v>72</v>
      </c>
      <c r="E40">
        <f t="shared" si="1"/>
        <v>15</v>
      </c>
    </row>
    <row r="41" spans="1:5" x14ac:dyDescent="0.25">
      <c r="A41" t="s">
        <v>365</v>
      </c>
      <c r="B41">
        <v>55</v>
      </c>
      <c r="C41">
        <v>45</v>
      </c>
      <c r="D41">
        <f t="shared" si="0"/>
        <v>100</v>
      </c>
      <c r="E41">
        <f t="shared" si="1"/>
        <v>15</v>
      </c>
    </row>
    <row r="42" spans="1:5" x14ac:dyDescent="0.25">
      <c r="A42" t="s">
        <v>410</v>
      </c>
      <c r="B42">
        <v>0</v>
      </c>
      <c r="C42">
        <v>0</v>
      </c>
      <c r="D42">
        <f t="shared" si="0"/>
        <v>0</v>
      </c>
      <c r="E42">
        <f t="shared" si="1"/>
        <v>15</v>
      </c>
    </row>
    <row r="43" spans="1:5" x14ac:dyDescent="0.25">
      <c r="A43" t="s">
        <v>456</v>
      </c>
      <c r="B43">
        <v>0</v>
      </c>
      <c r="C43">
        <v>0</v>
      </c>
      <c r="D43">
        <f t="shared" si="0"/>
        <v>0</v>
      </c>
      <c r="E43">
        <f t="shared" si="1"/>
        <v>15</v>
      </c>
    </row>
    <row r="44" spans="1:5" x14ac:dyDescent="0.25">
      <c r="A44" t="s">
        <v>462</v>
      </c>
      <c r="B44">
        <v>0</v>
      </c>
      <c r="C44">
        <v>0</v>
      </c>
      <c r="D44">
        <f t="shared" si="0"/>
        <v>0</v>
      </c>
      <c r="E44">
        <f t="shared" si="1"/>
        <v>15</v>
      </c>
    </row>
    <row r="45" spans="1:5" x14ac:dyDescent="0.25">
      <c r="A45" t="s">
        <v>214</v>
      </c>
      <c r="B45">
        <v>0</v>
      </c>
      <c r="C45">
        <v>0</v>
      </c>
      <c r="D45">
        <f t="shared" si="0"/>
        <v>0</v>
      </c>
      <c r="E45">
        <f t="shared" si="1"/>
        <v>14</v>
      </c>
    </row>
    <row r="46" spans="1:5" x14ac:dyDescent="0.25">
      <c r="A46" t="s">
        <v>232</v>
      </c>
      <c r="B46">
        <v>4</v>
      </c>
      <c r="C46">
        <v>7</v>
      </c>
      <c r="D46">
        <f t="shared" si="0"/>
        <v>11</v>
      </c>
      <c r="E46">
        <f t="shared" si="1"/>
        <v>14</v>
      </c>
    </row>
    <row r="47" spans="1:5" x14ac:dyDescent="0.25">
      <c r="A47" t="s">
        <v>237</v>
      </c>
      <c r="B47">
        <v>42</v>
      </c>
      <c r="C47">
        <v>100</v>
      </c>
      <c r="D47">
        <f t="shared" si="0"/>
        <v>142</v>
      </c>
      <c r="E47">
        <f t="shared" si="1"/>
        <v>14</v>
      </c>
    </row>
    <row r="48" spans="1:5" x14ac:dyDescent="0.25">
      <c r="A48" t="s">
        <v>250</v>
      </c>
      <c r="B48">
        <v>3</v>
      </c>
      <c r="C48">
        <v>24</v>
      </c>
      <c r="D48">
        <f t="shared" si="0"/>
        <v>27</v>
      </c>
      <c r="E48">
        <f t="shared" si="1"/>
        <v>14</v>
      </c>
    </row>
    <row r="49" spans="1:5" x14ac:dyDescent="0.25">
      <c r="A49" t="s">
        <v>259</v>
      </c>
      <c r="B49">
        <v>31</v>
      </c>
      <c r="C49">
        <v>61</v>
      </c>
      <c r="D49">
        <f t="shared" si="0"/>
        <v>92</v>
      </c>
      <c r="E49">
        <f t="shared" si="1"/>
        <v>14</v>
      </c>
    </row>
    <row r="50" spans="1:5" x14ac:dyDescent="0.25">
      <c r="A50" t="s">
        <v>289</v>
      </c>
      <c r="B50">
        <v>45</v>
      </c>
      <c r="C50">
        <v>14</v>
      </c>
      <c r="D50">
        <f t="shared" si="0"/>
        <v>59</v>
      </c>
      <c r="E50">
        <f t="shared" si="1"/>
        <v>14</v>
      </c>
    </row>
    <row r="51" spans="1:5" x14ac:dyDescent="0.25">
      <c r="A51" t="s">
        <v>296</v>
      </c>
      <c r="B51">
        <v>7</v>
      </c>
      <c r="C51">
        <v>22</v>
      </c>
      <c r="D51">
        <f t="shared" si="0"/>
        <v>29</v>
      </c>
      <c r="E51">
        <f t="shared" si="1"/>
        <v>14</v>
      </c>
    </row>
    <row r="52" spans="1:5" x14ac:dyDescent="0.25">
      <c r="A52" t="s">
        <v>309</v>
      </c>
      <c r="B52">
        <v>5</v>
      </c>
      <c r="C52">
        <v>7</v>
      </c>
      <c r="D52">
        <f t="shared" si="0"/>
        <v>12</v>
      </c>
      <c r="E52">
        <f t="shared" si="1"/>
        <v>14</v>
      </c>
    </row>
    <row r="53" spans="1:5" x14ac:dyDescent="0.25">
      <c r="A53" t="s">
        <v>336</v>
      </c>
      <c r="B53">
        <v>2</v>
      </c>
      <c r="C53">
        <v>2</v>
      </c>
      <c r="D53">
        <f t="shared" si="0"/>
        <v>4</v>
      </c>
      <c r="E53">
        <f t="shared" si="1"/>
        <v>14</v>
      </c>
    </row>
    <row r="54" spans="1:5" x14ac:dyDescent="0.25">
      <c r="A54" t="s">
        <v>337</v>
      </c>
      <c r="B54">
        <v>0</v>
      </c>
      <c r="C54">
        <v>0</v>
      </c>
      <c r="D54">
        <f t="shared" si="0"/>
        <v>0</v>
      </c>
      <c r="E54">
        <f t="shared" si="1"/>
        <v>14</v>
      </c>
    </row>
    <row r="55" spans="1:5" x14ac:dyDescent="0.25">
      <c r="A55" t="s">
        <v>353</v>
      </c>
      <c r="B55">
        <v>0</v>
      </c>
      <c r="C55">
        <v>0</v>
      </c>
      <c r="D55">
        <f t="shared" si="0"/>
        <v>0</v>
      </c>
      <c r="E55">
        <f t="shared" si="1"/>
        <v>14</v>
      </c>
    </row>
    <row r="56" spans="1:5" x14ac:dyDescent="0.25">
      <c r="A56" t="s">
        <v>373</v>
      </c>
      <c r="B56">
        <v>85</v>
      </c>
      <c r="C56">
        <v>157</v>
      </c>
      <c r="D56">
        <f t="shared" si="0"/>
        <v>242</v>
      </c>
      <c r="E56">
        <f t="shared" si="1"/>
        <v>14</v>
      </c>
    </row>
    <row r="57" spans="1:5" x14ac:dyDescent="0.25">
      <c r="A57" t="s">
        <v>384</v>
      </c>
      <c r="B57">
        <v>0</v>
      </c>
      <c r="C57">
        <v>3</v>
      </c>
      <c r="D57">
        <f t="shared" si="0"/>
        <v>3</v>
      </c>
      <c r="E57">
        <f t="shared" si="1"/>
        <v>14</v>
      </c>
    </row>
    <row r="58" spans="1:5" x14ac:dyDescent="0.25">
      <c r="A58" t="s">
        <v>390</v>
      </c>
      <c r="B58">
        <v>2</v>
      </c>
      <c r="C58">
        <v>11</v>
      </c>
      <c r="D58">
        <f t="shared" si="0"/>
        <v>13</v>
      </c>
      <c r="E58">
        <f t="shared" si="1"/>
        <v>14</v>
      </c>
    </row>
    <row r="59" spans="1:5" x14ac:dyDescent="0.25">
      <c r="A59" t="s">
        <v>468</v>
      </c>
      <c r="B59">
        <v>23</v>
      </c>
      <c r="C59">
        <v>74</v>
      </c>
      <c r="D59">
        <f t="shared" si="0"/>
        <v>97</v>
      </c>
      <c r="E59">
        <f t="shared" si="1"/>
        <v>14</v>
      </c>
    </row>
    <row r="60" spans="1:5" x14ac:dyDescent="0.25">
      <c r="A60" t="s">
        <v>481</v>
      </c>
      <c r="B60">
        <v>78</v>
      </c>
      <c r="C60">
        <v>134</v>
      </c>
      <c r="D60">
        <f t="shared" si="0"/>
        <v>212</v>
      </c>
      <c r="E60">
        <f t="shared" si="1"/>
        <v>14</v>
      </c>
    </row>
    <row r="61" spans="1:5" x14ac:dyDescent="0.25">
      <c r="A61" t="s">
        <v>190</v>
      </c>
      <c r="B61">
        <v>0</v>
      </c>
      <c r="C61">
        <v>2</v>
      </c>
      <c r="D61">
        <f t="shared" si="0"/>
        <v>2</v>
      </c>
      <c r="E61">
        <f t="shared" si="1"/>
        <v>13</v>
      </c>
    </row>
    <row r="62" spans="1:5" x14ac:dyDescent="0.25">
      <c r="A62" t="s">
        <v>220</v>
      </c>
      <c r="B62">
        <v>6</v>
      </c>
      <c r="C62">
        <v>47</v>
      </c>
      <c r="D62">
        <f t="shared" si="0"/>
        <v>53</v>
      </c>
      <c r="E62">
        <f t="shared" si="1"/>
        <v>13</v>
      </c>
    </row>
    <row r="63" spans="1:5" x14ac:dyDescent="0.25">
      <c r="A63" t="s">
        <v>252</v>
      </c>
      <c r="B63">
        <v>0</v>
      </c>
      <c r="C63">
        <v>0</v>
      </c>
      <c r="D63">
        <f t="shared" si="0"/>
        <v>0</v>
      </c>
      <c r="E63">
        <f t="shared" si="1"/>
        <v>13</v>
      </c>
    </row>
    <row r="64" spans="1:5" x14ac:dyDescent="0.25">
      <c r="A64" t="s">
        <v>267</v>
      </c>
      <c r="B64">
        <v>14</v>
      </c>
      <c r="C64">
        <v>14</v>
      </c>
      <c r="D64">
        <f t="shared" si="0"/>
        <v>28</v>
      </c>
      <c r="E64">
        <f t="shared" si="1"/>
        <v>13</v>
      </c>
    </row>
    <row r="65" spans="1:5" x14ac:dyDescent="0.25">
      <c r="A65" t="s">
        <v>280</v>
      </c>
      <c r="B65">
        <v>0</v>
      </c>
      <c r="C65">
        <v>1</v>
      </c>
      <c r="D65">
        <f t="shared" si="0"/>
        <v>1</v>
      </c>
      <c r="E65">
        <f t="shared" si="1"/>
        <v>13</v>
      </c>
    </row>
    <row r="66" spans="1:5" x14ac:dyDescent="0.25">
      <c r="A66" t="s">
        <v>284</v>
      </c>
      <c r="B66">
        <v>0</v>
      </c>
      <c r="C66">
        <v>0</v>
      </c>
      <c r="D66">
        <f t="shared" ref="D66:D129" si="2">C66+B66</f>
        <v>0</v>
      </c>
      <c r="E66">
        <f t="shared" ref="E66:E129" si="3">LEN(A66)</f>
        <v>13</v>
      </c>
    </row>
    <row r="67" spans="1:5" x14ac:dyDescent="0.25">
      <c r="A67" t="s">
        <v>314</v>
      </c>
      <c r="B67">
        <v>0</v>
      </c>
      <c r="C67">
        <v>0</v>
      </c>
      <c r="D67">
        <f t="shared" si="2"/>
        <v>0</v>
      </c>
      <c r="E67">
        <f t="shared" si="3"/>
        <v>13</v>
      </c>
    </row>
    <row r="68" spans="1:5" x14ac:dyDescent="0.25">
      <c r="A68" t="s">
        <v>318</v>
      </c>
      <c r="B68">
        <v>7</v>
      </c>
      <c r="C68">
        <v>5</v>
      </c>
      <c r="D68">
        <f t="shared" si="2"/>
        <v>12</v>
      </c>
      <c r="E68">
        <f t="shared" si="3"/>
        <v>13</v>
      </c>
    </row>
    <row r="69" spans="1:5" x14ac:dyDescent="0.25">
      <c r="A69" t="s">
        <v>370</v>
      </c>
      <c r="B69">
        <v>0</v>
      </c>
      <c r="C69">
        <v>1</v>
      </c>
      <c r="D69">
        <f t="shared" si="2"/>
        <v>1</v>
      </c>
      <c r="E69">
        <f t="shared" si="3"/>
        <v>13</v>
      </c>
    </row>
    <row r="70" spans="1:5" x14ac:dyDescent="0.25">
      <c r="A70" t="s">
        <v>371</v>
      </c>
      <c r="B70">
        <v>0</v>
      </c>
      <c r="C70">
        <v>0</v>
      </c>
      <c r="D70">
        <f t="shared" si="2"/>
        <v>0</v>
      </c>
      <c r="E70">
        <f t="shared" si="3"/>
        <v>13</v>
      </c>
    </row>
    <row r="71" spans="1:5" x14ac:dyDescent="0.25">
      <c r="A71" t="s">
        <v>382</v>
      </c>
      <c r="B71">
        <v>1</v>
      </c>
      <c r="C71">
        <v>16</v>
      </c>
      <c r="D71">
        <f t="shared" si="2"/>
        <v>17</v>
      </c>
      <c r="E71">
        <f t="shared" si="3"/>
        <v>13</v>
      </c>
    </row>
    <row r="72" spans="1:5" x14ac:dyDescent="0.25">
      <c r="A72" t="s">
        <v>386</v>
      </c>
      <c r="B72">
        <v>0</v>
      </c>
      <c r="C72">
        <v>0</v>
      </c>
      <c r="D72">
        <f t="shared" si="2"/>
        <v>0</v>
      </c>
      <c r="E72">
        <f t="shared" si="3"/>
        <v>13</v>
      </c>
    </row>
    <row r="73" spans="1:5" x14ac:dyDescent="0.25">
      <c r="A73" t="s">
        <v>397</v>
      </c>
      <c r="B73">
        <v>79</v>
      </c>
      <c r="C73">
        <v>225</v>
      </c>
      <c r="D73">
        <f t="shared" si="2"/>
        <v>304</v>
      </c>
      <c r="E73">
        <f t="shared" si="3"/>
        <v>13</v>
      </c>
    </row>
    <row r="74" spans="1:5" x14ac:dyDescent="0.25">
      <c r="A74" t="s">
        <v>398</v>
      </c>
      <c r="B74">
        <v>0</v>
      </c>
      <c r="C74">
        <v>0</v>
      </c>
      <c r="D74">
        <f t="shared" si="2"/>
        <v>0</v>
      </c>
      <c r="E74">
        <f t="shared" si="3"/>
        <v>13</v>
      </c>
    </row>
    <row r="75" spans="1:5" x14ac:dyDescent="0.25">
      <c r="A75" t="s">
        <v>411</v>
      </c>
      <c r="B75">
        <v>0</v>
      </c>
      <c r="C75">
        <v>0</v>
      </c>
      <c r="D75">
        <f t="shared" si="2"/>
        <v>0</v>
      </c>
      <c r="E75">
        <f t="shared" si="3"/>
        <v>13</v>
      </c>
    </row>
    <row r="76" spans="1:5" x14ac:dyDescent="0.25">
      <c r="A76" t="s">
        <v>418</v>
      </c>
      <c r="B76">
        <v>11</v>
      </c>
      <c r="C76">
        <v>1</v>
      </c>
      <c r="D76">
        <f t="shared" si="2"/>
        <v>12</v>
      </c>
      <c r="E76">
        <f t="shared" si="3"/>
        <v>13</v>
      </c>
    </row>
    <row r="77" spans="1:5" x14ac:dyDescent="0.25">
      <c r="A77" t="s">
        <v>448</v>
      </c>
      <c r="B77">
        <v>0</v>
      </c>
      <c r="C77">
        <v>9</v>
      </c>
      <c r="D77">
        <f t="shared" si="2"/>
        <v>9</v>
      </c>
      <c r="E77">
        <f t="shared" si="3"/>
        <v>13</v>
      </c>
    </row>
    <row r="78" spans="1:5" x14ac:dyDescent="0.25">
      <c r="A78" t="s">
        <v>482</v>
      </c>
      <c r="B78">
        <v>3</v>
      </c>
      <c r="C78">
        <v>19</v>
      </c>
      <c r="D78">
        <f t="shared" si="2"/>
        <v>22</v>
      </c>
      <c r="E78">
        <f t="shared" si="3"/>
        <v>13</v>
      </c>
    </row>
    <row r="79" spans="1:5" x14ac:dyDescent="0.25">
      <c r="A79" t="s">
        <v>205</v>
      </c>
      <c r="B79">
        <v>2</v>
      </c>
      <c r="C79">
        <v>41</v>
      </c>
      <c r="D79">
        <f t="shared" si="2"/>
        <v>43</v>
      </c>
      <c r="E79">
        <f t="shared" si="3"/>
        <v>12</v>
      </c>
    </row>
    <row r="80" spans="1:5" x14ac:dyDescent="0.25">
      <c r="A80" t="s">
        <v>207</v>
      </c>
      <c r="B80">
        <v>9</v>
      </c>
      <c r="C80">
        <v>11</v>
      </c>
      <c r="D80">
        <f t="shared" si="2"/>
        <v>20</v>
      </c>
      <c r="E80">
        <f t="shared" si="3"/>
        <v>12</v>
      </c>
    </row>
    <row r="81" spans="1:5" x14ac:dyDescent="0.25">
      <c r="A81" t="s">
        <v>208</v>
      </c>
      <c r="B81">
        <v>0</v>
      </c>
      <c r="C81">
        <v>7</v>
      </c>
      <c r="D81">
        <f t="shared" si="2"/>
        <v>7</v>
      </c>
      <c r="E81">
        <f t="shared" si="3"/>
        <v>12</v>
      </c>
    </row>
    <row r="82" spans="1:5" x14ac:dyDescent="0.25">
      <c r="A82" t="s">
        <v>228</v>
      </c>
      <c r="B82">
        <v>6</v>
      </c>
      <c r="C82">
        <v>79</v>
      </c>
      <c r="D82">
        <f t="shared" si="2"/>
        <v>85</v>
      </c>
      <c r="E82">
        <f t="shared" si="3"/>
        <v>12</v>
      </c>
    </row>
    <row r="83" spans="1:5" x14ac:dyDescent="0.25">
      <c r="A83" t="s">
        <v>240</v>
      </c>
      <c r="B83">
        <v>48</v>
      </c>
      <c r="C83">
        <v>89</v>
      </c>
      <c r="D83">
        <f t="shared" si="2"/>
        <v>137</v>
      </c>
      <c r="E83">
        <f t="shared" si="3"/>
        <v>12</v>
      </c>
    </row>
    <row r="84" spans="1:5" x14ac:dyDescent="0.25">
      <c r="A84" t="s">
        <v>244</v>
      </c>
      <c r="B84">
        <v>0</v>
      </c>
      <c r="C84">
        <v>6</v>
      </c>
      <c r="D84">
        <f t="shared" si="2"/>
        <v>6</v>
      </c>
      <c r="E84">
        <f t="shared" si="3"/>
        <v>12</v>
      </c>
    </row>
    <row r="85" spans="1:5" x14ac:dyDescent="0.25">
      <c r="A85" t="s">
        <v>266</v>
      </c>
      <c r="B85">
        <v>0</v>
      </c>
      <c r="C85">
        <v>0</v>
      </c>
      <c r="D85">
        <f t="shared" si="2"/>
        <v>0</v>
      </c>
      <c r="E85">
        <f t="shared" si="3"/>
        <v>12</v>
      </c>
    </row>
    <row r="86" spans="1:5" x14ac:dyDescent="0.25">
      <c r="A86" t="s">
        <v>272</v>
      </c>
      <c r="B86">
        <v>6</v>
      </c>
      <c r="C86">
        <v>31</v>
      </c>
      <c r="D86">
        <f t="shared" si="2"/>
        <v>37</v>
      </c>
      <c r="E86">
        <f t="shared" si="3"/>
        <v>12</v>
      </c>
    </row>
    <row r="87" spans="1:5" x14ac:dyDescent="0.25">
      <c r="A87" t="s">
        <v>9</v>
      </c>
      <c r="B87">
        <v>20</v>
      </c>
      <c r="C87">
        <v>89</v>
      </c>
      <c r="D87">
        <f t="shared" si="2"/>
        <v>109</v>
      </c>
      <c r="E87">
        <f t="shared" si="3"/>
        <v>12</v>
      </c>
    </row>
    <row r="88" spans="1:5" x14ac:dyDescent="0.25">
      <c r="A88" t="s">
        <v>286</v>
      </c>
      <c r="B88">
        <v>56</v>
      </c>
      <c r="C88">
        <v>36</v>
      </c>
      <c r="D88">
        <f t="shared" si="2"/>
        <v>92</v>
      </c>
      <c r="E88">
        <f t="shared" si="3"/>
        <v>12</v>
      </c>
    </row>
    <row r="89" spans="1:5" x14ac:dyDescent="0.25">
      <c r="A89" t="s">
        <v>297</v>
      </c>
      <c r="B89">
        <v>7</v>
      </c>
      <c r="C89">
        <v>37</v>
      </c>
      <c r="D89">
        <f t="shared" si="2"/>
        <v>44</v>
      </c>
      <c r="E89">
        <f t="shared" si="3"/>
        <v>12</v>
      </c>
    </row>
    <row r="90" spans="1:5" x14ac:dyDescent="0.25">
      <c r="A90" t="s">
        <v>298</v>
      </c>
      <c r="B90">
        <v>37</v>
      </c>
      <c r="C90">
        <v>36</v>
      </c>
      <c r="D90">
        <f t="shared" si="2"/>
        <v>73</v>
      </c>
      <c r="E90">
        <f t="shared" si="3"/>
        <v>12</v>
      </c>
    </row>
    <row r="91" spans="1:5" x14ac:dyDescent="0.25">
      <c r="A91" t="s">
        <v>306</v>
      </c>
      <c r="B91">
        <v>0</v>
      </c>
      <c r="C91">
        <v>31</v>
      </c>
      <c r="D91">
        <f t="shared" si="2"/>
        <v>31</v>
      </c>
      <c r="E91">
        <f t="shared" si="3"/>
        <v>12</v>
      </c>
    </row>
    <row r="92" spans="1:5" x14ac:dyDescent="0.25">
      <c r="A92" t="s">
        <v>348</v>
      </c>
      <c r="B92">
        <v>2</v>
      </c>
      <c r="C92">
        <v>0</v>
      </c>
      <c r="D92">
        <f t="shared" si="2"/>
        <v>2</v>
      </c>
      <c r="E92">
        <f t="shared" si="3"/>
        <v>12</v>
      </c>
    </row>
    <row r="93" spans="1:5" x14ac:dyDescent="0.25">
      <c r="A93" t="s">
        <v>366</v>
      </c>
      <c r="B93">
        <v>1</v>
      </c>
      <c r="C93">
        <v>0</v>
      </c>
      <c r="D93">
        <f t="shared" si="2"/>
        <v>1</v>
      </c>
      <c r="E93">
        <f t="shared" si="3"/>
        <v>12</v>
      </c>
    </row>
    <row r="94" spans="1:5" x14ac:dyDescent="0.25">
      <c r="A94" t="s">
        <v>394</v>
      </c>
      <c r="B94">
        <v>0</v>
      </c>
      <c r="C94">
        <v>21</v>
      </c>
      <c r="D94">
        <f t="shared" si="2"/>
        <v>21</v>
      </c>
      <c r="E94">
        <f t="shared" si="3"/>
        <v>12</v>
      </c>
    </row>
    <row r="95" spans="1:5" x14ac:dyDescent="0.25">
      <c r="A95" t="s">
        <v>414</v>
      </c>
      <c r="B95">
        <v>33</v>
      </c>
      <c r="C95">
        <v>130</v>
      </c>
      <c r="D95">
        <f t="shared" si="2"/>
        <v>163</v>
      </c>
      <c r="E95">
        <f t="shared" si="3"/>
        <v>12</v>
      </c>
    </row>
    <row r="96" spans="1:5" x14ac:dyDescent="0.25">
      <c r="A96" t="s">
        <v>431</v>
      </c>
      <c r="B96">
        <v>6</v>
      </c>
      <c r="C96">
        <v>6</v>
      </c>
      <c r="D96">
        <f t="shared" si="2"/>
        <v>12</v>
      </c>
      <c r="E96">
        <f t="shared" si="3"/>
        <v>12</v>
      </c>
    </row>
    <row r="97" spans="1:5" x14ac:dyDescent="0.25">
      <c r="A97" t="s">
        <v>461</v>
      </c>
      <c r="B97">
        <v>0</v>
      </c>
      <c r="C97">
        <v>0</v>
      </c>
      <c r="D97">
        <f t="shared" si="2"/>
        <v>0</v>
      </c>
      <c r="E97">
        <f t="shared" si="3"/>
        <v>12</v>
      </c>
    </row>
    <row r="98" spans="1:5" x14ac:dyDescent="0.25">
      <c r="A98" t="s">
        <v>464</v>
      </c>
      <c r="B98">
        <v>0</v>
      </c>
      <c r="C98">
        <v>0</v>
      </c>
      <c r="D98">
        <f t="shared" si="2"/>
        <v>0</v>
      </c>
      <c r="E98">
        <f t="shared" si="3"/>
        <v>12</v>
      </c>
    </row>
    <row r="99" spans="1:5" x14ac:dyDescent="0.25">
      <c r="A99" t="s">
        <v>191</v>
      </c>
      <c r="B99">
        <v>2</v>
      </c>
      <c r="C99">
        <v>3</v>
      </c>
      <c r="D99">
        <f t="shared" si="2"/>
        <v>5</v>
      </c>
      <c r="E99">
        <f t="shared" si="3"/>
        <v>11</v>
      </c>
    </row>
    <row r="100" spans="1:5" x14ac:dyDescent="0.25">
      <c r="A100" t="s">
        <v>195</v>
      </c>
      <c r="B100">
        <v>4</v>
      </c>
      <c r="C100">
        <v>0</v>
      </c>
      <c r="D100">
        <f t="shared" si="2"/>
        <v>4</v>
      </c>
      <c r="E100">
        <f t="shared" si="3"/>
        <v>11</v>
      </c>
    </row>
    <row r="101" spans="1:5" x14ac:dyDescent="0.25">
      <c r="A101" t="s">
        <v>203</v>
      </c>
      <c r="B101">
        <v>22</v>
      </c>
      <c r="C101">
        <v>14</v>
      </c>
      <c r="D101">
        <f t="shared" si="2"/>
        <v>36</v>
      </c>
      <c r="E101">
        <f t="shared" si="3"/>
        <v>11</v>
      </c>
    </row>
    <row r="102" spans="1:5" x14ac:dyDescent="0.25">
      <c r="A102" t="s">
        <v>211</v>
      </c>
      <c r="B102">
        <v>19</v>
      </c>
      <c r="C102">
        <v>36</v>
      </c>
      <c r="D102">
        <f t="shared" si="2"/>
        <v>55</v>
      </c>
      <c r="E102">
        <f t="shared" si="3"/>
        <v>11</v>
      </c>
    </row>
    <row r="103" spans="1:5" x14ac:dyDescent="0.25">
      <c r="A103" t="s">
        <v>227</v>
      </c>
      <c r="B103">
        <v>0</v>
      </c>
      <c r="C103">
        <v>0</v>
      </c>
      <c r="D103">
        <f t="shared" si="2"/>
        <v>0</v>
      </c>
      <c r="E103">
        <f t="shared" si="3"/>
        <v>11</v>
      </c>
    </row>
    <row r="104" spans="1:5" x14ac:dyDescent="0.25">
      <c r="A104" t="s">
        <v>234</v>
      </c>
      <c r="B104">
        <v>0</v>
      </c>
      <c r="C104">
        <v>2</v>
      </c>
      <c r="D104">
        <f t="shared" si="2"/>
        <v>2</v>
      </c>
      <c r="E104">
        <f t="shared" si="3"/>
        <v>11</v>
      </c>
    </row>
    <row r="105" spans="1:5" x14ac:dyDescent="0.25">
      <c r="A105" t="s">
        <v>251</v>
      </c>
      <c r="B105">
        <v>5</v>
      </c>
      <c r="C105">
        <v>7</v>
      </c>
      <c r="D105">
        <f t="shared" si="2"/>
        <v>12</v>
      </c>
      <c r="E105">
        <f t="shared" si="3"/>
        <v>11</v>
      </c>
    </row>
    <row r="106" spans="1:5" x14ac:dyDescent="0.25">
      <c r="A106" t="s">
        <v>253</v>
      </c>
      <c r="B106">
        <v>16</v>
      </c>
      <c r="C106">
        <v>11</v>
      </c>
      <c r="D106">
        <f t="shared" si="2"/>
        <v>27</v>
      </c>
      <c r="E106">
        <f t="shared" si="3"/>
        <v>11</v>
      </c>
    </row>
    <row r="107" spans="1:5" x14ac:dyDescent="0.25">
      <c r="A107" t="s">
        <v>271</v>
      </c>
      <c r="B107">
        <v>2</v>
      </c>
      <c r="C107">
        <v>26</v>
      </c>
      <c r="D107">
        <f t="shared" si="2"/>
        <v>28</v>
      </c>
      <c r="E107">
        <f t="shared" si="3"/>
        <v>11</v>
      </c>
    </row>
    <row r="108" spans="1:5" x14ac:dyDescent="0.25">
      <c r="A108" t="s">
        <v>278</v>
      </c>
      <c r="B108">
        <v>27</v>
      </c>
      <c r="C108">
        <v>10</v>
      </c>
      <c r="D108">
        <f t="shared" si="2"/>
        <v>37</v>
      </c>
      <c r="E108">
        <f t="shared" si="3"/>
        <v>11</v>
      </c>
    </row>
    <row r="109" spans="1:5" x14ac:dyDescent="0.25">
      <c r="A109" t="s">
        <v>293</v>
      </c>
      <c r="B109">
        <v>3</v>
      </c>
      <c r="C109">
        <v>6</v>
      </c>
      <c r="D109">
        <f t="shared" si="2"/>
        <v>9</v>
      </c>
      <c r="E109">
        <f t="shared" si="3"/>
        <v>11</v>
      </c>
    </row>
    <row r="110" spans="1:5" x14ac:dyDescent="0.25">
      <c r="A110" t="s">
        <v>295</v>
      </c>
      <c r="B110">
        <v>4</v>
      </c>
      <c r="C110">
        <v>10</v>
      </c>
      <c r="D110">
        <f t="shared" si="2"/>
        <v>14</v>
      </c>
      <c r="E110">
        <f t="shared" si="3"/>
        <v>11</v>
      </c>
    </row>
    <row r="111" spans="1:5" x14ac:dyDescent="0.25">
      <c r="A111" t="s">
        <v>307</v>
      </c>
      <c r="B111">
        <v>0</v>
      </c>
      <c r="C111">
        <v>0</v>
      </c>
      <c r="D111">
        <f t="shared" si="2"/>
        <v>0</v>
      </c>
      <c r="E111">
        <f t="shared" si="3"/>
        <v>11</v>
      </c>
    </row>
    <row r="112" spans="1:5" x14ac:dyDescent="0.25">
      <c r="A112" t="s">
        <v>312</v>
      </c>
      <c r="B112">
        <v>111</v>
      </c>
      <c r="C112">
        <v>13</v>
      </c>
      <c r="D112">
        <f t="shared" si="2"/>
        <v>124</v>
      </c>
      <c r="E112">
        <f t="shared" si="3"/>
        <v>11</v>
      </c>
    </row>
    <row r="113" spans="1:5" x14ac:dyDescent="0.25">
      <c r="A113" t="s">
        <v>331</v>
      </c>
      <c r="B113">
        <v>0</v>
      </c>
      <c r="C113">
        <v>8</v>
      </c>
      <c r="D113">
        <f t="shared" si="2"/>
        <v>8</v>
      </c>
      <c r="E113">
        <f t="shared" si="3"/>
        <v>11</v>
      </c>
    </row>
    <row r="114" spans="1:5" x14ac:dyDescent="0.25">
      <c r="A114" t="s">
        <v>352</v>
      </c>
      <c r="B114">
        <v>2</v>
      </c>
      <c r="C114">
        <v>2</v>
      </c>
      <c r="D114">
        <f t="shared" si="2"/>
        <v>4</v>
      </c>
      <c r="E114">
        <f t="shared" si="3"/>
        <v>11</v>
      </c>
    </row>
    <row r="115" spans="1:5" x14ac:dyDescent="0.25">
      <c r="A115" t="s">
        <v>359</v>
      </c>
      <c r="B115">
        <v>9</v>
      </c>
      <c r="C115">
        <v>9</v>
      </c>
      <c r="D115">
        <f t="shared" si="2"/>
        <v>18</v>
      </c>
      <c r="E115">
        <f t="shared" si="3"/>
        <v>11</v>
      </c>
    </row>
    <row r="116" spans="1:5" x14ac:dyDescent="0.25">
      <c r="A116" t="s">
        <v>391</v>
      </c>
      <c r="B116">
        <v>0</v>
      </c>
      <c r="C116">
        <v>5</v>
      </c>
      <c r="D116">
        <f t="shared" si="2"/>
        <v>5</v>
      </c>
      <c r="E116">
        <f t="shared" si="3"/>
        <v>11</v>
      </c>
    </row>
    <row r="117" spans="1:5" x14ac:dyDescent="0.25">
      <c r="A117" t="s">
        <v>393</v>
      </c>
      <c r="B117">
        <v>15</v>
      </c>
      <c r="C117">
        <v>34</v>
      </c>
      <c r="D117">
        <f t="shared" si="2"/>
        <v>49</v>
      </c>
      <c r="E117">
        <f t="shared" si="3"/>
        <v>11</v>
      </c>
    </row>
    <row r="118" spans="1:5" x14ac:dyDescent="0.25">
      <c r="A118" t="s">
        <v>396</v>
      </c>
      <c r="B118">
        <v>26</v>
      </c>
      <c r="C118">
        <v>146</v>
      </c>
      <c r="D118">
        <f t="shared" si="2"/>
        <v>172</v>
      </c>
      <c r="E118">
        <f t="shared" si="3"/>
        <v>11</v>
      </c>
    </row>
    <row r="119" spans="1:5" x14ac:dyDescent="0.25">
      <c r="A119" t="s">
        <v>402</v>
      </c>
      <c r="B119">
        <v>18</v>
      </c>
      <c r="C119">
        <v>24</v>
      </c>
      <c r="D119">
        <f t="shared" si="2"/>
        <v>42</v>
      </c>
      <c r="E119">
        <f t="shared" si="3"/>
        <v>11</v>
      </c>
    </row>
    <row r="120" spans="1:5" x14ac:dyDescent="0.25">
      <c r="A120" t="s">
        <v>403</v>
      </c>
      <c r="B120">
        <v>0</v>
      </c>
      <c r="C120">
        <v>0</v>
      </c>
      <c r="D120">
        <f t="shared" si="2"/>
        <v>0</v>
      </c>
      <c r="E120">
        <f t="shared" si="3"/>
        <v>11</v>
      </c>
    </row>
    <row r="121" spans="1:5" x14ac:dyDescent="0.25">
      <c r="A121" t="s">
        <v>409</v>
      </c>
      <c r="B121">
        <v>0</v>
      </c>
      <c r="C121">
        <v>0</v>
      </c>
      <c r="D121">
        <f t="shared" si="2"/>
        <v>0</v>
      </c>
      <c r="E121">
        <f t="shared" si="3"/>
        <v>11</v>
      </c>
    </row>
    <row r="122" spans="1:5" x14ac:dyDescent="0.25">
      <c r="A122" t="s">
        <v>416</v>
      </c>
      <c r="B122">
        <v>0</v>
      </c>
      <c r="C122">
        <v>2</v>
      </c>
      <c r="D122">
        <f t="shared" si="2"/>
        <v>2</v>
      </c>
      <c r="E122">
        <f t="shared" si="3"/>
        <v>11</v>
      </c>
    </row>
    <row r="123" spans="1:5" x14ac:dyDescent="0.25">
      <c r="A123" t="s">
        <v>441</v>
      </c>
      <c r="B123">
        <v>0</v>
      </c>
      <c r="C123">
        <v>2</v>
      </c>
      <c r="D123">
        <f t="shared" si="2"/>
        <v>2</v>
      </c>
      <c r="E123">
        <f t="shared" si="3"/>
        <v>11</v>
      </c>
    </row>
    <row r="124" spans="1:5" x14ac:dyDescent="0.25">
      <c r="A124" t="s">
        <v>457</v>
      </c>
      <c r="B124">
        <v>1</v>
      </c>
      <c r="C124">
        <v>0</v>
      </c>
      <c r="D124">
        <f t="shared" si="2"/>
        <v>1</v>
      </c>
      <c r="E124">
        <f t="shared" si="3"/>
        <v>11</v>
      </c>
    </row>
    <row r="125" spans="1:5" x14ac:dyDescent="0.25">
      <c r="A125" t="s">
        <v>470</v>
      </c>
      <c r="B125">
        <v>0</v>
      </c>
      <c r="C125">
        <v>0</v>
      </c>
      <c r="D125">
        <f t="shared" si="2"/>
        <v>0</v>
      </c>
      <c r="E125">
        <f t="shared" si="3"/>
        <v>11</v>
      </c>
    </row>
    <row r="126" spans="1:5" x14ac:dyDescent="0.25">
      <c r="A126" t="s">
        <v>479</v>
      </c>
      <c r="B126">
        <v>0</v>
      </c>
      <c r="C126">
        <v>0</v>
      </c>
      <c r="D126">
        <f t="shared" si="2"/>
        <v>0</v>
      </c>
      <c r="E126">
        <f t="shared" si="3"/>
        <v>11</v>
      </c>
    </row>
    <row r="127" spans="1:5" x14ac:dyDescent="0.25">
      <c r="A127" t="s">
        <v>204</v>
      </c>
      <c r="B127">
        <v>0</v>
      </c>
      <c r="C127">
        <v>0</v>
      </c>
      <c r="D127">
        <f t="shared" si="2"/>
        <v>0</v>
      </c>
      <c r="E127">
        <f t="shared" si="3"/>
        <v>10</v>
      </c>
    </row>
    <row r="128" spans="1:5" x14ac:dyDescent="0.25">
      <c r="A128" t="s">
        <v>238</v>
      </c>
      <c r="B128">
        <v>0</v>
      </c>
      <c r="C128">
        <v>0</v>
      </c>
      <c r="D128">
        <f t="shared" si="2"/>
        <v>0</v>
      </c>
      <c r="E128">
        <f t="shared" si="3"/>
        <v>10</v>
      </c>
    </row>
    <row r="129" spans="1:5" x14ac:dyDescent="0.25">
      <c r="A129" t="s">
        <v>249</v>
      </c>
      <c r="B129">
        <v>0</v>
      </c>
      <c r="C129">
        <v>1</v>
      </c>
      <c r="D129">
        <f t="shared" si="2"/>
        <v>1</v>
      </c>
      <c r="E129">
        <f t="shared" si="3"/>
        <v>10</v>
      </c>
    </row>
    <row r="130" spans="1:5" x14ac:dyDescent="0.25">
      <c r="A130" t="s">
        <v>258</v>
      </c>
      <c r="B130">
        <v>404</v>
      </c>
      <c r="C130">
        <v>1312</v>
      </c>
      <c r="D130">
        <f t="shared" ref="D130:D193" si="4">C130+B130</f>
        <v>1716</v>
      </c>
      <c r="E130">
        <f t="shared" ref="E130:E193" si="5">LEN(A130)</f>
        <v>10</v>
      </c>
    </row>
    <row r="131" spans="1:5" x14ac:dyDescent="0.25">
      <c r="A131" t="s">
        <v>264</v>
      </c>
      <c r="B131">
        <v>0</v>
      </c>
      <c r="C131">
        <v>0</v>
      </c>
      <c r="D131">
        <f t="shared" si="4"/>
        <v>0</v>
      </c>
      <c r="E131">
        <f t="shared" si="5"/>
        <v>10</v>
      </c>
    </row>
    <row r="132" spans="1:5" x14ac:dyDescent="0.25">
      <c r="A132" t="s">
        <v>269</v>
      </c>
      <c r="B132">
        <v>2</v>
      </c>
      <c r="C132">
        <v>5</v>
      </c>
      <c r="D132">
        <f t="shared" si="4"/>
        <v>7</v>
      </c>
      <c r="E132">
        <f t="shared" si="5"/>
        <v>10</v>
      </c>
    </row>
    <row r="133" spans="1:5" x14ac:dyDescent="0.25">
      <c r="A133" t="s">
        <v>275</v>
      </c>
      <c r="B133">
        <v>1</v>
      </c>
      <c r="C133">
        <v>7</v>
      </c>
      <c r="D133">
        <f t="shared" si="4"/>
        <v>8</v>
      </c>
      <c r="E133">
        <f t="shared" si="5"/>
        <v>10</v>
      </c>
    </row>
    <row r="134" spans="1:5" x14ac:dyDescent="0.25">
      <c r="A134" t="s">
        <v>281</v>
      </c>
      <c r="B134">
        <v>0</v>
      </c>
      <c r="C134">
        <v>0</v>
      </c>
      <c r="D134">
        <f t="shared" si="4"/>
        <v>0</v>
      </c>
      <c r="E134">
        <f t="shared" si="5"/>
        <v>10</v>
      </c>
    </row>
    <row r="135" spans="1:5" x14ac:dyDescent="0.25">
      <c r="A135" t="s">
        <v>301</v>
      </c>
      <c r="B135">
        <v>4</v>
      </c>
      <c r="C135">
        <v>2</v>
      </c>
      <c r="D135">
        <f t="shared" si="4"/>
        <v>6</v>
      </c>
      <c r="E135">
        <f t="shared" si="5"/>
        <v>10</v>
      </c>
    </row>
    <row r="136" spans="1:5" x14ac:dyDescent="0.25">
      <c r="A136" t="s">
        <v>319</v>
      </c>
      <c r="B136">
        <v>0</v>
      </c>
      <c r="C136">
        <v>0</v>
      </c>
      <c r="D136">
        <f t="shared" si="4"/>
        <v>0</v>
      </c>
      <c r="E136">
        <f t="shared" si="5"/>
        <v>10</v>
      </c>
    </row>
    <row r="137" spans="1:5" x14ac:dyDescent="0.25">
      <c r="A137" t="s">
        <v>332</v>
      </c>
      <c r="B137">
        <v>0</v>
      </c>
      <c r="C137">
        <v>0</v>
      </c>
      <c r="D137">
        <f t="shared" si="4"/>
        <v>0</v>
      </c>
      <c r="E137">
        <f t="shared" si="5"/>
        <v>10</v>
      </c>
    </row>
    <row r="138" spans="1:5" x14ac:dyDescent="0.25">
      <c r="A138" t="s">
        <v>347</v>
      </c>
      <c r="B138">
        <v>0</v>
      </c>
      <c r="C138">
        <v>1</v>
      </c>
      <c r="D138">
        <f t="shared" si="4"/>
        <v>1</v>
      </c>
      <c r="E138">
        <f t="shared" si="5"/>
        <v>10</v>
      </c>
    </row>
    <row r="139" spans="1:5" x14ac:dyDescent="0.25">
      <c r="A139" t="s">
        <v>360</v>
      </c>
      <c r="B139">
        <v>230</v>
      </c>
      <c r="C139">
        <v>28</v>
      </c>
      <c r="D139">
        <f t="shared" si="4"/>
        <v>258</v>
      </c>
      <c r="E139">
        <f t="shared" si="5"/>
        <v>10</v>
      </c>
    </row>
    <row r="140" spans="1:5" x14ac:dyDescent="0.25">
      <c r="A140" t="s">
        <v>362</v>
      </c>
      <c r="B140">
        <v>0</v>
      </c>
      <c r="C140">
        <v>0</v>
      </c>
      <c r="D140">
        <f t="shared" si="4"/>
        <v>0</v>
      </c>
      <c r="E140">
        <f t="shared" si="5"/>
        <v>10</v>
      </c>
    </row>
    <row r="141" spans="1:5" x14ac:dyDescent="0.25">
      <c r="A141" t="s">
        <v>374</v>
      </c>
      <c r="B141">
        <v>14</v>
      </c>
      <c r="C141">
        <v>30</v>
      </c>
      <c r="D141">
        <f t="shared" si="4"/>
        <v>44</v>
      </c>
      <c r="E141">
        <f t="shared" si="5"/>
        <v>10</v>
      </c>
    </row>
    <row r="142" spans="1:5" x14ac:dyDescent="0.25">
      <c r="A142" t="s">
        <v>375</v>
      </c>
      <c r="B142">
        <v>12</v>
      </c>
      <c r="C142">
        <v>7</v>
      </c>
      <c r="D142">
        <f t="shared" si="4"/>
        <v>19</v>
      </c>
      <c r="E142">
        <f t="shared" si="5"/>
        <v>10</v>
      </c>
    </row>
    <row r="143" spans="1:5" x14ac:dyDescent="0.25">
      <c r="A143" t="s">
        <v>388</v>
      </c>
      <c r="B143">
        <v>0</v>
      </c>
      <c r="C143">
        <v>3</v>
      </c>
      <c r="D143">
        <f t="shared" si="4"/>
        <v>3</v>
      </c>
      <c r="E143">
        <f t="shared" si="5"/>
        <v>10</v>
      </c>
    </row>
    <row r="144" spans="1:5" x14ac:dyDescent="0.25">
      <c r="A144" t="s">
        <v>405</v>
      </c>
      <c r="B144">
        <v>0</v>
      </c>
      <c r="C144">
        <v>3</v>
      </c>
      <c r="D144">
        <f t="shared" si="4"/>
        <v>3</v>
      </c>
      <c r="E144">
        <f t="shared" si="5"/>
        <v>10</v>
      </c>
    </row>
    <row r="145" spans="1:5" x14ac:dyDescent="0.25">
      <c r="A145" t="s">
        <v>421</v>
      </c>
      <c r="B145">
        <v>0</v>
      </c>
      <c r="C145">
        <v>0</v>
      </c>
      <c r="D145">
        <f t="shared" si="4"/>
        <v>0</v>
      </c>
      <c r="E145">
        <f t="shared" si="5"/>
        <v>10</v>
      </c>
    </row>
    <row r="146" spans="1:5" x14ac:dyDescent="0.25">
      <c r="A146" t="s">
        <v>437</v>
      </c>
      <c r="B146">
        <v>44</v>
      </c>
      <c r="C146">
        <v>63</v>
      </c>
      <c r="D146">
        <f t="shared" si="4"/>
        <v>107</v>
      </c>
      <c r="E146">
        <f t="shared" si="5"/>
        <v>10</v>
      </c>
    </row>
    <row r="147" spans="1:5" x14ac:dyDescent="0.25">
      <c r="A147" t="s">
        <v>446</v>
      </c>
      <c r="B147">
        <v>0</v>
      </c>
      <c r="C147">
        <v>3</v>
      </c>
      <c r="D147">
        <f t="shared" si="4"/>
        <v>3</v>
      </c>
      <c r="E147">
        <f t="shared" si="5"/>
        <v>10</v>
      </c>
    </row>
    <row r="148" spans="1:5" x14ac:dyDescent="0.25">
      <c r="A148" t="s">
        <v>463</v>
      </c>
      <c r="B148">
        <v>0</v>
      </c>
      <c r="C148">
        <v>0</v>
      </c>
      <c r="D148">
        <f t="shared" si="4"/>
        <v>0</v>
      </c>
      <c r="E148">
        <f t="shared" si="5"/>
        <v>10</v>
      </c>
    </row>
    <row r="149" spans="1:5" x14ac:dyDescent="0.25">
      <c r="A149" t="s">
        <v>465</v>
      </c>
      <c r="B149">
        <v>0</v>
      </c>
      <c r="C149">
        <v>0</v>
      </c>
      <c r="D149">
        <f t="shared" si="4"/>
        <v>0</v>
      </c>
      <c r="E149">
        <f t="shared" si="5"/>
        <v>10</v>
      </c>
    </row>
    <row r="150" spans="1:5" x14ac:dyDescent="0.25">
      <c r="A150" t="s">
        <v>473</v>
      </c>
      <c r="B150">
        <v>0</v>
      </c>
      <c r="C150">
        <v>0</v>
      </c>
      <c r="D150">
        <f t="shared" si="4"/>
        <v>0</v>
      </c>
      <c r="E150">
        <f t="shared" si="5"/>
        <v>10</v>
      </c>
    </row>
    <row r="151" spans="1:5" x14ac:dyDescent="0.25">
      <c r="A151" t="s">
        <v>225</v>
      </c>
      <c r="B151">
        <v>14</v>
      </c>
      <c r="C151">
        <v>11</v>
      </c>
      <c r="D151">
        <f t="shared" si="4"/>
        <v>25</v>
      </c>
      <c r="E151">
        <f t="shared" si="5"/>
        <v>9</v>
      </c>
    </row>
    <row r="152" spans="1:5" x14ac:dyDescent="0.25">
      <c r="A152" t="s">
        <v>241</v>
      </c>
      <c r="B152">
        <v>0</v>
      </c>
      <c r="C152">
        <v>1</v>
      </c>
      <c r="D152">
        <f t="shared" si="4"/>
        <v>1</v>
      </c>
      <c r="E152">
        <f t="shared" si="5"/>
        <v>9</v>
      </c>
    </row>
    <row r="153" spans="1:5" x14ac:dyDescent="0.25">
      <c r="A153" t="s">
        <v>242</v>
      </c>
      <c r="B153">
        <v>0</v>
      </c>
      <c r="C153">
        <v>0</v>
      </c>
      <c r="D153">
        <f t="shared" si="4"/>
        <v>0</v>
      </c>
      <c r="E153">
        <f t="shared" si="5"/>
        <v>9</v>
      </c>
    </row>
    <row r="154" spans="1:5" x14ac:dyDescent="0.25">
      <c r="A154" t="s">
        <v>257</v>
      </c>
      <c r="B154">
        <v>404</v>
      </c>
      <c r="C154">
        <v>1312</v>
      </c>
      <c r="D154">
        <f t="shared" si="4"/>
        <v>1716</v>
      </c>
      <c r="E154">
        <f t="shared" si="5"/>
        <v>9</v>
      </c>
    </row>
    <row r="155" spans="1:5" x14ac:dyDescent="0.25">
      <c r="A155" t="s">
        <v>276</v>
      </c>
      <c r="B155">
        <v>1</v>
      </c>
      <c r="C155">
        <v>1</v>
      </c>
      <c r="D155">
        <f t="shared" si="4"/>
        <v>2</v>
      </c>
      <c r="E155">
        <f t="shared" si="5"/>
        <v>9</v>
      </c>
    </row>
    <row r="156" spans="1:5" x14ac:dyDescent="0.25">
      <c r="A156" t="s">
        <v>283</v>
      </c>
      <c r="B156">
        <v>1</v>
      </c>
      <c r="C156">
        <v>8</v>
      </c>
      <c r="D156">
        <f t="shared" si="4"/>
        <v>9</v>
      </c>
      <c r="E156">
        <f t="shared" si="5"/>
        <v>9</v>
      </c>
    </row>
    <row r="157" spans="1:5" x14ac:dyDescent="0.25">
      <c r="A157" t="s">
        <v>300</v>
      </c>
      <c r="B157">
        <v>1</v>
      </c>
      <c r="C157">
        <v>1</v>
      </c>
      <c r="D157">
        <f t="shared" si="4"/>
        <v>2</v>
      </c>
      <c r="E157">
        <f t="shared" si="5"/>
        <v>9</v>
      </c>
    </row>
    <row r="158" spans="1:5" x14ac:dyDescent="0.25">
      <c r="A158" t="s">
        <v>316</v>
      </c>
      <c r="B158">
        <v>0</v>
      </c>
      <c r="C158">
        <v>0</v>
      </c>
      <c r="D158">
        <f t="shared" si="4"/>
        <v>0</v>
      </c>
      <c r="E158">
        <f t="shared" si="5"/>
        <v>9</v>
      </c>
    </row>
    <row r="159" spans="1:5" x14ac:dyDescent="0.25">
      <c r="A159" t="s">
        <v>317</v>
      </c>
      <c r="B159">
        <v>53</v>
      </c>
      <c r="C159">
        <v>112</v>
      </c>
      <c r="D159">
        <f t="shared" si="4"/>
        <v>165</v>
      </c>
      <c r="E159">
        <f t="shared" si="5"/>
        <v>9</v>
      </c>
    </row>
    <row r="160" spans="1:5" x14ac:dyDescent="0.25">
      <c r="A160" t="s">
        <v>323</v>
      </c>
      <c r="B160">
        <v>78</v>
      </c>
      <c r="C160">
        <v>819</v>
      </c>
      <c r="D160">
        <f t="shared" si="4"/>
        <v>897</v>
      </c>
      <c r="E160">
        <f t="shared" si="5"/>
        <v>9</v>
      </c>
    </row>
    <row r="161" spans="1:5" x14ac:dyDescent="0.25">
      <c r="A161" t="s">
        <v>341</v>
      </c>
      <c r="B161">
        <v>0</v>
      </c>
      <c r="C161">
        <v>0</v>
      </c>
      <c r="D161">
        <f t="shared" si="4"/>
        <v>0</v>
      </c>
      <c r="E161">
        <f t="shared" si="5"/>
        <v>9</v>
      </c>
    </row>
    <row r="162" spans="1:5" x14ac:dyDescent="0.25">
      <c r="A162" t="s">
        <v>361</v>
      </c>
      <c r="B162">
        <v>1</v>
      </c>
      <c r="C162">
        <v>3</v>
      </c>
      <c r="D162">
        <f t="shared" si="4"/>
        <v>4</v>
      </c>
      <c r="E162">
        <f t="shared" si="5"/>
        <v>9</v>
      </c>
    </row>
    <row r="163" spans="1:5" x14ac:dyDescent="0.25">
      <c r="A163" t="s">
        <v>367</v>
      </c>
      <c r="B163">
        <v>0</v>
      </c>
      <c r="C163">
        <v>0</v>
      </c>
      <c r="D163">
        <f t="shared" si="4"/>
        <v>0</v>
      </c>
      <c r="E163">
        <f t="shared" si="5"/>
        <v>9</v>
      </c>
    </row>
    <row r="164" spans="1:5" x14ac:dyDescent="0.25">
      <c r="A164" t="s">
        <v>401</v>
      </c>
      <c r="B164">
        <v>0</v>
      </c>
      <c r="C164">
        <v>116</v>
      </c>
      <c r="D164">
        <f t="shared" si="4"/>
        <v>116</v>
      </c>
      <c r="E164">
        <f t="shared" si="5"/>
        <v>9</v>
      </c>
    </row>
    <row r="165" spans="1:5" x14ac:dyDescent="0.25">
      <c r="A165" t="s">
        <v>404</v>
      </c>
      <c r="B165">
        <v>8</v>
      </c>
      <c r="C165">
        <v>14</v>
      </c>
      <c r="D165">
        <f t="shared" si="4"/>
        <v>22</v>
      </c>
      <c r="E165">
        <f t="shared" si="5"/>
        <v>9</v>
      </c>
    </row>
    <row r="166" spans="1:5" x14ac:dyDescent="0.25">
      <c r="A166" t="s">
        <v>407</v>
      </c>
      <c r="B166">
        <v>12</v>
      </c>
      <c r="C166">
        <v>54</v>
      </c>
      <c r="D166">
        <f t="shared" si="4"/>
        <v>66</v>
      </c>
      <c r="E166">
        <f t="shared" si="5"/>
        <v>9</v>
      </c>
    </row>
    <row r="167" spans="1:5" x14ac:dyDescent="0.25">
      <c r="A167" t="s">
        <v>413</v>
      </c>
      <c r="B167">
        <v>7</v>
      </c>
      <c r="C167">
        <v>2</v>
      </c>
      <c r="D167">
        <f t="shared" si="4"/>
        <v>9</v>
      </c>
      <c r="E167">
        <f t="shared" si="5"/>
        <v>9</v>
      </c>
    </row>
    <row r="168" spans="1:5" x14ac:dyDescent="0.25">
      <c r="A168" t="s">
        <v>420</v>
      </c>
      <c r="B168">
        <v>0</v>
      </c>
      <c r="C168">
        <v>2</v>
      </c>
      <c r="D168">
        <f t="shared" si="4"/>
        <v>2</v>
      </c>
      <c r="E168">
        <f t="shared" si="5"/>
        <v>9</v>
      </c>
    </row>
    <row r="169" spans="1:5" x14ac:dyDescent="0.25">
      <c r="A169" t="s">
        <v>422</v>
      </c>
      <c r="B169">
        <v>6</v>
      </c>
      <c r="C169">
        <v>0</v>
      </c>
      <c r="D169">
        <f t="shared" si="4"/>
        <v>6</v>
      </c>
      <c r="E169">
        <f t="shared" si="5"/>
        <v>9</v>
      </c>
    </row>
    <row r="170" spans="1:5" x14ac:dyDescent="0.25">
      <c r="A170" t="s">
        <v>442</v>
      </c>
      <c r="B170">
        <v>0</v>
      </c>
      <c r="C170">
        <v>93</v>
      </c>
      <c r="D170">
        <f t="shared" si="4"/>
        <v>93</v>
      </c>
      <c r="E170">
        <f t="shared" si="5"/>
        <v>9</v>
      </c>
    </row>
    <row r="171" spans="1:5" x14ac:dyDescent="0.25">
      <c r="A171" t="s">
        <v>451</v>
      </c>
      <c r="B171">
        <v>0</v>
      </c>
      <c r="C171">
        <v>0</v>
      </c>
      <c r="D171">
        <f t="shared" si="4"/>
        <v>0</v>
      </c>
      <c r="E171">
        <f t="shared" si="5"/>
        <v>9</v>
      </c>
    </row>
    <row r="172" spans="1:5" x14ac:dyDescent="0.25">
      <c r="A172" t="s">
        <v>453</v>
      </c>
      <c r="B172">
        <v>11</v>
      </c>
      <c r="C172">
        <v>57</v>
      </c>
      <c r="D172">
        <f t="shared" si="4"/>
        <v>68</v>
      </c>
      <c r="E172">
        <f t="shared" si="5"/>
        <v>9</v>
      </c>
    </row>
    <row r="173" spans="1:5" x14ac:dyDescent="0.25">
      <c r="A173" t="s">
        <v>454</v>
      </c>
      <c r="B173">
        <v>0</v>
      </c>
      <c r="C173">
        <v>22</v>
      </c>
      <c r="D173">
        <f t="shared" si="4"/>
        <v>22</v>
      </c>
      <c r="E173">
        <f t="shared" si="5"/>
        <v>9</v>
      </c>
    </row>
    <row r="174" spans="1:5" x14ac:dyDescent="0.25">
      <c r="A174" t="s">
        <v>472</v>
      </c>
      <c r="B174">
        <v>0</v>
      </c>
      <c r="C174">
        <v>6</v>
      </c>
      <c r="D174">
        <f t="shared" si="4"/>
        <v>6</v>
      </c>
      <c r="E174">
        <f t="shared" si="5"/>
        <v>9</v>
      </c>
    </row>
    <row r="175" spans="1:5" x14ac:dyDescent="0.25">
      <c r="A175" t="s">
        <v>492</v>
      </c>
      <c r="B175">
        <v>0</v>
      </c>
      <c r="C175">
        <v>0</v>
      </c>
      <c r="D175">
        <f t="shared" si="4"/>
        <v>0</v>
      </c>
      <c r="E175">
        <f t="shared" si="5"/>
        <v>9</v>
      </c>
    </row>
    <row r="176" spans="1:5" x14ac:dyDescent="0.25">
      <c r="A176" t="s">
        <v>213</v>
      </c>
      <c r="B176">
        <v>0</v>
      </c>
      <c r="C176">
        <v>21</v>
      </c>
      <c r="D176">
        <f t="shared" si="4"/>
        <v>21</v>
      </c>
      <c r="E176">
        <f t="shared" si="5"/>
        <v>8</v>
      </c>
    </row>
    <row r="177" spans="1:5" x14ac:dyDescent="0.25">
      <c r="A177" t="s">
        <v>223</v>
      </c>
      <c r="B177">
        <v>67</v>
      </c>
      <c r="C177">
        <v>178</v>
      </c>
      <c r="D177">
        <f t="shared" si="4"/>
        <v>245</v>
      </c>
      <c r="E177">
        <f t="shared" si="5"/>
        <v>8</v>
      </c>
    </row>
    <row r="178" spans="1:5" x14ac:dyDescent="0.25">
      <c r="A178" t="s">
        <v>230</v>
      </c>
      <c r="B178">
        <v>1</v>
      </c>
      <c r="C178">
        <v>5</v>
      </c>
      <c r="D178">
        <f t="shared" si="4"/>
        <v>6</v>
      </c>
      <c r="E178">
        <f t="shared" si="5"/>
        <v>8</v>
      </c>
    </row>
    <row r="179" spans="1:5" x14ac:dyDescent="0.25">
      <c r="A179" t="s">
        <v>243</v>
      </c>
      <c r="B179">
        <v>2</v>
      </c>
      <c r="C179">
        <v>4</v>
      </c>
      <c r="D179">
        <f t="shared" si="4"/>
        <v>6</v>
      </c>
      <c r="E179">
        <f t="shared" si="5"/>
        <v>8</v>
      </c>
    </row>
    <row r="180" spans="1:5" x14ac:dyDescent="0.25">
      <c r="A180" t="s">
        <v>247</v>
      </c>
      <c r="B180">
        <v>1</v>
      </c>
      <c r="C180">
        <v>15</v>
      </c>
      <c r="D180">
        <f t="shared" si="4"/>
        <v>16</v>
      </c>
      <c r="E180">
        <f t="shared" si="5"/>
        <v>8</v>
      </c>
    </row>
    <row r="181" spans="1:5" x14ac:dyDescent="0.25">
      <c r="A181" t="s">
        <v>254</v>
      </c>
      <c r="B181">
        <v>3</v>
      </c>
      <c r="C181">
        <v>82</v>
      </c>
      <c r="D181">
        <f t="shared" si="4"/>
        <v>85</v>
      </c>
      <c r="E181">
        <f t="shared" si="5"/>
        <v>8</v>
      </c>
    </row>
    <row r="182" spans="1:5" x14ac:dyDescent="0.25">
      <c r="A182" t="s">
        <v>268</v>
      </c>
      <c r="B182">
        <v>0</v>
      </c>
      <c r="C182">
        <v>31</v>
      </c>
      <c r="D182">
        <f t="shared" si="4"/>
        <v>31</v>
      </c>
      <c r="E182">
        <f t="shared" si="5"/>
        <v>8</v>
      </c>
    </row>
    <row r="183" spans="1:5" x14ac:dyDescent="0.25">
      <c r="A183" t="s">
        <v>274</v>
      </c>
      <c r="B183">
        <v>8</v>
      </c>
      <c r="C183">
        <v>6</v>
      </c>
      <c r="D183">
        <f t="shared" si="4"/>
        <v>14</v>
      </c>
      <c r="E183">
        <f t="shared" si="5"/>
        <v>8</v>
      </c>
    </row>
    <row r="184" spans="1:5" x14ac:dyDescent="0.25">
      <c r="A184" t="s">
        <v>277</v>
      </c>
      <c r="B184">
        <v>0</v>
      </c>
      <c r="C184">
        <v>6</v>
      </c>
      <c r="D184">
        <f t="shared" si="4"/>
        <v>6</v>
      </c>
      <c r="E184">
        <f t="shared" si="5"/>
        <v>8</v>
      </c>
    </row>
    <row r="185" spans="1:5" x14ac:dyDescent="0.25">
      <c r="A185" t="s">
        <v>282</v>
      </c>
      <c r="B185">
        <v>0</v>
      </c>
      <c r="C185">
        <v>13</v>
      </c>
      <c r="D185">
        <f t="shared" si="4"/>
        <v>13</v>
      </c>
      <c r="E185">
        <f t="shared" si="5"/>
        <v>8</v>
      </c>
    </row>
    <row r="186" spans="1:5" x14ac:dyDescent="0.25">
      <c r="A186" t="s">
        <v>305</v>
      </c>
      <c r="B186">
        <v>11</v>
      </c>
      <c r="C186">
        <v>9</v>
      </c>
      <c r="D186">
        <f t="shared" si="4"/>
        <v>20</v>
      </c>
      <c r="E186">
        <f t="shared" si="5"/>
        <v>8</v>
      </c>
    </row>
    <row r="187" spans="1:5" x14ac:dyDescent="0.25">
      <c r="A187" t="s">
        <v>320</v>
      </c>
      <c r="B187">
        <v>9</v>
      </c>
      <c r="C187">
        <v>51</v>
      </c>
      <c r="D187">
        <f t="shared" si="4"/>
        <v>60</v>
      </c>
      <c r="E187">
        <f t="shared" si="5"/>
        <v>8</v>
      </c>
    </row>
    <row r="188" spans="1:5" x14ac:dyDescent="0.25">
      <c r="A188" t="s">
        <v>324</v>
      </c>
      <c r="B188">
        <v>6</v>
      </c>
      <c r="C188">
        <v>43</v>
      </c>
      <c r="D188">
        <f t="shared" si="4"/>
        <v>49</v>
      </c>
      <c r="E188">
        <f t="shared" si="5"/>
        <v>8</v>
      </c>
    </row>
    <row r="189" spans="1:5" x14ac:dyDescent="0.25">
      <c r="A189" t="s">
        <v>333</v>
      </c>
      <c r="B189">
        <v>0</v>
      </c>
      <c r="C189">
        <v>0</v>
      </c>
      <c r="D189">
        <f t="shared" si="4"/>
        <v>0</v>
      </c>
      <c r="E189">
        <f t="shared" si="5"/>
        <v>8</v>
      </c>
    </row>
    <row r="190" spans="1:5" x14ac:dyDescent="0.25">
      <c r="A190" t="s">
        <v>338</v>
      </c>
      <c r="B190">
        <v>2</v>
      </c>
      <c r="C190">
        <v>0</v>
      </c>
      <c r="D190">
        <f t="shared" si="4"/>
        <v>2</v>
      </c>
      <c r="E190">
        <f t="shared" si="5"/>
        <v>8</v>
      </c>
    </row>
    <row r="191" spans="1:5" x14ac:dyDescent="0.25">
      <c r="A191" t="s">
        <v>340</v>
      </c>
      <c r="B191">
        <v>0</v>
      </c>
      <c r="C191">
        <v>0</v>
      </c>
      <c r="D191">
        <f t="shared" si="4"/>
        <v>0</v>
      </c>
      <c r="E191">
        <f t="shared" si="5"/>
        <v>8</v>
      </c>
    </row>
    <row r="192" spans="1:5" x14ac:dyDescent="0.25">
      <c r="A192" t="s">
        <v>343</v>
      </c>
      <c r="B192">
        <v>0</v>
      </c>
      <c r="C192">
        <v>0</v>
      </c>
      <c r="D192">
        <f t="shared" si="4"/>
        <v>0</v>
      </c>
      <c r="E192">
        <f t="shared" si="5"/>
        <v>8</v>
      </c>
    </row>
    <row r="193" spans="1:5" x14ac:dyDescent="0.25">
      <c r="A193" t="s">
        <v>354</v>
      </c>
      <c r="B193">
        <v>0</v>
      </c>
      <c r="C193">
        <v>14</v>
      </c>
      <c r="D193">
        <f t="shared" si="4"/>
        <v>14</v>
      </c>
      <c r="E193">
        <f t="shared" si="5"/>
        <v>8</v>
      </c>
    </row>
    <row r="194" spans="1:5" x14ac:dyDescent="0.25">
      <c r="A194" t="s">
        <v>364</v>
      </c>
      <c r="B194">
        <v>1</v>
      </c>
      <c r="C194">
        <v>0</v>
      </c>
      <c r="D194">
        <f t="shared" ref="D194:D257" si="6">C194+B194</f>
        <v>1</v>
      </c>
      <c r="E194">
        <f t="shared" ref="E194:E257" si="7">LEN(A194)</f>
        <v>8</v>
      </c>
    </row>
    <row r="195" spans="1:5" x14ac:dyDescent="0.25">
      <c r="A195" t="s">
        <v>368</v>
      </c>
      <c r="B195">
        <v>2</v>
      </c>
      <c r="C195">
        <v>23</v>
      </c>
      <c r="D195">
        <f t="shared" si="6"/>
        <v>25</v>
      </c>
      <c r="E195">
        <f t="shared" si="7"/>
        <v>8</v>
      </c>
    </row>
    <row r="196" spans="1:5" x14ac:dyDescent="0.25">
      <c r="A196" t="s">
        <v>379</v>
      </c>
      <c r="B196">
        <v>1</v>
      </c>
      <c r="C196">
        <v>0</v>
      </c>
      <c r="D196">
        <f t="shared" si="6"/>
        <v>1</v>
      </c>
      <c r="E196">
        <f t="shared" si="7"/>
        <v>8</v>
      </c>
    </row>
    <row r="197" spans="1:5" x14ac:dyDescent="0.25">
      <c r="A197" t="s">
        <v>415</v>
      </c>
      <c r="B197">
        <v>297</v>
      </c>
      <c r="C197">
        <v>156</v>
      </c>
      <c r="D197">
        <f t="shared" si="6"/>
        <v>453</v>
      </c>
      <c r="E197">
        <f t="shared" si="7"/>
        <v>8</v>
      </c>
    </row>
    <row r="198" spans="1:5" x14ac:dyDescent="0.25">
      <c r="A198" t="s">
        <v>423</v>
      </c>
      <c r="B198">
        <v>21</v>
      </c>
      <c r="C198">
        <v>8</v>
      </c>
      <c r="D198">
        <f t="shared" si="6"/>
        <v>29</v>
      </c>
      <c r="E198">
        <f t="shared" si="7"/>
        <v>8</v>
      </c>
    </row>
    <row r="199" spans="1:5" x14ac:dyDescent="0.25">
      <c r="A199" t="s">
        <v>435</v>
      </c>
      <c r="B199">
        <v>1</v>
      </c>
      <c r="C199">
        <v>231</v>
      </c>
      <c r="D199">
        <f t="shared" si="6"/>
        <v>232</v>
      </c>
      <c r="E199">
        <f t="shared" si="7"/>
        <v>8</v>
      </c>
    </row>
    <row r="200" spans="1:5" x14ac:dyDescent="0.25">
      <c r="A200" t="s">
        <v>439</v>
      </c>
      <c r="B200">
        <v>0</v>
      </c>
      <c r="C200">
        <v>0</v>
      </c>
      <c r="D200">
        <f t="shared" si="6"/>
        <v>0</v>
      </c>
      <c r="E200">
        <f t="shared" si="7"/>
        <v>8</v>
      </c>
    </row>
    <row r="201" spans="1:5" x14ac:dyDescent="0.25">
      <c r="A201" t="s">
        <v>467</v>
      </c>
      <c r="B201">
        <v>56</v>
      </c>
      <c r="C201">
        <v>142</v>
      </c>
      <c r="D201">
        <f t="shared" si="6"/>
        <v>198</v>
      </c>
      <c r="E201">
        <f t="shared" si="7"/>
        <v>8</v>
      </c>
    </row>
    <row r="202" spans="1:5" x14ac:dyDescent="0.25">
      <c r="A202" t="s">
        <v>478</v>
      </c>
      <c r="B202">
        <v>0</v>
      </c>
      <c r="C202">
        <v>2</v>
      </c>
      <c r="D202">
        <f t="shared" si="6"/>
        <v>2</v>
      </c>
      <c r="E202">
        <f t="shared" si="7"/>
        <v>8</v>
      </c>
    </row>
    <row r="203" spans="1:5" x14ac:dyDescent="0.25">
      <c r="A203" t="s">
        <v>189</v>
      </c>
      <c r="B203">
        <v>11</v>
      </c>
      <c r="C203">
        <v>78</v>
      </c>
      <c r="D203">
        <f t="shared" si="6"/>
        <v>89</v>
      </c>
      <c r="E203">
        <f t="shared" si="7"/>
        <v>7</v>
      </c>
    </row>
    <row r="204" spans="1:5" x14ac:dyDescent="0.25">
      <c r="A204" t="s">
        <v>192</v>
      </c>
      <c r="B204">
        <v>40</v>
      </c>
      <c r="C204">
        <v>52</v>
      </c>
      <c r="D204">
        <f t="shared" si="6"/>
        <v>92</v>
      </c>
      <c r="E204">
        <f t="shared" si="7"/>
        <v>7</v>
      </c>
    </row>
    <row r="205" spans="1:5" x14ac:dyDescent="0.25">
      <c r="A205" t="s">
        <v>196</v>
      </c>
      <c r="B205">
        <v>4</v>
      </c>
      <c r="C205">
        <v>0</v>
      </c>
      <c r="D205">
        <f t="shared" si="6"/>
        <v>4</v>
      </c>
      <c r="E205">
        <f t="shared" si="7"/>
        <v>7</v>
      </c>
    </row>
    <row r="206" spans="1:5" x14ac:dyDescent="0.25">
      <c r="A206" t="s">
        <v>197</v>
      </c>
      <c r="B206">
        <v>0</v>
      </c>
      <c r="C206">
        <v>0</v>
      </c>
      <c r="D206">
        <f t="shared" si="6"/>
        <v>0</v>
      </c>
      <c r="E206">
        <f t="shared" si="7"/>
        <v>7</v>
      </c>
    </row>
    <row r="207" spans="1:5" x14ac:dyDescent="0.25">
      <c r="A207" t="s">
        <v>198</v>
      </c>
      <c r="B207">
        <v>12</v>
      </c>
      <c r="C207">
        <v>5</v>
      </c>
      <c r="D207">
        <f t="shared" si="6"/>
        <v>17</v>
      </c>
      <c r="E207">
        <f t="shared" si="7"/>
        <v>7</v>
      </c>
    </row>
    <row r="208" spans="1:5" x14ac:dyDescent="0.25">
      <c r="A208" t="s">
        <v>217</v>
      </c>
      <c r="B208">
        <v>0</v>
      </c>
      <c r="C208">
        <v>0</v>
      </c>
      <c r="D208">
        <f t="shared" si="6"/>
        <v>0</v>
      </c>
      <c r="E208">
        <f t="shared" si="7"/>
        <v>7</v>
      </c>
    </row>
    <row r="209" spans="1:5" x14ac:dyDescent="0.25">
      <c r="A209" t="s">
        <v>218</v>
      </c>
      <c r="B209">
        <v>17</v>
      </c>
      <c r="C209">
        <v>66</v>
      </c>
      <c r="D209">
        <f t="shared" si="6"/>
        <v>83</v>
      </c>
      <c r="E209">
        <f t="shared" si="7"/>
        <v>7</v>
      </c>
    </row>
    <row r="210" spans="1:5" x14ac:dyDescent="0.25">
      <c r="A210" t="s">
        <v>231</v>
      </c>
      <c r="B210">
        <v>2</v>
      </c>
      <c r="C210">
        <v>12</v>
      </c>
      <c r="D210">
        <f t="shared" si="6"/>
        <v>14</v>
      </c>
      <c r="E210">
        <f t="shared" si="7"/>
        <v>7</v>
      </c>
    </row>
    <row r="211" spans="1:5" x14ac:dyDescent="0.25">
      <c r="A211" t="s">
        <v>236</v>
      </c>
      <c r="B211">
        <v>48</v>
      </c>
      <c r="C211">
        <v>262</v>
      </c>
      <c r="D211">
        <f t="shared" si="6"/>
        <v>310</v>
      </c>
      <c r="E211">
        <f t="shared" si="7"/>
        <v>7</v>
      </c>
    </row>
    <row r="212" spans="1:5" x14ac:dyDescent="0.25">
      <c r="A212" t="s">
        <v>288</v>
      </c>
      <c r="B212">
        <v>50</v>
      </c>
      <c r="C212">
        <v>26</v>
      </c>
      <c r="D212">
        <f t="shared" si="6"/>
        <v>76</v>
      </c>
      <c r="E212">
        <f t="shared" si="7"/>
        <v>7</v>
      </c>
    </row>
    <row r="213" spans="1:5" x14ac:dyDescent="0.25">
      <c r="A213" t="s">
        <v>313</v>
      </c>
      <c r="B213">
        <v>2</v>
      </c>
      <c r="C213">
        <v>0</v>
      </c>
      <c r="D213">
        <f t="shared" si="6"/>
        <v>2</v>
      </c>
      <c r="E213">
        <f t="shared" si="7"/>
        <v>7</v>
      </c>
    </row>
    <row r="214" spans="1:5" x14ac:dyDescent="0.25">
      <c r="A214" t="s">
        <v>330</v>
      </c>
      <c r="B214">
        <v>4</v>
      </c>
      <c r="C214">
        <v>15</v>
      </c>
      <c r="D214">
        <f t="shared" si="6"/>
        <v>19</v>
      </c>
      <c r="E214">
        <f t="shared" si="7"/>
        <v>7</v>
      </c>
    </row>
    <row r="215" spans="1:5" x14ac:dyDescent="0.25">
      <c r="A215" t="s">
        <v>339</v>
      </c>
      <c r="B215">
        <v>0</v>
      </c>
      <c r="C215">
        <v>12</v>
      </c>
      <c r="D215">
        <f t="shared" si="6"/>
        <v>12</v>
      </c>
      <c r="E215">
        <f t="shared" si="7"/>
        <v>7</v>
      </c>
    </row>
    <row r="216" spans="1:5" x14ac:dyDescent="0.25">
      <c r="A216" t="s">
        <v>342</v>
      </c>
      <c r="B216">
        <v>0</v>
      </c>
      <c r="C216">
        <v>0</v>
      </c>
      <c r="D216">
        <f t="shared" si="6"/>
        <v>0</v>
      </c>
      <c r="E216">
        <f t="shared" si="7"/>
        <v>7</v>
      </c>
    </row>
    <row r="217" spans="1:5" x14ac:dyDescent="0.25">
      <c r="A217" t="s">
        <v>344</v>
      </c>
      <c r="B217">
        <v>2</v>
      </c>
      <c r="C217">
        <v>0</v>
      </c>
      <c r="D217">
        <f t="shared" si="6"/>
        <v>2</v>
      </c>
      <c r="E217">
        <f t="shared" si="7"/>
        <v>7</v>
      </c>
    </row>
    <row r="218" spans="1:5" x14ac:dyDescent="0.25">
      <c r="A218" t="s">
        <v>357</v>
      </c>
      <c r="B218">
        <v>0</v>
      </c>
      <c r="C218">
        <v>0</v>
      </c>
      <c r="D218">
        <f t="shared" si="6"/>
        <v>0</v>
      </c>
      <c r="E218">
        <f t="shared" si="7"/>
        <v>7</v>
      </c>
    </row>
    <row r="219" spans="1:5" x14ac:dyDescent="0.25">
      <c r="A219" t="s">
        <v>363</v>
      </c>
      <c r="B219">
        <v>3</v>
      </c>
      <c r="C219">
        <v>0</v>
      </c>
      <c r="D219">
        <f t="shared" si="6"/>
        <v>3</v>
      </c>
      <c r="E219">
        <f t="shared" si="7"/>
        <v>7</v>
      </c>
    </row>
    <row r="220" spans="1:5" x14ac:dyDescent="0.25">
      <c r="A220" t="s">
        <v>369</v>
      </c>
      <c r="B220">
        <v>29</v>
      </c>
      <c r="C220">
        <v>52</v>
      </c>
      <c r="D220">
        <f t="shared" si="6"/>
        <v>81</v>
      </c>
      <c r="E220">
        <f t="shared" si="7"/>
        <v>7</v>
      </c>
    </row>
    <row r="221" spans="1:5" x14ac:dyDescent="0.25">
      <c r="A221" t="s">
        <v>380</v>
      </c>
      <c r="B221">
        <v>39</v>
      </c>
      <c r="C221">
        <v>68</v>
      </c>
      <c r="D221">
        <f t="shared" si="6"/>
        <v>107</v>
      </c>
      <c r="E221">
        <f t="shared" si="7"/>
        <v>7</v>
      </c>
    </row>
    <row r="222" spans="1:5" x14ac:dyDescent="0.25">
      <c r="A222" t="s">
        <v>385</v>
      </c>
      <c r="B222">
        <v>169</v>
      </c>
      <c r="C222">
        <v>128</v>
      </c>
      <c r="D222">
        <f t="shared" si="6"/>
        <v>297</v>
      </c>
      <c r="E222">
        <f t="shared" si="7"/>
        <v>7</v>
      </c>
    </row>
    <row r="223" spans="1:5" x14ac:dyDescent="0.25">
      <c r="A223" t="s">
        <v>399</v>
      </c>
      <c r="B223">
        <v>0</v>
      </c>
      <c r="C223">
        <v>0</v>
      </c>
      <c r="D223">
        <f t="shared" si="6"/>
        <v>0</v>
      </c>
      <c r="E223">
        <f t="shared" si="7"/>
        <v>7</v>
      </c>
    </row>
    <row r="224" spans="1:5" x14ac:dyDescent="0.25">
      <c r="A224" t="s">
        <v>400</v>
      </c>
      <c r="B224">
        <v>54</v>
      </c>
      <c r="C224">
        <v>27</v>
      </c>
      <c r="D224">
        <f t="shared" si="6"/>
        <v>81</v>
      </c>
      <c r="E224">
        <f t="shared" si="7"/>
        <v>7</v>
      </c>
    </row>
    <row r="225" spans="1:5" x14ac:dyDescent="0.25">
      <c r="A225" t="s">
        <v>412</v>
      </c>
      <c r="B225">
        <v>33</v>
      </c>
      <c r="C225">
        <v>102</v>
      </c>
      <c r="D225">
        <f t="shared" si="6"/>
        <v>135</v>
      </c>
      <c r="E225">
        <f t="shared" si="7"/>
        <v>7</v>
      </c>
    </row>
    <row r="226" spans="1:5" x14ac:dyDescent="0.25">
      <c r="A226" t="s">
        <v>424</v>
      </c>
      <c r="B226">
        <v>0</v>
      </c>
      <c r="C226">
        <v>0</v>
      </c>
      <c r="D226">
        <f t="shared" si="6"/>
        <v>0</v>
      </c>
      <c r="E226">
        <f t="shared" si="7"/>
        <v>7</v>
      </c>
    </row>
    <row r="227" spans="1:5" x14ac:dyDescent="0.25">
      <c r="A227" t="s">
        <v>430</v>
      </c>
      <c r="B227">
        <v>177</v>
      </c>
      <c r="C227">
        <v>312</v>
      </c>
      <c r="D227">
        <f t="shared" si="6"/>
        <v>489</v>
      </c>
      <c r="E227">
        <f t="shared" si="7"/>
        <v>7</v>
      </c>
    </row>
    <row r="228" spans="1:5" x14ac:dyDescent="0.25">
      <c r="A228" t="s">
        <v>434</v>
      </c>
      <c r="B228">
        <v>0</v>
      </c>
      <c r="C228">
        <v>0</v>
      </c>
      <c r="D228">
        <f t="shared" si="6"/>
        <v>0</v>
      </c>
      <c r="E228">
        <f t="shared" si="7"/>
        <v>7</v>
      </c>
    </row>
    <row r="229" spans="1:5" x14ac:dyDescent="0.25">
      <c r="A229" t="s">
        <v>438</v>
      </c>
      <c r="B229">
        <v>12</v>
      </c>
      <c r="C229">
        <v>93</v>
      </c>
      <c r="D229">
        <f t="shared" si="6"/>
        <v>105</v>
      </c>
      <c r="E229">
        <f t="shared" si="7"/>
        <v>7</v>
      </c>
    </row>
    <row r="230" spans="1:5" x14ac:dyDescent="0.25">
      <c r="A230" t="s">
        <v>458</v>
      </c>
      <c r="B230">
        <v>4</v>
      </c>
      <c r="C230">
        <v>12</v>
      </c>
      <c r="D230">
        <f t="shared" si="6"/>
        <v>16</v>
      </c>
      <c r="E230">
        <f t="shared" si="7"/>
        <v>7</v>
      </c>
    </row>
    <row r="231" spans="1:5" x14ac:dyDescent="0.25">
      <c r="A231" t="s">
        <v>459</v>
      </c>
      <c r="B231">
        <v>2</v>
      </c>
      <c r="C231">
        <v>1</v>
      </c>
      <c r="D231">
        <f t="shared" si="6"/>
        <v>3</v>
      </c>
      <c r="E231">
        <f t="shared" si="7"/>
        <v>7</v>
      </c>
    </row>
    <row r="232" spans="1:5" x14ac:dyDescent="0.25">
      <c r="A232" t="s">
        <v>474</v>
      </c>
      <c r="B232">
        <v>0</v>
      </c>
      <c r="C232">
        <v>0</v>
      </c>
      <c r="D232">
        <f t="shared" si="6"/>
        <v>0</v>
      </c>
      <c r="E232">
        <f t="shared" si="7"/>
        <v>7</v>
      </c>
    </row>
    <row r="233" spans="1:5" x14ac:dyDescent="0.25">
      <c r="A233" t="s">
        <v>475</v>
      </c>
      <c r="B233">
        <v>2</v>
      </c>
      <c r="C233">
        <v>24</v>
      </c>
      <c r="D233">
        <f t="shared" si="6"/>
        <v>26</v>
      </c>
      <c r="E233">
        <f t="shared" si="7"/>
        <v>7</v>
      </c>
    </row>
    <row r="234" spans="1:5" x14ac:dyDescent="0.25">
      <c r="A234" t="s">
        <v>480</v>
      </c>
      <c r="B234">
        <v>133</v>
      </c>
      <c r="C234">
        <v>653</v>
      </c>
      <c r="D234">
        <f t="shared" si="6"/>
        <v>786</v>
      </c>
      <c r="E234">
        <f t="shared" si="7"/>
        <v>7</v>
      </c>
    </row>
    <row r="235" spans="1:5" x14ac:dyDescent="0.25">
      <c r="A235" t="s">
        <v>486</v>
      </c>
      <c r="B235">
        <v>24</v>
      </c>
      <c r="C235">
        <v>3</v>
      </c>
      <c r="D235">
        <f t="shared" si="6"/>
        <v>27</v>
      </c>
      <c r="E235">
        <f t="shared" si="7"/>
        <v>7</v>
      </c>
    </row>
    <row r="236" spans="1:5" x14ac:dyDescent="0.25">
      <c r="A236" t="s">
        <v>493</v>
      </c>
      <c r="B236">
        <v>0</v>
      </c>
      <c r="C236">
        <v>113</v>
      </c>
      <c r="D236">
        <f t="shared" si="6"/>
        <v>113</v>
      </c>
      <c r="E236">
        <f t="shared" si="7"/>
        <v>7</v>
      </c>
    </row>
    <row r="237" spans="1:5" x14ac:dyDescent="0.25">
      <c r="A237" t="s">
        <v>199</v>
      </c>
      <c r="B237">
        <v>0</v>
      </c>
      <c r="C237">
        <v>0</v>
      </c>
      <c r="D237">
        <f t="shared" si="6"/>
        <v>0</v>
      </c>
      <c r="E237">
        <f t="shared" si="7"/>
        <v>6</v>
      </c>
    </row>
    <row r="238" spans="1:5" x14ac:dyDescent="0.25">
      <c r="A238" t="s">
        <v>206</v>
      </c>
      <c r="B238">
        <v>91</v>
      </c>
      <c r="C238">
        <v>230</v>
      </c>
      <c r="D238">
        <f t="shared" si="6"/>
        <v>321</v>
      </c>
      <c r="E238">
        <f t="shared" si="7"/>
        <v>6</v>
      </c>
    </row>
    <row r="239" spans="1:5" x14ac:dyDescent="0.25">
      <c r="A239" t="s">
        <v>216</v>
      </c>
      <c r="B239">
        <v>0</v>
      </c>
      <c r="C239">
        <v>0</v>
      </c>
      <c r="D239">
        <f t="shared" si="6"/>
        <v>0</v>
      </c>
      <c r="E239">
        <f t="shared" si="7"/>
        <v>6</v>
      </c>
    </row>
    <row r="240" spans="1:5" x14ac:dyDescent="0.25">
      <c r="A240" t="s">
        <v>221</v>
      </c>
      <c r="B240">
        <v>0</v>
      </c>
      <c r="C240">
        <v>0</v>
      </c>
      <c r="D240">
        <f t="shared" si="6"/>
        <v>0</v>
      </c>
      <c r="E240">
        <f t="shared" si="7"/>
        <v>6</v>
      </c>
    </row>
    <row r="241" spans="1:5" x14ac:dyDescent="0.25">
      <c r="A241" t="s">
        <v>222</v>
      </c>
      <c r="B241">
        <v>20</v>
      </c>
      <c r="C241">
        <v>238</v>
      </c>
      <c r="D241">
        <f t="shared" si="6"/>
        <v>258</v>
      </c>
      <c r="E241">
        <f t="shared" si="7"/>
        <v>6</v>
      </c>
    </row>
    <row r="242" spans="1:5" x14ac:dyDescent="0.25">
      <c r="A242" t="s">
        <v>224</v>
      </c>
      <c r="B242">
        <v>271</v>
      </c>
      <c r="C242">
        <v>464</v>
      </c>
      <c r="D242">
        <f t="shared" si="6"/>
        <v>735</v>
      </c>
      <c r="E242">
        <f t="shared" si="7"/>
        <v>6</v>
      </c>
    </row>
    <row r="243" spans="1:5" x14ac:dyDescent="0.25">
      <c r="A243" t="s">
        <v>3</v>
      </c>
      <c r="B243">
        <v>636</v>
      </c>
      <c r="C243">
        <v>1199</v>
      </c>
      <c r="D243">
        <f t="shared" si="6"/>
        <v>1835</v>
      </c>
      <c r="E243">
        <f t="shared" si="7"/>
        <v>6</v>
      </c>
    </row>
    <row r="244" spans="1:5" x14ac:dyDescent="0.25">
      <c r="A244" t="s">
        <v>270</v>
      </c>
      <c r="B244">
        <v>78</v>
      </c>
      <c r="C244">
        <v>247</v>
      </c>
      <c r="D244">
        <f t="shared" si="6"/>
        <v>325</v>
      </c>
      <c r="E244">
        <f t="shared" si="7"/>
        <v>6</v>
      </c>
    </row>
    <row r="245" spans="1:5" x14ac:dyDescent="0.25">
      <c r="A245" t="s">
        <v>308</v>
      </c>
      <c r="B245">
        <v>0</v>
      </c>
      <c r="C245">
        <v>0</v>
      </c>
      <c r="D245">
        <f t="shared" si="6"/>
        <v>0</v>
      </c>
      <c r="E245">
        <f t="shared" si="7"/>
        <v>6</v>
      </c>
    </row>
    <row r="246" spans="1:5" x14ac:dyDescent="0.25">
      <c r="A246" t="s">
        <v>322</v>
      </c>
      <c r="B246">
        <v>4</v>
      </c>
      <c r="C246">
        <v>18</v>
      </c>
      <c r="D246">
        <f t="shared" si="6"/>
        <v>22</v>
      </c>
      <c r="E246">
        <f t="shared" si="7"/>
        <v>6</v>
      </c>
    </row>
    <row r="247" spans="1:5" x14ac:dyDescent="0.25">
      <c r="A247" t="s">
        <v>350</v>
      </c>
      <c r="B247">
        <v>14</v>
      </c>
      <c r="C247">
        <v>20</v>
      </c>
      <c r="D247">
        <f t="shared" si="6"/>
        <v>34</v>
      </c>
      <c r="E247">
        <f t="shared" si="7"/>
        <v>6</v>
      </c>
    </row>
    <row r="248" spans="1:5" x14ac:dyDescent="0.25">
      <c r="A248" t="s">
        <v>381</v>
      </c>
      <c r="B248">
        <v>21</v>
      </c>
      <c r="C248">
        <v>22</v>
      </c>
      <c r="D248">
        <f t="shared" si="6"/>
        <v>43</v>
      </c>
      <c r="E248">
        <f t="shared" si="7"/>
        <v>6</v>
      </c>
    </row>
    <row r="249" spans="1:5" x14ac:dyDescent="0.25">
      <c r="A249" t="s">
        <v>389</v>
      </c>
      <c r="B249">
        <v>17</v>
      </c>
      <c r="C249">
        <v>17</v>
      </c>
      <c r="D249">
        <f t="shared" si="6"/>
        <v>34</v>
      </c>
      <c r="E249">
        <f t="shared" si="7"/>
        <v>6</v>
      </c>
    </row>
    <row r="250" spans="1:5" x14ac:dyDescent="0.25">
      <c r="A250" t="s">
        <v>428</v>
      </c>
      <c r="B250">
        <v>89</v>
      </c>
      <c r="C250">
        <v>50</v>
      </c>
      <c r="D250">
        <f t="shared" si="6"/>
        <v>139</v>
      </c>
      <c r="E250">
        <f t="shared" si="7"/>
        <v>6</v>
      </c>
    </row>
    <row r="251" spans="1:5" x14ac:dyDescent="0.25">
      <c r="A251" t="s">
        <v>432</v>
      </c>
      <c r="B251">
        <v>47</v>
      </c>
      <c r="C251">
        <v>154</v>
      </c>
      <c r="D251">
        <f t="shared" si="6"/>
        <v>201</v>
      </c>
      <c r="E251">
        <f t="shared" si="7"/>
        <v>6</v>
      </c>
    </row>
    <row r="252" spans="1:5" x14ac:dyDescent="0.25">
      <c r="A252" t="s">
        <v>444</v>
      </c>
      <c r="B252">
        <v>342</v>
      </c>
      <c r="C252">
        <v>250</v>
      </c>
      <c r="D252">
        <f t="shared" si="6"/>
        <v>592</v>
      </c>
      <c r="E252">
        <f t="shared" si="7"/>
        <v>6</v>
      </c>
    </row>
    <row r="253" spans="1:5" x14ac:dyDescent="0.25">
      <c r="A253" t="s">
        <v>447</v>
      </c>
      <c r="B253">
        <v>0</v>
      </c>
      <c r="C253">
        <v>107</v>
      </c>
      <c r="D253">
        <f t="shared" si="6"/>
        <v>107</v>
      </c>
      <c r="E253">
        <f t="shared" si="7"/>
        <v>6</v>
      </c>
    </row>
    <row r="254" spans="1:5" x14ac:dyDescent="0.25">
      <c r="A254" t="s">
        <v>466</v>
      </c>
      <c r="B254">
        <v>188</v>
      </c>
      <c r="C254">
        <v>292</v>
      </c>
      <c r="D254">
        <f t="shared" si="6"/>
        <v>480</v>
      </c>
      <c r="E254">
        <f t="shared" si="7"/>
        <v>6</v>
      </c>
    </row>
    <row r="255" spans="1:5" x14ac:dyDescent="0.25">
      <c r="A255" t="s">
        <v>476</v>
      </c>
      <c r="B255">
        <v>469</v>
      </c>
      <c r="C255">
        <v>393</v>
      </c>
      <c r="D255">
        <f t="shared" si="6"/>
        <v>862</v>
      </c>
      <c r="E255">
        <f t="shared" si="7"/>
        <v>6</v>
      </c>
    </row>
    <row r="256" spans="1:5" x14ac:dyDescent="0.25">
      <c r="A256" t="s">
        <v>200</v>
      </c>
      <c r="B256">
        <v>80</v>
      </c>
      <c r="C256">
        <v>250</v>
      </c>
      <c r="D256">
        <f t="shared" si="6"/>
        <v>330</v>
      </c>
      <c r="E256">
        <f t="shared" si="7"/>
        <v>5</v>
      </c>
    </row>
    <row r="257" spans="1:5" x14ac:dyDescent="0.25">
      <c r="A257" t="s">
        <v>201</v>
      </c>
      <c r="B257">
        <v>30</v>
      </c>
      <c r="C257">
        <v>88</v>
      </c>
      <c r="D257">
        <f t="shared" si="6"/>
        <v>118</v>
      </c>
      <c r="E257">
        <f t="shared" si="7"/>
        <v>5</v>
      </c>
    </row>
    <row r="258" spans="1:5" x14ac:dyDescent="0.25">
      <c r="A258" t="s">
        <v>202</v>
      </c>
      <c r="B258">
        <v>0</v>
      </c>
      <c r="C258">
        <v>0</v>
      </c>
      <c r="D258">
        <f t="shared" ref="D258:D309" si="8">C258+B258</f>
        <v>0</v>
      </c>
      <c r="E258">
        <f t="shared" ref="E258:E309" si="9">LEN(A258)</f>
        <v>5</v>
      </c>
    </row>
    <row r="259" spans="1:5" x14ac:dyDescent="0.25">
      <c r="A259" t="s">
        <v>233</v>
      </c>
      <c r="B259">
        <v>39</v>
      </c>
      <c r="C259">
        <v>5</v>
      </c>
      <c r="D259">
        <f t="shared" si="8"/>
        <v>44</v>
      </c>
      <c r="E259">
        <f t="shared" si="9"/>
        <v>5</v>
      </c>
    </row>
    <row r="260" spans="1:5" x14ac:dyDescent="0.25">
      <c r="A260" t="s">
        <v>245</v>
      </c>
      <c r="B260">
        <v>3</v>
      </c>
      <c r="C260">
        <v>59</v>
      </c>
      <c r="D260">
        <f t="shared" si="8"/>
        <v>62</v>
      </c>
      <c r="E260">
        <f t="shared" si="9"/>
        <v>5</v>
      </c>
    </row>
    <row r="261" spans="1:5" x14ac:dyDescent="0.25">
      <c r="A261" t="s">
        <v>255</v>
      </c>
      <c r="B261">
        <v>94</v>
      </c>
      <c r="C261">
        <v>359</v>
      </c>
      <c r="D261">
        <f t="shared" si="8"/>
        <v>453</v>
      </c>
      <c r="E261">
        <f t="shared" si="9"/>
        <v>5</v>
      </c>
    </row>
    <row r="262" spans="1:5" x14ac:dyDescent="0.25">
      <c r="A262" t="s">
        <v>265</v>
      </c>
      <c r="B262">
        <v>8</v>
      </c>
      <c r="C262">
        <v>14</v>
      </c>
      <c r="D262">
        <f t="shared" si="8"/>
        <v>22</v>
      </c>
      <c r="E262">
        <f t="shared" si="9"/>
        <v>5</v>
      </c>
    </row>
    <row r="263" spans="1:5" x14ac:dyDescent="0.25">
      <c r="A263" t="s">
        <v>294</v>
      </c>
      <c r="B263">
        <v>74</v>
      </c>
      <c r="C263">
        <v>15</v>
      </c>
      <c r="D263">
        <f t="shared" si="8"/>
        <v>89</v>
      </c>
      <c r="E263">
        <f t="shared" si="9"/>
        <v>5</v>
      </c>
    </row>
    <row r="264" spans="1:5" x14ac:dyDescent="0.25">
      <c r="A264" t="s">
        <v>302</v>
      </c>
      <c r="B264">
        <v>40</v>
      </c>
      <c r="C264">
        <v>97</v>
      </c>
      <c r="D264">
        <f t="shared" si="8"/>
        <v>137</v>
      </c>
      <c r="E264">
        <f t="shared" si="9"/>
        <v>5</v>
      </c>
    </row>
    <row r="265" spans="1:5" x14ac:dyDescent="0.25">
      <c r="A265" t="s">
        <v>311</v>
      </c>
      <c r="B265">
        <v>1</v>
      </c>
      <c r="C265">
        <v>48</v>
      </c>
      <c r="D265">
        <f t="shared" si="8"/>
        <v>49</v>
      </c>
      <c r="E265">
        <f t="shared" si="9"/>
        <v>5</v>
      </c>
    </row>
    <row r="266" spans="1:5" x14ac:dyDescent="0.25">
      <c r="A266" t="s">
        <v>328</v>
      </c>
      <c r="B266">
        <v>4</v>
      </c>
      <c r="C266">
        <v>2</v>
      </c>
      <c r="D266">
        <f t="shared" si="8"/>
        <v>6</v>
      </c>
      <c r="E266">
        <f t="shared" si="9"/>
        <v>5</v>
      </c>
    </row>
    <row r="267" spans="1:5" x14ac:dyDescent="0.25">
      <c r="A267" t="s">
        <v>329</v>
      </c>
      <c r="B267">
        <v>0</v>
      </c>
      <c r="C267">
        <v>0</v>
      </c>
      <c r="D267">
        <f t="shared" si="8"/>
        <v>0</v>
      </c>
      <c r="E267">
        <f t="shared" si="9"/>
        <v>5</v>
      </c>
    </row>
    <row r="268" spans="1:5" x14ac:dyDescent="0.25">
      <c r="A268" t="s">
        <v>335</v>
      </c>
      <c r="B268">
        <v>0</v>
      </c>
      <c r="C268">
        <v>2</v>
      </c>
      <c r="D268">
        <f t="shared" si="8"/>
        <v>2</v>
      </c>
      <c r="E268">
        <f t="shared" si="9"/>
        <v>5</v>
      </c>
    </row>
    <row r="269" spans="1:5" x14ac:dyDescent="0.25">
      <c r="A269" t="s">
        <v>345</v>
      </c>
      <c r="B269">
        <v>0</v>
      </c>
      <c r="C269">
        <v>111</v>
      </c>
      <c r="D269">
        <f t="shared" si="8"/>
        <v>111</v>
      </c>
      <c r="E269">
        <f t="shared" si="9"/>
        <v>5</v>
      </c>
    </row>
    <row r="270" spans="1:5" x14ac:dyDescent="0.25">
      <c r="A270" t="s">
        <v>358</v>
      </c>
      <c r="B270">
        <v>0</v>
      </c>
      <c r="C270">
        <v>0</v>
      </c>
      <c r="D270">
        <f t="shared" si="8"/>
        <v>0</v>
      </c>
      <c r="E270">
        <f t="shared" si="9"/>
        <v>5</v>
      </c>
    </row>
    <row r="271" spans="1:5" x14ac:dyDescent="0.25">
      <c r="A271" t="s">
        <v>377</v>
      </c>
      <c r="B271">
        <v>10</v>
      </c>
      <c r="C271">
        <v>113</v>
      </c>
      <c r="D271">
        <f t="shared" si="8"/>
        <v>123</v>
      </c>
      <c r="E271">
        <f t="shared" si="9"/>
        <v>5</v>
      </c>
    </row>
    <row r="272" spans="1:5" x14ac:dyDescent="0.25">
      <c r="A272" t="s">
        <v>392</v>
      </c>
      <c r="B272">
        <v>0</v>
      </c>
      <c r="C272">
        <v>0</v>
      </c>
      <c r="D272">
        <f t="shared" si="8"/>
        <v>0</v>
      </c>
      <c r="E272">
        <f t="shared" si="9"/>
        <v>5</v>
      </c>
    </row>
    <row r="273" spans="1:5" x14ac:dyDescent="0.25">
      <c r="A273" t="s">
        <v>395</v>
      </c>
      <c r="B273">
        <v>161</v>
      </c>
      <c r="C273">
        <v>417</v>
      </c>
      <c r="D273">
        <f t="shared" si="8"/>
        <v>578</v>
      </c>
      <c r="E273">
        <f t="shared" si="9"/>
        <v>5</v>
      </c>
    </row>
    <row r="274" spans="1:5" x14ac:dyDescent="0.25">
      <c r="A274" t="s">
        <v>406</v>
      </c>
      <c r="B274">
        <v>98</v>
      </c>
      <c r="C274">
        <v>1004</v>
      </c>
      <c r="D274">
        <f t="shared" si="8"/>
        <v>1102</v>
      </c>
      <c r="E274">
        <f t="shared" si="9"/>
        <v>5</v>
      </c>
    </row>
    <row r="275" spans="1:5" x14ac:dyDescent="0.25">
      <c r="A275" t="s">
        <v>417</v>
      </c>
      <c r="B275">
        <v>1</v>
      </c>
      <c r="C275">
        <v>15</v>
      </c>
      <c r="D275">
        <f t="shared" si="8"/>
        <v>16</v>
      </c>
      <c r="E275">
        <f t="shared" si="9"/>
        <v>5</v>
      </c>
    </row>
    <row r="276" spans="1:5" x14ac:dyDescent="0.25">
      <c r="A276" t="s">
        <v>419</v>
      </c>
      <c r="B276">
        <v>0</v>
      </c>
      <c r="C276">
        <v>0</v>
      </c>
      <c r="D276">
        <f t="shared" si="8"/>
        <v>0</v>
      </c>
      <c r="E276">
        <f t="shared" si="9"/>
        <v>5</v>
      </c>
    </row>
    <row r="277" spans="1:5" x14ac:dyDescent="0.25">
      <c r="A277" t="s">
        <v>427</v>
      </c>
      <c r="B277">
        <v>245</v>
      </c>
      <c r="C277">
        <v>614</v>
      </c>
      <c r="D277">
        <f t="shared" si="8"/>
        <v>859</v>
      </c>
      <c r="E277">
        <f t="shared" si="9"/>
        <v>5</v>
      </c>
    </row>
    <row r="278" spans="1:5" x14ac:dyDescent="0.25">
      <c r="A278" t="s">
        <v>429</v>
      </c>
      <c r="B278">
        <v>37</v>
      </c>
      <c r="C278">
        <v>129</v>
      </c>
      <c r="D278">
        <f t="shared" si="8"/>
        <v>166</v>
      </c>
      <c r="E278">
        <f t="shared" si="9"/>
        <v>5</v>
      </c>
    </row>
    <row r="279" spans="1:5" x14ac:dyDescent="0.25">
      <c r="A279" t="s">
        <v>445</v>
      </c>
      <c r="B279">
        <v>0</v>
      </c>
      <c r="C279">
        <v>4</v>
      </c>
      <c r="D279">
        <f t="shared" si="8"/>
        <v>4</v>
      </c>
      <c r="E279">
        <f t="shared" si="9"/>
        <v>5</v>
      </c>
    </row>
    <row r="280" spans="1:5" x14ac:dyDescent="0.25">
      <c r="A280" t="s">
        <v>455</v>
      </c>
      <c r="B280">
        <v>0</v>
      </c>
      <c r="C280">
        <v>7</v>
      </c>
      <c r="D280">
        <f t="shared" si="8"/>
        <v>7</v>
      </c>
      <c r="E280">
        <f t="shared" si="9"/>
        <v>5</v>
      </c>
    </row>
    <row r="281" spans="1:5" x14ac:dyDescent="0.25">
      <c r="A281" t="s">
        <v>491</v>
      </c>
      <c r="B281">
        <v>0</v>
      </c>
      <c r="C281">
        <v>28</v>
      </c>
      <c r="D281">
        <f t="shared" si="8"/>
        <v>28</v>
      </c>
      <c r="E281">
        <f t="shared" si="9"/>
        <v>5</v>
      </c>
    </row>
    <row r="282" spans="1:5" x14ac:dyDescent="0.25">
      <c r="A282" t="s">
        <v>209</v>
      </c>
      <c r="B282">
        <v>17</v>
      </c>
      <c r="C282">
        <v>98</v>
      </c>
      <c r="D282">
        <f t="shared" si="8"/>
        <v>115</v>
      </c>
      <c r="E282">
        <f t="shared" si="9"/>
        <v>4</v>
      </c>
    </row>
    <row r="283" spans="1:5" x14ac:dyDescent="0.25">
      <c r="A283" t="s">
        <v>219</v>
      </c>
      <c r="B283">
        <v>2</v>
      </c>
      <c r="C283">
        <v>0</v>
      </c>
      <c r="D283">
        <f t="shared" si="8"/>
        <v>2</v>
      </c>
      <c r="E283">
        <f t="shared" si="9"/>
        <v>4</v>
      </c>
    </row>
    <row r="284" spans="1:5" x14ac:dyDescent="0.25">
      <c r="A284" t="s">
        <v>229</v>
      </c>
      <c r="B284">
        <v>200</v>
      </c>
      <c r="C284">
        <v>321</v>
      </c>
      <c r="D284">
        <f t="shared" si="8"/>
        <v>521</v>
      </c>
      <c r="E284">
        <f t="shared" si="9"/>
        <v>4</v>
      </c>
    </row>
    <row r="285" spans="1:5" x14ac:dyDescent="0.25">
      <c r="A285" t="s">
        <v>235</v>
      </c>
      <c r="B285">
        <v>0</v>
      </c>
      <c r="C285">
        <v>16</v>
      </c>
      <c r="D285">
        <f t="shared" si="8"/>
        <v>16</v>
      </c>
      <c r="E285">
        <f t="shared" si="9"/>
        <v>4</v>
      </c>
    </row>
    <row r="286" spans="1:5" x14ac:dyDescent="0.25">
      <c r="A286" t="s">
        <v>248</v>
      </c>
      <c r="B286">
        <v>2</v>
      </c>
      <c r="C286">
        <v>0</v>
      </c>
      <c r="D286">
        <f t="shared" si="8"/>
        <v>2</v>
      </c>
      <c r="E286">
        <f t="shared" si="9"/>
        <v>4</v>
      </c>
    </row>
    <row r="287" spans="1:5" x14ac:dyDescent="0.25">
      <c r="A287" t="s">
        <v>273</v>
      </c>
      <c r="B287">
        <v>0</v>
      </c>
      <c r="C287">
        <v>36</v>
      </c>
      <c r="D287">
        <f t="shared" si="8"/>
        <v>36</v>
      </c>
      <c r="E287">
        <f t="shared" si="9"/>
        <v>4</v>
      </c>
    </row>
    <row r="288" spans="1:5" x14ac:dyDescent="0.25">
      <c r="A288" t="s">
        <v>287</v>
      </c>
      <c r="B288">
        <v>47</v>
      </c>
      <c r="C288">
        <v>27</v>
      </c>
      <c r="D288">
        <f t="shared" si="8"/>
        <v>74</v>
      </c>
      <c r="E288">
        <f t="shared" si="9"/>
        <v>4</v>
      </c>
    </row>
    <row r="289" spans="1:5" x14ac:dyDescent="0.25">
      <c r="A289" t="s">
        <v>292</v>
      </c>
      <c r="B289">
        <v>0</v>
      </c>
      <c r="C289">
        <v>0</v>
      </c>
      <c r="D289">
        <f t="shared" si="8"/>
        <v>0</v>
      </c>
      <c r="E289">
        <f t="shared" si="9"/>
        <v>4</v>
      </c>
    </row>
    <row r="290" spans="1:5" x14ac:dyDescent="0.25">
      <c r="A290" t="s">
        <v>315</v>
      </c>
      <c r="B290">
        <v>58</v>
      </c>
      <c r="C290">
        <v>71</v>
      </c>
      <c r="D290">
        <f t="shared" si="8"/>
        <v>129</v>
      </c>
      <c r="E290">
        <f t="shared" si="9"/>
        <v>4</v>
      </c>
    </row>
    <row r="291" spans="1:5" x14ac:dyDescent="0.25">
      <c r="A291" t="s">
        <v>325</v>
      </c>
      <c r="B291">
        <v>0</v>
      </c>
      <c r="C291">
        <v>0</v>
      </c>
      <c r="D291">
        <f t="shared" si="8"/>
        <v>0</v>
      </c>
      <c r="E291">
        <f t="shared" si="9"/>
        <v>4</v>
      </c>
    </row>
    <row r="292" spans="1:5" x14ac:dyDescent="0.25">
      <c r="A292" t="s">
        <v>346</v>
      </c>
      <c r="B292">
        <v>0</v>
      </c>
      <c r="C292">
        <v>2</v>
      </c>
      <c r="D292">
        <f t="shared" si="8"/>
        <v>2</v>
      </c>
      <c r="E292">
        <f t="shared" si="9"/>
        <v>4</v>
      </c>
    </row>
    <row r="293" spans="1:5" x14ac:dyDescent="0.25">
      <c r="A293" t="s">
        <v>351</v>
      </c>
      <c r="B293">
        <v>3</v>
      </c>
      <c r="C293">
        <v>26</v>
      </c>
      <c r="D293">
        <f t="shared" si="8"/>
        <v>29</v>
      </c>
      <c r="E293">
        <f t="shared" si="9"/>
        <v>4</v>
      </c>
    </row>
    <row r="294" spans="1:5" x14ac:dyDescent="0.25">
      <c r="A294" t="s">
        <v>378</v>
      </c>
      <c r="B294">
        <v>2</v>
      </c>
      <c r="C294">
        <v>1</v>
      </c>
      <c r="D294">
        <f t="shared" si="8"/>
        <v>3</v>
      </c>
      <c r="E294">
        <f t="shared" si="9"/>
        <v>4</v>
      </c>
    </row>
    <row r="295" spans="1:5" x14ac:dyDescent="0.25">
      <c r="A295" t="s">
        <v>383</v>
      </c>
      <c r="B295">
        <v>133</v>
      </c>
      <c r="C295">
        <v>38</v>
      </c>
      <c r="D295">
        <f t="shared" si="8"/>
        <v>171</v>
      </c>
      <c r="E295">
        <f t="shared" si="9"/>
        <v>4</v>
      </c>
    </row>
    <row r="296" spans="1:5" x14ac:dyDescent="0.25">
      <c r="A296" t="s">
        <v>436</v>
      </c>
      <c r="B296">
        <v>50</v>
      </c>
      <c r="C296">
        <v>197</v>
      </c>
      <c r="D296">
        <f t="shared" si="8"/>
        <v>247</v>
      </c>
      <c r="E296">
        <f t="shared" si="9"/>
        <v>4</v>
      </c>
    </row>
    <row r="297" spans="1:5" x14ac:dyDescent="0.25">
      <c r="A297" t="s">
        <v>452</v>
      </c>
      <c r="B297">
        <v>52</v>
      </c>
      <c r="C297">
        <v>377</v>
      </c>
      <c r="D297">
        <f t="shared" si="8"/>
        <v>429</v>
      </c>
      <c r="E297">
        <f t="shared" si="9"/>
        <v>4</v>
      </c>
    </row>
    <row r="298" spans="1:5" x14ac:dyDescent="0.25">
      <c r="A298" t="s">
        <v>460</v>
      </c>
      <c r="B298">
        <v>0</v>
      </c>
      <c r="C298">
        <v>0</v>
      </c>
      <c r="D298">
        <f t="shared" si="8"/>
        <v>0</v>
      </c>
      <c r="E298">
        <f t="shared" si="9"/>
        <v>4</v>
      </c>
    </row>
    <row r="299" spans="1:5" x14ac:dyDescent="0.25">
      <c r="A299" t="s">
        <v>477</v>
      </c>
      <c r="B299">
        <v>6</v>
      </c>
      <c r="C299">
        <v>3</v>
      </c>
      <c r="D299">
        <f t="shared" si="8"/>
        <v>9</v>
      </c>
      <c r="E299">
        <f t="shared" si="9"/>
        <v>4</v>
      </c>
    </row>
    <row r="300" spans="1:5" x14ac:dyDescent="0.25">
      <c r="A300" t="s">
        <v>484</v>
      </c>
      <c r="B300">
        <v>0</v>
      </c>
      <c r="C300">
        <v>0</v>
      </c>
      <c r="D300">
        <f t="shared" si="8"/>
        <v>0</v>
      </c>
      <c r="E300">
        <f t="shared" si="9"/>
        <v>4</v>
      </c>
    </row>
    <row r="301" spans="1:5" x14ac:dyDescent="0.25">
      <c r="A301" t="s">
        <v>485</v>
      </c>
      <c r="B301">
        <v>10</v>
      </c>
      <c r="C301">
        <v>32</v>
      </c>
      <c r="D301">
        <f t="shared" si="8"/>
        <v>42</v>
      </c>
      <c r="E301">
        <f t="shared" si="9"/>
        <v>4</v>
      </c>
    </row>
    <row r="302" spans="1:5" x14ac:dyDescent="0.25">
      <c r="A302" t="s">
        <v>490</v>
      </c>
      <c r="B302">
        <v>59</v>
      </c>
      <c r="C302">
        <v>37</v>
      </c>
      <c r="D302">
        <f t="shared" si="8"/>
        <v>96</v>
      </c>
      <c r="E302">
        <f t="shared" si="9"/>
        <v>4</v>
      </c>
    </row>
    <row r="303" spans="1:5" x14ac:dyDescent="0.25">
      <c r="A303" t="s">
        <v>194</v>
      </c>
      <c r="B303">
        <v>0</v>
      </c>
      <c r="C303">
        <v>2</v>
      </c>
      <c r="D303">
        <f t="shared" si="8"/>
        <v>2</v>
      </c>
      <c r="E303">
        <f t="shared" si="9"/>
        <v>3</v>
      </c>
    </row>
    <row r="304" spans="1:5" x14ac:dyDescent="0.25">
      <c r="A304" t="s">
        <v>285</v>
      </c>
      <c r="B304">
        <v>213</v>
      </c>
      <c r="C304">
        <v>185</v>
      </c>
      <c r="D304">
        <f t="shared" si="8"/>
        <v>398</v>
      </c>
      <c r="E304">
        <f t="shared" si="9"/>
        <v>3</v>
      </c>
    </row>
    <row r="305" spans="1:5" x14ac:dyDescent="0.25">
      <c r="A305" t="s">
        <v>355</v>
      </c>
      <c r="B305">
        <v>25</v>
      </c>
      <c r="C305">
        <v>33</v>
      </c>
      <c r="D305">
        <f t="shared" si="8"/>
        <v>58</v>
      </c>
      <c r="E305">
        <f t="shared" si="9"/>
        <v>3</v>
      </c>
    </row>
    <row r="306" spans="1:5" x14ac:dyDescent="0.25">
      <c r="A306" t="s">
        <v>372</v>
      </c>
      <c r="B306">
        <v>0</v>
      </c>
      <c r="C306">
        <v>2</v>
      </c>
      <c r="D306">
        <f t="shared" si="8"/>
        <v>2</v>
      </c>
      <c r="E306">
        <f t="shared" si="9"/>
        <v>3</v>
      </c>
    </row>
    <row r="307" spans="1:5" x14ac:dyDescent="0.25">
      <c r="A307" t="s">
        <v>376</v>
      </c>
      <c r="B307">
        <v>0</v>
      </c>
      <c r="C307">
        <v>0</v>
      </c>
      <c r="D307">
        <f t="shared" si="8"/>
        <v>0</v>
      </c>
      <c r="E307">
        <f t="shared" si="9"/>
        <v>3</v>
      </c>
    </row>
    <row r="308" spans="1:5" x14ac:dyDescent="0.25">
      <c r="A308" t="s">
        <v>408</v>
      </c>
      <c r="B308">
        <v>0</v>
      </c>
      <c r="C308">
        <v>0</v>
      </c>
      <c r="D308">
        <f t="shared" si="8"/>
        <v>0</v>
      </c>
      <c r="E308">
        <f t="shared" si="9"/>
        <v>3</v>
      </c>
    </row>
    <row r="309" spans="1:5" x14ac:dyDescent="0.25">
      <c r="A309" t="s">
        <v>426</v>
      </c>
      <c r="B309">
        <v>16</v>
      </c>
      <c r="C309">
        <v>7</v>
      </c>
      <c r="D309">
        <f t="shared" si="8"/>
        <v>23</v>
      </c>
      <c r="E309">
        <f t="shared" si="9"/>
        <v>3</v>
      </c>
    </row>
    <row r="310" spans="1:5" x14ac:dyDescent="0.25">
      <c r="A310" t="s">
        <v>187</v>
      </c>
    </row>
    <row r="311" spans="1:5" x14ac:dyDescent="0.25">
      <c r="A311">
        <v>308</v>
      </c>
    </row>
  </sheetData>
  <sortState ref="A2:E10253">
    <sortCondition descending="1" ref="E2:E1025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Sheet2</vt:lpstr>
      <vt:lpstr>Sheet3</vt:lpstr>
      <vt:lpstr>Sheet4</vt:lpstr>
      <vt:lpstr>Sheet5</vt:lpstr>
      <vt:lpstr>Sheet6</vt:lpstr>
      <vt:lpstr>PONDstrategy_inlab</vt:lpstr>
      <vt:lpstr>Sheet8</vt:lpstr>
      <vt:lpstr>PONDsearches_insitu</vt:lpstr>
      <vt:lpstr>Sheet10</vt:lpstr>
      <vt:lpstr>Sheet11</vt:lpstr>
      <vt:lpstr>cont1_whenEatenVsEnteredTable</vt:lpstr>
      <vt:lpstr>cont1_meanStartsPerDay</vt:lpstr>
      <vt:lpstr>chap2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Adrienne Andrew</dc:creator>
  <cp:lastModifiedBy>Adrienne Andrew</cp:lastModifiedBy>
  <dcterms:created xsi:type="dcterms:W3CDTF">2012-07-27T20:27:56Z</dcterms:created>
  <dcterms:modified xsi:type="dcterms:W3CDTF">2012-10-22T14:10:03Z</dcterms:modified>
</cp:coreProperties>
</file>