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Desktop\CSC160Projects\finalProject\"/>
    </mc:Choice>
  </mc:AlternateContent>
  <xr:revisionPtr revIDLastSave="0" documentId="13_ncr:1_{380A8DE7-CB0D-4A79-ACE9-0ADF4D209C59}" xr6:coauthVersionLast="45" xr6:coauthVersionMax="45" xr10:uidLastSave="{00000000-0000-0000-0000-000000000000}"/>
  <bookViews>
    <workbookView xWindow="-108" yWindow="-108" windowWidth="23256" windowHeight="12576" xr2:uid="{C4054CF5-BF91-464C-B61A-84C7B659B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  <c r="M3" i="1"/>
  <c r="M2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<sst xmlns="http://schemas.openxmlformats.org/spreadsheetml/2006/main" count="31" uniqueCount="29">
  <si>
    <t>Measles coverage (%)</t>
  </si>
  <si>
    <t>Year</t>
  </si>
  <si>
    <t>Measles Cases</t>
  </si>
  <si>
    <t>N/A</t>
  </si>
  <si>
    <t>Age Group</t>
  </si>
  <si>
    <t>Percentage of cases</t>
  </si>
  <si>
    <t>&lt;6mo</t>
  </si>
  <si>
    <t>6-11mo</t>
  </si>
  <si>
    <t>12-15mo</t>
  </si>
  <si>
    <t>16mo-4yrs</t>
  </si>
  <si>
    <t>5-19yrs</t>
  </si>
  <si>
    <t>20-49yrs</t>
  </si>
  <si>
    <t>&gt;=50yrs</t>
  </si>
  <si>
    <t>Vaccination Status</t>
  </si>
  <si>
    <t>Vaccinated</t>
  </si>
  <si>
    <t>Unvaccinated</t>
  </si>
  <si>
    <t>Unknown</t>
  </si>
  <si>
    <t>Age (Vaccination Status)</t>
  </si>
  <si>
    <t>2yr (1 dose)</t>
  </si>
  <si>
    <t>2yr (Unvaccinated)</t>
  </si>
  <si>
    <t>3yr (1 dose)</t>
  </si>
  <si>
    <t>3yr (Unvaccinated)</t>
  </si>
  <si>
    <t>4yr (1 dose)</t>
  </si>
  <si>
    <t>4yr (Unvaccinated)</t>
  </si>
  <si>
    <t>5yr (2 doses)</t>
  </si>
  <si>
    <t>5yr (1 dose)</t>
  </si>
  <si>
    <t>5yr (Unvaccinated)</t>
  </si>
  <si>
    <t>Percentage (Older w/o ASD)</t>
  </si>
  <si>
    <t>Percentage(Older w/ASD)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</si>
</sst>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MS Sans Serif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2" fillId="0" borderId="0"/>
    <xf numFmtId="0" fontId="2" fillId="0" borderId="0"/>
  </cellStyleXfs>
  <cellXfs count="2">
    <xf numFmtId="0" fontId="0" fillId="0" borderId="0" xfId="0"/>
    <xf numFmtId="0" fontId="2" fillId="0" borderId="0" xfId="3"/>
  </cellXfs>
  <cellStyles count="5">
    <cellStyle name="Normal" xfId="0" builtinId="0"/>
    <cellStyle name="Normal 2" xfId="1" xr:uid="{ECF1DB8E-46CC-49FC-A99E-CAD1461CA620}"/>
    <cellStyle name="Normal 2 2" xfId="2" xr:uid="{637A41D2-6D70-4E67-AFA6-25DB6351A98A}"/>
    <cellStyle name="Normal 3" xfId="3" xr:uid="{91D35C37-BC9C-433E-BE11-BBDE21782EFA}"/>
    <cellStyle name="Normal 4" xfId="4" xr:uid="{1D6A4458-8E59-4FEE-8619-CDF0CABDC6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Cases in Outbreak by Vaccination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Vaccination 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Sheet1!$H$2:$H$4</c:f>
              <c:strCache>
                <c:ptCount val="3"/>
                <c:pt idx="0">
                  <c:v>Vaccinated</c:v>
                </c:pt>
                <c:pt idx="1">
                  <c:v>Unvaccinated</c:v>
                </c:pt>
                <c:pt idx="2">
                  <c:v>Unknown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11</c:v>
                </c:pt>
                <c:pt idx="1">
                  <c:v>71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C-4833-A197-66E26126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884760"/>
        <c:axId val="407887384"/>
      </c:barChart>
      <c:catAx>
        <c:axId val="407884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Vaccination</a:t>
                </a:r>
                <a:r>
                  <a:rPr lang="en-US" baseline="0"/>
                  <a:t> Status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87384"/>
        <c:crosses val="autoZero"/>
        <c:auto val="1"/>
        <c:lblAlgn val="ctr"/>
        <c:lblOffset val="100"/>
        <c:noMultiLvlLbl val="0"/>
      </c:catAx>
      <c:valAx>
        <c:axId val="40788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 of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8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8</xdr:row>
      <xdr:rowOff>60960</xdr:rowOff>
    </xdr:from>
    <xdr:to>
      <xdr:col>9</xdr:col>
      <xdr:colOff>213360</xdr:colOff>
      <xdr:row>27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6AE87-4567-4B4D-A29B-BD578B612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0BB04-DE41-4F93-8666-E6FE4124283C}">
  <dimension ref="A1:M26"/>
  <sheetViews>
    <sheetView tabSelected="1" workbookViewId="0">
      <selection activeCell="H4" sqref="H4"/>
    </sheetView>
  </sheetViews>
  <sheetFormatPr defaultRowHeight="14.4" x14ac:dyDescent="0.3"/>
  <cols>
    <col min="2" max="2" width="18.77734375" customWidth="1"/>
    <col min="3" max="3" width="14.88671875" customWidth="1"/>
    <col min="5" max="5" width="10.44140625" customWidth="1"/>
    <col min="6" max="6" width="18.6640625" customWidth="1"/>
    <col min="8" max="8" width="17" customWidth="1"/>
    <col min="9" max="9" width="17.6640625" customWidth="1"/>
    <col min="11" max="11" width="21.109375" customWidth="1"/>
    <col min="12" max="12" width="23.33203125" customWidth="1"/>
    <col min="13" max="13" width="22.6640625" customWidth="1"/>
  </cols>
  <sheetData>
    <row r="1" spans="1:13" x14ac:dyDescent="0.3">
      <c r="A1" t="s">
        <v>1</v>
      </c>
      <c r="B1" t="s">
        <v>0</v>
      </c>
      <c r="C1" t="s">
        <v>2</v>
      </c>
      <c r="E1" t="s">
        <v>4</v>
      </c>
      <c r="F1" t="s">
        <v>5</v>
      </c>
      <c r="H1" t="s">
        <v>13</v>
      </c>
      <c r="I1" t="s">
        <v>5</v>
      </c>
      <c r="K1" t="s">
        <v>17</v>
      </c>
      <c r="L1" t="s">
        <v>27</v>
      </c>
      <c r="M1" t="s">
        <v>28</v>
      </c>
    </row>
    <row r="2" spans="1:13" x14ac:dyDescent="0.3">
      <c r="A2">
        <v>1996</v>
      </c>
      <c r="B2" s="1">
        <v>91</v>
      </c>
      <c r="C2">
        <v>508</v>
      </c>
      <c r="E2" t="s">
        <v>6</v>
      </c>
      <c r="F2">
        <v>4</v>
      </c>
      <c r="H2" t="s">
        <v>14</v>
      </c>
      <c r="I2">
        <v>11</v>
      </c>
      <c r="K2" t="s">
        <v>18</v>
      </c>
      <c r="L2">
        <f>(53/77822) * 100</f>
        <v>6.8104135077484515E-2</v>
      </c>
      <c r="M2">
        <f>(7/1394)*100</f>
        <v>0.50215208034433279</v>
      </c>
    </row>
    <row r="3" spans="1:13" x14ac:dyDescent="0.3">
      <c r="A3">
        <v>1997</v>
      </c>
      <c r="B3" s="1">
        <v>91</v>
      </c>
      <c r="C3">
        <v>138</v>
      </c>
      <c r="E3" t="s">
        <v>7</v>
      </c>
      <c r="F3">
        <v>10</v>
      </c>
      <c r="H3" t="s">
        <v>15</v>
      </c>
      <c r="I3">
        <v>71</v>
      </c>
      <c r="K3" t="s">
        <v>19</v>
      </c>
      <c r="L3">
        <f>(13/15249)*100</f>
        <v>8.525149190110827E-2</v>
      </c>
      <c r="M3">
        <f>(6/520)*100</f>
        <v>1.153846153846154</v>
      </c>
    </row>
    <row r="4" spans="1:13" x14ac:dyDescent="0.3">
      <c r="A4">
        <v>1998</v>
      </c>
      <c r="B4" s="1">
        <v>92</v>
      </c>
      <c r="C4">
        <v>100</v>
      </c>
      <c r="E4" t="s">
        <v>8</v>
      </c>
      <c r="F4">
        <v>11</v>
      </c>
      <c r="H4" t="s">
        <v>16</v>
      </c>
      <c r="I4">
        <v>18</v>
      </c>
      <c r="K4" t="s">
        <v>20</v>
      </c>
      <c r="L4">
        <f>(239/7966)*100</f>
        <v>3.0002510670348985</v>
      </c>
      <c r="M4">
        <f>(38/1458)*100</f>
        <v>2.6063100137174211</v>
      </c>
    </row>
    <row r="5" spans="1:13" x14ac:dyDescent="0.3">
      <c r="A5">
        <v>1999</v>
      </c>
      <c r="B5" s="1">
        <v>92</v>
      </c>
      <c r="C5">
        <v>100</v>
      </c>
      <c r="E5" t="s">
        <v>9</v>
      </c>
      <c r="F5">
        <v>24</v>
      </c>
      <c r="K5" t="s">
        <v>21</v>
      </c>
      <c r="L5">
        <f>(45/12853)*100</f>
        <v>0.35011281412899709</v>
      </c>
      <c r="M5">
        <f>(17/438)*100</f>
        <v>3.8812785388127851</v>
      </c>
    </row>
    <row r="6" spans="1:13" x14ac:dyDescent="0.3">
      <c r="A6">
        <v>2000</v>
      </c>
      <c r="B6" s="1">
        <v>91</v>
      </c>
      <c r="C6">
        <v>85</v>
      </c>
      <c r="E6" t="s">
        <v>10</v>
      </c>
      <c r="F6">
        <v>29</v>
      </c>
      <c r="K6" t="s">
        <v>22</v>
      </c>
      <c r="L6">
        <f>(395/79691)*100</f>
        <v>0.49566450414726881</v>
      </c>
      <c r="M6">
        <f>(64/1491)*100</f>
        <v>4.2924211938296448</v>
      </c>
    </row>
    <row r="7" spans="1:13" x14ac:dyDescent="0.3">
      <c r="A7">
        <v>2001</v>
      </c>
      <c r="B7" s="1">
        <v>91</v>
      </c>
      <c r="C7">
        <v>116</v>
      </c>
      <c r="E7" t="s">
        <v>11</v>
      </c>
      <c r="F7">
        <v>20</v>
      </c>
      <c r="K7" t="s">
        <v>23</v>
      </c>
      <c r="L7">
        <f>(65/11957)*100</f>
        <v>0.54361461905160158</v>
      </c>
      <c r="M7">
        <f>(25/387)*100</f>
        <v>6.459948320413436</v>
      </c>
    </row>
    <row r="8" spans="1:13" x14ac:dyDescent="0.3">
      <c r="A8">
        <v>2002</v>
      </c>
      <c r="B8" s="1">
        <v>91</v>
      </c>
      <c r="C8">
        <v>41</v>
      </c>
      <c r="E8" t="s">
        <v>12</v>
      </c>
      <c r="F8">
        <v>4</v>
      </c>
      <c r="K8" t="s">
        <v>24</v>
      </c>
      <c r="L8">
        <f>(244/45568)*100</f>
        <v>0.5354634831460674</v>
      </c>
      <c r="M8">
        <f>(30/796)*100</f>
        <v>3.7688442211055273</v>
      </c>
    </row>
    <row r="9" spans="1:13" x14ac:dyDescent="0.3">
      <c r="A9">
        <v>2003</v>
      </c>
      <c r="B9" s="1">
        <v>93</v>
      </c>
      <c r="C9">
        <v>56</v>
      </c>
      <c r="K9" t="s">
        <v>25</v>
      </c>
      <c r="L9">
        <f>(339/40495)*100</f>
        <v>0.83714038770218535</v>
      </c>
      <c r="M9">
        <f>(51/864)*100</f>
        <v>5.9027777777777777</v>
      </c>
    </row>
    <row r="10" spans="1:13" x14ac:dyDescent="0.3">
      <c r="A10">
        <v>2004</v>
      </c>
      <c r="B10" s="1">
        <v>93</v>
      </c>
      <c r="C10">
        <v>37</v>
      </c>
      <c r="K10" t="s">
        <v>26</v>
      </c>
      <c r="L10">
        <f>(56/7735)*100</f>
        <v>0.72398190045248867</v>
      </c>
      <c r="M10">
        <f>(23/269)*100</f>
        <v>8.5501858736059475</v>
      </c>
    </row>
    <row r="11" spans="1:13" x14ac:dyDescent="0.3">
      <c r="A11">
        <v>2005</v>
      </c>
      <c r="B11" s="1">
        <v>92</v>
      </c>
      <c r="C11">
        <v>66</v>
      </c>
    </row>
    <row r="12" spans="1:13" x14ac:dyDescent="0.3">
      <c r="A12">
        <v>2006</v>
      </c>
      <c r="B12" s="1">
        <v>92</v>
      </c>
      <c r="C12">
        <v>45</v>
      </c>
    </row>
    <row r="13" spans="1:13" x14ac:dyDescent="0.3">
      <c r="A13">
        <v>2007</v>
      </c>
      <c r="B13" s="1">
        <v>92</v>
      </c>
      <c r="C13">
        <v>43</v>
      </c>
    </row>
    <row r="14" spans="1:13" x14ac:dyDescent="0.3">
      <c r="A14">
        <v>2008</v>
      </c>
      <c r="B14" s="1">
        <v>92</v>
      </c>
      <c r="C14">
        <v>140</v>
      </c>
    </row>
    <row r="15" spans="1:13" x14ac:dyDescent="0.3">
      <c r="A15">
        <v>2009</v>
      </c>
      <c r="B15" s="1">
        <v>90</v>
      </c>
      <c r="C15" t="s">
        <v>3</v>
      </c>
    </row>
    <row r="16" spans="1:13" x14ac:dyDescent="0.3">
      <c r="A16">
        <v>2010</v>
      </c>
      <c r="B16" s="1">
        <v>90</v>
      </c>
      <c r="C16">
        <v>63</v>
      </c>
    </row>
    <row r="17" spans="1:3" x14ac:dyDescent="0.3">
      <c r="A17">
        <v>2011</v>
      </c>
      <c r="B17" s="1">
        <v>92</v>
      </c>
      <c r="C17">
        <v>220</v>
      </c>
    </row>
    <row r="18" spans="1:3" x14ac:dyDescent="0.3">
      <c r="A18">
        <v>2012</v>
      </c>
      <c r="B18" s="1">
        <v>91</v>
      </c>
      <c r="C18">
        <v>55</v>
      </c>
    </row>
    <row r="19" spans="1:3" x14ac:dyDescent="0.3">
      <c r="A19">
        <v>2013</v>
      </c>
      <c r="B19" s="1">
        <v>92</v>
      </c>
      <c r="C19">
        <v>187</v>
      </c>
    </row>
    <row r="20" spans="1:3" x14ac:dyDescent="0.3">
      <c r="A20">
        <v>2014</v>
      </c>
      <c r="B20" s="1">
        <v>92</v>
      </c>
      <c r="C20">
        <v>667</v>
      </c>
    </row>
    <row r="21" spans="1:3" x14ac:dyDescent="0.3">
      <c r="A21">
        <v>2015</v>
      </c>
      <c r="B21" s="1">
        <v>92</v>
      </c>
      <c r="C21">
        <v>188</v>
      </c>
    </row>
    <row r="22" spans="1:3" x14ac:dyDescent="0.3">
      <c r="A22">
        <v>2016</v>
      </c>
      <c r="B22" s="1">
        <v>92</v>
      </c>
      <c r="C22">
        <v>86</v>
      </c>
    </row>
    <row r="23" spans="1:3" x14ac:dyDescent="0.3">
      <c r="A23">
        <v>2017</v>
      </c>
      <c r="B23" s="1">
        <v>92</v>
      </c>
      <c r="C23">
        <v>120</v>
      </c>
    </row>
    <row r="24" spans="1:3" x14ac:dyDescent="0.3">
      <c r="A24">
        <v>2018</v>
      </c>
      <c r="B24" s="1">
        <v>92</v>
      </c>
      <c r="C24">
        <v>375</v>
      </c>
    </row>
    <row r="26" spans="1:3" x14ac:dyDescent="0.3">
      <c r="A26">
        <v>2019</v>
      </c>
      <c r="B26" t="s">
        <v>3</v>
      </c>
      <c r="C26">
        <v>1282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2020-04-24T01:43:25Z</dcterms:created>
  <dcterms:modified xsi:type="dcterms:W3CDTF">2020-04-24T05:33:36Z</dcterms:modified>
</cp:coreProperties>
</file>