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234\Documents\Physiqz\Finished Sheets\"/>
    </mc:Choice>
  </mc:AlternateContent>
  <bookViews>
    <workbookView xWindow="0" yWindow="0" windowWidth="20490" windowHeight="7755"/>
  </bookViews>
  <sheets>
    <sheet name="Original Novice Program" sheetId="1" r:id="rId1"/>
    <sheet name="Onus Wunsler Program" sheetId="2" r:id="rId2"/>
    <sheet name="Practical Programming Novice Pr" sheetId="3" r:id="rId3"/>
    <sheet name="Wichita Falls Novice Program" sheetId="4" r:id="rId4"/>
    <sheet name="Advanced Novice Program" sheetId="5" r:id="rId5"/>
    <sheet name="PWS, PP" sheetId="6" r:id="rId6"/>
    <sheet name="PWS, WF" sheetId="7" r:id="rId7"/>
  </sheets>
  <calcPr calcId="152511"/>
</workbook>
</file>

<file path=xl/calcChain.xml><?xml version="1.0" encoding="utf-8"?>
<calcChain xmlns="http://schemas.openxmlformats.org/spreadsheetml/2006/main">
  <c r="E15" i="5" l="1"/>
  <c r="E14" i="5"/>
  <c r="E13" i="5"/>
  <c r="E15" i="4"/>
  <c r="E14" i="4"/>
  <c r="E13" i="4"/>
  <c r="E15" i="3"/>
  <c r="E14" i="3"/>
  <c r="E13" i="3"/>
  <c r="E15" i="2"/>
  <c r="E14" i="2"/>
  <c r="E13" i="2"/>
  <c r="M26" i="7"/>
  <c r="G26" i="7"/>
  <c r="B24" i="7"/>
  <c r="B23" i="7"/>
  <c r="B22" i="7"/>
  <c r="B21" i="7"/>
  <c r="B19" i="7"/>
  <c r="B18" i="7"/>
  <c r="B17" i="7"/>
  <c r="B16" i="7"/>
  <c r="N15" i="7"/>
  <c r="L15" i="7"/>
  <c r="J15" i="7"/>
  <c r="H15" i="7"/>
  <c r="F15" i="7"/>
  <c r="D15" i="7"/>
  <c r="B15" i="7"/>
  <c r="B13" i="7"/>
  <c r="B12" i="7"/>
  <c r="B11" i="7"/>
  <c r="B10" i="7"/>
  <c r="M9" i="7"/>
  <c r="K9" i="7"/>
  <c r="I9" i="7"/>
  <c r="G9" i="7"/>
  <c r="E9" i="7"/>
  <c r="C9" i="7"/>
  <c r="B9" i="7"/>
  <c r="B7" i="7"/>
  <c r="B6" i="7"/>
  <c r="B5" i="7"/>
  <c r="B4" i="7"/>
  <c r="N3" i="7"/>
  <c r="M3" i="7"/>
  <c r="L3" i="7"/>
  <c r="K3" i="7"/>
  <c r="J3" i="7"/>
  <c r="I3" i="7"/>
  <c r="H3" i="7"/>
  <c r="G3" i="7"/>
  <c r="F3" i="7"/>
  <c r="E3" i="7"/>
  <c r="D3" i="7"/>
  <c r="C3" i="7"/>
  <c r="B3" i="7"/>
  <c r="B24" i="6"/>
  <c r="B23" i="6"/>
  <c r="B22" i="6"/>
  <c r="B21" i="6"/>
  <c r="B19" i="6"/>
  <c r="B18" i="6"/>
  <c r="B17" i="6"/>
  <c r="B16" i="6"/>
  <c r="N15" i="6"/>
  <c r="L15" i="6"/>
  <c r="J15" i="6"/>
  <c r="H15" i="6"/>
  <c r="F15" i="6"/>
  <c r="D15" i="6"/>
  <c r="B15" i="6"/>
  <c r="B13" i="6"/>
  <c r="B12" i="6"/>
  <c r="B11" i="6"/>
  <c r="B10" i="6"/>
  <c r="M9" i="6"/>
  <c r="K9" i="6"/>
  <c r="I9" i="6"/>
  <c r="G9" i="6"/>
  <c r="E9" i="6"/>
  <c r="C9" i="6"/>
  <c r="B9" i="6"/>
  <c r="B7" i="6"/>
  <c r="B6" i="6"/>
  <c r="B5" i="6"/>
  <c r="B4" i="6"/>
  <c r="N3" i="6"/>
  <c r="M3" i="6"/>
  <c r="L3" i="6"/>
  <c r="K3" i="6"/>
  <c r="J3" i="6"/>
  <c r="I3" i="6"/>
  <c r="H3" i="6"/>
  <c r="G3" i="6"/>
  <c r="F3" i="6"/>
  <c r="E3" i="6"/>
  <c r="D3" i="6"/>
  <c r="C3" i="6"/>
  <c r="B3" i="6"/>
  <c r="B96" i="5"/>
  <c r="B90" i="5"/>
  <c r="B84" i="5"/>
  <c r="B76" i="5"/>
  <c r="B71" i="5"/>
  <c r="B65" i="5"/>
  <c r="B59" i="5"/>
  <c r="B53" i="5"/>
  <c r="B40" i="5"/>
  <c r="B34" i="5"/>
  <c r="B28" i="5"/>
  <c r="G24" i="5"/>
  <c r="H24" i="5" s="1"/>
  <c r="E69" i="5" s="1"/>
  <c r="F44" i="5" s="1"/>
  <c r="G23" i="5"/>
  <c r="H23" i="5" s="1"/>
  <c r="E74" i="5" s="1"/>
  <c r="G22" i="5"/>
  <c r="H22" i="5" s="1"/>
  <c r="F80" i="5" s="1"/>
  <c r="G21" i="5"/>
  <c r="H21" i="5" s="1"/>
  <c r="E38" i="5" s="1"/>
  <c r="E35" i="5" s="1"/>
  <c r="G20" i="5"/>
  <c r="H20" i="5" s="1"/>
  <c r="E57" i="5" s="1"/>
  <c r="F57" i="5" s="1"/>
  <c r="F55" i="5" s="1"/>
  <c r="G19" i="5"/>
  <c r="H19" i="5" s="1"/>
  <c r="E88" i="5" s="1"/>
  <c r="B95" i="4"/>
  <c r="B89" i="4"/>
  <c r="B75" i="4"/>
  <c r="B70" i="4"/>
  <c r="B64" i="4"/>
  <c r="B58" i="4"/>
  <c r="B39" i="4"/>
  <c r="B33" i="4"/>
  <c r="B27" i="4"/>
  <c r="B83" i="4" s="1"/>
  <c r="G23" i="4"/>
  <c r="H23" i="4" s="1"/>
  <c r="E68" i="4" s="1"/>
  <c r="H22" i="4"/>
  <c r="E73" i="4" s="1"/>
  <c r="E70" i="4" s="1"/>
  <c r="D21" i="7" s="1"/>
  <c r="G22" i="4"/>
  <c r="G21" i="4"/>
  <c r="H21" i="4" s="1"/>
  <c r="F79" i="4" s="1"/>
  <c r="H20" i="4"/>
  <c r="E37" i="4" s="1"/>
  <c r="E36" i="4" s="1"/>
  <c r="C12" i="7" s="1"/>
  <c r="G20" i="4"/>
  <c r="G19" i="4"/>
  <c r="H19" i="4" s="1"/>
  <c r="B88" i="3"/>
  <c r="B82" i="3"/>
  <c r="B69" i="3"/>
  <c r="B63" i="3"/>
  <c r="B57" i="3"/>
  <c r="B38" i="3"/>
  <c r="B32" i="3"/>
  <c r="B26" i="3"/>
  <c r="G22" i="3"/>
  <c r="H22" i="3" s="1"/>
  <c r="E67" i="3" s="1"/>
  <c r="G21" i="3"/>
  <c r="H21" i="3" s="1"/>
  <c r="E72" i="3" s="1"/>
  <c r="G20" i="3"/>
  <c r="H20" i="3" s="1"/>
  <c r="E36" i="3" s="1"/>
  <c r="G19" i="3"/>
  <c r="H19" i="3" s="1"/>
  <c r="B58" i="2"/>
  <c r="B52" i="2"/>
  <c r="B44" i="2"/>
  <c r="B39" i="2"/>
  <c r="B33" i="2"/>
  <c r="B27" i="2"/>
  <c r="G23" i="2"/>
  <c r="H23" i="2" s="1"/>
  <c r="F48" i="2" s="1"/>
  <c r="G22" i="2"/>
  <c r="H22" i="2" s="1"/>
  <c r="E42" i="2" s="1"/>
  <c r="G21" i="2"/>
  <c r="H21" i="2" s="1"/>
  <c r="E37" i="2" s="1"/>
  <c r="G20" i="2"/>
  <c r="H20" i="2" s="1"/>
  <c r="E62" i="2" s="1"/>
  <c r="G19" i="2"/>
  <c r="H19" i="2" s="1"/>
  <c r="B58" i="1"/>
  <c r="B52" i="1"/>
  <c r="B39" i="1"/>
  <c r="B33" i="1"/>
  <c r="B27" i="1"/>
  <c r="B46" i="1" s="1"/>
  <c r="G23" i="1"/>
  <c r="H23" i="1" s="1"/>
  <c r="E62" i="1" s="1"/>
  <c r="G22" i="1"/>
  <c r="H22" i="1" s="1"/>
  <c r="E56" i="1" s="1"/>
  <c r="G21" i="1"/>
  <c r="H21" i="1" s="1"/>
  <c r="E42" i="1" s="1"/>
  <c r="G20" i="1"/>
  <c r="H20" i="1" s="1"/>
  <c r="E37" i="1" s="1"/>
  <c r="G19" i="1"/>
  <c r="H19" i="1" s="1"/>
  <c r="E31" i="1" s="1"/>
  <c r="E71" i="4" l="1"/>
  <c r="D22" i="7" s="1"/>
  <c r="B52" i="4"/>
  <c r="E33" i="3"/>
  <c r="C10" i="6" s="1"/>
  <c r="E34" i="3"/>
  <c r="C11" i="6" s="1"/>
  <c r="F56" i="1"/>
  <c r="E55" i="1"/>
  <c r="E54" i="1"/>
  <c r="E53" i="1"/>
  <c r="E36" i="1"/>
  <c r="E35" i="1"/>
  <c r="E34" i="1"/>
  <c r="F37" i="1"/>
  <c r="E61" i="2"/>
  <c r="E60" i="2"/>
  <c r="E59" i="2"/>
  <c r="F62" i="2"/>
  <c r="E30" i="1"/>
  <c r="E29" i="1"/>
  <c r="E28" i="1"/>
  <c r="E56" i="2"/>
  <c r="E31" i="2"/>
  <c r="F37" i="2"/>
  <c r="E36" i="2"/>
  <c r="E35" i="2"/>
  <c r="E34" i="2"/>
  <c r="E80" i="3"/>
  <c r="E30" i="3"/>
  <c r="E55" i="3"/>
  <c r="D19" i="6"/>
  <c r="E65" i="3"/>
  <c r="D17" i="6" s="1"/>
  <c r="E64" i="3"/>
  <c r="D16" i="6" s="1"/>
  <c r="E66" i="3"/>
  <c r="D18" i="6" s="1"/>
  <c r="F42" i="3"/>
  <c r="G30" i="7"/>
  <c r="F78" i="4"/>
  <c r="G29" i="7" s="1"/>
  <c r="F76" i="4"/>
  <c r="G27" i="7" s="1"/>
  <c r="F77" i="4"/>
  <c r="G28" i="7" s="1"/>
  <c r="H79" i="4"/>
  <c r="H48" i="2"/>
  <c r="F47" i="2"/>
  <c r="F46" i="2"/>
  <c r="F45" i="2"/>
  <c r="E61" i="1"/>
  <c r="E60" i="1"/>
  <c r="E59" i="1"/>
  <c r="F62" i="1"/>
  <c r="E41" i="1"/>
  <c r="E40" i="1"/>
  <c r="E39" i="1"/>
  <c r="F42" i="1"/>
  <c r="E41" i="2"/>
  <c r="E39" i="2"/>
  <c r="G42" i="2"/>
  <c r="E40" i="2"/>
  <c r="E56" i="4"/>
  <c r="E31" i="4"/>
  <c r="E87" i="4"/>
  <c r="E86" i="5"/>
  <c r="E85" i="5"/>
  <c r="E87" i="5"/>
  <c r="F32" i="5"/>
  <c r="F43" i="5"/>
  <c r="F41" i="5"/>
  <c r="F42" i="5"/>
  <c r="F100" i="5"/>
  <c r="E50" i="1"/>
  <c r="C13" i="6"/>
  <c r="E86" i="3"/>
  <c r="D19" i="7"/>
  <c r="E66" i="4"/>
  <c r="D17" i="7" s="1"/>
  <c r="F43" i="4"/>
  <c r="E67" i="4"/>
  <c r="D18" i="7" s="1"/>
  <c r="E65" i="4"/>
  <c r="D16" i="7" s="1"/>
  <c r="B76" i="3"/>
  <c r="B51" i="3"/>
  <c r="G57" i="5"/>
  <c r="F56" i="5"/>
  <c r="D24" i="6"/>
  <c r="E71" i="3"/>
  <c r="D23" i="6" s="1"/>
  <c r="E70" i="3"/>
  <c r="D22" i="6" s="1"/>
  <c r="E69" i="3"/>
  <c r="D21" i="6" s="1"/>
  <c r="F72" i="3"/>
  <c r="E35" i="3"/>
  <c r="C12" i="6" s="1"/>
  <c r="D24" i="7"/>
  <c r="G73" i="4"/>
  <c r="E72" i="4"/>
  <c r="D23" i="7" s="1"/>
  <c r="E67" i="5"/>
  <c r="E68" i="5"/>
  <c r="E66" i="5"/>
  <c r="F54" i="5"/>
  <c r="E94" i="5"/>
  <c r="E36" i="5"/>
  <c r="E37" i="5"/>
  <c r="C13" i="7"/>
  <c r="E93" i="4"/>
  <c r="E35" i="4"/>
  <c r="C11" i="7" s="1"/>
  <c r="F79" i="5"/>
  <c r="F77" i="5"/>
  <c r="H80" i="5"/>
  <c r="F78" i="5"/>
  <c r="E32" i="5"/>
  <c r="E34" i="4"/>
  <c r="C10" i="7" s="1"/>
  <c r="E56" i="5"/>
  <c r="E55" i="5"/>
  <c r="E54" i="5"/>
  <c r="E73" i="5"/>
  <c r="E71" i="5"/>
  <c r="G74" i="5"/>
  <c r="E72" i="5"/>
  <c r="F31" i="2" l="1"/>
  <c r="E55" i="2"/>
  <c r="E54" i="2"/>
  <c r="E53" i="2"/>
  <c r="G37" i="1"/>
  <c r="F36" i="1"/>
  <c r="F35" i="1"/>
  <c r="F34" i="1"/>
  <c r="J80" i="5"/>
  <c r="H78" i="5"/>
  <c r="H77" i="5"/>
  <c r="H79" i="5"/>
  <c r="E13" i="7"/>
  <c r="E91" i="4"/>
  <c r="E11" i="7" s="1"/>
  <c r="E92" i="4"/>
  <c r="E12" i="7" s="1"/>
  <c r="E90" i="4"/>
  <c r="E10" i="7" s="1"/>
  <c r="F62" i="4"/>
  <c r="E92" i="5"/>
  <c r="E93" i="5"/>
  <c r="F63" i="5"/>
  <c r="E91" i="5"/>
  <c r="F19" i="7"/>
  <c r="F42" i="4"/>
  <c r="F18" i="7" s="1"/>
  <c r="F99" i="4"/>
  <c r="F41" i="4"/>
  <c r="F17" i="7" s="1"/>
  <c r="F40" i="4"/>
  <c r="F16" i="7" s="1"/>
  <c r="D7" i="7"/>
  <c r="A42" i="7" s="1"/>
  <c r="E55" i="4"/>
  <c r="D6" i="7" s="1"/>
  <c r="E54" i="4"/>
  <c r="D5" i="7" s="1"/>
  <c r="E53" i="4"/>
  <c r="D4" i="7" s="1"/>
  <c r="H46" i="2"/>
  <c r="J48" i="2"/>
  <c r="H47" i="2"/>
  <c r="H45" i="2"/>
  <c r="C7" i="6"/>
  <c r="A35" i="6" s="1"/>
  <c r="E27" i="3"/>
  <c r="C4" i="6" s="1"/>
  <c r="E29" i="3"/>
  <c r="C6" i="6" s="1"/>
  <c r="E28" i="3"/>
  <c r="C5" i="6" s="1"/>
  <c r="G73" i="5"/>
  <c r="G71" i="5"/>
  <c r="I74" i="5"/>
  <c r="G72" i="5"/>
  <c r="E13" i="6"/>
  <c r="E84" i="3"/>
  <c r="E11" i="6" s="1"/>
  <c r="F61" i="3"/>
  <c r="E83" i="3"/>
  <c r="E10" i="6" s="1"/>
  <c r="E85" i="3"/>
  <c r="E12" i="6" s="1"/>
  <c r="C7" i="7"/>
  <c r="A41" i="7" s="1"/>
  <c r="E29" i="4"/>
  <c r="C5" i="7" s="1"/>
  <c r="E28" i="4"/>
  <c r="C4" i="7" s="1"/>
  <c r="E30" i="4"/>
  <c r="C6" i="7" s="1"/>
  <c r="D7" i="6"/>
  <c r="A36" i="6" s="1"/>
  <c r="E54" i="3"/>
  <c r="D6" i="6" s="1"/>
  <c r="E52" i="3"/>
  <c r="D4" i="6" s="1"/>
  <c r="E53" i="3"/>
  <c r="D5" i="6" s="1"/>
  <c r="G24" i="6"/>
  <c r="F70" i="3"/>
  <c r="G22" i="6" s="1"/>
  <c r="G72" i="3"/>
  <c r="F69" i="3"/>
  <c r="G21" i="6" s="1"/>
  <c r="F71" i="3"/>
  <c r="G23" i="6" s="1"/>
  <c r="F31" i="1"/>
  <c r="E49" i="1"/>
  <c r="E47" i="1"/>
  <c r="E48" i="1"/>
  <c r="F41" i="1"/>
  <c r="F40" i="1"/>
  <c r="G42" i="1"/>
  <c r="F39" i="1"/>
  <c r="G62" i="1"/>
  <c r="F61" i="1"/>
  <c r="F60" i="1"/>
  <c r="F59" i="1"/>
  <c r="M30" i="7"/>
  <c r="J79" i="4"/>
  <c r="H76" i="4"/>
  <c r="M27" i="7" s="1"/>
  <c r="H77" i="4"/>
  <c r="M28" i="7" s="1"/>
  <c r="H78" i="4"/>
  <c r="M29" i="7" s="1"/>
  <c r="E7" i="6"/>
  <c r="A37" i="6" s="1"/>
  <c r="E78" i="3"/>
  <c r="E5" i="6" s="1"/>
  <c r="E77" i="3"/>
  <c r="E4" i="6" s="1"/>
  <c r="F30" i="3"/>
  <c r="E79" i="3"/>
  <c r="E6" i="6" s="1"/>
  <c r="F36" i="2"/>
  <c r="F35" i="2"/>
  <c r="F34" i="2"/>
  <c r="G37" i="2"/>
  <c r="H57" i="5"/>
  <c r="G56" i="5"/>
  <c r="G54" i="5"/>
  <c r="G55" i="5"/>
  <c r="G62" i="2"/>
  <c r="F61" i="2"/>
  <c r="F60" i="2"/>
  <c r="F59" i="2"/>
  <c r="E30" i="5"/>
  <c r="E31" i="5"/>
  <c r="E29" i="5"/>
  <c r="J24" i="7"/>
  <c r="G72" i="4"/>
  <c r="J23" i="7" s="1"/>
  <c r="G70" i="4"/>
  <c r="J21" i="7" s="1"/>
  <c r="I73" i="4"/>
  <c r="G71" i="4"/>
  <c r="J22" i="7" s="1"/>
  <c r="F99" i="5"/>
  <c r="F97" i="5"/>
  <c r="F98" i="5"/>
  <c r="G69" i="5"/>
  <c r="F88" i="5"/>
  <c r="F29" i="5"/>
  <c r="F30" i="5"/>
  <c r="F31" i="5"/>
  <c r="E7" i="7"/>
  <c r="A43" i="7" s="1"/>
  <c r="E86" i="4"/>
  <c r="E6" i="7" s="1"/>
  <c r="E85" i="4"/>
  <c r="E5" i="7" s="1"/>
  <c r="F31" i="4"/>
  <c r="E84" i="4"/>
  <c r="E4" i="7" s="1"/>
  <c r="I42" i="2"/>
  <c r="G40" i="2"/>
  <c r="G41" i="2"/>
  <c r="G39" i="2"/>
  <c r="F19" i="6"/>
  <c r="F92" i="3"/>
  <c r="F41" i="3"/>
  <c r="F18" i="6" s="1"/>
  <c r="F39" i="3"/>
  <c r="F16" i="6" s="1"/>
  <c r="F40" i="3"/>
  <c r="F17" i="6" s="1"/>
  <c r="E30" i="2"/>
  <c r="E29" i="2"/>
  <c r="E28" i="2"/>
  <c r="F55" i="1"/>
  <c r="F54" i="1"/>
  <c r="F53" i="1"/>
  <c r="G56" i="1"/>
  <c r="I40" i="2" l="1"/>
  <c r="I41" i="2"/>
  <c r="I39" i="2"/>
  <c r="K42" i="2"/>
  <c r="C36" i="6"/>
  <c r="D36" i="6" s="1"/>
  <c r="C43" i="7"/>
  <c r="G59" i="2"/>
  <c r="H62" i="2"/>
  <c r="G61" i="2"/>
  <c r="G60" i="2"/>
  <c r="I57" i="5"/>
  <c r="H56" i="5"/>
  <c r="H55" i="5"/>
  <c r="H54" i="5"/>
  <c r="H42" i="1"/>
  <c r="G41" i="1"/>
  <c r="G40" i="1"/>
  <c r="G39" i="1"/>
  <c r="C35" i="6"/>
  <c r="D35" i="6" s="1"/>
  <c r="E35" i="6" s="1"/>
  <c r="C42" i="7"/>
  <c r="D42" i="7"/>
  <c r="E42" i="7" s="1"/>
  <c r="C41" i="7"/>
  <c r="J47" i="2"/>
  <c r="J45" i="2"/>
  <c r="L48" i="2"/>
  <c r="J46" i="2"/>
  <c r="H19" i="7"/>
  <c r="G68" i="4"/>
  <c r="F98" i="4"/>
  <c r="H18" i="7" s="1"/>
  <c r="F97" i="4"/>
  <c r="H17" i="7" s="1"/>
  <c r="F96" i="4"/>
  <c r="H16" i="7" s="1"/>
  <c r="H56" i="1"/>
  <c r="G55" i="1"/>
  <c r="G54" i="1"/>
  <c r="G53" i="1"/>
  <c r="F86" i="5"/>
  <c r="G32" i="5"/>
  <c r="F85" i="5"/>
  <c r="F87" i="5"/>
  <c r="F7" i="7"/>
  <c r="A44" i="7" s="1"/>
  <c r="F28" i="4"/>
  <c r="F4" i="7" s="1"/>
  <c r="F30" i="4"/>
  <c r="F6" i="7" s="1"/>
  <c r="F29" i="4"/>
  <c r="F5" i="7" s="1"/>
  <c r="F56" i="4"/>
  <c r="G68" i="5"/>
  <c r="G66" i="5"/>
  <c r="G67" i="5"/>
  <c r="H44" i="5"/>
  <c r="H37" i="2"/>
  <c r="G36" i="2"/>
  <c r="G35" i="2"/>
  <c r="G34" i="2"/>
  <c r="C37" i="6"/>
  <c r="J77" i="4"/>
  <c r="L79" i="4"/>
  <c r="J78" i="4"/>
  <c r="J76" i="4"/>
  <c r="J24" i="6"/>
  <c r="H72" i="3"/>
  <c r="G69" i="3"/>
  <c r="J21" i="6" s="1"/>
  <c r="G71" i="3"/>
  <c r="J23" i="6" s="1"/>
  <c r="G70" i="3"/>
  <c r="J22" i="6" s="1"/>
  <c r="F61" i="5"/>
  <c r="F60" i="5"/>
  <c r="F62" i="5"/>
  <c r="G38" i="5"/>
  <c r="H19" i="6"/>
  <c r="F91" i="3"/>
  <c r="H18" i="6" s="1"/>
  <c r="F90" i="3"/>
  <c r="H17" i="6" s="1"/>
  <c r="F89" i="3"/>
  <c r="H16" i="6" s="1"/>
  <c r="G67" i="3"/>
  <c r="K73" i="4"/>
  <c r="I72" i="4"/>
  <c r="I71" i="4"/>
  <c r="I70" i="4"/>
  <c r="F7" i="6"/>
  <c r="A38" i="6" s="1"/>
  <c r="F55" i="3"/>
  <c r="F29" i="3"/>
  <c r="F6" i="6" s="1"/>
  <c r="F28" i="3"/>
  <c r="F5" i="6" s="1"/>
  <c r="F27" i="3"/>
  <c r="F4" i="6" s="1"/>
  <c r="H62" i="1"/>
  <c r="G61" i="1"/>
  <c r="G60" i="1"/>
  <c r="G59" i="1"/>
  <c r="F30" i="1"/>
  <c r="F29" i="1"/>
  <c r="F28" i="1"/>
  <c r="F50" i="1"/>
  <c r="G13" i="6"/>
  <c r="F59" i="3"/>
  <c r="G11" i="6" s="1"/>
  <c r="F58" i="3"/>
  <c r="G10" i="6" s="1"/>
  <c r="F60" i="3"/>
  <c r="G12" i="6" s="1"/>
  <c r="G36" i="3"/>
  <c r="K74" i="5"/>
  <c r="I72" i="5"/>
  <c r="I71" i="5"/>
  <c r="I73" i="5"/>
  <c r="G13" i="7"/>
  <c r="F61" i="4"/>
  <c r="G12" i="7" s="1"/>
  <c r="F60" i="4"/>
  <c r="G11" i="7" s="1"/>
  <c r="F59" i="4"/>
  <c r="G10" i="7" s="1"/>
  <c r="G37" i="4"/>
  <c r="J78" i="5"/>
  <c r="J79" i="5"/>
  <c r="J77" i="5"/>
  <c r="L80" i="5"/>
  <c r="G36" i="1"/>
  <c r="G35" i="1"/>
  <c r="G34" i="1"/>
  <c r="H37" i="1"/>
  <c r="F56" i="2"/>
  <c r="F30" i="2"/>
  <c r="F29" i="2"/>
  <c r="F28" i="2"/>
  <c r="F35" i="6" l="1"/>
  <c r="N79" i="4"/>
  <c r="L78" i="4"/>
  <c r="L77" i="4"/>
  <c r="L76" i="4"/>
  <c r="H100" i="5"/>
  <c r="H43" i="5"/>
  <c r="H41" i="5"/>
  <c r="H42" i="5"/>
  <c r="J19" i="7"/>
  <c r="G67" i="4"/>
  <c r="J18" i="7" s="1"/>
  <c r="G66" i="4"/>
  <c r="J17" i="7" s="1"/>
  <c r="G65" i="4"/>
  <c r="J16" i="7" s="1"/>
  <c r="H43" i="4"/>
  <c r="M42" i="2"/>
  <c r="K41" i="2"/>
  <c r="K39" i="2"/>
  <c r="K40" i="2"/>
  <c r="I37" i="1"/>
  <c r="H36" i="1"/>
  <c r="H35" i="1"/>
  <c r="H34" i="1"/>
  <c r="L79" i="5"/>
  <c r="L77" i="5"/>
  <c r="L78" i="5"/>
  <c r="N80" i="5"/>
  <c r="I13" i="7"/>
  <c r="G36" i="4"/>
  <c r="I12" i="7" s="1"/>
  <c r="G34" i="4"/>
  <c r="I10" i="7" s="1"/>
  <c r="G93" i="4"/>
  <c r="G35" i="4"/>
  <c r="I11" i="7" s="1"/>
  <c r="K72" i="5"/>
  <c r="K71" i="5"/>
  <c r="M74" i="5"/>
  <c r="K73" i="5"/>
  <c r="G94" i="5"/>
  <c r="G37" i="5"/>
  <c r="G35" i="5"/>
  <c r="G36" i="5"/>
  <c r="D41" i="7"/>
  <c r="F42" i="7"/>
  <c r="G42" i="7" s="1"/>
  <c r="G35" i="6"/>
  <c r="H35" i="6" s="1"/>
  <c r="D43" i="7"/>
  <c r="E43" i="7" s="1"/>
  <c r="G31" i="2"/>
  <c r="F55" i="2"/>
  <c r="F54" i="2"/>
  <c r="F53" i="2"/>
  <c r="J19" i="6"/>
  <c r="G66" i="3"/>
  <c r="J18" i="6" s="1"/>
  <c r="G64" i="3"/>
  <c r="J16" i="6" s="1"/>
  <c r="H42" i="3"/>
  <c r="G65" i="3"/>
  <c r="J17" i="6" s="1"/>
  <c r="M24" i="6"/>
  <c r="I72" i="3"/>
  <c r="H71" i="3"/>
  <c r="M23" i="6" s="1"/>
  <c r="H70" i="3"/>
  <c r="M22" i="6" s="1"/>
  <c r="H69" i="3"/>
  <c r="M21" i="6" s="1"/>
  <c r="C44" i="7"/>
  <c r="D44" i="7" s="1"/>
  <c r="H54" i="1"/>
  <c r="H53" i="1"/>
  <c r="I56" i="1"/>
  <c r="H55" i="1"/>
  <c r="I13" i="6"/>
  <c r="G35" i="3"/>
  <c r="I12" i="6" s="1"/>
  <c r="G33" i="3"/>
  <c r="I10" i="6" s="1"/>
  <c r="G86" i="3"/>
  <c r="G34" i="3"/>
  <c r="I11" i="6" s="1"/>
  <c r="I62" i="1"/>
  <c r="H61" i="1"/>
  <c r="H60" i="1"/>
  <c r="H59" i="1"/>
  <c r="G7" i="6"/>
  <c r="A39" i="6" s="1"/>
  <c r="F80" i="3"/>
  <c r="F54" i="3"/>
  <c r="G6" i="6" s="1"/>
  <c r="F52" i="3"/>
  <c r="G4" i="6" s="1"/>
  <c r="F53" i="3"/>
  <c r="G5" i="6" s="1"/>
  <c r="D37" i="6"/>
  <c r="I62" i="2"/>
  <c r="H61" i="2"/>
  <c r="H60" i="2"/>
  <c r="H59" i="2"/>
  <c r="G7" i="7"/>
  <c r="A45" i="7" s="1"/>
  <c r="F55" i="4"/>
  <c r="G6" i="7" s="1"/>
  <c r="F54" i="4"/>
  <c r="G5" i="7" s="1"/>
  <c r="F87" i="4"/>
  <c r="F53" i="4"/>
  <c r="G4" i="7" s="1"/>
  <c r="F49" i="1"/>
  <c r="F48" i="1"/>
  <c r="F47" i="1"/>
  <c r="G31" i="1"/>
  <c r="C38" i="6"/>
  <c r="K71" i="4"/>
  <c r="K72" i="4"/>
  <c r="K70" i="4"/>
  <c r="M73" i="4"/>
  <c r="H36" i="2"/>
  <c r="I37" i="2"/>
  <c r="H35" i="2"/>
  <c r="H34" i="2"/>
  <c r="G88" i="5"/>
  <c r="G31" i="5"/>
  <c r="G30" i="5"/>
  <c r="G29" i="5"/>
  <c r="L47" i="2"/>
  <c r="L45" i="2"/>
  <c r="N48" i="2"/>
  <c r="L46" i="2"/>
  <c r="H41" i="1"/>
  <c r="H40" i="1"/>
  <c r="H39" i="1"/>
  <c r="I42" i="1"/>
  <c r="I56" i="5"/>
  <c r="I55" i="5"/>
  <c r="I54" i="5"/>
  <c r="J57" i="5"/>
  <c r="E36" i="6"/>
  <c r="F36" i="6" s="1"/>
  <c r="F43" i="7" l="1"/>
  <c r="M71" i="4"/>
  <c r="M70" i="4"/>
  <c r="O73" i="4"/>
  <c r="M72" i="4"/>
  <c r="J37" i="2"/>
  <c r="I36" i="2"/>
  <c r="I35" i="2"/>
  <c r="I34" i="2"/>
  <c r="G87" i="5"/>
  <c r="G86" i="5"/>
  <c r="G85" i="5"/>
  <c r="H32" i="5"/>
  <c r="G50" i="1"/>
  <c r="G30" i="1"/>
  <c r="G29" i="1"/>
  <c r="G28" i="1"/>
  <c r="C45" i="7"/>
  <c r="D45" i="7" s="1"/>
  <c r="E37" i="6"/>
  <c r="H7" i="6"/>
  <c r="A40" i="6" s="1"/>
  <c r="F77" i="3"/>
  <c r="H4" i="6" s="1"/>
  <c r="G30" i="3"/>
  <c r="F79" i="3"/>
  <c r="H6" i="6" s="1"/>
  <c r="F78" i="3"/>
  <c r="H5" i="6" s="1"/>
  <c r="J56" i="1"/>
  <c r="I55" i="1"/>
  <c r="I54" i="1"/>
  <c r="I53" i="1"/>
  <c r="E44" i="7"/>
  <c r="I71" i="3"/>
  <c r="I70" i="3"/>
  <c r="I69" i="3"/>
  <c r="J72" i="3"/>
  <c r="G43" i="7"/>
  <c r="H43" i="7" s="1"/>
  <c r="H42" i="7"/>
  <c r="M73" i="5"/>
  <c r="M71" i="5"/>
  <c r="M72" i="5"/>
  <c r="O74" i="5"/>
  <c r="K13" i="7"/>
  <c r="H62" i="4"/>
  <c r="G91" i="4"/>
  <c r="K11" i="7" s="1"/>
  <c r="G90" i="4"/>
  <c r="K10" i="7" s="1"/>
  <c r="G92" i="4"/>
  <c r="K12" i="7" s="1"/>
  <c r="N79" i="5"/>
  <c r="N77" i="5"/>
  <c r="P80" i="5"/>
  <c r="N78" i="5"/>
  <c r="L19" i="7"/>
  <c r="H42" i="4"/>
  <c r="L18" i="7" s="1"/>
  <c r="H40" i="4"/>
  <c r="L16" i="7" s="1"/>
  <c r="H99" i="4"/>
  <c r="H41" i="4"/>
  <c r="L17" i="7" s="1"/>
  <c r="H99" i="5"/>
  <c r="H97" i="5"/>
  <c r="H98" i="5"/>
  <c r="I69" i="5"/>
  <c r="N78" i="4"/>
  <c r="N76" i="4"/>
  <c r="N77" i="4"/>
  <c r="P79" i="4"/>
  <c r="P48" i="2"/>
  <c r="N45" i="2"/>
  <c r="N46" i="2"/>
  <c r="N47" i="2"/>
  <c r="K13" i="6"/>
  <c r="H61" i="3"/>
  <c r="G85" i="3"/>
  <c r="K12" i="6" s="1"/>
  <c r="G83" i="3"/>
  <c r="K10" i="6" s="1"/>
  <c r="G84" i="3"/>
  <c r="K11" i="6" s="1"/>
  <c r="F44" i="7"/>
  <c r="L19" i="6"/>
  <c r="H40" i="3"/>
  <c r="L17" i="6" s="1"/>
  <c r="H92" i="3"/>
  <c r="H39" i="3"/>
  <c r="L16" i="6" s="1"/>
  <c r="H41" i="3"/>
  <c r="L18" i="6" s="1"/>
  <c r="I36" i="1"/>
  <c r="I35" i="1"/>
  <c r="I34" i="1"/>
  <c r="J37" i="1"/>
  <c r="M41" i="2"/>
  <c r="M39" i="2"/>
  <c r="O42" i="2"/>
  <c r="M40" i="2"/>
  <c r="K57" i="5"/>
  <c r="J56" i="5"/>
  <c r="J55" i="5"/>
  <c r="J54" i="5"/>
  <c r="J42" i="1"/>
  <c r="I40" i="1"/>
  <c r="I39" i="1"/>
  <c r="I41" i="1"/>
  <c r="D38" i="6"/>
  <c r="H7" i="7"/>
  <c r="A46" i="7" s="1"/>
  <c r="F85" i="4"/>
  <c r="H5" i="7" s="1"/>
  <c r="G31" i="4"/>
  <c r="F84" i="4"/>
  <c r="H4" i="7" s="1"/>
  <c r="F86" i="4"/>
  <c r="H6" i="7" s="1"/>
  <c r="I61" i="2"/>
  <c r="I60" i="2"/>
  <c r="I59" i="2"/>
  <c r="J62" i="2"/>
  <c r="C39" i="6"/>
  <c r="I61" i="1"/>
  <c r="I60" i="1"/>
  <c r="I59" i="1"/>
  <c r="J62" i="1"/>
  <c r="G36" i="6"/>
  <c r="H36" i="6" s="1"/>
  <c r="G56" i="2"/>
  <c r="G30" i="2"/>
  <c r="G29" i="2"/>
  <c r="G28" i="2"/>
  <c r="G93" i="5"/>
  <c r="G91" i="5"/>
  <c r="H63" i="5"/>
  <c r="G92" i="5"/>
  <c r="E41" i="7"/>
  <c r="G44" i="7" l="1"/>
  <c r="H44" i="7" s="1"/>
  <c r="P78" i="5"/>
  <c r="P79" i="5"/>
  <c r="P77" i="5"/>
  <c r="O73" i="5"/>
  <c r="O71" i="5"/>
  <c r="O72" i="5"/>
  <c r="P46" i="2"/>
  <c r="P47" i="2"/>
  <c r="P45" i="2"/>
  <c r="I7" i="6"/>
  <c r="A41" i="6" s="1"/>
  <c r="G29" i="3"/>
  <c r="I6" i="6" s="1"/>
  <c r="G28" i="3"/>
  <c r="I5" i="6" s="1"/>
  <c r="G27" i="3"/>
  <c r="I4" i="6" s="1"/>
  <c r="G55" i="3"/>
  <c r="E38" i="6"/>
  <c r="G55" i="2"/>
  <c r="G54" i="2"/>
  <c r="G53" i="2"/>
  <c r="H31" i="2"/>
  <c r="K62" i="2"/>
  <c r="J61" i="2"/>
  <c r="J60" i="2"/>
  <c r="J59" i="2"/>
  <c r="C46" i="7"/>
  <c r="D46" i="7"/>
  <c r="E46" i="7" s="1"/>
  <c r="O41" i="2"/>
  <c r="O39" i="2"/>
  <c r="O40" i="2"/>
  <c r="M13" i="6"/>
  <c r="H60" i="3"/>
  <c r="M12" i="6" s="1"/>
  <c r="H58" i="3"/>
  <c r="M10" i="6" s="1"/>
  <c r="I36" i="3"/>
  <c r="H59" i="3"/>
  <c r="M11" i="6" s="1"/>
  <c r="O72" i="4"/>
  <c r="O70" i="4"/>
  <c r="O71" i="4"/>
  <c r="K62" i="1"/>
  <c r="J61" i="1"/>
  <c r="J60" i="1"/>
  <c r="J59" i="1"/>
  <c r="D39" i="6"/>
  <c r="I7" i="7"/>
  <c r="A47" i="7" s="1"/>
  <c r="G30" i="4"/>
  <c r="I6" i="7" s="1"/>
  <c r="G56" i="4"/>
  <c r="G29" i="4"/>
  <c r="I5" i="7" s="1"/>
  <c r="G28" i="4"/>
  <c r="I4" i="7" s="1"/>
  <c r="F37" i="6"/>
  <c r="J39" i="1"/>
  <c r="K42" i="1"/>
  <c r="J41" i="1"/>
  <c r="J40" i="1"/>
  <c r="L57" i="5"/>
  <c r="K55" i="5"/>
  <c r="K56" i="5"/>
  <c r="K54" i="5"/>
  <c r="P78" i="4"/>
  <c r="P77" i="4"/>
  <c r="P76" i="4"/>
  <c r="I68" i="5"/>
  <c r="I66" i="5"/>
  <c r="J44" i="5"/>
  <c r="I67" i="5"/>
  <c r="M13" i="7"/>
  <c r="H60" i="4"/>
  <c r="M11" i="7" s="1"/>
  <c r="H59" i="4"/>
  <c r="M10" i="7" s="1"/>
  <c r="I37" i="4"/>
  <c r="H61" i="4"/>
  <c r="M12" i="7" s="1"/>
  <c r="J71" i="3"/>
  <c r="J70" i="3"/>
  <c r="K72" i="3"/>
  <c r="J69" i="3"/>
  <c r="J55" i="1"/>
  <c r="J54" i="1"/>
  <c r="J53" i="1"/>
  <c r="K56" i="1"/>
  <c r="E45" i="7"/>
  <c r="F45" i="7" s="1"/>
  <c r="G49" i="1"/>
  <c r="G48" i="1"/>
  <c r="G47" i="1"/>
  <c r="H31" i="1"/>
  <c r="J36" i="2"/>
  <c r="J35" i="2"/>
  <c r="J34" i="2"/>
  <c r="K37" i="2"/>
  <c r="H88" i="5"/>
  <c r="H29" i="5"/>
  <c r="H30" i="5"/>
  <c r="H31" i="5"/>
  <c r="F41" i="7"/>
  <c r="G41" i="7" s="1"/>
  <c r="H41" i="7" s="1"/>
  <c r="N19" i="6"/>
  <c r="H91" i="3"/>
  <c r="N18" i="6" s="1"/>
  <c r="H89" i="3"/>
  <c r="N16" i="6" s="1"/>
  <c r="H90" i="3"/>
  <c r="N17" i="6" s="1"/>
  <c r="I67" i="3"/>
  <c r="H61" i="5"/>
  <c r="H60" i="5"/>
  <c r="H62" i="5"/>
  <c r="I38" i="5"/>
  <c r="K37" i="1"/>
  <c r="J36" i="1"/>
  <c r="J35" i="1"/>
  <c r="J34" i="1"/>
  <c r="N19" i="7"/>
  <c r="H98" i="4"/>
  <c r="N18" i="7" s="1"/>
  <c r="H96" i="4"/>
  <c r="N16" i="7" s="1"/>
  <c r="H97" i="4"/>
  <c r="N17" i="7" s="1"/>
  <c r="I68" i="4"/>
  <c r="C40" i="6"/>
  <c r="D40" i="6" s="1"/>
  <c r="G37" i="6" l="1"/>
  <c r="H37" i="6" s="1"/>
  <c r="F38" i="6"/>
  <c r="G38" i="6" s="1"/>
  <c r="G45" i="7"/>
  <c r="H45" i="7"/>
  <c r="I67" i="4"/>
  <c r="I65" i="4"/>
  <c r="I66" i="4"/>
  <c r="J43" i="4"/>
  <c r="K55" i="1"/>
  <c r="L56" i="1"/>
  <c r="K54" i="1"/>
  <c r="K53" i="1"/>
  <c r="I86" i="3"/>
  <c r="I33" i="3"/>
  <c r="I35" i="3"/>
  <c r="I34" i="3"/>
  <c r="F46" i="7"/>
  <c r="G46" i="7" s="1"/>
  <c r="K61" i="2"/>
  <c r="K60" i="2"/>
  <c r="K59" i="2"/>
  <c r="L62" i="2"/>
  <c r="J7" i="6"/>
  <c r="A42" i="6" s="1"/>
  <c r="G80" i="3"/>
  <c r="G54" i="3"/>
  <c r="J6" i="6" s="1"/>
  <c r="G53" i="3"/>
  <c r="J5" i="6" s="1"/>
  <c r="G52" i="3"/>
  <c r="J4" i="6" s="1"/>
  <c r="C41" i="6"/>
  <c r="D41" i="6" s="1"/>
  <c r="E41" i="6" s="1"/>
  <c r="F40" i="6"/>
  <c r="E40" i="6"/>
  <c r="I94" i="5"/>
  <c r="I37" i="5"/>
  <c r="I35" i="5"/>
  <c r="I36" i="5"/>
  <c r="J42" i="3"/>
  <c r="I64" i="3"/>
  <c r="I65" i="3"/>
  <c r="I66" i="3"/>
  <c r="K34" i="2"/>
  <c r="L37" i="2"/>
  <c r="K36" i="2"/>
  <c r="K35" i="2"/>
  <c r="K70" i="3"/>
  <c r="L72" i="3"/>
  <c r="K69" i="3"/>
  <c r="K71" i="3"/>
  <c r="I36" i="4"/>
  <c r="I34" i="4"/>
  <c r="I93" i="4"/>
  <c r="I35" i="4"/>
  <c r="C47" i="7"/>
  <c r="H30" i="2"/>
  <c r="H56" i="2"/>
  <c r="H29" i="2"/>
  <c r="H28" i="2"/>
  <c r="L37" i="1"/>
  <c r="K36" i="1"/>
  <c r="K35" i="1"/>
  <c r="K34" i="1"/>
  <c r="M57" i="5"/>
  <c r="L56" i="5"/>
  <c r="L55" i="5"/>
  <c r="L54" i="5"/>
  <c r="J7" i="7"/>
  <c r="A48" i="7" s="1"/>
  <c r="G54" i="4"/>
  <c r="J5" i="7" s="1"/>
  <c r="G87" i="4"/>
  <c r="G53" i="4"/>
  <c r="J4" i="7" s="1"/>
  <c r="G55" i="4"/>
  <c r="J6" i="7" s="1"/>
  <c r="L62" i="1"/>
  <c r="K61" i="1"/>
  <c r="K60" i="1"/>
  <c r="K59" i="1"/>
  <c r="H87" i="5"/>
  <c r="H86" i="5"/>
  <c r="H85" i="5"/>
  <c r="I32" i="5"/>
  <c r="H29" i="1"/>
  <c r="H28" i="1"/>
  <c r="H50" i="1"/>
  <c r="H30" i="1"/>
  <c r="J100" i="5"/>
  <c r="J42" i="5"/>
  <c r="J43" i="5"/>
  <c r="J41" i="5"/>
  <c r="L42" i="1"/>
  <c r="K41" i="1"/>
  <c r="K40" i="1"/>
  <c r="K39" i="1"/>
  <c r="E39" i="6"/>
  <c r="F39" i="6" s="1"/>
  <c r="H38" i="6" l="1"/>
  <c r="G40" i="6"/>
  <c r="H40" i="6"/>
  <c r="F41" i="6"/>
  <c r="G41" i="6" s="1"/>
  <c r="L55" i="1"/>
  <c r="L54" i="1"/>
  <c r="M56" i="1"/>
  <c r="L53" i="1"/>
  <c r="J40" i="4"/>
  <c r="J42" i="4"/>
  <c r="J99" i="4"/>
  <c r="J41" i="4"/>
  <c r="M72" i="3"/>
  <c r="L69" i="3"/>
  <c r="L71" i="3"/>
  <c r="L70" i="3"/>
  <c r="L35" i="2"/>
  <c r="L34" i="2"/>
  <c r="M37" i="2"/>
  <c r="L36" i="2"/>
  <c r="H46" i="7"/>
  <c r="I85" i="3"/>
  <c r="I83" i="3"/>
  <c r="J61" i="3"/>
  <c r="I84" i="3"/>
  <c r="I31" i="1"/>
  <c r="H49" i="1"/>
  <c r="H48" i="1"/>
  <c r="H47" i="1"/>
  <c r="M37" i="1"/>
  <c r="L36" i="1"/>
  <c r="L35" i="1"/>
  <c r="L34" i="1"/>
  <c r="L41" i="1"/>
  <c r="L40" i="1"/>
  <c r="L39" i="1"/>
  <c r="M42" i="1"/>
  <c r="J98" i="5"/>
  <c r="J97" i="5"/>
  <c r="K69" i="5"/>
  <c r="J99" i="5"/>
  <c r="K7" i="7"/>
  <c r="A49" i="7" s="1"/>
  <c r="H31" i="4"/>
  <c r="G84" i="4"/>
  <c r="K4" i="7" s="1"/>
  <c r="G86" i="4"/>
  <c r="K6" i="7" s="1"/>
  <c r="G85" i="4"/>
  <c r="K5" i="7" s="1"/>
  <c r="D47" i="7"/>
  <c r="J40" i="3"/>
  <c r="J92" i="3"/>
  <c r="J39" i="3"/>
  <c r="J41" i="3"/>
  <c r="I93" i="5"/>
  <c r="I91" i="5"/>
  <c r="J63" i="5"/>
  <c r="I92" i="5"/>
  <c r="K7" i="6"/>
  <c r="A43" i="6" s="1"/>
  <c r="G79" i="3"/>
  <c r="K6" i="6" s="1"/>
  <c r="G78" i="3"/>
  <c r="K5" i="6" s="1"/>
  <c r="G77" i="3"/>
  <c r="K4" i="6" s="1"/>
  <c r="H30" i="3"/>
  <c r="G39" i="6"/>
  <c r="H39" i="6" s="1"/>
  <c r="C48" i="7"/>
  <c r="M56" i="5"/>
  <c r="M55" i="5"/>
  <c r="M54" i="5"/>
  <c r="N57" i="5"/>
  <c r="I92" i="4"/>
  <c r="I90" i="4"/>
  <c r="J62" i="4"/>
  <c r="I91" i="4"/>
  <c r="L59" i="2"/>
  <c r="M62" i="2"/>
  <c r="L60" i="2"/>
  <c r="L61" i="2"/>
  <c r="E47" i="7"/>
  <c r="I31" i="5"/>
  <c r="I30" i="5"/>
  <c r="I88" i="5"/>
  <c r="I29" i="5"/>
  <c r="M62" i="1"/>
  <c r="L61" i="1"/>
  <c r="L60" i="1"/>
  <c r="L59" i="1"/>
  <c r="H53" i="2"/>
  <c r="I31" i="2"/>
  <c r="H55" i="2"/>
  <c r="H54" i="2"/>
  <c r="C42" i="6"/>
  <c r="L7" i="6" l="1"/>
  <c r="A44" i="6" s="1"/>
  <c r="H55" i="3"/>
  <c r="H29" i="3"/>
  <c r="L6" i="6" s="1"/>
  <c r="H28" i="3"/>
  <c r="L5" i="6" s="1"/>
  <c r="H27" i="3"/>
  <c r="L4" i="6" s="1"/>
  <c r="C43" i="6"/>
  <c r="D43" i="6" s="1"/>
  <c r="N42" i="1"/>
  <c r="M41" i="1"/>
  <c r="M40" i="1"/>
  <c r="M39" i="1"/>
  <c r="M71" i="3"/>
  <c r="M70" i="3"/>
  <c r="M69" i="3"/>
  <c r="N72" i="3"/>
  <c r="H41" i="6"/>
  <c r="C49" i="7"/>
  <c r="D49" i="7" s="1"/>
  <c r="I50" i="1"/>
  <c r="I30" i="1"/>
  <c r="I29" i="1"/>
  <c r="I28" i="1"/>
  <c r="N55" i="5"/>
  <c r="N54" i="5"/>
  <c r="O57" i="5"/>
  <c r="N56" i="5"/>
  <c r="D48" i="7"/>
  <c r="L44" i="5"/>
  <c r="K67" i="5"/>
  <c r="K68" i="5"/>
  <c r="K66" i="5"/>
  <c r="J60" i="3"/>
  <c r="J58" i="3"/>
  <c r="K36" i="3"/>
  <c r="J59" i="3"/>
  <c r="M61" i="1"/>
  <c r="M60" i="1"/>
  <c r="M59" i="1"/>
  <c r="N62" i="1"/>
  <c r="N62" i="2"/>
  <c r="M60" i="2"/>
  <c r="M59" i="2"/>
  <c r="M61" i="2"/>
  <c r="K67" i="3"/>
  <c r="J89" i="3"/>
  <c r="J91" i="3"/>
  <c r="J90" i="3"/>
  <c r="M36" i="1"/>
  <c r="M35" i="1"/>
  <c r="M34" i="1"/>
  <c r="N37" i="1"/>
  <c r="D42" i="6"/>
  <c r="E42" i="6" s="1"/>
  <c r="I87" i="5"/>
  <c r="I85" i="5"/>
  <c r="I86" i="5"/>
  <c r="J32" i="5"/>
  <c r="I30" i="2"/>
  <c r="I28" i="2"/>
  <c r="I56" i="2"/>
  <c r="I29" i="2"/>
  <c r="K37" i="4"/>
  <c r="J61" i="4"/>
  <c r="J60" i="4"/>
  <c r="J59" i="4"/>
  <c r="J62" i="5"/>
  <c r="J60" i="5"/>
  <c r="K38" i="5"/>
  <c r="J61" i="5"/>
  <c r="F47" i="7"/>
  <c r="G47" i="7" s="1"/>
  <c r="L7" i="7"/>
  <c r="A50" i="7" s="1"/>
  <c r="H30" i="4"/>
  <c r="L6" i="7" s="1"/>
  <c r="H29" i="4"/>
  <c r="L5" i="7" s="1"/>
  <c r="H28" i="4"/>
  <c r="L4" i="7" s="1"/>
  <c r="H56" i="4"/>
  <c r="N37" i="2"/>
  <c r="M36" i="2"/>
  <c r="M35" i="2"/>
  <c r="M34" i="2"/>
  <c r="J98" i="4"/>
  <c r="J97" i="4"/>
  <c r="J96" i="4"/>
  <c r="K68" i="4"/>
  <c r="N56" i="1"/>
  <c r="M55" i="1"/>
  <c r="M54" i="1"/>
  <c r="M53" i="1"/>
  <c r="E48" i="7" l="1"/>
  <c r="H48" i="7" s="1"/>
  <c r="F48" i="7"/>
  <c r="G48" i="7"/>
  <c r="E43" i="6"/>
  <c r="F42" i="6"/>
  <c r="G42" i="6"/>
  <c r="N36" i="2"/>
  <c r="N35" i="2"/>
  <c r="N34" i="2"/>
  <c r="O37" i="2"/>
  <c r="J31" i="1"/>
  <c r="I48" i="1"/>
  <c r="I49" i="1"/>
  <c r="I47" i="1"/>
  <c r="N41" i="1"/>
  <c r="O42" i="1"/>
  <c r="N39" i="1"/>
  <c r="N40" i="1"/>
  <c r="L43" i="4"/>
  <c r="K65" i="4"/>
  <c r="K67" i="4"/>
  <c r="K66" i="4"/>
  <c r="M7" i="7"/>
  <c r="A51" i="7" s="1"/>
  <c r="H87" i="4"/>
  <c r="H53" i="4"/>
  <c r="M4" i="7" s="1"/>
  <c r="H55" i="4"/>
  <c r="M6" i="7" s="1"/>
  <c r="H54" i="4"/>
  <c r="M5" i="7" s="1"/>
  <c r="C50" i="7"/>
  <c r="D50" i="7"/>
  <c r="I55" i="2"/>
  <c r="I54" i="2"/>
  <c r="J31" i="2"/>
  <c r="I53" i="2"/>
  <c r="N71" i="3"/>
  <c r="N70" i="3"/>
  <c r="N69" i="3"/>
  <c r="O72" i="3"/>
  <c r="H47" i="7"/>
  <c r="J30" i="5"/>
  <c r="J88" i="5"/>
  <c r="J31" i="5"/>
  <c r="J29" i="5"/>
  <c r="K65" i="3"/>
  <c r="K66" i="3"/>
  <c r="K64" i="3"/>
  <c r="L42" i="3"/>
  <c r="O62" i="2"/>
  <c r="N60" i="2"/>
  <c r="N59" i="2"/>
  <c r="N61" i="2"/>
  <c r="L100" i="5"/>
  <c r="L42" i="5"/>
  <c r="L43" i="5"/>
  <c r="L41" i="5"/>
  <c r="E49" i="7"/>
  <c r="F49" i="7" s="1"/>
  <c r="G49" i="7" s="1"/>
  <c r="F43" i="6"/>
  <c r="G43" i="6" s="1"/>
  <c r="H43" i="6" s="1"/>
  <c r="M7" i="6"/>
  <c r="A45" i="6" s="1"/>
  <c r="H80" i="3"/>
  <c r="H54" i="3"/>
  <c r="M6" i="6" s="1"/>
  <c r="H53" i="3"/>
  <c r="M5" i="6" s="1"/>
  <c r="H52" i="3"/>
  <c r="M4" i="6" s="1"/>
  <c r="H42" i="6"/>
  <c r="N55" i="1"/>
  <c r="N54" i="1"/>
  <c r="N53" i="1"/>
  <c r="O56" i="1"/>
  <c r="K94" i="5"/>
  <c r="K36" i="5"/>
  <c r="K37" i="5"/>
  <c r="K35" i="5"/>
  <c r="K86" i="3"/>
  <c r="K34" i="3"/>
  <c r="K35" i="3"/>
  <c r="K33" i="3"/>
  <c r="P57" i="5"/>
  <c r="O56" i="5"/>
  <c r="O54" i="5"/>
  <c r="O55" i="5"/>
  <c r="K93" i="4"/>
  <c r="K36" i="4"/>
  <c r="K35" i="4"/>
  <c r="K34" i="4"/>
  <c r="O37" i="1"/>
  <c r="N36" i="1"/>
  <c r="N35" i="1"/>
  <c r="N34" i="1"/>
  <c r="N61" i="1"/>
  <c r="N60" i="1"/>
  <c r="N59" i="1"/>
  <c r="O62" i="1"/>
  <c r="C44" i="6"/>
  <c r="E50" i="7" l="1"/>
  <c r="F50" i="7"/>
  <c r="H50" i="7" s="1"/>
  <c r="N7" i="6"/>
  <c r="A46" i="6" s="1"/>
  <c r="H79" i="3"/>
  <c r="N6" i="6" s="1"/>
  <c r="H78" i="3"/>
  <c r="N5" i="6" s="1"/>
  <c r="H77" i="3"/>
  <c r="N4" i="6" s="1"/>
  <c r="I30" i="3"/>
  <c r="L98" i="5"/>
  <c r="L99" i="5"/>
  <c r="L97" i="5"/>
  <c r="M69" i="5"/>
  <c r="O61" i="2"/>
  <c r="P62" i="2"/>
  <c r="O60" i="2"/>
  <c r="O59" i="2"/>
  <c r="N7" i="7"/>
  <c r="A52" i="7" s="1"/>
  <c r="H86" i="4"/>
  <c r="N6" i="7" s="1"/>
  <c r="H85" i="4"/>
  <c r="N5" i="7" s="1"/>
  <c r="H84" i="4"/>
  <c r="N4" i="7" s="1"/>
  <c r="I31" i="4"/>
  <c r="P42" i="1"/>
  <c r="O41" i="1"/>
  <c r="O40" i="1"/>
  <c r="O39" i="1"/>
  <c r="C51" i="7"/>
  <c r="O71" i="3"/>
  <c r="O70" i="3"/>
  <c r="P72" i="3"/>
  <c r="O69" i="3"/>
  <c r="H49" i="7"/>
  <c r="G50" i="7"/>
  <c r="P37" i="2"/>
  <c r="O36" i="2"/>
  <c r="O35" i="2"/>
  <c r="O34" i="2"/>
  <c r="O60" i="1"/>
  <c r="O59" i="1"/>
  <c r="P62" i="1"/>
  <c r="O61" i="1"/>
  <c r="P56" i="1"/>
  <c r="O54" i="1"/>
  <c r="O53" i="1"/>
  <c r="O55" i="1"/>
  <c r="J56" i="2"/>
  <c r="J30" i="2"/>
  <c r="J29" i="2"/>
  <c r="J28" i="2"/>
  <c r="C45" i="6"/>
  <c r="L92" i="3"/>
  <c r="L41" i="3"/>
  <c r="L39" i="3"/>
  <c r="L40" i="3"/>
  <c r="L99" i="4"/>
  <c r="L41" i="4"/>
  <c r="L42" i="4"/>
  <c r="L40" i="4"/>
  <c r="J30" i="1"/>
  <c r="J29" i="1"/>
  <c r="J28" i="1"/>
  <c r="J50" i="1"/>
  <c r="D44" i="6"/>
  <c r="E44" i="6" s="1"/>
  <c r="O36" i="1"/>
  <c r="P37" i="1"/>
  <c r="O35" i="1"/>
  <c r="O34" i="1"/>
  <c r="L62" i="4"/>
  <c r="K92" i="4"/>
  <c r="K91" i="4"/>
  <c r="K90" i="4"/>
  <c r="P56" i="5"/>
  <c r="P55" i="5"/>
  <c r="P54" i="5"/>
  <c r="K85" i="3"/>
  <c r="K84" i="3"/>
  <c r="K83" i="3"/>
  <c r="L61" i="3"/>
  <c r="K92" i="5"/>
  <c r="K91" i="5"/>
  <c r="K93" i="5"/>
  <c r="L63" i="5"/>
  <c r="J87" i="5"/>
  <c r="J85" i="5"/>
  <c r="K32" i="5"/>
  <c r="J86" i="5"/>
  <c r="L62" i="5" l="1"/>
  <c r="L60" i="5"/>
  <c r="M38" i="5"/>
  <c r="L61" i="5"/>
  <c r="L97" i="4"/>
  <c r="M68" i="4"/>
  <c r="L96" i="4"/>
  <c r="L98" i="4"/>
  <c r="M67" i="5"/>
  <c r="N44" i="5"/>
  <c r="M68" i="5"/>
  <c r="M66" i="5"/>
  <c r="I28" i="3"/>
  <c r="I29" i="3"/>
  <c r="I55" i="3"/>
  <c r="I27" i="3"/>
  <c r="C46" i="6"/>
  <c r="D46" i="6" s="1"/>
  <c r="I56" i="4"/>
  <c r="I30" i="4"/>
  <c r="I29" i="4"/>
  <c r="I28" i="4"/>
  <c r="F44" i="6"/>
  <c r="L90" i="3"/>
  <c r="M67" i="3"/>
  <c r="L91" i="3"/>
  <c r="L89" i="3"/>
  <c r="J49" i="1"/>
  <c r="J48" i="1"/>
  <c r="J47" i="1"/>
  <c r="K31" i="1"/>
  <c r="C52" i="7"/>
  <c r="L60" i="3"/>
  <c r="L59" i="3"/>
  <c r="M36" i="3"/>
  <c r="L58" i="3"/>
  <c r="P61" i="1"/>
  <c r="P60" i="1"/>
  <c r="P59" i="1"/>
  <c r="K88" i="5"/>
  <c r="K31" i="5"/>
  <c r="K30" i="5"/>
  <c r="K29" i="5"/>
  <c r="P36" i="1"/>
  <c r="P35" i="1"/>
  <c r="P34" i="1"/>
  <c r="D45" i="6"/>
  <c r="E45" i="6" s="1"/>
  <c r="F45" i="6" s="1"/>
  <c r="L61" i="4"/>
  <c r="L59" i="4"/>
  <c r="M37" i="4"/>
  <c r="L60" i="4"/>
  <c r="K31" i="2"/>
  <c r="J55" i="2"/>
  <c r="J54" i="2"/>
  <c r="J53" i="2"/>
  <c r="P55" i="1"/>
  <c r="P54" i="1"/>
  <c r="P53" i="1"/>
  <c r="P35" i="2"/>
  <c r="P34" i="2"/>
  <c r="P36" i="2"/>
  <c r="P70" i="3"/>
  <c r="P69" i="3"/>
  <c r="P71" i="3"/>
  <c r="D51" i="7"/>
  <c r="P41" i="1"/>
  <c r="P40" i="1"/>
  <c r="P39" i="1"/>
  <c r="P61" i="2"/>
  <c r="P60" i="2"/>
  <c r="P59" i="2"/>
  <c r="G44" i="6"/>
  <c r="H44" i="6" l="1"/>
  <c r="K56" i="2"/>
  <c r="K30" i="2"/>
  <c r="K29" i="2"/>
  <c r="K28" i="2"/>
  <c r="G45" i="6"/>
  <c r="H45" i="6" s="1"/>
  <c r="E46" i="6"/>
  <c r="K87" i="5"/>
  <c r="K86" i="5"/>
  <c r="K85" i="5"/>
  <c r="L32" i="5"/>
  <c r="D52" i="7"/>
  <c r="E51" i="7"/>
  <c r="F51" i="7"/>
  <c r="M93" i="4"/>
  <c r="M35" i="4"/>
  <c r="M36" i="4"/>
  <c r="M34" i="4"/>
  <c r="M66" i="3"/>
  <c r="M65" i="3"/>
  <c r="M64" i="3"/>
  <c r="N42" i="3"/>
  <c r="N100" i="5"/>
  <c r="N43" i="5"/>
  <c r="N41" i="5"/>
  <c r="N42" i="5"/>
  <c r="M66" i="4"/>
  <c r="N43" i="4"/>
  <c r="M67" i="4"/>
  <c r="M65" i="4"/>
  <c r="K50" i="1"/>
  <c r="K30" i="1"/>
  <c r="K29" i="1"/>
  <c r="K28" i="1"/>
  <c r="F46" i="6"/>
  <c r="M86" i="3"/>
  <c r="M34" i="3"/>
  <c r="M33" i="3"/>
  <c r="M35" i="3"/>
  <c r="I55" i="4"/>
  <c r="I54" i="4"/>
  <c r="I53" i="4"/>
  <c r="I87" i="4"/>
  <c r="I80" i="3"/>
  <c r="I54" i="3"/>
  <c r="I52" i="3"/>
  <c r="I53" i="3"/>
  <c r="M94" i="5"/>
  <c r="M36" i="5"/>
  <c r="M37" i="5"/>
  <c r="M35" i="5"/>
  <c r="G51" i="7"/>
  <c r="G46" i="6" l="1"/>
  <c r="H46" i="6" s="1"/>
  <c r="H51" i="7"/>
  <c r="I79" i="3"/>
  <c r="I78" i="3"/>
  <c r="I77" i="3"/>
  <c r="J30" i="3"/>
  <c r="N41" i="3"/>
  <c r="N39" i="3"/>
  <c r="N92" i="3"/>
  <c r="N40" i="3"/>
  <c r="K55" i="2"/>
  <c r="K54" i="2"/>
  <c r="K53" i="2"/>
  <c r="L31" i="2"/>
  <c r="I86" i="4"/>
  <c r="I85" i="4"/>
  <c r="J31" i="4"/>
  <c r="I84" i="4"/>
  <c r="E52" i="7"/>
  <c r="M84" i="3"/>
  <c r="N61" i="3"/>
  <c r="M85" i="3"/>
  <c r="M83" i="3"/>
  <c r="N99" i="4"/>
  <c r="N42" i="4"/>
  <c r="N41" i="4"/>
  <c r="N40" i="4"/>
  <c r="F52" i="7"/>
  <c r="M91" i="4"/>
  <c r="N62" i="4"/>
  <c r="M92" i="4"/>
  <c r="M90" i="4"/>
  <c r="M92" i="5"/>
  <c r="M91" i="5"/>
  <c r="N63" i="5"/>
  <c r="M93" i="5"/>
  <c r="K49" i="1"/>
  <c r="K48" i="1"/>
  <c r="K47" i="1"/>
  <c r="L31" i="1"/>
  <c r="N99" i="5"/>
  <c r="N97" i="5"/>
  <c r="N98" i="5"/>
  <c r="O69" i="5"/>
  <c r="L88" i="5"/>
  <c r="L29" i="5"/>
  <c r="L31" i="5"/>
  <c r="L30" i="5"/>
  <c r="L50" i="1" l="1"/>
  <c r="L30" i="1"/>
  <c r="L29" i="1"/>
  <c r="L28" i="1"/>
  <c r="O68" i="4"/>
  <c r="N98" i="4"/>
  <c r="N97" i="4"/>
  <c r="N96" i="4"/>
  <c r="N91" i="3"/>
  <c r="N90" i="3"/>
  <c r="N89" i="3"/>
  <c r="O67" i="3"/>
  <c r="N61" i="5"/>
  <c r="N62" i="5"/>
  <c r="O38" i="5"/>
  <c r="N60" i="5"/>
  <c r="O68" i="5"/>
  <c r="O66" i="5"/>
  <c r="P44" i="5"/>
  <c r="O67" i="5"/>
  <c r="L56" i="2"/>
  <c r="L29" i="2"/>
  <c r="L28" i="2"/>
  <c r="L30" i="2"/>
  <c r="N61" i="4"/>
  <c r="N60" i="4"/>
  <c r="N59" i="4"/>
  <c r="O37" i="4"/>
  <c r="G52" i="7"/>
  <c r="H52" i="7" s="1"/>
  <c r="L87" i="5"/>
  <c r="L86" i="5"/>
  <c r="L85" i="5"/>
  <c r="M32" i="5"/>
  <c r="N59" i="3"/>
  <c r="N60" i="3"/>
  <c r="N58" i="3"/>
  <c r="O36" i="3"/>
  <c r="J56" i="4"/>
  <c r="J29" i="4"/>
  <c r="J28" i="4"/>
  <c r="J30" i="4"/>
  <c r="J55" i="3"/>
  <c r="J27" i="3"/>
  <c r="J28" i="3"/>
  <c r="J29" i="3"/>
  <c r="P100" i="5" l="1"/>
  <c r="P43" i="5"/>
  <c r="P41" i="5"/>
  <c r="P42" i="5"/>
  <c r="O37" i="5"/>
  <c r="O35" i="5"/>
  <c r="O94" i="5"/>
  <c r="O36" i="5"/>
  <c r="J55" i="4"/>
  <c r="J54" i="4"/>
  <c r="J53" i="4"/>
  <c r="J87" i="4"/>
  <c r="M31" i="2"/>
  <c r="L55" i="2"/>
  <c r="L54" i="2"/>
  <c r="L53" i="2"/>
  <c r="P43" i="4"/>
  <c r="O67" i="4"/>
  <c r="O66" i="4"/>
  <c r="O65" i="4"/>
  <c r="L49" i="1"/>
  <c r="L48" i="1"/>
  <c r="L47" i="1"/>
  <c r="M31" i="1"/>
  <c r="J80" i="3"/>
  <c r="J53" i="3"/>
  <c r="J52" i="3"/>
  <c r="J54" i="3"/>
  <c r="O35" i="3"/>
  <c r="O33" i="3"/>
  <c r="O86" i="3"/>
  <c r="O34" i="3"/>
  <c r="M88" i="5"/>
  <c r="M29" i="5"/>
  <c r="M30" i="5"/>
  <c r="M31" i="5"/>
  <c r="O93" i="4"/>
  <c r="O35" i="4"/>
  <c r="O34" i="4"/>
  <c r="O36" i="4"/>
  <c r="O66" i="3"/>
  <c r="O64" i="3"/>
  <c r="O65" i="3"/>
  <c r="P42" i="3"/>
  <c r="M30" i="1" l="1"/>
  <c r="M29" i="1"/>
  <c r="M28" i="1"/>
  <c r="M50" i="1"/>
  <c r="J86" i="4"/>
  <c r="J85" i="4"/>
  <c r="K31" i="4"/>
  <c r="J84" i="4"/>
  <c r="O84" i="3"/>
  <c r="O83" i="3"/>
  <c r="P61" i="3"/>
  <c r="O85" i="3"/>
  <c r="O93" i="5"/>
  <c r="O91" i="5"/>
  <c r="P63" i="5"/>
  <c r="O92" i="5"/>
  <c r="P92" i="3"/>
  <c r="P40" i="3"/>
  <c r="P39" i="3"/>
  <c r="P41" i="3"/>
  <c r="P62" i="4"/>
  <c r="O92" i="4"/>
  <c r="O91" i="4"/>
  <c r="O90" i="4"/>
  <c r="M86" i="5"/>
  <c r="M87" i="5"/>
  <c r="N32" i="5"/>
  <c r="M85" i="5"/>
  <c r="J78" i="3"/>
  <c r="K30" i="3"/>
  <c r="J77" i="3"/>
  <c r="J79" i="3"/>
  <c r="P42" i="4"/>
  <c r="P40" i="4"/>
  <c r="P41" i="4"/>
  <c r="P99" i="4"/>
  <c r="M29" i="2"/>
  <c r="M28" i="2"/>
  <c r="M56" i="2"/>
  <c r="M30" i="2"/>
  <c r="P99" i="5"/>
  <c r="P97" i="5"/>
  <c r="P98" i="5"/>
  <c r="N31" i="1" l="1"/>
  <c r="M49" i="1"/>
  <c r="M47" i="1"/>
  <c r="M48" i="1"/>
  <c r="M53" i="2"/>
  <c r="N31" i="2"/>
  <c r="M55" i="2"/>
  <c r="M54" i="2"/>
  <c r="N88" i="5"/>
  <c r="N31" i="5"/>
  <c r="N29" i="5"/>
  <c r="N30" i="5"/>
  <c r="P58" i="3"/>
  <c r="P60" i="3"/>
  <c r="P59" i="3"/>
  <c r="K28" i="4"/>
  <c r="K30" i="4"/>
  <c r="K56" i="4"/>
  <c r="K29" i="4"/>
  <c r="K29" i="3"/>
  <c r="K28" i="3"/>
  <c r="K27" i="3"/>
  <c r="K55" i="3"/>
  <c r="P98" i="4"/>
  <c r="P96" i="4"/>
  <c r="P97" i="4"/>
  <c r="P61" i="5"/>
  <c r="P62" i="5"/>
  <c r="P60" i="5"/>
  <c r="P60" i="4"/>
  <c r="P61" i="4"/>
  <c r="P59" i="4"/>
  <c r="P91" i="3"/>
  <c r="P89" i="3"/>
  <c r="P90" i="3"/>
  <c r="K55" i="4" l="1"/>
  <c r="K54" i="4"/>
  <c r="K87" i="4"/>
  <c r="K53" i="4"/>
  <c r="N56" i="2"/>
  <c r="N30" i="2"/>
  <c r="N29" i="2"/>
  <c r="N28" i="2"/>
  <c r="K80" i="3"/>
  <c r="K54" i="3"/>
  <c r="K53" i="3"/>
  <c r="K52" i="3"/>
  <c r="N86" i="5"/>
  <c r="O32" i="5"/>
  <c r="N87" i="5"/>
  <c r="N85" i="5"/>
  <c r="N30" i="1"/>
  <c r="N29" i="1"/>
  <c r="N28" i="1"/>
  <c r="N50" i="1"/>
  <c r="O31" i="1" l="1"/>
  <c r="N49" i="1"/>
  <c r="N48" i="1"/>
  <c r="N47" i="1"/>
  <c r="L31" i="4"/>
  <c r="K85" i="4"/>
  <c r="K84" i="4"/>
  <c r="K86" i="4"/>
  <c r="O88" i="5"/>
  <c r="O31" i="5"/>
  <c r="O30" i="5"/>
  <c r="O29" i="5"/>
  <c r="K77" i="3"/>
  <c r="K79" i="3"/>
  <c r="L30" i="3"/>
  <c r="K78" i="3"/>
  <c r="O31" i="2"/>
  <c r="N55" i="2"/>
  <c r="N54" i="2"/>
  <c r="N53" i="2"/>
  <c r="L55" i="3" l="1"/>
  <c r="L27" i="3"/>
  <c r="L29" i="3"/>
  <c r="L28" i="3"/>
  <c r="O56" i="2"/>
  <c r="O30" i="2"/>
  <c r="O29" i="2"/>
  <c r="O28" i="2"/>
  <c r="O87" i="5"/>
  <c r="O86" i="5"/>
  <c r="O85" i="5"/>
  <c r="P32" i="5"/>
  <c r="L30" i="4"/>
  <c r="L29" i="4"/>
  <c r="L28" i="4"/>
  <c r="L56" i="4"/>
  <c r="O50" i="1"/>
  <c r="O30" i="1"/>
  <c r="O29" i="1"/>
  <c r="O28" i="1"/>
  <c r="L87" i="4" l="1"/>
  <c r="L54" i="4"/>
  <c r="L53" i="4"/>
  <c r="L55" i="4"/>
  <c r="P88" i="5"/>
  <c r="P30" i="5"/>
  <c r="P31" i="5"/>
  <c r="P29" i="5"/>
  <c r="O49" i="1"/>
  <c r="O48" i="1"/>
  <c r="O47" i="1"/>
  <c r="P31" i="1"/>
  <c r="O55" i="2"/>
  <c r="O54" i="2"/>
  <c r="O53" i="2"/>
  <c r="P31" i="2"/>
  <c r="L80" i="3"/>
  <c r="L54" i="3"/>
  <c r="L53" i="3"/>
  <c r="L52" i="3"/>
  <c r="P30" i="2" l="1"/>
  <c r="P29" i="2"/>
  <c r="P28" i="2"/>
  <c r="P56" i="2"/>
  <c r="P30" i="1"/>
  <c r="P29" i="1"/>
  <c r="P50" i="1"/>
  <c r="P28" i="1"/>
  <c r="L79" i="3"/>
  <c r="L78" i="3"/>
  <c r="L77" i="3"/>
  <c r="M30" i="3"/>
  <c r="P87" i="5"/>
  <c r="P86" i="5"/>
  <c r="P85" i="5"/>
  <c r="L86" i="4"/>
  <c r="L85" i="4"/>
  <c r="L84" i="4"/>
  <c r="M31" i="4"/>
  <c r="M29" i="3" l="1"/>
  <c r="M27" i="3"/>
  <c r="M28" i="3"/>
  <c r="M55" i="3"/>
  <c r="P55" i="2"/>
  <c r="P54" i="2"/>
  <c r="P53" i="2"/>
  <c r="M56" i="4"/>
  <c r="M30" i="4"/>
  <c r="M29" i="4"/>
  <c r="M28" i="4"/>
  <c r="P49" i="1"/>
  <c r="P48" i="1"/>
  <c r="P47" i="1"/>
  <c r="M55" i="4" l="1"/>
  <c r="M54" i="4"/>
  <c r="M53" i="4"/>
  <c r="M87" i="4"/>
  <c r="M80" i="3"/>
  <c r="M54" i="3"/>
  <c r="M52" i="3"/>
  <c r="M53" i="3"/>
  <c r="M84" i="4" l="1"/>
  <c r="M86" i="4"/>
  <c r="N31" i="4"/>
  <c r="M85" i="4"/>
  <c r="M79" i="3"/>
  <c r="M78" i="3"/>
  <c r="N30" i="3"/>
  <c r="M77" i="3"/>
  <c r="N28" i="3" l="1"/>
  <c r="N27" i="3"/>
  <c r="N55" i="3"/>
  <c r="N29" i="3"/>
  <c r="N30" i="4"/>
  <c r="N56" i="4"/>
  <c r="N29" i="4"/>
  <c r="N28" i="4"/>
  <c r="N54" i="3" l="1"/>
  <c r="N52" i="3"/>
  <c r="N80" i="3"/>
  <c r="N53" i="3"/>
  <c r="N87" i="4"/>
  <c r="N53" i="4"/>
  <c r="N55" i="4"/>
  <c r="N54" i="4"/>
  <c r="N79" i="3" l="1"/>
  <c r="O30" i="3"/>
  <c r="N78" i="3"/>
  <c r="N77" i="3"/>
  <c r="N86" i="4"/>
  <c r="N85" i="4"/>
  <c r="O31" i="4"/>
  <c r="N84" i="4"/>
  <c r="O56" i="4" l="1"/>
  <c r="O29" i="4"/>
  <c r="O28" i="4"/>
  <c r="O30" i="4"/>
  <c r="O29" i="3"/>
  <c r="O28" i="3"/>
  <c r="O27" i="3"/>
  <c r="O55" i="3"/>
  <c r="O54" i="3" l="1"/>
  <c r="O53" i="3"/>
  <c r="O52" i="3"/>
  <c r="O80" i="3"/>
  <c r="O55" i="4"/>
  <c r="O54" i="4"/>
  <c r="O87" i="4"/>
  <c r="O53" i="4"/>
  <c r="O78" i="3" l="1"/>
  <c r="O77" i="3"/>
  <c r="O79" i="3"/>
  <c r="P30" i="3"/>
  <c r="P31" i="4"/>
  <c r="O86" i="4"/>
  <c r="O85" i="4"/>
  <c r="O84" i="4"/>
  <c r="P55" i="3" l="1"/>
  <c r="P27" i="3"/>
  <c r="P29" i="3"/>
  <c r="P28" i="3"/>
  <c r="P30" i="4"/>
  <c r="P29" i="4"/>
  <c r="P28" i="4"/>
  <c r="P56" i="4"/>
  <c r="P87" i="4" l="1"/>
  <c r="P55" i="4"/>
  <c r="P54" i="4"/>
  <c r="P53" i="4"/>
  <c r="P80" i="3"/>
  <c r="P54" i="3"/>
  <c r="P53" i="3"/>
  <c r="P52" i="3"/>
  <c r="P79" i="3" l="1"/>
  <c r="P78" i="3"/>
  <c r="P77" i="3"/>
  <c r="P86" i="4"/>
  <c r="P85" i="4"/>
  <c r="P84" i="4"/>
</calcChain>
</file>

<file path=xl/comments1.xml><?xml version="1.0" encoding="utf-8"?>
<comments xmlns="http://schemas.openxmlformats.org/spreadsheetml/2006/main">
  <authors>
    <author/>
  </authors>
  <commentList>
    <comment ref="F17" authorId="0" shapeId="0">
      <text>
        <r>
          <rPr>
            <sz val="10"/>
            <color rgb="FF000000"/>
            <rFont val="Arial"/>
            <family val="2"/>
          </rPr>
          <t>Smallest weight increment</t>
        </r>
      </text>
    </comment>
    <comment ref="E18" authorId="0" shapeId="0">
      <text>
        <r>
          <rPr>
            <sz val="10"/>
            <color rgb="FF000000"/>
            <rFont val="Arial"/>
            <family val="2"/>
          </rPr>
          <t>Test/Starting weight, default is weight used for first workout</t>
        </r>
      </text>
    </comment>
    <comment ref="F18" authorId="0" shapeId="0">
      <text>
        <r>
          <rPr>
            <sz val="10"/>
            <color rgb="FF000000"/>
            <rFont val="Arial"/>
            <family val="2"/>
          </rPr>
          <t># of Reps used for Testing/Starting weight, default is 5</t>
        </r>
      </text>
    </comment>
    <comment ref="G18" authorId="0" shapeId="0">
      <text>
        <r>
          <rPr>
            <sz val="10"/>
            <color rgb="FF000000"/>
            <rFont val="Arial"/>
            <family val="2"/>
          </rPr>
          <t>Estimated/Actual 1 Rep Max</t>
        </r>
      </text>
    </comment>
    <comment ref="H18" authorId="0" shapeId="0">
      <text>
        <r>
          <rPr>
            <sz val="10"/>
            <color rgb="FF000000"/>
            <rFont val="Arial"/>
            <family val="2"/>
          </rPr>
          <t>Estimated/Actual 5 Rep Max</t>
        </r>
      </text>
    </comment>
    <comment ref="I18" authorId="0" shapeId="0">
      <text>
        <r>
          <rPr>
            <sz val="10"/>
            <color rgb="FF000000"/>
            <rFont val="Arial"/>
            <family val="2"/>
          </rPr>
          <t># of lbs to increase from workout-to-workout</t>
        </r>
      </text>
    </comment>
    <comment ref="J18" authorId="0" shapeId="0">
      <text>
        <r>
          <rPr>
            <sz val="10"/>
            <color rgb="FF000000"/>
            <rFont val="Arial"/>
            <family val="2"/>
          </rPr>
          <t>% of weight to reset/backtrack.</t>
        </r>
      </text>
    </comment>
  </commentList>
</comments>
</file>

<file path=xl/comments2.xml><?xml version="1.0" encoding="utf-8"?>
<comments xmlns="http://schemas.openxmlformats.org/spreadsheetml/2006/main">
  <authors>
    <author/>
  </authors>
  <commentList>
    <comment ref="F17" authorId="0" shapeId="0">
      <text>
        <r>
          <rPr>
            <sz val="10"/>
            <color rgb="FF000000"/>
            <rFont val="Arial"/>
            <family val="2"/>
          </rPr>
          <t>Smallest weight increment</t>
        </r>
      </text>
    </comment>
    <comment ref="E18" authorId="0" shapeId="0">
      <text>
        <r>
          <rPr>
            <sz val="10"/>
            <color rgb="FF000000"/>
            <rFont val="Arial"/>
            <family val="2"/>
          </rPr>
          <t>Test/Starting weight, default is weight used for first workout</t>
        </r>
      </text>
    </comment>
    <comment ref="F18" authorId="0" shapeId="0">
      <text>
        <r>
          <rPr>
            <sz val="10"/>
            <color rgb="FF000000"/>
            <rFont val="Arial"/>
            <family val="2"/>
          </rPr>
          <t># of reps completed in your most recent max</t>
        </r>
      </text>
    </comment>
    <comment ref="G18" authorId="0" shapeId="0">
      <text>
        <r>
          <rPr>
            <sz val="10"/>
            <color rgb="FF000000"/>
            <rFont val="Arial"/>
            <family val="2"/>
          </rPr>
          <t>Estimated/Actual 1 Rep Max</t>
        </r>
      </text>
    </comment>
    <comment ref="H18" authorId="0" shapeId="0">
      <text>
        <r>
          <rPr>
            <sz val="10"/>
            <color rgb="FF000000"/>
            <rFont val="Arial"/>
            <family val="2"/>
          </rPr>
          <t>Estimated/Actual 5 Rep Max</t>
        </r>
      </text>
    </comment>
    <comment ref="I18" authorId="0" shapeId="0">
      <text>
        <r>
          <rPr>
            <sz val="10"/>
            <color rgb="FF000000"/>
            <rFont val="Arial"/>
            <family val="2"/>
          </rPr>
          <t># of lbs to increase each lift from workout-to-workout</t>
        </r>
      </text>
    </comment>
    <comment ref="J18" authorId="0" shapeId="0">
      <text>
        <r>
          <rPr>
            <sz val="10"/>
            <color rgb="FF000000"/>
            <rFont val="Arial"/>
            <family val="2"/>
          </rPr>
          <t>% of weight to reset/backtrack.  5-15% is common</t>
        </r>
      </text>
    </comment>
    <comment ref="B64" authorId="0" shapeId="0">
      <text>
        <r>
          <rPr>
            <sz val="10"/>
            <color rgb="FF000000"/>
            <rFont val="Arial"/>
            <family val="2"/>
          </rPr>
          <t>Unweighted if progressing toward GHR's, weighted if not</t>
        </r>
      </text>
    </comment>
    <comment ref="D64" authorId="0" shapeId="0">
      <text>
        <r>
          <rPr>
            <sz val="10"/>
            <color rgb="FF000000"/>
            <rFont val="Arial"/>
            <family val="2"/>
          </rPr>
          <t>Unweighted if progressing toward GHR's, weighted if not</t>
        </r>
      </text>
    </comment>
    <comment ref="B65" authorId="0" shapeId="0">
      <text>
        <r>
          <rPr>
            <sz val="10"/>
            <color rgb="FF000000"/>
            <rFont val="Arial"/>
            <family val="2"/>
          </rPr>
          <t>Unweighted if progressing toward GHR's, weighted if not</t>
        </r>
      </text>
    </comment>
    <comment ref="D67" authorId="0" shapeId="0">
      <text>
        <r>
          <rPr>
            <sz val="10"/>
            <color rgb="FF000000"/>
            <rFont val="Arial"/>
            <family val="2"/>
          </rPr>
          <t>Add weight once completing more than 15 reps</t>
        </r>
      </text>
    </comment>
  </commentList>
</comments>
</file>

<file path=xl/comments3.xml><?xml version="1.0" encoding="utf-8"?>
<comments xmlns="http://schemas.openxmlformats.org/spreadsheetml/2006/main">
  <authors>
    <author/>
  </authors>
  <commentList>
    <comment ref="F17" authorId="0" shapeId="0">
      <text>
        <r>
          <rPr>
            <sz val="10"/>
            <color rgb="FF000000"/>
            <rFont val="Arial"/>
            <family val="2"/>
          </rPr>
          <t>Smallest weight increment</t>
        </r>
      </text>
    </comment>
    <comment ref="E18" authorId="0" shapeId="0">
      <text>
        <r>
          <rPr>
            <sz val="10"/>
            <color rgb="FF000000"/>
            <rFont val="Arial"/>
            <family val="2"/>
          </rPr>
          <t>Test/Starting weight, default is weight used for first workout</t>
        </r>
      </text>
    </comment>
    <comment ref="F18" authorId="0" shapeId="0">
      <text>
        <r>
          <rPr>
            <sz val="10"/>
            <color rgb="FF000000"/>
            <rFont val="Arial"/>
            <family val="2"/>
          </rPr>
          <t># of reps completed in your most recent max</t>
        </r>
      </text>
    </comment>
    <comment ref="G18" authorId="0" shapeId="0">
      <text>
        <r>
          <rPr>
            <sz val="10"/>
            <color rgb="FF000000"/>
            <rFont val="Arial"/>
            <family val="2"/>
          </rPr>
          <t>Estimated/Actual 1 Rep Max</t>
        </r>
      </text>
    </comment>
    <comment ref="H18" authorId="0" shapeId="0">
      <text>
        <r>
          <rPr>
            <sz val="10"/>
            <color rgb="FF000000"/>
            <rFont val="Arial"/>
            <family val="2"/>
          </rPr>
          <t>Estimated/Actual 5 Rep Max</t>
        </r>
      </text>
    </comment>
    <comment ref="I18" authorId="0" shapeId="0">
      <text>
        <r>
          <rPr>
            <sz val="10"/>
            <color rgb="FF000000"/>
            <rFont val="Arial"/>
            <family val="2"/>
          </rPr>
          <t># of lbs to increase each lift from workout-to-workout</t>
        </r>
      </text>
    </comment>
    <comment ref="J18" authorId="0" shapeId="0">
      <text>
        <r>
          <rPr>
            <sz val="10"/>
            <color rgb="FF000000"/>
            <rFont val="Arial"/>
            <family val="2"/>
          </rPr>
          <t>% of weight to reset/backtrack.  5-15% is common</t>
        </r>
      </text>
    </comment>
    <comment ref="D44" authorId="0" shapeId="0">
      <text>
        <r>
          <rPr>
            <sz val="10"/>
            <color rgb="FF000000"/>
            <rFont val="Arial"/>
            <family val="2"/>
          </rPr>
          <t>Add weight once completing more than 15 reps</t>
        </r>
      </text>
    </comment>
    <comment ref="D94" authorId="0" shapeId="0">
      <text>
        <r>
          <rPr>
            <sz val="10"/>
            <color rgb="FF000000"/>
            <rFont val="Arial"/>
            <family val="2"/>
          </rPr>
          <t>Add weight once completing more than 15 reps</t>
        </r>
      </text>
    </comment>
  </commentList>
</comments>
</file>

<file path=xl/comments4.xml><?xml version="1.0" encoding="utf-8"?>
<comments xmlns="http://schemas.openxmlformats.org/spreadsheetml/2006/main">
  <authors>
    <author/>
  </authors>
  <commentList>
    <comment ref="F17" authorId="0" shapeId="0">
      <text>
        <r>
          <rPr>
            <sz val="10"/>
            <color rgb="FF000000"/>
            <rFont val="Arial"/>
            <family val="2"/>
          </rPr>
          <t>Smallest weight increment</t>
        </r>
      </text>
    </comment>
    <comment ref="E18" authorId="0" shapeId="0">
      <text>
        <r>
          <rPr>
            <sz val="10"/>
            <color rgb="FF000000"/>
            <rFont val="Arial"/>
            <family val="2"/>
          </rPr>
          <t>Test/Starting weight, default is weight used for first workout</t>
        </r>
      </text>
    </comment>
    <comment ref="F18" authorId="0" shapeId="0">
      <text>
        <r>
          <rPr>
            <sz val="10"/>
            <color rgb="FF000000"/>
            <rFont val="Arial"/>
            <family val="2"/>
          </rPr>
          <t># of reps completed in your most recent max</t>
        </r>
      </text>
    </comment>
    <comment ref="G18" authorId="0" shapeId="0">
      <text>
        <r>
          <rPr>
            <sz val="10"/>
            <color rgb="FF000000"/>
            <rFont val="Arial"/>
            <family val="2"/>
          </rPr>
          <t>Estimated/Actual 1 Rep Max</t>
        </r>
      </text>
    </comment>
    <comment ref="H18" authorId="0" shapeId="0">
      <text>
        <r>
          <rPr>
            <sz val="10"/>
            <color rgb="FF000000"/>
            <rFont val="Arial"/>
            <family val="2"/>
          </rPr>
          <t>Estimated/Actual 5 Rep Max</t>
        </r>
      </text>
    </comment>
    <comment ref="I18" authorId="0" shapeId="0">
      <text>
        <r>
          <rPr>
            <sz val="10"/>
            <color rgb="FF000000"/>
            <rFont val="Arial"/>
            <family val="2"/>
          </rPr>
          <t># of lbs to increase each lift from workout-to-workout</t>
        </r>
      </text>
    </comment>
    <comment ref="J18" authorId="0" shapeId="0">
      <text>
        <r>
          <rPr>
            <sz val="10"/>
            <color rgb="FF000000"/>
            <rFont val="Arial"/>
            <family val="2"/>
          </rPr>
          <t>% of weight to reset/backtrack.  5-15% is common</t>
        </r>
      </text>
    </comment>
    <comment ref="D45" authorId="0" shapeId="0">
      <text>
        <r>
          <rPr>
            <sz val="10"/>
            <color rgb="FF000000"/>
            <rFont val="Arial"/>
            <family val="2"/>
          </rPr>
          <t>Add weight once completing more than 15 reps</t>
        </r>
      </text>
    </comment>
    <comment ref="D101" authorId="0" shapeId="0">
      <text>
        <r>
          <rPr>
            <sz val="10"/>
            <color rgb="FF000000"/>
            <rFont val="Arial"/>
            <family val="2"/>
          </rPr>
          <t>Add weight once completing more than 15 reps</t>
        </r>
      </text>
    </comment>
  </commentList>
</comments>
</file>

<file path=xl/comments5.xml><?xml version="1.0" encoding="utf-8"?>
<comments xmlns="http://schemas.openxmlformats.org/spreadsheetml/2006/main">
  <authors>
    <author/>
  </authors>
  <commentList>
    <comment ref="F17" authorId="0" shapeId="0">
      <text>
        <r>
          <rPr>
            <sz val="10"/>
            <color rgb="FF000000"/>
            <rFont val="Arial"/>
            <family val="2"/>
          </rPr>
          <t>Smallest weight increment</t>
        </r>
      </text>
    </comment>
    <comment ref="E18" authorId="0" shapeId="0">
      <text>
        <r>
          <rPr>
            <sz val="10"/>
            <color rgb="FF000000"/>
            <rFont val="Arial"/>
            <family val="2"/>
          </rPr>
          <t>Current/Previous  max in .lbs</t>
        </r>
      </text>
    </comment>
    <comment ref="F18" authorId="0" shapeId="0">
      <text>
        <r>
          <rPr>
            <sz val="10"/>
            <color rgb="FF000000"/>
            <rFont val="Arial"/>
            <family val="2"/>
          </rPr>
          <t># of reps completed in your most recent max</t>
        </r>
      </text>
    </comment>
    <comment ref="G18" authorId="0" shapeId="0">
      <text>
        <r>
          <rPr>
            <sz val="10"/>
            <color rgb="FF000000"/>
            <rFont val="Arial"/>
            <family val="2"/>
          </rPr>
          <t>Estimated/Actual 1 Rep Max</t>
        </r>
      </text>
    </comment>
    <comment ref="H18" authorId="0" shapeId="0">
      <text>
        <r>
          <rPr>
            <sz val="10"/>
            <color rgb="FF000000"/>
            <rFont val="Arial"/>
            <family val="2"/>
          </rPr>
          <t>Estimated/Actual 5 Rep Max</t>
        </r>
      </text>
    </comment>
    <comment ref="I18" authorId="0" shapeId="0">
      <text>
        <r>
          <rPr>
            <sz val="10"/>
            <color rgb="FF000000"/>
            <rFont val="Arial"/>
            <family val="2"/>
          </rPr>
          <t># of lbs to increase each lift from workout-to-workout</t>
        </r>
      </text>
    </comment>
    <comment ref="J18" authorId="0" shapeId="0">
      <text>
        <r>
          <rPr>
            <sz val="10"/>
            <color rgb="FF000000"/>
            <rFont val="Arial"/>
            <family val="2"/>
          </rPr>
          <t>% of weight to reset/backtrack.  5-15% is common</t>
        </r>
      </text>
    </comment>
    <comment ref="E46" authorId="0" shapeId="0">
      <text>
        <r>
          <rPr>
            <sz val="10"/>
            <color rgb="FF000000"/>
            <rFont val="Arial"/>
            <family val="2"/>
          </rPr>
          <t>Weight added so failure occurs at 5-7 reps</t>
        </r>
      </text>
    </comment>
    <comment ref="G46" authorId="0" shapeId="0">
      <text>
        <r>
          <rPr>
            <sz val="10"/>
            <color rgb="FF000000"/>
            <rFont val="Arial"/>
            <family val="2"/>
          </rPr>
          <t>Weight added so failure occurs at 5-7 reps</t>
        </r>
      </text>
    </comment>
    <comment ref="I46" authorId="0" shapeId="0">
      <text>
        <r>
          <rPr>
            <sz val="10"/>
            <color rgb="FF000000"/>
            <rFont val="Arial"/>
            <family val="2"/>
          </rPr>
          <t>Weight added so failure occurs at 5-7 reps</t>
        </r>
      </text>
    </comment>
    <comment ref="K46" authorId="0" shapeId="0">
      <text>
        <r>
          <rPr>
            <sz val="10"/>
            <color rgb="FF000000"/>
            <rFont val="Arial"/>
            <family val="2"/>
          </rPr>
          <t>Weight added so failure occurs at 5-7 reps</t>
        </r>
      </text>
    </comment>
    <comment ref="M46" authorId="0" shapeId="0">
      <text>
        <r>
          <rPr>
            <sz val="10"/>
            <color rgb="FF000000"/>
            <rFont val="Arial"/>
            <family val="2"/>
          </rPr>
          <t>Weight added so failure occurs at 5-7 reps</t>
        </r>
      </text>
    </comment>
    <comment ref="O46" authorId="0" shapeId="0">
      <text>
        <r>
          <rPr>
            <sz val="10"/>
            <color rgb="FF000000"/>
            <rFont val="Arial"/>
            <family val="2"/>
          </rPr>
          <t>Weight added so failure occurs at 5-7 reps</t>
        </r>
      </text>
    </comment>
    <comment ref="F102" authorId="0" shapeId="0">
      <text>
        <r>
          <rPr>
            <sz val="10"/>
            <color rgb="FF000000"/>
            <rFont val="Arial"/>
            <family val="2"/>
          </rPr>
          <t>Weight added so failure occurs at 5-7 reps</t>
        </r>
      </text>
    </comment>
    <comment ref="H102" authorId="0" shapeId="0">
      <text>
        <r>
          <rPr>
            <sz val="10"/>
            <color rgb="FF000000"/>
            <rFont val="Arial"/>
            <family val="2"/>
          </rPr>
          <t>Weight added so failure occurs at 5-7 reps</t>
        </r>
      </text>
    </comment>
    <comment ref="J102" authorId="0" shapeId="0">
      <text>
        <r>
          <rPr>
            <sz val="10"/>
            <color rgb="FF000000"/>
            <rFont val="Arial"/>
            <family val="2"/>
          </rPr>
          <t>Weight added so failure occurs at 5-7 reps</t>
        </r>
      </text>
    </comment>
    <comment ref="L102" authorId="0" shapeId="0">
      <text>
        <r>
          <rPr>
            <sz val="10"/>
            <color rgb="FF000000"/>
            <rFont val="Arial"/>
            <family val="2"/>
          </rPr>
          <t>Weight added so failure occurs at 5-7 reps</t>
        </r>
      </text>
    </comment>
    <comment ref="N102" authorId="0" shapeId="0">
      <text>
        <r>
          <rPr>
            <sz val="10"/>
            <color rgb="FF000000"/>
            <rFont val="Arial"/>
            <family val="2"/>
          </rPr>
          <t>Weight added so failure occurs at 5-7 reps</t>
        </r>
      </text>
    </comment>
    <comment ref="P102" authorId="0" shapeId="0">
      <text>
        <r>
          <rPr>
            <sz val="10"/>
            <color rgb="FF000000"/>
            <rFont val="Arial"/>
            <family val="2"/>
          </rPr>
          <t>Weight added so failure occurs at 5-7 reps</t>
        </r>
      </text>
    </comment>
  </commentList>
</comments>
</file>

<file path=xl/sharedStrings.xml><?xml version="1.0" encoding="utf-8"?>
<sst xmlns="http://schemas.openxmlformats.org/spreadsheetml/2006/main" count="803" uniqueCount="95">
  <si>
    <t>Mark Rippetoe's Starting Strength</t>
  </si>
  <si>
    <t>Smallest Weight Increment:</t>
  </si>
  <si>
    <t>Test Weight</t>
  </si>
  <si>
    <t>Reps (&lt;12)</t>
  </si>
  <si>
    <t>1RM</t>
  </si>
  <si>
    <t>5RM</t>
  </si>
  <si>
    <t>Lb Increase</t>
  </si>
  <si>
    <t>% to Reset</t>
  </si>
  <si>
    <t>lb Increase</t>
  </si>
  <si>
    <t>Squat</t>
  </si>
  <si>
    <t>Bench Press</t>
  </si>
  <si>
    <t>Deadlift</t>
  </si>
  <si>
    <t>Press</t>
  </si>
  <si>
    <t>Power Clean</t>
  </si>
  <si>
    <t>Monday</t>
  </si>
  <si>
    <t>Sets x Reps</t>
  </si>
  <si>
    <t>Session #1</t>
  </si>
  <si>
    <t>Session #3</t>
  </si>
  <si>
    <t>Session #5</t>
  </si>
  <si>
    <t>Session #7</t>
  </si>
  <si>
    <t>Session #9</t>
  </si>
  <si>
    <t>Session #11</t>
  </si>
  <si>
    <t>Session #13</t>
  </si>
  <si>
    <t>Session #15</t>
  </si>
  <si>
    <t>Session #4</t>
  </si>
  <si>
    <t>Session #10</t>
  </si>
  <si>
    <t>Session #16</t>
  </si>
  <si>
    <t>Session #19</t>
  </si>
  <si>
    <t>Session #22</t>
  </si>
  <si>
    <t>Session #17</t>
  </si>
  <si>
    <t>Session #21</t>
  </si>
  <si>
    <t>Session #23</t>
  </si>
  <si>
    <t>Session #25</t>
  </si>
  <si>
    <t>Session #28</t>
  </si>
  <si>
    <t>Session #31</t>
  </si>
  <si>
    <t>Session #34</t>
  </si>
  <si>
    <t>warmup</t>
  </si>
  <si>
    <t>2x5</t>
  </si>
  <si>
    <t>1x5</t>
  </si>
  <si>
    <t>1x3</t>
  </si>
  <si>
    <t>1x2</t>
  </si>
  <si>
    <t>working sets</t>
  </si>
  <si>
    <t>3x5</t>
  </si>
  <si>
    <t xml:space="preserve"> </t>
  </si>
  <si>
    <t>working set</t>
  </si>
  <si>
    <t>5x3</t>
  </si>
  <si>
    <t>Chin-Ups</t>
  </si>
  <si>
    <t>3 sets to failure</t>
  </si>
  <si>
    <t>1st Set</t>
  </si>
  <si>
    <t>2nd Set</t>
  </si>
  <si>
    <t>Session #2</t>
  </si>
  <si>
    <t>3rd Set</t>
  </si>
  <si>
    <t>Session #6</t>
  </si>
  <si>
    <t>Session #8</t>
  </si>
  <si>
    <t>Session #12</t>
  </si>
  <si>
    <t>Session #14</t>
  </si>
  <si>
    <t>Session #18</t>
  </si>
  <si>
    <t>Session #20</t>
  </si>
  <si>
    <t>Wednesday</t>
  </si>
  <si>
    <t>Session #24</t>
  </si>
  <si>
    <t>Session #26</t>
  </si>
  <si>
    <t>Session #29</t>
  </si>
  <si>
    <t>Session #32</t>
  </si>
  <si>
    <t>Session #35</t>
  </si>
  <si>
    <t>Back Extensions</t>
  </si>
  <si>
    <t>3-5x10</t>
  </si>
  <si>
    <t>(or Glute Ham Raises)</t>
  </si>
  <si>
    <t>Current Max</t>
  </si>
  <si>
    <t>Friday</t>
  </si>
  <si>
    <t>Session #27</t>
  </si>
  <si>
    <t>Session #30</t>
  </si>
  <si>
    <t>Session #33</t>
  </si>
  <si>
    <t>Session #36</t>
  </si>
  <si>
    <t>Front Squat</t>
  </si>
  <si>
    <t>Pull-Ups</t>
  </si>
  <si>
    <t>Weighted</t>
  </si>
  <si>
    <t>Unweighted</t>
  </si>
  <si>
    <t>M</t>
  </si>
  <si>
    <t>W</t>
  </si>
  <si>
    <t>F</t>
  </si>
  <si>
    <t>SxR</t>
  </si>
  <si>
    <t>Squats</t>
  </si>
  <si>
    <t>Bench</t>
  </si>
  <si>
    <t>Chinup</t>
  </si>
  <si>
    <t>1st</t>
  </si>
  <si>
    <t>2nd</t>
  </si>
  <si>
    <t>3rd</t>
  </si>
  <si>
    <t>Pullup</t>
  </si>
  <si>
    <t>Plates/Side</t>
  </si>
  <si>
    <t>working</t>
  </si>
  <si>
    <t xml:space="preserve">working </t>
  </si>
  <si>
    <t>A</t>
  </si>
  <si>
    <t>B</t>
  </si>
  <si>
    <t>3 to failure</t>
  </si>
  <si>
    <t>Copyright © 2019 Physiqz.com. All Rights Reserved.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</si>
</sst>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sz val="10"/>
      <name val="Arial"/>
      <family val="2"/>
    </font>
    <font>
      <sz val="10"/>
      <color rgb="FFFFFF00"/>
      <name val="Arial"/>
      <family val="2"/>
    </font>
    <font>
      <sz val="10"/>
      <color rgb="FF000000"/>
      <name val="Arial"/>
      <family val="2"/>
    </font>
    <font>
      <u/>
      <sz val="10"/>
      <color rgb="FF0000FF"/>
      <name val="Arial"/>
      <family val="2"/>
    </font>
    <font>
      <b/>
      <sz val="10"/>
      <color rgb="FF000000"/>
      <name val="Arial"/>
      <family val="2"/>
    </font>
    <font>
      <sz val="9"/>
      <color rgb="FFFF0000"/>
      <name val="Verdana"/>
      <family val="2"/>
    </font>
    <font>
      <b/>
      <sz val="9"/>
      <color rgb="FF000000"/>
      <name val="Verdana"/>
      <family val="2"/>
    </font>
    <font>
      <sz val="10"/>
      <color rgb="FFFF0000"/>
      <name val="Arial"/>
      <family val="2"/>
    </font>
    <font>
      <sz val="9"/>
      <color rgb="FF0000FF"/>
      <name val="Verdana"/>
      <family val="2"/>
    </font>
    <font>
      <b/>
      <sz val="15"/>
      <color theme="3"/>
      <name val="Calibri"/>
      <family val="2"/>
      <scheme val="minor"/>
    </font>
    <font>
      <b/>
      <sz val="24"/>
      <name val="Calibri"/>
      <family val="2"/>
      <scheme val="minor"/>
    </font>
  </fonts>
  <fills count="9">
    <fill>
      <patternFill patternType="none"/>
    </fill>
    <fill>
      <patternFill patternType="gray125"/>
    </fill>
    <fill>
      <patternFill patternType="solid">
        <fgColor rgb="FF808080"/>
        <bgColor rgb="FF808080"/>
      </patternFill>
    </fill>
    <fill>
      <patternFill patternType="solid">
        <fgColor rgb="FFC0C0C0"/>
        <bgColor rgb="FFC0C0C0"/>
      </patternFill>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theme="4" tint="0.59999389629810485"/>
        <bgColor rgb="FF000000"/>
      </patternFill>
    </fill>
    <fill>
      <patternFill patternType="solid">
        <fgColor theme="4" tint="0.59999389629810485"/>
        <bgColor indexed="64"/>
      </patternFill>
    </fill>
  </fills>
  <borders count="36">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ck">
        <color theme="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bottom style="medium">
        <color indexed="64"/>
      </bottom>
      <diagonal/>
    </border>
    <border>
      <left/>
      <right style="thin">
        <color rgb="FF000000"/>
      </right>
      <top/>
      <bottom style="medium">
        <color indexed="64"/>
      </bottom>
      <diagonal/>
    </border>
    <border>
      <left/>
      <right/>
      <top style="medium">
        <color indexed="64"/>
      </top>
      <bottom/>
      <diagonal/>
    </border>
    <border>
      <left style="medium">
        <color indexed="64"/>
      </left>
      <right/>
      <top style="medium">
        <color indexed="64"/>
      </top>
      <bottom/>
      <diagonal/>
    </border>
    <border>
      <left/>
      <right style="thin">
        <color rgb="FF000000"/>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s>
  <cellStyleXfs count="2">
    <xf numFmtId="0" fontId="0" fillId="0" borderId="0"/>
    <xf numFmtId="0" fontId="10" fillId="0" borderId="17" applyNumberFormat="0" applyFill="0" applyAlignment="0" applyProtection="0"/>
  </cellStyleXfs>
  <cellXfs count="132">
    <xf numFmtId="0" fontId="0" fillId="0" borderId="0" xfId="0" applyFont="1" applyAlignment="1">
      <alignment wrapText="1"/>
    </xf>
    <xf numFmtId="0" fontId="3" fillId="0" borderId="3" xfId="0" applyFont="1" applyBorder="1" applyAlignment="1"/>
    <xf numFmtId="0" fontId="1" fillId="0" borderId="5" xfId="0" applyFont="1" applyBorder="1" applyAlignment="1">
      <alignment wrapText="1"/>
    </xf>
    <xf numFmtId="0" fontId="3" fillId="0" borderId="7" xfId="0" applyFont="1" applyBorder="1" applyAlignment="1"/>
    <xf numFmtId="0" fontId="3" fillId="0" borderId="5" xfId="0" applyFont="1" applyBorder="1" applyAlignment="1"/>
    <xf numFmtId="0" fontId="3" fillId="0" borderId="5" xfId="0" applyFont="1" applyBorder="1" applyAlignment="1">
      <alignment horizontal="center"/>
    </xf>
    <xf numFmtId="0" fontId="3" fillId="0" borderId="2" xfId="0" applyFont="1" applyBorder="1" applyAlignment="1"/>
    <xf numFmtId="0" fontId="3" fillId="4" borderId="12"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xf numFmtId="0" fontId="3" fillId="3" borderId="13" xfId="0" applyFont="1" applyFill="1" applyBorder="1" applyAlignment="1"/>
    <xf numFmtId="0" fontId="3" fillId="2" borderId="12" xfId="0" applyFont="1" applyFill="1" applyBorder="1" applyAlignment="1">
      <alignment horizontal="center"/>
    </xf>
    <xf numFmtId="0" fontId="5" fillId="0" borderId="12" xfId="0" applyFont="1" applyBorder="1" applyAlignment="1">
      <alignment horizontal="center"/>
    </xf>
    <xf numFmtId="0" fontId="5" fillId="0" borderId="12" xfId="0" applyFont="1" applyBorder="1" applyAlignment="1"/>
    <xf numFmtId="0" fontId="5" fillId="0" borderId="12" xfId="0" applyFont="1" applyBorder="1" applyAlignment="1">
      <alignment horizontal="left"/>
    </xf>
    <xf numFmtId="1" fontId="3" fillId="0" borderId="12" xfId="0" applyNumberFormat="1" applyFont="1" applyBorder="1" applyAlignment="1">
      <alignment horizontal="center"/>
    </xf>
    <xf numFmtId="10" fontId="3" fillId="4" borderId="12" xfId="0" applyNumberFormat="1" applyFont="1" applyFill="1" applyBorder="1" applyAlignment="1">
      <alignment horizontal="center"/>
    </xf>
    <xf numFmtId="0" fontId="5" fillId="5" borderId="0" xfId="0" applyFont="1" applyFill="1" applyAlignment="1"/>
    <xf numFmtId="0" fontId="5" fillId="5" borderId="0" xfId="0" applyFont="1" applyFill="1" applyAlignment="1"/>
    <xf numFmtId="0" fontId="3" fillId="5" borderId="3" xfId="0" applyFont="1" applyFill="1" applyBorder="1" applyAlignment="1"/>
    <xf numFmtId="0" fontId="5" fillId="5" borderId="14" xfId="0" applyFont="1" applyFill="1" applyBorder="1" applyAlignment="1">
      <alignment horizontal="center"/>
    </xf>
    <xf numFmtId="0" fontId="5" fillId="5" borderId="8" xfId="0" applyFont="1" applyFill="1" applyBorder="1" applyAlignment="1">
      <alignment horizontal="center"/>
    </xf>
    <xf numFmtId="0" fontId="5" fillId="5" borderId="2" xfId="0" applyFont="1" applyFill="1" applyBorder="1" applyAlignment="1">
      <alignment horizontal="center"/>
    </xf>
    <xf numFmtId="0" fontId="5" fillId="0" borderId="0" xfId="0" applyFont="1" applyAlignment="1"/>
    <xf numFmtId="0" fontId="3" fillId="0" borderId="3" xfId="0" applyFont="1" applyBorder="1" applyAlignment="1">
      <alignment horizontal="center"/>
    </xf>
    <xf numFmtId="0" fontId="3" fillId="0" borderId="15" xfId="0" applyFont="1" applyBorder="1" applyAlignment="1">
      <alignment horizontal="center"/>
    </xf>
    <xf numFmtId="0" fontId="3" fillId="0" borderId="12"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3" fillId="0" borderId="16" xfId="0" applyFont="1" applyBorder="1" applyAlignment="1">
      <alignment horizontal="center"/>
    </xf>
    <xf numFmtId="0" fontId="3" fillId="0" borderId="12" xfId="0" applyFont="1" applyBorder="1" applyAlignment="1">
      <alignment horizontal="center"/>
    </xf>
    <xf numFmtId="0" fontId="6" fillId="0" borderId="12" xfId="0" applyFont="1" applyBorder="1" applyAlignment="1">
      <alignment horizontal="center"/>
    </xf>
    <xf numFmtId="0" fontId="6" fillId="0" borderId="7" xfId="0" applyFont="1" applyBorder="1" applyAlignment="1">
      <alignment horizontal="center"/>
    </xf>
    <xf numFmtId="0" fontId="6" fillId="0" borderId="0" xfId="0" applyFont="1" applyAlignment="1">
      <alignment horizontal="center"/>
    </xf>
    <xf numFmtId="0" fontId="6" fillId="0" borderId="3" xfId="0" applyFont="1" applyBorder="1" applyAlignment="1"/>
    <xf numFmtId="0" fontId="6" fillId="0" borderId="16" xfId="0" applyFont="1" applyBorder="1" applyAlignment="1"/>
    <xf numFmtId="0" fontId="7" fillId="2" borderId="12" xfId="0" applyFont="1" applyFill="1" applyBorder="1" applyAlignment="1">
      <alignment horizontal="center"/>
    </xf>
    <xf numFmtId="0" fontId="7" fillId="0" borderId="7" xfId="0" applyFont="1" applyBorder="1" applyAlignment="1">
      <alignment horizontal="center"/>
    </xf>
    <xf numFmtId="0" fontId="7" fillId="0" borderId="0" xfId="0" applyFont="1" applyAlignment="1">
      <alignment horizontal="center"/>
    </xf>
    <xf numFmtId="0" fontId="3" fillId="0" borderId="15" xfId="0" applyFont="1" applyBorder="1" applyAlignment="1"/>
    <xf numFmtId="0" fontId="3" fillId="0" borderId="4" xfId="0" applyFont="1" applyBorder="1" applyAlignment="1"/>
    <xf numFmtId="0" fontId="3" fillId="0" borderId="16" xfId="0" applyFont="1" applyBorder="1" applyAlignment="1"/>
    <xf numFmtId="0" fontId="7" fillId="2" borderId="12" xfId="0" applyFont="1" applyFill="1" applyBorder="1" applyAlignment="1">
      <alignment horizontal="center"/>
    </xf>
    <xf numFmtId="0" fontId="3" fillId="0" borderId="14" xfId="0" applyFont="1" applyBorder="1" applyAlignment="1"/>
    <xf numFmtId="0" fontId="3" fillId="0" borderId="8" xfId="0" applyFont="1" applyBorder="1" applyAlignment="1"/>
    <xf numFmtId="0" fontId="3" fillId="0" borderId="7" xfId="0" applyFont="1" applyBorder="1" applyAlignment="1">
      <alignment horizontal="center"/>
    </xf>
    <xf numFmtId="0" fontId="3" fillId="0" borderId="6" xfId="0" applyFont="1" applyBorder="1" applyAlignment="1"/>
    <xf numFmtId="0" fontId="8" fillId="0" borderId="12" xfId="0" applyFont="1" applyBorder="1" applyAlignment="1">
      <alignment horizontal="center"/>
    </xf>
    <xf numFmtId="0" fontId="3" fillId="0" borderId="9" xfId="0" applyFont="1" applyBorder="1" applyAlignment="1"/>
    <xf numFmtId="0" fontId="5" fillId="0" borderId="0" xfId="0" applyFont="1" applyAlignment="1"/>
    <xf numFmtId="0" fontId="6" fillId="0" borderId="12" xfId="0" applyFont="1" applyBorder="1" applyAlignment="1">
      <alignment horizontal="center"/>
    </xf>
    <xf numFmtId="0" fontId="8" fillId="0" borderId="12" xfId="0" applyFont="1" applyBorder="1" applyAlignment="1">
      <alignment horizontal="center"/>
    </xf>
    <xf numFmtId="0" fontId="8" fillId="0" borderId="7" xfId="0" applyFont="1" applyBorder="1" applyAlignment="1">
      <alignment horizontal="center"/>
    </xf>
    <xf numFmtId="0" fontId="8" fillId="0" borderId="0" xfId="0" applyFont="1" applyAlignment="1">
      <alignment horizontal="center"/>
    </xf>
    <xf numFmtId="0" fontId="3" fillId="0" borderId="3" xfId="0" applyFont="1" applyBorder="1" applyAlignment="1">
      <alignment horizontal="center"/>
    </xf>
    <xf numFmtId="0" fontId="3" fillId="0" borderId="16" xfId="0" applyFont="1" applyBorder="1" applyAlignment="1">
      <alignment horizontal="center"/>
    </xf>
    <xf numFmtId="0" fontId="3" fillId="0" borderId="12" xfId="0" applyFont="1" applyBorder="1" applyAlignment="1">
      <alignment horizontal="center"/>
    </xf>
    <xf numFmtId="0" fontId="3" fillId="0" borderId="4" xfId="0" applyFont="1" applyBorder="1" applyAlignment="1">
      <alignment horizontal="center"/>
    </xf>
    <xf numFmtId="0" fontId="6" fillId="0" borderId="8" xfId="0" applyFont="1" applyBorder="1" applyAlignment="1">
      <alignment horizontal="center"/>
    </xf>
    <xf numFmtId="0" fontId="3" fillId="0" borderId="0" xfId="0" applyFont="1" applyAlignment="1"/>
    <xf numFmtId="0" fontId="9" fillId="0" borderId="12" xfId="0" applyFont="1" applyBorder="1" applyAlignment="1">
      <alignment horizontal="center"/>
    </xf>
    <xf numFmtId="0" fontId="8" fillId="0" borderId="12" xfId="0" applyFont="1" applyBorder="1" applyAlignment="1">
      <alignment horizontal="center"/>
    </xf>
    <xf numFmtId="0" fontId="3" fillId="0" borderId="0" xfId="0" applyFont="1" applyAlignment="1">
      <alignment vertical="center"/>
    </xf>
    <xf numFmtId="0" fontId="3" fillId="0" borderId="3" xfId="0" applyFont="1" applyBorder="1" applyAlignment="1">
      <alignment vertical="center"/>
    </xf>
    <xf numFmtId="0" fontId="3" fillId="0" borderId="16" xfId="0" applyFont="1" applyBorder="1" applyAlignment="1">
      <alignment vertical="center"/>
    </xf>
    <xf numFmtId="0" fontId="1" fillId="0" borderId="3" xfId="0" applyFont="1" applyBorder="1" applyAlignment="1">
      <alignment wrapText="1"/>
    </xf>
    <xf numFmtId="0" fontId="3" fillId="0" borderId="16" xfId="0" applyFont="1" applyBorder="1" applyAlignment="1">
      <alignment vertical="center"/>
    </xf>
    <xf numFmtId="0" fontId="3" fillId="6" borderId="16" xfId="0" applyFont="1" applyFill="1" applyBorder="1" applyAlignment="1">
      <alignment vertical="center"/>
    </xf>
    <xf numFmtId="0" fontId="7" fillId="2" borderId="10" xfId="0" applyFont="1" applyFill="1" applyBorder="1" applyAlignment="1">
      <alignment horizontal="center"/>
    </xf>
    <xf numFmtId="0" fontId="3" fillId="0" borderId="14" xfId="0" applyFont="1" applyBorder="1" applyAlignment="1">
      <alignment vertical="center"/>
    </xf>
    <xf numFmtId="0" fontId="3" fillId="0" borderId="3" xfId="0" applyFont="1" applyBorder="1" applyAlignment="1">
      <alignment vertical="center"/>
    </xf>
    <xf numFmtId="0" fontId="3" fillId="0" borderId="12" xfId="0" applyFont="1" applyBorder="1" applyAlignment="1">
      <alignment vertical="center"/>
    </xf>
    <xf numFmtId="0" fontId="3" fillId="0" borderId="15" xfId="0" applyFont="1" applyBorder="1" applyAlignment="1">
      <alignment vertical="center"/>
    </xf>
    <xf numFmtId="0" fontId="3" fillId="0" borderId="0" xfId="0" applyFont="1" applyAlignment="1">
      <alignment vertical="center"/>
    </xf>
    <xf numFmtId="0" fontId="5" fillId="5" borderId="9" xfId="0" applyFont="1" applyFill="1" applyBorder="1" applyAlignment="1">
      <alignment horizontal="center"/>
    </xf>
    <xf numFmtId="0" fontId="3" fillId="0" borderId="3" xfId="0" applyFont="1" applyBorder="1" applyAlignment="1">
      <alignment horizontal="left"/>
    </xf>
    <xf numFmtId="0" fontId="3" fillId="0" borderId="1" xfId="0" applyFont="1" applyBorder="1" applyAlignment="1"/>
    <xf numFmtId="0" fontId="2" fillId="0" borderId="1" xfId="0" applyFont="1" applyBorder="1" applyAlignment="1">
      <alignment horizontal="center"/>
    </xf>
    <xf numFmtId="0" fontId="3" fillId="0" borderId="1" xfId="0" applyFont="1" applyBorder="1" applyAlignment="1">
      <alignment horizontal="center"/>
    </xf>
    <xf numFmtId="0" fontId="0" fillId="0" borderId="1" xfId="0" applyFont="1" applyBorder="1" applyAlignment="1">
      <alignment wrapText="1"/>
    </xf>
    <xf numFmtId="0" fontId="3" fillId="0" borderId="1" xfId="0" applyFont="1" applyBorder="1" applyAlignment="1">
      <alignment wrapText="1"/>
    </xf>
    <xf numFmtId="0" fontId="3" fillId="4" borderId="20" xfId="0" applyFont="1" applyFill="1" applyBorder="1" applyAlignment="1">
      <alignment horizontal="center"/>
    </xf>
    <xf numFmtId="0" fontId="3" fillId="3" borderId="21" xfId="0" applyFont="1" applyFill="1" applyBorder="1" applyAlignment="1">
      <alignment horizontal="center"/>
    </xf>
    <xf numFmtId="0" fontId="3" fillId="3" borderId="19" xfId="0" applyFont="1" applyFill="1" applyBorder="1" applyAlignment="1"/>
    <xf numFmtId="0" fontId="3" fillId="3" borderId="22" xfId="0" applyFont="1" applyFill="1" applyBorder="1" applyAlignment="1"/>
    <xf numFmtId="0" fontId="3" fillId="2" borderId="23" xfId="0" applyFont="1" applyFill="1" applyBorder="1" applyAlignment="1">
      <alignment horizontal="center"/>
    </xf>
    <xf numFmtId="0" fontId="5" fillId="0" borderId="24" xfId="0" applyFont="1" applyBorder="1" applyAlignment="1">
      <alignment horizontal="center"/>
    </xf>
    <xf numFmtId="0" fontId="5" fillId="0" borderId="23" xfId="0" applyFont="1" applyBorder="1" applyAlignment="1">
      <alignment horizontal="left"/>
    </xf>
    <xf numFmtId="10" fontId="3" fillId="4" borderId="24" xfId="0" applyNumberFormat="1" applyFont="1" applyFill="1" applyBorder="1" applyAlignment="1">
      <alignment horizontal="center"/>
    </xf>
    <xf numFmtId="0" fontId="5" fillId="0" borderId="25" xfId="0" applyFont="1" applyBorder="1" applyAlignment="1">
      <alignment horizontal="left"/>
    </xf>
    <xf numFmtId="0" fontId="3" fillId="4" borderId="26" xfId="0" applyFont="1" applyFill="1" applyBorder="1" applyAlignment="1">
      <alignment horizontal="center"/>
    </xf>
    <xf numFmtId="1" fontId="3" fillId="0" borderId="26" xfId="0" applyNumberFormat="1" applyFont="1" applyBorder="1" applyAlignment="1">
      <alignment horizontal="center"/>
    </xf>
    <xf numFmtId="10" fontId="3" fillId="4" borderId="27" xfId="0" applyNumberFormat="1" applyFont="1" applyFill="1" applyBorder="1" applyAlignment="1">
      <alignment horizontal="center"/>
    </xf>
    <xf numFmtId="0" fontId="3" fillId="0" borderId="28" xfId="0" applyFont="1" applyBorder="1" applyAlignment="1"/>
    <xf numFmtId="0" fontId="0" fillId="0" borderId="7" xfId="0" applyFont="1" applyBorder="1" applyAlignment="1">
      <alignment wrapText="1"/>
    </xf>
    <xf numFmtId="0" fontId="0" fillId="0" borderId="3" xfId="0" applyFont="1" applyBorder="1" applyAlignment="1">
      <alignment wrapText="1"/>
    </xf>
    <xf numFmtId="0" fontId="0" fillId="0" borderId="28" xfId="0" applyFont="1" applyBorder="1" applyAlignment="1">
      <alignment wrapText="1"/>
    </xf>
    <xf numFmtId="0" fontId="3" fillId="0" borderId="29" xfId="0" applyFont="1" applyBorder="1" applyAlignment="1"/>
    <xf numFmtId="0" fontId="0" fillId="0" borderId="30" xfId="0" applyFont="1" applyBorder="1" applyAlignment="1">
      <alignment wrapText="1"/>
    </xf>
    <xf numFmtId="0" fontId="10" fillId="0" borderId="17" xfId="1" applyAlignment="1">
      <alignment wrapText="1"/>
    </xf>
    <xf numFmtId="0" fontId="10" fillId="0" borderId="17" xfId="1" applyAlignment="1">
      <alignment vertical="center"/>
    </xf>
    <xf numFmtId="0" fontId="4" fillId="0" borderId="0" xfId="0" applyFont="1" applyAlignment="1">
      <alignment horizontal="center"/>
    </xf>
    <xf numFmtId="0" fontId="0" fillId="0" borderId="0" xfId="0" applyFont="1" applyAlignment="1">
      <alignment wrapText="1"/>
    </xf>
    <xf numFmtId="0" fontId="5" fillId="3" borderId="18" xfId="0" applyFont="1" applyFill="1" applyBorder="1" applyAlignment="1">
      <alignment horizontal="left"/>
    </xf>
    <xf numFmtId="0" fontId="1" fillId="0" borderId="19" xfId="0" applyFont="1" applyBorder="1" applyAlignment="1">
      <alignment wrapText="1"/>
    </xf>
    <xf numFmtId="0" fontId="11" fillId="7" borderId="17" xfId="1" applyFont="1" applyFill="1" applyAlignment="1">
      <alignment horizontal="center"/>
    </xf>
    <xf numFmtId="0" fontId="11" fillId="8" borderId="17" xfId="1" applyFont="1" applyFill="1" applyAlignment="1">
      <alignment wrapText="1"/>
    </xf>
    <xf numFmtId="0" fontId="5" fillId="3" borderId="10" xfId="0" applyFont="1" applyFill="1" applyBorder="1" applyAlignment="1">
      <alignment horizontal="left"/>
    </xf>
    <xf numFmtId="0" fontId="1" fillId="0" borderId="11" xfId="0" applyFont="1" applyBorder="1" applyAlignment="1">
      <alignment wrapText="1"/>
    </xf>
    <xf numFmtId="0" fontId="0" fillId="0" borderId="0" xfId="0" applyFont="1" applyAlignment="1"/>
    <xf numFmtId="0" fontId="6" fillId="0" borderId="1" xfId="0" applyFont="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5" fillId="5" borderId="31" xfId="0" applyFont="1" applyFill="1" applyBorder="1" applyAlignment="1"/>
    <xf numFmtId="0" fontId="5" fillId="5" borderId="30" xfId="0" applyFont="1" applyFill="1" applyBorder="1" applyAlignment="1"/>
    <xf numFmtId="0" fontId="3" fillId="5" borderId="32" xfId="0" applyFont="1" applyFill="1" applyBorder="1" applyAlignment="1"/>
    <xf numFmtId="0" fontId="5" fillId="5" borderId="20" xfId="0" applyFont="1" applyFill="1" applyBorder="1" applyAlignment="1">
      <alignment horizontal="center"/>
    </xf>
    <xf numFmtId="0" fontId="5" fillId="5" borderId="21" xfId="0" applyFont="1" applyFill="1" applyBorder="1" applyAlignment="1">
      <alignment horizontal="center"/>
    </xf>
    <xf numFmtId="0" fontId="5" fillId="5" borderId="19" xfId="0" applyFont="1" applyFill="1" applyBorder="1" applyAlignment="1">
      <alignment horizontal="center"/>
    </xf>
    <xf numFmtId="0" fontId="5" fillId="5" borderId="22" xfId="0" applyFont="1" applyFill="1" applyBorder="1" applyAlignment="1">
      <alignment horizontal="center"/>
    </xf>
    <xf numFmtId="0" fontId="0" fillId="0" borderId="33" xfId="0" applyFont="1" applyBorder="1" applyAlignment="1">
      <alignment wrapText="1"/>
    </xf>
    <xf numFmtId="0" fontId="5" fillId="0" borderId="1" xfId="0" applyFont="1" applyBorder="1" applyAlignment="1"/>
    <xf numFmtId="0" fontId="3" fillId="0" borderId="24" xfId="0" applyFont="1" applyBorder="1" applyAlignment="1">
      <alignment horizontal="center"/>
    </xf>
    <xf numFmtId="0" fontId="6" fillId="0" borderId="24" xfId="0" applyFont="1" applyBorder="1" applyAlignment="1">
      <alignment horizontal="center"/>
    </xf>
    <xf numFmtId="0" fontId="7" fillId="2" borderId="24" xfId="0" applyFont="1" applyFill="1" applyBorder="1" applyAlignment="1">
      <alignment horizontal="center"/>
    </xf>
    <xf numFmtId="0" fontId="8" fillId="0" borderId="24" xfId="0" applyFont="1" applyBorder="1" applyAlignment="1">
      <alignment horizontal="center"/>
    </xf>
    <xf numFmtId="0" fontId="0" fillId="0" borderId="34" xfId="0" applyFont="1" applyBorder="1" applyAlignment="1">
      <alignment wrapText="1"/>
    </xf>
    <xf numFmtId="0" fontId="3" fillId="0" borderId="29" xfId="0" applyFont="1" applyBorder="1" applyAlignment="1">
      <alignment horizontal="center"/>
    </xf>
    <xf numFmtId="0" fontId="3" fillId="0" borderId="35" xfId="0" applyFont="1" applyBorder="1" applyAlignment="1">
      <alignment horizontal="center"/>
    </xf>
    <xf numFmtId="0" fontId="6" fillId="0" borderId="26" xfId="0" applyFont="1" applyBorder="1" applyAlignment="1">
      <alignment horizontal="center"/>
    </xf>
    <xf numFmtId="0" fontId="8" fillId="0" borderId="26" xfId="0" applyFont="1" applyBorder="1" applyAlignment="1">
      <alignment horizontal="center"/>
    </xf>
    <xf numFmtId="0" fontId="8" fillId="0" borderId="27" xfId="0" applyFont="1" applyBorder="1" applyAlignment="1">
      <alignment horizont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142875</xdr:colOff>
      <xdr:row>2</xdr:row>
      <xdr:rowOff>19051</xdr:rowOff>
    </xdr:from>
    <xdr:to>
      <xdr:col>12</xdr:col>
      <xdr:colOff>85725</xdr:colOff>
      <xdr:row>15</xdr:row>
      <xdr:rowOff>9525</xdr:rowOff>
    </xdr:to>
    <xdr:sp macro="" textlink="">
      <xdr:nvSpPr>
        <xdr:cNvPr id="2" name="TextBox 1"/>
        <xdr:cNvSpPr txBox="1"/>
      </xdr:nvSpPr>
      <xdr:spPr>
        <a:xfrm>
          <a:off x="142875" y="638176"/>
          <a:ext cx="9077325" cy="2124074"/>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Mark Rippetoe's Starting Strength calculator and logbok,</a:t>
          </a:r>
          <a:r>
            <a:rPr lang="en-US" sz="1100" baseline="0"/>
            <a:t> designed for Physiqz users. It is not </a:t>
          </a:r>
          <a:r>
            <a:rPr lang="en-US" sz="1100"/>
            <a:t>affiliated with the book Starting Strength or Mark Rippetoe.  </a:t>
          </a:r>
        </a:p>
        <a:p>
          <a:r>
            <a:rPr lang="en-US" sz="1100"/>
            <a:t>Only edit highlighted cells. </a:t>
          </a:r>
        </a:p>
        <a:p>
          <a:r>
            <a:rPr lang="en-US" sz="1100"/>
            <a:t>The first column, “Test Weight,” is where you will enter your starting weight (or your previous rep maxes).  </a:t>
          </a:r>
        </a:p>
        <a:p>
          <a:r>
            <a:rPr lang="en-US" sz="1100"/>
            <a:t>The “Reps,” column can usually be kept at “5” Reps for each exercise.  </a:t>
          </a:r>
        </a:p>
        <a:p>
          <a:r>
            <a:rPr lang="en-US" sz="1100"/>
            <a:t>The “lb Increase,” column is the amount (in lbs.) that you would like to increase each lift per workout. If you are unsure, leave this field alone.  </a:t>
          </a:r>
        </a:p>
        <a:p>
          <a:r>
            <a:rPr lang="en-US" sz="1100"/>
            <a:t>The “% to Reset,” column is how far back you'd like to begin before hitting your former maxes and need only be used if you are beginning with a former rep max or are resetting a lift.  It is common to reset 5-15% in that case.  </a:t>
          </a:r>
        </a:p>
        <a:p>
          <a:r>
            <a:rPr lang="en-US" sz="1100"/>
            <a:t>The “Smallest Weight,” field is the smallest weight increment that can be added to the barbell (usually 5, or less if microloading).  Workouts are read by column and the rotation is A/B/A/B.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438150</xdr:colOff>
      <xdr:row>1</xdr:row>
      <xdr:rowOff>66676</xdr:rowOff>
    </xdr:from>
    <xdr:to>
      <xdr:col>12</xdr:col>
      <xdr:colOff>190500</xdr:colOff>
      <xdr:row>11</xdr:row>
      <xdr:rowOff>142876</xdr:rowOff>
    </xdr:to>
    <xdr:sp macro="" textlink="">
      <xdr:nvSpPr>
        <xdr:cNvPr id="2" name="TextBox 1"/>
        <xdr:cNvSpPr txBox="1"/>
      </xdr:nvSpPr>
      <xdr:spPr>
        <a:xfrm>
          <a:off x="419100" y="495301"/>
          <a:ext cx="8905875" cy="1752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Mark Rippetoe's Starting Strength calculator and logbok,</a:t>
          </a:r>
          <a:r>
            <a:rPr lang="en-US" sz="1100" baseline="0"/>
            <a:t> designed for Physiqz users. It is not </a:t>
          </a:r>
          <a:r>
            <a:rPr lang="en-US" sz="1100"/>
            <a:t>affiliated with the book Starting Strength nor Mark Rippetoe.  </a:t>
          </a:r>
        </a:p>
        <a:p>
          <a:r>
            <a:rPr lang="en-US" sz="1100"/>
            <a:t>Only edit highlighted cells. </a:t>
          </a:r>
        </a:p>
        <a:p>
          <a:r>
            <a:rPr lang="en-US" sz="1100"/>
            <a:t>The first column, “Test Weight,” is where you will enter your starting weight (or your previous rep maxes).  </a:t>
          </a:r>
        </a:p>
        <a:p>
          <a:r>
            <a:rPr lang="en-US" sz="1100"/>
            <a:t>The “Reps,” column can usually be kept at “5” Reps for each exercise.  </a:t>
          </a:r>
        </a:p>
        <a:p>
          <a:r>
            <a:rPr lang="en-US" sz="1100"/>
            <a:t>The “lb Increase,” column is the amount (in lbs.) that you would like to increase each lift per workout.  Click here for recommended increases.  If you are unsure, leave this field alone.  </a:t>
          </a:r>
        </a:p>
        <a:p>
          <a:r>
            <a:rPr lang="en-US" sz="1100"/>
            <a:t>The “% to Reset,” column is how far back you'd like to begin before hitting your former maxes and need only be used if you are beginning with a former rep max or are resetting a lift.  It is common to reset 5-15% in that case.  </a:t>
          </a:r>
        </a:p>
        <a:p>
          <a:r>
            <a:rPr lang="en-US" sz="1100"/>
            <a:t>The “Smallest Weight,” field is the smallest weight increment that can be added to the barbell (usually 5, or less if microloading).  Workouts are read by column and the rotation is A/B/A/B.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438150</xdr:colOff>
      <xdr:row>1</xdr:row>
      <xdr:rowOff>66676</xdr:rowOff>
    </xdr:from>
    <xdr:to>
      <xdr:col>12</xdr:col>
      <xdr:colOff>190500</xdr:colOff>
      <xdr:row>11</xdr:row>
      <xdr:rowOff>142876</xdr:rowOff>
    </xdr:to>
    <xdr:sp macro="" textlink="">
      <xdr:nvSpPr>
        <xdr:cNvPr id="2" name="TextBox 1"/>
        <xdr:cNvSpPr txBox="1"/>
      </xdr:nvSpPr>
      <xdr:spPr>
        <a:xfrm>
          <a:off x="361950" y="495301"/>
          <a:ext cx="9115425" cy="1752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Mark Rippetoe's Starting Strength calculator and logbok,</a:t>
          </a:r>
          <a:r>
            <a:rPr lang="en-US" sz="1100" baseline="0"/>
            <a:t> designed for Physiqz users. It is not </a:t>
          </a:r>
          <a:r>
            <a:rPr lang="en-US" sz="1100"/>
            <a:t>affiliated with the book Starting Strength nor Mark Rippetoe.  </a:t>
          </a:r>
        </a:p>
        <a:p>
          <a:r>
            <a:rPr lang="en-US" sz="1100"/>
            <a:t>Only edit highlighted cells. </a:t>
          </a:r>
        </a:p>
        <a:p>
          <a:r>
            <a:rPr lang="en-US" sz="1100"/>
            <a:t>The first column, “Test Weight,” is where you will enter your starting weight (or your previous rep maxes).  </a:t>
          </a:r>
        </a:p>
        <a:p>
          <a:r>
            <a:rPr lang="en-US" sz="1100"/>
            <a:t>The “Reps,” column can usually be kept at “5” Reps for each exercise.  </a:t>
          </a:r>
        </a:p>
        <a:p>
          <a:r>
            <a:rPr lang="en-US" sz="1100"/>
            <a:t>The “lb Increase,” column is the amount (in lbs.) that you would like to increase each lift per workout.  Click here for recommended increases.  If you are unsure, leave this field alone.  </a:t>
          </a:r>
        </a:p>
        <a:p>
          <a:r>
            <a:rPr lang="en-US" sz="1100"/>
            <a:t>The “% to Reset,” column is how far back you'd like to begin before hitting your former maxes and need only be used if you are beginning with a former rep max or are resetting a lift.  It is common to reset 5-15% in that case.  </a:t>
          </a:r>
        </a:p>
        <a:p>
          <a:r>
            <a:rPr lang="en-US" sz="1100"/>
            <a:t>The “Smallest Weight,” field is the smallest weight increment that can be added to the barbell (usually 5, or less if microloading).  Workouts are read by column and the rotation is A/B/A/B.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438150</xdr:colOff>
      <xdr:row>1</xdr:row>
      <xdr:rowOff>66676</xdr:rowOff>
    </xdr:from>
    <xdr:to>
      <xdr:col>12</xdr:col>
      <xdr:colOff>190500</xdr:colOff>
      <xdr:row>11</xdr:row>
      <xdr:rowOff>142876</xdr:rowOff>
    </xdr:to>
    <xdr:sp macro="" textlink="">
      <xdr:nvSpPr>
        <xdr:cNvPr id="2" name="TextBox 1"/>
        <xdr:cNvSpPr txBox="1"/>
      </xdr:nvSpPr>
      <xdr:spPr>
        <a:xfrm>
          <a:off x="438150" y="495301"/>
          <a:ext cx="9677400" cy="1752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Mark Rippetoe's Starting Strength calculator and logbok,</a:t>
          </a:r>
          <a:r>
            <a:rPr lang="en-US" sz="1100" baseline="0"/>
            <a:t> designed for Physiqz users. It is not </a:t>
          </a:r>
          <a:r>
            <a:rPr lang="en-US" sz="1100"/>
            <a:t>affiliated with the book Starting Strength nor Mark Rippetoe.  </a:t>
          </a:r>
        </a:p>
        <a:p>
          <a:r>
            <a:rPr lang="en-US" sz="1100"/>
            <a:t>Only edit highlighted cells. </a:t>
          </a:r>
        </a:p>
        <a:p>
          <a:r>
            <a:rPr lang="en-US" sz="1100"/>
            <a:t>The first column, “Test Weight,” is where you will enter your starting weight (or your previous rep maxes).  </a:t>
          </a:r>
        </a:p>
        <a:p>
          <a:r>
            <a:rPr lang="en-US" sz="1100"/>
            <a:t>The “Reps,” column can usually be kept at “5” Reps for each exercise.  </a:t>
          </a:r>
        </a:p>
        <a:p>
          <a:r>
            <a:rPr lang="en-US" sz="1100"/>
            <a:t>The “lb Increase,” column is the amount (in lbs.) that you would like to increase each lift per workout.  Click here for recommended increases.  If you are unsure, leave this field alone.  </a:t>
          </a:r>
        </a:p>
        <a:p>
          <a:r>
            <a:rPr lang="en-US" sz="1100"/>
            <a:t>The “% to Reset,” column is how far back you'd like to begin before hitting your former maxes and need only be used if you are beginning with a former rep max or are resetting a lift.  It is common to reset 5-15% in that case.  </a:t>
          </a:r>
        </a:p>
        <a:p>
          <a:r>
            <a:rPr lang="en-US" sz="1100"/>
            <a:t>The “Smallest Weight,” field is the smallest weight increment that can be added to the barbell (usually 5, or less if microloading).  Workouts are read by column and the rotation is A/B/A/B.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438150</xdr:colOff>
      <xdr:row>1</xdr:row>
      <xdr:rowOff>66676</xdr:rowOff>
    </xdr:from>
    <xdr:to>
      <xdr:col>12</xdr:col>
      <xdr:colOff>190500</xdr:colOff>
      <xdr:row>11</xdr:row>
      <xdr:rowOff>142876</xdr:rowOff>
    </xdr:to>
    <xdr:sp macro="" textlink="">
      <xdr:nvSpPr>
        <xdr:cNvPr id="2" name="TextBox 1"/>
        <xdr:cNvSpPr txBox="1"/>
      </xdr:nvSpPr>
      <xdr:spPr>
        <a:xfrm>
          <a:off x="438150" y="495301"/>
          <a:ext cx="9705975" cy="17526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Mark Rippetoe's Starting Strength calculator and logbok,</a:t>
          </a:r>
          <a:r>
            <a:rPr lang="en-US" sz="1100" baseline="0"/>
            <a:t> designed for Physiqz users. It is not </a:t>
          </a:r>
          <a:r>
            <a:rPr lang="en-US" sz="1100"/>
            <a:t>affiliated with the book Starting Strength nor Mark Rippetoe.  </a:t>
          </a:r>
        </a:p>
        <a:p>
          <a:r>
            <a:rPr lang="en-US" sz="1100"/>
            <a:t>Only edit highlighted cells. </a:t>
          </a:r>
        </a:p>
        <a:p>
          <a:r>
            <a:rPr lang="en-US" sz="1100"/>
            <a:t>The first column, “Test Weight,” is where you will enter your starting weight (or your previous rep maxes).  </a:t>
          </a:r>
        </a:p>
        <a:p>
          <a:r>
            <a:rPr lang="en-US" sz="1100"/>
            <a:t>The “Reps,” column can usually be kept at “5” Reps for each exercise.  </a:t>
          </a:r>
        </a:p>
        <a:p>
          <a:r>
            <a:rPr lang="en-US" sz="1100"/>
            <a:t>The “lb Increase,” column is the amount (in lbs.) that you would like to increase each lift per workout.  Click here for recommended increases.  If you are unsure, leave this field alone.  </a:t>
          </a:r>
        </a:p>
        <a:p>
          <a:r>
            <a:rPr lang="en-US" sz="1100"/>
            <a:t>The “% to Reset,” column is how far back you'd like to begin before hitting your former maxes and need only be used if you are beginning with a former rep max or are resetting a lift.  It is common to reset 5-15% in that case.  </a:t>
          </a:r>
        </a:p>
        <a:p>
          <a:r>
            <a:rPr lang="en-US" sz="1100"/>
            <a:t>The “Smallest Weight,” field is the smallest weight increment that can be added to the barbell (usually 5, or less if microloading).  Workouts are read by column and the rotation is A/B/A/B.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A68"/>
  <sheetViews>
    <sheetView tabSelected="1" workbookViewId="0">
      <selection sqref="A1:L1"/>
    </sheetView>
  </sheetViews>
  <sheetFormatPr defaultColWidth="14.42578125" defaultRowHeight="12.75" customHeight="1" x14ac:dyDescent="0.2"/>
  <cols>
    <col min="1" max="1" width="6.28515625" customWidth="1"/>
    <col min="2" max="2" width="11.7109375" customWidth="1"/>
    <col min="3" max="3" width="9.140625" customWidth="1"/>
    <col min="4" max="4" width="11.5703125" customWidth="1"/>
    <col min="5" max="5" width="13.140625" customWidth="1"/>
    <col min="6" max="6" width="12" customWidth="1"/>
    <col min="7" max="7" width="13.140625" customWidth="1"/>
    <col min="8" max="27" width="12" customWidth="1"/>
  </cols>
  <sheetData>
    <row r="1" spans="1:12" ht="33.75" customHeight="1" thickBot="1" x14ac:dyDescent="0.55000000000000004">
      <c r="A1" s="105" t="s">
        <v>0</v>
      </c>
      <c r="B1" s="106"/>
      <c r="C1" s="106"/>
      <c r="D1" s="106"/>
      <c r="E1" s="106"/>
      <c r="F1" s="106"/>
      <c r="G1" s="106"/>
      <c r="H1" s="106"/>
      <c r="I1" s="106"/>
      <c r="J1" s="106"/>
      <c r="K1" s="106"/>
      <c r="L1" s="106"/>
    </row>
    <row r="2" spans="1:12" ht="15" customHeight="1" thickTop="1" x14ac:dyDescent="0.2"/>
    <row r="3" spans="1:12" ht="15" customHeight="1" x14ac:dyDescent="0.2"/>
    <row r="4" spans="1:12" x14ac:dyDescent="0.2">
      <c r="B4" s="77"/>
      <c r="C4" s="77"/>
      <c r="D4" s="77"/>
      <c r="E4" s="77"/>
      <c r="F4" s="77"/>
      <c r="G4" s="77"/>
      <c r="H4" s="77"/>
      <c r="I4" s="77"/>
      <c r="J4" s="77"/>
      <c r="K4" s="77"/>
    </row>
    <row r="5" spans="1:12" ht="12.75" customHeight="1" x14ac:dyDescent="0.2">
      <c r="A5" s="76"/>
      <c r="B5" s="80"/>
      <c r="C5" s="79"/>
      <c r="D5" s="79"/>
      <c r="E5" s="79"/>
      <c r="F5" s="79"/>
      <c r="G5" s="79"/>
      <c r="H5" s="79"/>
      <c r="I5" s="79"/>
      <c r="J5" s="79"/>
      <c r="K5" s="79"/>
      <c r="L5" s="76"/>
    </row>
    <row r="6" spans="1:12" x14ac:dyDescent="0.2">
      <c r="A6" s="76"/>
      <c r="B6" s="79"/>
      <c r="C6" s="79"/>
      <c r="D6" s="79"/>
      <c r="E6" s="79"/>
      <c r="F6" s="79"/>
      <c r="G6" s="79"/>
      <c r="H6" s="79"/>
      <c r="I6" s="79"/>
      <c r="J6" s="79"/>
      <c r="K6" s="79"/>
      <c r="L6" s="76"/>
    </row>
    <row r="7" spans="1:12" x14ac:dyDescent="0.2">
      <c r="A7" s="76"/>
      <c r="B7" s="79"/>
      <c r="C7" s="79"/>
      <c r="D7" s="79"/>
      <c r="E7" s="79"/>
      <c r="F7" s="79"/>
      <c r="G7" s="79"/>
      <c r="H7" s="79"/>
      <c r="I7" s="79"/>
      <c r="J7" s="79"/>
      <c r="K7" s="79"/>
      <c r="L7" s="76"/>
    </row>
    <row r="8" spans="1:12" x14ac:dyDescent="0.2">
      <c r="A8" s="76"/>
      <c r="B8" s="79"/>
      <c r="C8" s="79"/>
      <c r="D8" s="79"/>
      <c r="E8" s="79"/>
      <c r="F8" s="79"/>
      <c r="G8" s="79"/>
      <c r="H8" s="79"/>
      <c r="I8" s="79"/>
      <c r="J8" s="79"/>
      <c r="K8" s="79"/>
      <c r="L8" s="76"/>
    </row>
    <row r="9" spans="1:12" x14ac:dyDescent="0.2">
      <c r="A9" s="76"/>
      <c r="B9" s="79"/>
      <c r="C9" s="79"/>
      <c r="D9" s="79"/>
      <c r="E9" s="79"/>
      <c r="F9" s="79"/>
      <c r="G9" s="79"/>
      <c r="H9" s="79"/>
      <c r="I9" s="79"/>
      <c r="J9" s="79"/>
      <c r="K9" s="79"/>
      <c r="L9" s="76"/>
    </row>
    <row r="10" spans="1:12" x14ac:dyDescent="0.2">
      <c r="A10" s="76"/>
      <c r="B10" s="79"/>
      <c r="C10" s="79"/>
      <c r="D10" s="79"/>
      <c r="E10" s="79"/>
      <c r="F10" s="79"/>
      <c r="G10" s="79"/>
      <c r="H10" s="79"/>
      <c r="I10" s="79"/>
      <c r="J10" s="79"/>
      <c r="K10" s="79"/>
      <c r="L10" s="76"/>
    </row>
    <row r="11" spans="1:12" x14ac:dyDescent="0.2">
      <c r="A11" s="76"/>
      <c r="B11" s="79"/>
      <c r="C11" s="79"/>
      <c r="D11" s="79"/>
      <c r="E11" s="79"/>
      <c r="F11" s="79"/>
      <c r="G11" s="79"/>
      <c r="H11" s="79"/>
      <c r="I11" s="79"/>
      <c r="J11" s="79"/>
      <c r="K11" s="79"/>
      <c r="L11" s="76"/>
    </row>
    <row r="12" spans="1:12" x14ac:dyDescent="0.2">
      <c r="B12" s="76"/>
      <c r="C12" s="76"/>
      <c r="D12" s="76"/>
      <c r="E12" s="76"/>
      <c r="F12" s="78"/>
      <c r="G12" s="78"/>
      <c r="H12" s="78"/>
      <c r="I12" s="76"/>
      <c r="J12" s="76"/>
      <c r="K12" s="76"/>
    </row>
    <row r="16" spans="1:12" ht="13.5" thickBot="1" x14ac:dyDescent="0.25">
      <c r="B16" s="76"/>
      <c r="C16" s="78"/>
      <c r="D16" s="76"/>
      <c r="E16" s="76"/>
      <c r="F16" s="76"/>
      <c r="G16" s="76"/>
      <c r="H16" s="76"/>
      <c r="I16" s="93"/>
      <c r="J16" s="76"/>
      <c r="K16" s="76"/>
      <c r="L16" s="76"/>
    </row>
    <row r="17" spans="1:27" x14ac:dyDescent="0.2">
      <c r="A17" s="76"/>
      <c r="B17" s="79"/>
      <c r="C17" s="79"/>
      <c r="D17" s="103" t="s">
        <v>1</v>
      </c>
      <c r="E17" s="104"/>
      <c r="F17" s="81">
        <v>5</v>
      </c>
      <c r="G17" s="82"/>
      <c r="H17" s="83"/>
      <c r="I17" s="83"/>
      <c r="J17" s="84"/>
      <c r="K17" s="79"/>
      <c r="L17" s="79"/>
      <c r="M17" s="76"/>
    </row>
    <row r="18" spans="1:27" x14ac:dyDescent="0.2">
      <c r="A18" s="76"/>
      <c r="B18" s="79"/>
      <c r="C18" s="79"/>
      <c r="D18" s="85"/>
      <c r="E18" s="13" t="s">
        <v>2</v>
      </c>
      <c r="F18" s="12" t="s">
        <v>3</v>
      </c>
      <c r="G18" s="12" t="s">
        <v>4</v>
      </c>
      <c r="H18" s="12" t="s">
        <v>5</v>
      </c>
      <c r="I18" s="12" t="s">
        <v>8</v>
      </c>
      <c r="J18" s="86" t="s">
        <v>7</v>
      </c>
      <c r="K18" s="79"/>
      <c r="L18" s="79"/>
      <c r="M18" s="76"/>
    </row>
    <row r="19" spans="1:27" x14ac:dyDescent="0.2">
      <c r="A19" s="76"/>
      <c r="B19" s="79"/>
      <c r="C19" s="79"/>
      <c r="D19" s="87" t="s">
        <v>9</v>
      </c>
      <c r="E19" s="7">
        <v>300</v>
      </c>
      <c r="F19" s="7">
        <v>5</v>
      </c>
      <c r="G19" s="15">
        <f t="shared" ref="G19:G23" si="0">(E19)/(1.0278-(0.0278*F19))</f>
        <v>337.53375337533754</v>
      </c>
      <c r="H19" s="15">
        <f t="shared" ref="H19:H23" si="1">ROUND(((G19*(1.0278-(0.0278*5)))/$F$17),(0/5))*$F$17</f>
        <v>300</v>
      </c>
      <c r="I19" s="7">
        <v>5</v>
      </c>
      <c r="J19" s="88">
        <v>0</v>
      </c>
      <c r="K19" s="79"/>
      <c r="L19" s="79"/>
      <c r="M19" s="76"/>
    </row>
    <row r="20" spans="1:27" x14ac:dyDescent="0.2">
      <c r="A20" s="76"/>
      <c r="B20" s="79"/>
      <c r="C20" s="79"/>
      <c r="D20" s="87" t="s">
        <v>10</v>
      </c>
      <c r="E20" s="7">
        <v>150</v>
      </c>
      <c r="F20" s="7">
        <v>5</v>
      </c>
      <c r="G20" s="15">
        <f t="shared" si="0"/>
        <v>168.76687668766877</v>
      </c>
      <c r="H20" s="15">
        <f t="shared" si="1"/>
        <v>150</v>
      </c>
      <c r="I20" s="7">
        <v>5</v>
      </c>
      <c r="J20" s="88">
        <v>0</v>
      </c>
      <c r="K20" s="79"/>
      <c r="L20" s="79"/>
      <c r="M20" s="76"/>
    </row>
    <row r="21" spans="1:27" x14ac:dyDescent="0.2">
      <c r="A21" s="76"/>
      <c r="B21" s="79"/>
      <c r="C21" s="79"/>
      <c r="D21" s="87" t="s">
        <v>11</v>
      </c>
      <c r="E21" s="7">
        <v>100</v>
      </c>
      <c r="F21" s="7">
        <v>5</v>
      </c>
      <c r="G21" s="15">
        <f t="shared" si="0"/>
        <v>112.51125112511251</v>
      </c>
      <c r="H21" s="15">
        <f t="shared" si="1"/>
        <v>100</v>
      </c>
      <c r="I21" s="7">
        <v>10</v>
      </c>
      <c r="J21" s="88">
        <v>0</v>
      </c>
      <c r="K21" s="79"/>
      <c r="L21" s="79"/>
      <c r="M21" s="76"/>
    </row>
    <row r="22" spans="1:27" x14ac:dyDescent="0.2">
      <c r="A22" s="76"/>
      <c r="B22" s="79"/>
      <c r="C22" s="79"/>
      <c r="D22" s="87" t="s">
        <v>12</v>
      </c>
      <c r="E22" s="7">
        <v>100</v>
      </c>
      <c r="F22" s="7">
        <v>5</v>
      </c>
      <c r="G22" s="15">
        <f t="shared" si="0"/>
        <v>112.51125112511251</v>
      </c>
      <c r="H22" s="15">
        <f t="shared" si="1"/>
        <v>100</v>
      </c>
      <c r="I22" s="7">
        <v>5</v>
      </c>
      <c r="J22" s="88">
        <v>0</v>
      </c>
      <c r="K22" s="79"/>
      <c r="L22" s="79"/>
      <c r="M22" s="76"/>
    </row>
    <row r="23" spans="1:27" ht="13.5" thickBot="1" x14ac:dyDescent="0.25">
      <c r="A23" s="76"/>
      <c r="B23" s="79"/>
      <c r="C23" s="79"/>
      <c r="D23" s="89" t="s">
        <v>13</v>
      </c>
      <c r="E23" s="90">
        <v>100</v>
      </c>
      <c r="F23" s="90">
        <v>5</v>
      </c>
      <c r="G23" s="91">
        <f t="shared" si="0"/>
        <v>112.51125112511251</v>
      </c>
      <c r="H23" s="91">
        <f t="shared" si="1"/>
        <v>100</v>
      </c>
      <c r="I23" s="90">
        <v>5</v>
      </c>
      <c r="J23" s="92">
        <v>0</v>
      </c>
      <c r="K23" s="79"/>
      <c r="L23" s="79"/>
      <c r="M23" s="76"/>
    </row>
    <row r="24" spans="1:27" x14ac:dyDescent="0.2">
      <c r="A24" s="79"/>
      <c r="B24" s="76"/>
      <c r="C24" s="78"/>
      <c r="D24" s="76"/>
      <c r="E24" s="76"/>
      <c r="F24" s="76"/>
      <c r="G24" s="76"/>
      <c r="H24" s="76"/>
      <c r="I24" s="76"/>
      <c r="J24" s="76"/>
      <c r="K24" s="76"/>
      <c r="L24" s="76"/>
    </row>
    <row r="25" spans="1:27" ht="12.75" customHeight="1" thickBot="1" x14ac:dyDescent="0.25"/>
    <row r="26" spans="1:27" x14ac:dyDescent="0.2">
      <c r="A26" s="113" t="s">
        <v>91</v>
      </c>
      <c r="B26" s="114"/>
      <c r="C26" s="115"/>
      <c r="D26" s="116" t="s">
        <v>15</v>
      </c>
      <c r="E26" s="116" t="s">
        <v>16</v>
      </c>
      <c r="F26" s="116" t="s">
        <v>17</v>
      </c>
      <c r="G26" s="116" t="s">
        <v>18</v>
      </c>
      <c r="H26" s="116" t="s">
        <v>19</v>
      </c>
      <c r="I26" s="116" t="s">
        <v>20</v>
      </c>
      <c r="J26" s="116" t="s">
        <v>21</v>
      </c>
      <c r="K26" s="116" t="s">
        <v>22</v>
      </c>
      <c r="L26" s="117" t="s">
        <v>23</v>
      </c>
      <c r="M26" s="118" t="s">
        <v>29</v>
      </c>
      <c r="N26" s="118" t="s">
        <v>27</v>
      </c>
      <c r="O26" s="118" t="s">
        <v>30</v>
      </c>
      <c r="P26" s="119" t="s">
        <v>31</v>
      </c>
      <c r="Q26" s="79"/>
    </row>
    <row r="27" spans="1:27" x14ac:dyDescent="0.2">
      <c r="A27" s="120"/>
      <c r="B27" s="121" t="str">
        <f>D19</f>
        <v>Squat</v>
      </c>
      <c r="C27" s="54" t="s">
        <v>36</v>
      </c>
      <c r="D27" s="25" t="s">
        <v>37</v>
      </c>
      <c r="E27" s="56">
        <v>45</v>
      </c>
      <c r="F27" s="56">
        <v>45</v>
      </c>
      <c r="G27" s="56">
        <v>45</v>
      </c>
      <c r="H27" s="56">
        <v>45</v>
      </c>
      <c r="I27" s="56">
        <v>45</v>
      </c>
      <c r="J27" s="56">
        <v>45</v>
      </c>
      <c r="K27" s="56">
        <v>45</v>
      </c>
      <c r="L27" s="56">
        <v>45</v>
      </c>
      <c r="M27" s="56">
        <v>45</v>
      </c>
      <c r="N27" s="56">
        <v>45</v>
      </c>
      <c r="O27" s="56">
        <v>45</v>
      </c>
      <c r="P27" s="122">
        <v>45</v>
      </c>
      <c r="Q27" s="78"/>
      <c r="R27" s="28"/>
      <c r="S27" s="28"/>
      <c r="T27" s="28"/>
      <c r="U27" s="28"/>
      <c r="V27" s="28"/>
      <c r="W27" s="28"/>
      <c r="X27" s="28"/>
      <c r="Y27" s="28"/>
      <c r="Z27" s="28"/>
      <c r="AA27" s="28"/>
    </row>
    <row r="28" spans="1:27" x14ac:dyDescent="0.2">
      <c r="A28" s="120"/>
      <c r="B28" s="79"/>
      <c r="C28" s="54" t="s">
        <v>36</v>
      </c>
      <c r="D28" s="55" t="s">
        <v>38</v>
      </c>
      <c r="E28" s="56">
        <f t="shared" ref="E28:P28" si="2">FLOOR(PRODUCT(0.4,E31),5)</f>
        <v>120</v>
      </c>
      <c r="F28" s="56">
        <f t="shared" si="2"/>
        <v>120</v>
      </c>
      <c r="G28" s="56">
        <f t="shared" si="2"/>
        <v>125</v>
      </c>
      <c r="H28" s="56">
        <f t="shared" si="2"/>
        <v>130</v>
      </c>
      <c r="I28" s="56">
        <f t="shared" si="2"/>
        <v>135</v>
      </c>
      <c r="J28" s="56">
        <f t="shared" si="2"/>
        <v>140</v>
      </c>
      <c r="K28" s="56">
        <f t="shared" si="2"/>
        <v>140</v>
      </c>
      <c r="L28" s="56">
        <f t="shared" si="2"/>
        <v>145</v>
      </c>
      <c r="M28" s="56">
        <f t="shared" si="2"/>
        <v>150</v>
      </c>
      <c r="N28" s="56">
        <f t="shared" si="2"/>
        <v>155</v>
      </c>
      <c r="O28" s="56">
        <f t="shared" si="2"/>
        <v>160</v>
      </c>
      <c r="P28" s="122">
        <f t="shared" si="2"/>
        <v>160</v>
      </c>
      <c r="Q28" s="78"/>
      <c r="R28" s="28"/>
      <c r="S28" s="28"/>
      <c r="T28" s="28"/>
      <c r="U28" s="28"/>
      <c r="V28" s="28"/>
      <c r="W28" s="28"/>
      <c r="X28" s="28"/>
      <c r="Y28" s="28"/>
      <c r="Z28" s="28"/>
      <c r="AA28" s="28"/>
    </row>
    <row r="29" spans="1:27" x14ac:dyDescent="0.2">
      <c r="A29" s="120"/>
      <c r="B29" s="79"/>
      <c r="C29" s="54" t="s">
        <v>36</v>
      </c>
      <c r="D29" s="55" t="s">
        <v>39</v>
      </c>
      <c r="E29" s="56">
        <f t="shared" ref="E29:P29" si="3">FLOOR(PRODUCT(0.6,E31),5)</f>
        <v>180</v>
      </c>
      <c r="F29" s="56">
        <f t="shared" si="3"/>
        <v>185</v>
      </c>
      <c r="G29" s="56">
        <f t="shared" si="3"/>
        <v>190</v>
      </c>
      <c r="H29" s="56">
        <f t="shared" si="3"/>
        <v>195</v>
      </c>
      <c r="I29" s="56">
        <f t="shared" si="3"/>
        <v>200</v>
      </c>
      <c r="J29" s="56">
        <f t="shared" si="3"/>
        <v>210</v>
      </c>
      <c r="K29" s="56">
        <f t="shared" si="3"/>
        <v>215</v>
      </c>
      <c r="L29" s="56">
        <f t="shared" si="3"/>
        <v>220</v>
      </c>
      <c r="M29" s="56">
        <f t="shared" si="3"/>
        <v>225</v>
      </c>
      <c r="N29" s="56">
        <f t="shared" si="3"/>
        <v>230</v>
      </c>
      <c r="O29" s="56">
        <f t="shared" si="3"/>
        <v>240</v>
      </c>
      <c r="P29" s="122">
        <f t="shared" si="3"/>
        <v>245</v>
      </c>
      <c r="Q29" s="78"/>
      <c r="R29" s="28"/>
      <c r="S29" s="28"/>
      <c r="T29" s="28"/>
      <c r="U29" s="28"/>
      <c r="V29" s="28"/>
      <c r="W29" s="28"/>
      <c r="X29" s="28"/>
      <c r="Y29" s="28"/>
      <c r="Z29" s="28"/>
      <c r="AA29" s="28"/>
    </row>
    <row r="30" spans="1:27" x14ac:dyDescent="0.2">
      <c r="A30" s="120"/>
      <c r="B30" s="79"/>
      <c r="C30" s="54" t="s">
        <v>36</v>
      </c>
      <c r="D30" s="55" t="s">
        <v>40</v>
      </c>
      <c r="E30" s="56">
        <f t="shared" ref="E30:P30" si="4">FLOOR(PRODUCT(0.8,E31),5)</f>
        <v>240</v>
      </c>
      <c r="F30" s="56">
        <f t="shared" si="4"/>
        <v>245</v>
      </c>
      <c r="G30" s="56">
        <f t="shared" si="4"/>
        <v>255</v>
      </c>
      <c r="H30" s="56">
        <f t="shared" si="4"/>
        <v>260</v>
      </c>
      <c r="I30" s="56">
        <f t="shared" si="4"/>
        <v>270</v>
      </c>
      <c r="J30" s="56">
        <f t="shared" si="4"/>
        <v>280</v>
      </c>
      <c r="K30" s="56">
        <f t="shared" si="4"/>
        <v>285</v>
      </c>
      <c r="L30" s="56">
        <f t="shared" si="4"/>
        <v>295</v>
      </c>
      <c r="M30" s="56">
        <f t="shared" si="4"/>
        <v>300</v>
      </c>
      <c r="N30" s="56">
        <f t="shared" si="4"/>
        <v>310</v>
      </c>
      <c r="O30" s="56">
        <f t="shared" si="4"/>
        <v>320</v>
      </c>
      <c r="P30" s="122">
        <f t="shared" si="4"/>
        <v>325</v>
      </c>
      <c r="Q30" s="78"/>
      <c r="R30" s="28"/>
      <c r="S30" s="28"/>
      <c r="T30" s="28"/>
      <c r="U30" s="28"/>
      <c r="V30" s="28"/>
      <c r="W30" s="28"/>
      <c r="X30" s="28"/>
      <c r="Y30" s="28"/>
      <c r="Z30" s="28"/>
      <c r="AA30" s="28"/>
    </row>
    <row r="31" spans="1:27" x14ac:dyDescent="0.2">
      <c r="A31" s="120"/>
      <c r="B31" s="79"/>
      <c r="C31" s="54" t="s">
        <v>89</v>
      </c>
      <c r="D31" s="55" t="s">
        <v>42</v>
      </c>
      <c r="E31" s="50">
        <f>ROUND(((H19-(H19*$J$19))/$F$17),(0/5))*$F$17</f>
        <v>300</v>
      </c>
      <c r="F31" s="50">
        <f t="shared" ref="F31:P31" si="5">E50+$I$19</f>
        <v>310</v>
      </c>
      <c r="G31" s="50">
        <f t="shared" si="5"/>
        <v>320</v>
      </c>
      <c r="H31" s="50">
        <f t="shared" si="5"/>
        <v>330</v>
      </c>
      <c r="I31" s="50">
        <f t="shared" si="5"/>
        <v>340</v>
      </c>
      <c r="J31" s="50">
        <f t="shared" si="5"/>
        <v>350</v>
      </c>
      <c r="K31" s="50">
        <f t="shared" si="5"/>
        <v>360</v>
      </c>
      <c r="L31" s="50">
        <f t="shared" si="5"/>
        <v>370</v>
      </c>
      <c r="M31" s="50">
        <f t="shared" si="5"/>
        <v>380</v>
      </c>
      <c r="N31" s="50">
        <f t="shared" si="5"/>
        <v>390</v>
      </c>
      <c r="O31" s="50">
        <f t="shared" si="5"/>
        <v>400</v>
      </c>
      <c r="P31" s="123">
        <f t="shared" si="5"/>
        <v>410</v>
      </c>
      <c r="Q31" s="110"/>
      <c r="R31" s="33"/>
      <c r="S31" s="33"/>
      <c r="T31" s="33"/>
      <c r="U31" s="33"/>
      <c r="V31" s="33"/>
      <c r="W31" s="33"/>
      <c r="X31" s="33"/>
      <c r="Y31" s="33"/>
      <c r="Z31" s="33"/>
      <c r="AA31" s="33"/>
    </row>
    <row r="32" spans="1:27" x14ac:dyDescent="0.2">
      <c r="A32" s="120"/>
      <c r="B32" s="79"/>
      <c r="C32" s="34"/>
      <c r="D32" s="35"/>
      <c r="E32" s="42"/>
      <c r="F32" s="42"/>
      <c r="G32" s="42"/>
      <c r="H32" s="42"/>
      <c r="I32" s="42"/>
      <c r="J32" s="42"/>
      <c r="K32" s="42"/>
      <c r="L32" s="42"/>
      <c r="M32" s="42"/>
      <c r="N32" s="42"/>
      <c r="O32" s="42"/>
      <c r="P32" s="124"/>
      <c r="Q32" s="111"/>
      <c r="R32" s="38"/>
      <c r="S32" s="38"/>
      <c r="T32" s="38"/>
      <c r="U32" s="38"/>
      <c r="V32" s="38"/>
      <c r="W32" s="38"/>
      <c r="X32" s="38"/>
      <c r="Y32" s="38"/>
      <c r="Z32" s="38"/>
      <c r="AA32" s="38"/>
    </row>
    <row r="33" spans="1:27" x14ac:dyDescent="0.2">
      <c r="A33" s="120"/>
      <c r="B33" s="121" t="str">
        <f>D20</f>
        <v>Bench Press</v>
      </c>
      <c r="C33" s="54" t="s">
        <v>36</v>
      </c>
      <c r="D33" s="55" t="s">
        <v>37</v>
      </c>
      <c r="E33" s="56">
        <v>45</v>
      </c>
      <c r="F33" s="56">
        <v>45</v>
      </c>
      <c r="G33" s="56">
        <v>45</v>
      </c>
      <c r="H33" s="56">
        <v>45</v>
      </c>
      <c r="I33" s="56">
        <v>45</v>
      </c>
      <c r="J33" s="56">
        <v>45</v>
      </c>
      <c r="K33" s="56">
        <v>45</v>
      </c>
      <c r="L33" s="56">
        <v>45</v>
      </c>
      <c r="M33" s="56">
        <v>45</v>
      </c>
      <c r="N33" s="56">
        <v>45</v>
      </c>
      <c r="O33" s="56">
        <v>45</v>
      </c>
      <c r="P33" s="122">
        <v>45</v>
      </c>
      <c r="Q33" s="78"/>
      <c r="R33" s="28"/>
      <c r="S33" s="28"/>
      <c r="T33" s="28"/>
      <c r="U33" s="28"/>
      <c r="V33" s="28"/>
      <c r="W33" s="28"/>
      <c r="X33" s="28"/>
      <c r="Y33" s="28"/>
      <c r="Z33" s="28"/>
      <c r="AA33" s="28"/>
    </row>
    <row r="34" spans="1:27" x14ac:dyDescent="0.2">
      <c r="A34" s="120"/>
      <c r="B34" s="79"/>
      <c r="C34" s="54" t="s">
        <v>36</v>
      </c>
      <c r="D34" s="55" t="s">
        <v>38</v>
      </c>
      <c r="E34" s="56">
        <f t="shared" ref="E34:P34" si="6">FLOOR(PRODUCT(0.5,E37),5)</f>
        <v>75</v>
      </c>
      <c r="F34" s="56">
        <f t="shared" si="6"/>
        <v>75</v>
      </c>
      <c r="G34" s="56">
        <f t="shared" si="6"/>
        <v>80</v>
      </c>
      <c r="H34" s="56">
        <f t="shared" si="6"/>
        <v>80</v>
      </c>
      <c r="I34" s="56">
        <f t="shared" si="6"/>
        <v>85</v>
      </c>
      <c r="J34" s="56">
        <f t="shared" si="6"/>
        <v>85</v>
      </c>
      <c r="K34" s="56">
        <f t="shared" si="6"/>
        <v>90</v>
      </c>
      <c r="L34" s="56">
        <f t="shared" si="6"/>
        <v>90</v>
      </c>
      <c r="M34" s="56">
        <f t="shared" si="6"/>
        <v>95</v>
      </c>
      <c r="N34" s="56">
        <f t="shared" si="6"/>
        <v>95</v>
      </c>
      <c r="O34" s="56">
        <f t="shared" si="6"/>
        <v>100</v>
      </c>
      <c r="P34" s="122">
        <f t="shared" si="6"/>
        <v>100</v>
      </c>
      <c r="Q34" s="78"/>
      <c r="R34" s="28"/>
      <c r="S34" s="28"/>
      <c r="T34" s="28"/>
      <c r="U34" s="28"/>
      <c r="V34" s="28"/>
      <c r="W34" s="28"/>
      <c r="X34" s="28"/>
      <c r="Y34" s="28"/>
      <c r="Z34" s="28"/>
      <c r="AA34" s="28"/>
    </row>
    <row r="35" spans="1:27" x14ac:dyDescent="0.2">
      <c r="A35" s="120"/>
      <c r="B35" s="79"/>
      <c r="C35" s="54" t="s">
        <v>36</v>
      </c>
      <c r="D35" s="55" t="s">
        <v>39</v>
      </c>
      <c r="E35" s="56">
        <f t="shared" ref="E35:P35" si="7">FLOOR(PRODUCT(0.7,E37),5)</f>
        <v>105</v>
      </c>
      <c r="F35" s="56">
        <f t="shared" si="7"/>
        <v>105</v>
      </c>
      <c r="G35" s="56">
        <f t="shared" si="7"/>
        <v>110</v>
      </c>
      <c r="H35" s="56">
        <f t="shared" si="7"/>
        <v>115</v>
      </c>
      <c r="I35" s="56">
        <f t="shared" si="7"/>
        <v>115</v>
      </c>
      <c r="J35" s="56">
        <f t="shared" si="7"/>
        <v>120</v>
      </c>
      <c r="K35" s="56">
        <f t="shared" si="7"/>
        <v>125</v>
      </c>
      <c r="L35" s="56">
        <f t="shared" si="7"/>
        <v>125</v>
      </c>
      <c r="M35" s="56">
        <f t="shared" si="7"/>
        <v>130</v>
      </c>
      <c r="N35" s="56">
        <f t="shared" si="7"/>
        <v>135</v>
      </c>
      <c r="O35" s="56">
        <f t="shared" si="7"/>
        <v>140</v>
      </c>
      <c r="P35" s="122">
        <f t="shared" si="7"/>
        <v>140</v>
      </c>
      <c r="Q35" s="78"/>
      <c r="R35" s="28"/>
      <c r="S35" s="28"/>
      <c r="T35" s="28"/>
      <c r="U35" s="28"/>
      <c r="V35" s="28"/>
      <c r="W35" s="28"/>
      <c r="X35" s="28"/>
      <c r="Y35" s="28"/>
      <c r="Z35" s="28"/>
      <c r="AA35" s="28"/>
    </row>
    <row r="36" spans="1:27" x14ac:dyDescent="0.2">
      <c r="A36" s="120"/>
      <c r="B36" s="79"/>
      <c r="C36" s="54" t="s">
        <v>36</v>
      </c>
      <c r="D36" s="55" t="s">
        <v>40</v>
      </c>
      <c r="E36" s="56">
        <f t="shared" ref="E36:P36" si="8">FLOOR(PRODUCT(0.9,E37),5)</f>
        <v>135</v>
      </c>
      <c r="F36" s="56">
        <f t="shared" si="8"/>
        <v>135</v>
      </c>
      <c r="G36" s="56">
        <f t="shared" si="8"/>
        <v>140</v>
      </c>
      <c r="H36" s="56">
        <f t="shared" si="8"/>
        <v>145</v>
      </c>
      <c r="I36" s="56">
        <f t="shared" si="8"/>
        <v>150</v>
      </c>
      <c r="J36" s="56">
        <f t="shared" si="8"/>
        <v>155</v>
      </c>
      <c r="K36" s="56">
        <f t="shared" si="8"/>
        <v>160</v>
      </c>
      <c r="L36" s="56">
        <f t="shared" si="8"/>
        <v>165</v>
      </c>
      <c r="M36" s="56">
        <f t="shared" si="8"/>
        <v>170</v>
      </c>
      <c r="N36" s="56">
        <f t="shared" si="8"/>
        <v>175</v>
      </c>
      <c r="O36" s="56">
        <f t="shared" si="8"/>
        <v>180</v>
      </c>
      <c r="P36" s="122">
        <f t="shared" si="8"/>
        <v>180</v>
      </c>
      <c r="Q36" s="78"/>
      <c r="R36" s="28"/>
      <c r="S36" s="28"/>
      <c r="T36" s="28"/>
      <c r="U36" s="28"/>
      <c r="V36" s="28"/>
      <c r="W36" s="28"/>
      <c r="X36" s="28"/>
      <c r="Y36" s="28"/>
      <c r="Z36" s="28"/>
      <c r="AA36" s="28"/>
    </row>
    <row r="37" spans="1:27" x14ac:dyDescent="0.2">
      <c r="A37" s="120"/>
      <c r="B37" s="79"/>
      <c r="C37" s="54" t="s">
        <v>89</v>
      </c>
      <c r="D37" s="55" t="s">
        <v>42</v>
      </c>
      <c r="E37" s="50">
        <f>ROUND(((H20-(H20*$J$20))/$F$17),(0/5))*$F$17</f>
        <v>150</v>
      </c>
      <c r="F37" s="50">
        <f t="shared" ref="F37:P37" si="9">E37+$I$20</f>
        <v>155</v>
      </c>
      <c r="G37" s="50">
        <f t="shared" si="9"/>
        <v>160</v>
      </c>
      <c r="H37" s="50">
        <f t="shared" si="9"/>
        <v>165</v>
      </c>
      <c r="I37" s="50">
        <f t="shared" si="9"/>
        <v>170</v>
      </c>
      <c r="J37" s="50">
        <f t="shared" si="9"/>
        <v>175</v>
      </c>
      <c r="K37" s="50">
        <f t="shared" si="9"/>
        <v>180</v>
      </c>
      <c r="L37" s="50">
        <f t="shared" si="9"/>
        <v>185</v>
      </c>
      <c r="M37" s="50">
        <f t="shared" si="9"/>
        <v>190</v>
      </c>
      <c r="N37" s="50">
        <f t="shared" si="9"/>
        <v>195</v>
      </c>
      <c r="O37" s="50">
        <f t="shared" si="9"/>
        <v>200</v>
      </c>
      <c r="P37" s="123">
        <f t="shared" si="9"/>
        <v>205</v>
      </c>
      <c r="Q37" s="110"/>
      <c r="R37" s="33"/>
      <c r="S37" s="33"/>
      <c r="T37" s="33"/>
      <c r="U37" s="33"/>
      <c r="V37" s="33"/>
      <c r="W37" s="33"/>
      <c r="X37" s="33"/>
      <c r="Y37" s="33"/>
      <c r="Z37" s="33"/>
      <c r="AA37" s="33"/>
    </row>
    <row r="38" spans="1:27" x14ac:dyDescent="0.2">
      <c r="A38" s="120"/>
      <c r="B38" s="79"/>
      <c r="C38" s="1"/>
      <c r="D38" s="41"/>
      <c r="E38" s="42"/>
      <c r="F38" s="42"/>
      <c r="G38" s="42"/>
      <c r="H38" s="42"/>
      <c r="I38" s="42"/>
      <c r="J38" s="42"/>
      <c r="K38" s="42"/>
      <c r="L38" s="42"/>
      <c r="M38" s="42"/>
      <c r="N38" s="42"/>
      <c r="O38" s="42"/>
      <c r="P38" s="124"/>
      <c r="Q38" s="111"/>
      <c r="R38" s="38"/>
      <c r="S38" s="38"/>
      <c r="T38" s="38"/>
      <c r="U38" s="38"/>
      <c r="V38" s="38"/>
      <c r="W38" s="38"/>
      <c r="X38" s="38"/>
      <c r="Y38" s="38"/>
      <c r="Z38" s="38"/>
      <c r="AA38" s="38"/>
    </row>
    <row r="39" spans="1:27" x14ac:dyDescent="0.2">
      <c r="A39" s="120"/>
      <c r="B39" s="121" t="str">
        <f>D21</f>
        <v>Deadlift</v>
      </c>
      <c r="C39" s="54" t="s">
        <v>36</v>
      </c>
      <c r="D39" s="55" t="s">
        <v>37</v>
      </c>
      <c r="E39" s="56">
        <f t="shared" ref="E39:P39" si="10">FLOOR(PRODUCT(0.4,E42),5)</f>
        <v>40</v>
      </c>
      <c r="F39" s="56">
        <f t="shared" si="10"/>
        <v>40</v>
      </c>
      <c r="G39" s="56">
        <f t="shared" si="10"/>
        <v>45</v>
      </c>
      <c r="H39" s="56">
        <f t="shared" si="10"/>
        <v>50</v>
      </c>
      <c r="I39" s="56">
        <f t="shared" si="10"/>
        <v>55</v>
      </c>
      <c r="J39" s="56">
        <f t="shared" si="10"/>
        <v>60</v>
      </c>
      <c r="K39" s="56">
        <f t="shared" si="10"/>
        <v>60</v>
      </c>
      <c r="L39" s="56">
        <f t="shared" si="10"/>
        <v>65</v>
      </c>
      <c r="M39" s="56">
        <f t="shared" si="10"/>
        <v>70</v>
      </c>
      <c r="N39" s="56">
        <f t="shared" si="10"/>
        <v>75</v>
      </c>
      <c r="O39" s="56">
        <f t="shared" si="10"/>
        <v>80</v>
      </c>
      <c r="P39" s="122">
        <f t="shared" si="10"/>
        <v>80</v>
      </c>
      <c r="Q39" s="78"/>
      <c r="R39" s="28"/>
      <c r="S39" s="28"/>
      <c r="T39" s="28"/>
      <c r="U39" s="28"/>
      <c r="V39" s="28"/>
      <c r="W39" s="28"/>
      <c r="X39" s="28"/>
      <c r="Y39" s="28"/>
      <c r="Z39" s="28"/>
      <c r="AA39" s="28"/>
    </row>
    <row r="40" spans="1:27" x14ac:dyDescent="0.2">
      <c r="A40" s="120"/>
      <c r="B40" s="79"/>
      <c r="C40" s="54" t="s">
        <v>36</v>
      </c>
      <c r="D40" s="55" t="s">
        <v>39</v>
      </c>
      <c r="E40" s="56">
        <f t="shared" ref="E40:P40" si="11">FLOOR(PRODUCT(0.6,E42),5)</f>
        <v>60</v>
      </c>
      <c r="F40" s="56">
        <f t="shared" si="11"/>
        <v>65</v>
      </c>
      <c r="G40" s="56">
        <f t="shared" si="11"/>
        <v>70</v>
      </c>
      <c r="H40" s="56">
        <f t="shared" si="11"/>
        <v>75</v>
      </c>
      <c r="I40" s="56">
        <f t="shared" si="11"/>
        <v>80</v>
      </c>
      <c r="J40" s="56">
        <f t="shared" si="11"/>
        <v>90</v>
      </c>
      <c r="K40" s="56">
        <f t="shared" si="11"/>
        <v>95</v>
      </c>
      <c r="L40" s="56">
        <f t="shared" si="11"/>
        <v>100</v>
      </c>
      <c r="M40" s="56">
        <f t="shared" si="11"/>
        <v>105</v>
      </c>
      <c r="N40" s="56">
        <f t="shared" si="11"/>
        <v>110</v>
      </c>
      <c r="O40" s="56">
        <f t="shared" si="11"/>
        <v>120</v>
      </c>
      <c r="P40" s="122">
        <f t="shared" si="11"/>
        <v>125</v>
      </c>
      <c r="Q40" s="78"/>
      <c r="R40" s="28"/>
      <c r="S40" s="28"/>
      <c r="T40" s="28"/>
      <c r="U40" s="28"/>
      <c r="V40" s="28"/>
      <c r="W40" s="28"/>
      <c r="X40" s="28"/>
      <c r="Y40" s="28"/>
      <c r="Z40" s="28"/>
      <c r="AA40" s="28"/>
    </row>
    <row r="41" spans="1:27" x14ac:dyDescent="0.2">
      <c r="A41" s="120"/>
      <c r="B41" s="79"/>
      <c r="C41" s="54" t="s">
        <v>36</v>
      </c>
      <c r="D41" s="55" t="s">
        <v>40</v>
      </c>
      <c r="E41" s="56">
        <f t="shared" ref="E41:P41" si="12">FLOOR(PRODUCT(0.85,E42),5)</f>
        <v>85</v>
      </c>
      <c r="F41" s="56">
        <f t="shared" si="12"/>
        <v>90</v>
      </c>
      <c r="G41" s="56">
        <f t="shared" si="12"/>
        <v>100</v>
      </c>
      <c r="H41" s="56">
        <f t="shared" si="12"/>
        <v>110</v>
      </c>
      <c r="I41" s="56">
        <f t="shared" si="12"/>
        <v>115</v>
      </c>
      <c r="J41" s="56">
        <f t="shared" si="12"/>
        <v>125</v>
      </c>
      <c r="K41" s="56">
        <f t="shared" si="12"/>
        <v>135</v>
      </c>
      <c r="L41" s="56">
        <f t="shared" si="12"/>
        <v>140</v>
      </c>
      <c r="M41" s="56">
        <f t="shared" si="12"/>
        <v>150</v>
      </c>
      <c r="N41" s="56">
        <f t="shared" si="12"/>
        <v>160</v>
      </c>
      <c r="O41" s="56">
        <f t="shared" si="12"/>
        <v>170</v>
      </c>
      <c r="P41" s="122">
        <f t="shared" si="12"/>
        <v>175</v>
      </c>
      <c r="Q41" s="78"/>
      <c r="R41" s="28"/>
      <c r="S41" s="28"/>
      <c r="T41" s="28"/>
      <c r="U41" s="28"/>
      <c r="V41" s="28"/>
      <c r="W41" s="28"/>
      <c r="X41" s="28"/>
      <c r="Y41" s="28"/>
      <c r="Z41" s="28"/>
      <c r="AA41" s="28"/>
    </row>
    <row r="42" spans="1:27" ht="13.5" thickBot="1" x14ac:dyDescent="0.25">
      <c r="A42" s="126"/>
      <c r="B42" s="96"/>
      <c r="C42" s="127" t="s">
        <v>89</v>
      </c>
      <c r="D42" s="128" t="s">
        <v>38</v>
      </c>
      <c r="E42" s="129">
        <f>ROUND(((H21-(H21*$J$21))/$F$17),(0/5))*$F$17</f>
        <v>100</v>
      </c>
      <c r="F42" s="130">
        <f t="shared" ref="F42:P42" si="13">E42+$I$21</f>
        <v>110</v>
      </c>
      <c r="G42" s="130">
        <f t="shared" si="13"/>
        <v>120</v>
      </c>
      <c r="H42" s="130">
        <f t="shared" si="13"/>
        <v>130</v>
      </c>
      <c r="I42" s="130">
        <f t="shared" si="13"/>
        <v>140</v>
      </c>
      <c r="J42" s="130">
        <f t="shared" si="13"/>
        <v>150</v>
      </c>
      <c r="K42" s="130">
        <f t="shared" si="13"/>
        <v>160</v>
      </c>
      <c r="L42" s="130">
        <f t="shared" si="13"/>
        <v>170</v>
      </c>
      <c r="M42" s="130">
        <f t="shared" si="13"/>
        <v>180</v>
      </c>
      <c r="N42" s="130">
        <f t="shared" si="13"/>
        <v>190</v>
      </c>
      <c r="O42" s="130">
        <f t="shared" si="13"/>
        <v>200</v>
      </c>
      <c r="P42" s="131">
        <f t="shared" si="13"/>
        <v>210</v>
      </c>
      <c r="Q42" s="112"/>
      <c r="R42" s="53"/>
      <c r="S42" s="53"/>
      <c r="T42" s="53"/>
      <c r="U42" s="53"/>
      <c r="V42" s="53"/>
      <c r="W42" s="53"/>
      <c r="X42" s="53"/>
      <c r="Y42" s="53"/>
      <c r="Z42" s="53"/>
      <c r="AA42" s="53"/>
    </row>
    <row r="43" spans="1:27" x14ac:dyDescent="0.2">
      <c r="A43" s="79"/>
      <c r="B43" s="79"/>
      <c r="C43" s="79"/>
      <c r="D43" s="79"/>
      <c r="E43" s="78"/>
      <c r="F43" s="78"/>
      <c r="G43" s="78"/>
      <c r="H43" s="78"/>
      <c r="I43" s="78"/>
      <c r="J43" s="78"/>
      <c r="K43" s="78"/>
      <c r="L43" s="78"/>
      <c r="M43" s="78"/>
      <c r="N43" s="78"/>
      <c r="O43" s="78"/>
      <c r="P43" s="78"/>
    </row>
    <row r="44" spans="1:27" ht="12.75" customHeight="1" thickBot="1" x14ac:dyDescent="0.25"/>
    <row r="45" spans="1:27" x14ac:dyDescent="0.2">
      <c r="A45" s="113" t="s">
        <v>92</v>
      </c>
      <c r="B45" s="114"/>
      <c r="C45" s="115"/>
      <c r="D45" s="116" t="s">
        <v>15</v>
      </c>
      <c r="E45" s="116" t="s">
        <v>50</v>
      </c>
      <c r="F45" s="116" t="s">
        <v>24</v>
      </c>
      <c r="G45" s="116" t="s">
        <v>52</v>
      </c>
      <c r="H45" s="116" t="s">
        <v>53</v>
      </c>
      <c r="I45" s="116" t="s">
        <v>25</v>
      </c>
      <c r="J45" s="116" t="s">
        <v>54</v>
      </c>
      <c r="K45" s="116" t="s">
        <v>55</v>
      </c>
      <c r="L45" s="117" t="s">
        <v>26</v>
      </c>
      <c r="M45" s="118" t="s">
        <v>56</v>
      </c>
      <c r="N45" s="118" t="s">
        <v>57</v>
      </c>
      <c r="O45" s="118" t="s">
        <v>28</v>
      </c>
      <c r="P45" s="119" t="s">
        <v>59</v>
      </c>
      <c r="Q45" s="79"/>
    </row>
    <row r="46" spans="1:27" x14ac:dyDescent="0.2">
      <c r="A46" s="120"/>
      <c r="B46" s="121" t="str">
        <f>B27</f>
        <v>Squat</v>
      </c>
      <c r="C46" s="54" t="s">
        <v>36</v>
      </c>
      <c r="D46" s="25" t="s">
        <v>37</v>
      </c>
      <c r="E46" s="56">
        <v>45</v>
      </c>
      <c r="F46" s="56">
        <v>45</v>
      </c>
      <c r="G46" s="56">
        <v>45</v>
      </c>
      <c r="H46" s="56">
        <v>45</v>
      </c>
      <c r="I46" s="56">
        <v>45</v>
      </c>
      <c r="J46" s="56">
        <v>45</v>
      </c>
      <c r="K46" s="56">
        <v>45</v>
      </c>
      <c r="L46" s="56">
        <v>45</v>
      </c>
      <c r="M46" s="56">
        <v>45</v>
      </c>
      <c r="N46" s="56">
        <v>45</v>
      </c>
      <c r="O46" s="56">
        <v>45</v>
      </c>
      <c r="P46" s="122">
        <v>45</v>
      </c>
      <c r="Q46" s="78"/>
      <c r="R46" s="28"/>
      <c r="S46" s="28"/>
      <c r="T46" s="28"/>
      <c r="U46" s="28"/>
      <c r="V46" s="28"/>
      <c r="W46" s="28"/>
      <c r="X46" s="28"/>
      <c r="Y46" s="28"/>
      <c r="Z46" s="28"/>
      <c r="AA46" s="28"/>
    </row>
    <row r="47" spans="1:27" x14ac:dyDescent="0.2">
      <c r="A47" s="120"/>
      <c r="B47" s="79"/>
      <c r="C47" s="54" t="s">
        <v>36</v>
      </c>
      <c r="D47" s="55" t="s">
        <v>38</v>
      </c>
      <c r="E47" s="56">
        <f t="shared" ref="E47:P47" si="14">FLOOR(PRODUCT(0.4,E50),5)</f>
        <v>120</v>
      </c>
      <c r="F47" s="56">
        <f t="shared" si="14"/>
        <v>125</v>
      </c>
      <c r="G47" s="56">
        <f t="shared" si="14"/>
        <v>130</v>
      </c>
      <c r="H47" s="56">
        <f t="shared" si="14"/>
        <v>130</v>
      </c>
      <c r="I47" s="56">
        <f t="shared" si="14"/>
        <v>135</v>
      </c>
      <c r="J47" s="56">
        <f t="shared" si="14"/>
        <v>140</v>
      </c>
      <c r="K47" s="56">
        <f t="shared" si="14"/>
        <v>145</v>
      </c>
      <c r="L47" s="56">
        <f t="shared" si="14"/>
        <v>150</v>
      </c>
      <c r="M47" s="56">
        <f t="shared" si="14"/>
        <v>150</v>
      </c>
      <c r="N47" s="56">
        <f t="shared" si="14"/>
        <v>155</v>
      </c>
      <c r="O47" s="56">
        <f t="shared" si="14"/>
        <v>160</v>
      </c>
      <c r="P47" s="122">
        <f t="shared" si="14"/>
        <v>165</v>
      </c>
      <c r="Q47" s="78"/>
      <c r="R47" s="28"/>
      <c r="S47" s="28"/>
      <c r="T47" s="28"/>
      <c r="U47" s="28"/>
      <c r="V47" s="28"/>
      <c r="W47" s="28"/>
      <c r="X47" s="28"/>
      <c r="Y47" s="28"/>
      <c r="Z47" s="28"/>
      <c r="AA47" s="28"/>
    </row>
    <row r="48" spans="1:27" x14ac:dyDescent="0.2">
      <c r="A48" s="120"/>
      <c r="B48" s="79"/>
      <c r="C48" s="54" t="s">
        <v>36</v>
      </c>
      <c r="D48" s="55" t="s">
        <v>39</v>
      </c>
      <c r="E48" s="56">
        <f t="shared" ref="E48:P48" si="15">FLOOR(PRODUCT(0.6,E50),5)</f>
        <v>180</v>
      </c>
      <c r="F48" s="56">
        <f t="shared" si="15"/>
        <v>185</v>
      </c>
      <c r="G48" s="56">
        <f t="shared" si="15"/>
        <v>195</v>
      </c>
      <c r="H48" s="56">
        <f t="shared" si="15"/>
        <v>200</v>
      </c>
      <c r="I48" s="56">
        <f t="shared" si="15"/>
        <v>205</v>
      </c>
      <c r="J48" s="56">
        <f t="shared" si="15"/>
        <v>210</v>
      </c>
      <c r="K48" s="56">
        <f t="shared" si="15"/>
        <v>215</v>
      </c>
      <c r="L48" s="56">
        <f t="shared" si="15"/>
        <v>225</v>
      </c>
      <c r="M48" s="56">
        <f t="shared" si="15"/>
        <v>230</v>
      </c>
      <c r="N48" s="56">
        <f t="shared" si="15"/>
        <v>235</v>
      </c>
      <c r="O48" s="56">
        <f t="shared" si="15"/>
        <v>240</v>
      </c>
      <c r="P48" s="122">
        <f t="shared" si="15"/>
        <v>245</v>
      </c>
      <c r="Q48" s="78"/>
      <c r="R48" s="28"/>
      <c r="S48" s="28"/>
      <c r="T48" s="28"/>
      <c r="U48" s="28"/>
      <c r="V48" s="28"/>
      <c r="W48" s="28"/>
      <c r="X48" s="28"/>
      <c r="Y48" s="28"/>
      <c r="Z48" s="28"/>
      <c r="AA48" s="28"/>
    </row>
    <row r="49" spans="1:27" x14ac:dyDescent="0.2">
      <c r="A49" s="120"/>
      <c r="B49" s="79"/>
      <c r="C49" s="54" t="s">
        <v>36</v>
      </c>
      <c r="D49" s="55" t="s">
        <v>40</v>
      </c>
      <c r="E49" s="56">
        <f t="shared" ref="E49:P49" si="16">FLOOR(PRODUCT(0.8,E50),5)</f>
        <v>240</v>
      </c>
      <c r="F49" s="56">
        <f t="shared" si="16"/>
        <v>250</v>
      </c>
      <c r="G49" s="56">
        <f t="shared" si="16"/>
        <v>260</v>
      </c>
      <c r="H49" s="56">
        <f t="shared" si="16"/>
        <v>265</v>
      </c>
      <c r="I49" s="56">
        <f t="shared" si="16"/>
        <v>275</v>
      </c>
      <c r="J49" s="56">
        <f t="shared" si="16"/>
        <v>280</v>
      </c>
      <c r="K49" s="56">
        <f t="shared" si="16"/>
        <v>290</v>
      </c>
      <c r="L49" s="56">
        <f t="shared" si="16"/>
        <v>300</v>
      </c>
      <c r="M49" s="56">
        <f t="shared" si="16"/>
        <v>305</v>
      </c>
      <c r="N49" s="56">
        <f t="shared" si="16"/>
        <v>315</v>
      </c>
      <c r="O49" s="56">
        <f t="shared" si="16"/>
        <v>320</v>
      </c>
      <c r="P49" s="122">
        <f t="shared" si="16"/>
        <v>330</v>
      </c>
      <c r="Q49" s="78"/>
      <c r="R49" s="28"/>
      <c r="S49" s="28"/>
      <c r="T49" s="28"/>
      <c r="U49" s="28"/>
      <c r="V49" s="28"/>
      <c r="W49" s="28"/>
      <c r="X49" s="28"/>
      <c r="Y49" s="28"/>
      <c r="Z49" s="28"/>
      <c r="AA49" s="28"/>
    </row>
    <row r="50" spans="1:27" x14ac:dyDescent="0.2">
      <c r="A50" s="120"/>
      <c r="B50" s="79"/>
      <c r="C50" s="54" t="s">
        <v>89</v>
      </c>
      <c r="D50" s="55" t="s">
        <v>42</v>
      </c>
      <c r="E50" s="50">
        <f>(ROUND(((H19-(H19*$J$19))/$F$17),(0/5))*$F$17)+$I$19</f>
        <v>305</v>
      </c>
      <c r="F50" s="50">
        <f t="shared" ref="F50:P50" si="17">F31+$I$19</f>
        <v>315</v>
      </c>
      <c r="G50" s="50">
        <f t="shared" si="17"/>
        <v>325</v>
      </c>
      <c r="H50" s="50">
        <f t="shared" si="17"/>
        <v>335</v>
      </c>
      <c r="I50" s="50">
        <f t="shared" si="17"/>
        <v>345</v>
      </c>
      <c r="J50" s="50">
        <f t="shared" si="17"/>
        <v>355</v>
      </c>
      <c r="K50" s="50">
        <f t="shared" si="17"/>
        <v>365</v>
      </c>
      <c r="L50" s="50">
        <f t="shared" si="17"/>
        <v>375</v>
      </c>
      <c r="M50" s="50">
        <f t="shared" si="17"/>
        <v>385</v>
      </c>
      <c r="N50" s="50">
        <f t="shared" si="17"/>
        <v>395</v>
      </c>
      <c r="O50" s="50">
        <f t="shared" si="17"/>
        <v>405</v>
      </c>
      <c r="P50" s="123">
        <f t="shared" si="17"/>
        <v>415</v>
      </c>
      <c r="Q50" s="110"/>
      <c r="R50" s="33"/>
      <c r="S50" s="33"/>
      <c r="T50" s="33"/>
      <c r="U50" s="33"/>
      <c r="V50" s="33"/>
      <c r="W50" s="33"/>
      <c r="X50" s="33"/>
      <c r="Y50" s="33"/>
      <c r="Z50" s="33"/>
      <c r="AA50" s="33"/>
    </row>
    <row r="51" spans="1:27" x14ac:dyDescent="0.2">
      <c r="A51" s="120"/>
      <c r="B51" s="79"/>
      <c r="C51" s="34"/>
      <c r="D51" s="35"/>
      <c r="E51" s="42"/>
      <c r="F51" s="42"/>
      <c r="G51" s="42"/>
      <c r="H51" s="42"/>
      <c r="I51" s="42"/>
      <c r="J51" s="42"/>
      <c r="K51" s="42"/>
      <c r="L51" s="42"/>
      <c r="M51" s="42"/>
      <c r="N51" s="42"/>
      <c r="O51" s="42"/>
      <c r="P51" s="124"/>
      <c r="Q51" s="111"/>
      <c r="R51" s="38"/>
      <c r="S51" s="38"/>
      <c r="T51" s="38"/>
      <c r="U51" s="38"/>
      <c r="V51" s="38"/>
      <c r="W51" s="38"/>
      <c r="X51" s="38"/>
      <c r="Y51" s="38"/>
      <c r="Z51" s="38"/>
      <c r="AA51" s="38"/>
    </row>
    <row r="52" spans="1:27" x14ac:dyDescent="0.2">
      <c r="A52" s="120"/>
      <c r="B52" s="121" t="str">
        <f>D22</f>
        <v>Press</v>
      </c>
      <c r="C52" s="54" t="s">
        <v>36</v>
      </c>
      <c r="D52" s="55" t="s">
        <v>37</v>
      </c>
      <c r="E52" s="56">
        <v>45</v>
      </c>
      <c r="F52" s="56">
        <v>45</v>
      </c>
      <c r="G52" s="56">
        <v>45</v>
      </c>
      <c r="H52" s="56">
        <v>45</v>
      </c>
      <c r="I52" s="56">
        <v>45</v>
      </c>
      <c r="J52" s="56">
        <v>45</v>
      </c>
      <c r="K52" s="56">
        <v>45</v>
      </c>
      <c r="L52" s="56">
        <v>45</v>
      </c>
      <c r="M52" s="56">
        <v>45</v>
      </c>
      <c r="N52" s="56">
        <v>45</v>
      </c>
      <c r="O52" s="56">
        <v>45</v>
      </c>
      <c r="P52" s="122">
        <v>45</v>
      </c>
      <c r="Q52" s="78"/>
      <c r="R52" s="28"/>
      <c r="S52" s="28"/>
      <c r="T52" s="28"/>
      <c r="U52" s="28"/>
      <c r="V52" s="28"/>
      <c r="W52" s="28"/>
      <c r="X52" s="28"/>
      <c r="Y52" s="28"/>
      <c r="Z52" s="28"/>
      <c r="AA52" s="28"/>
    </row>
    <row r="53" spans="1:27" x14ac:dyDescent="0.2">
      <c r="A53" s="120"/>
      <c r="B53" s="79"/>
      <c r="C53" s="54" t="s">
        <v>36</v>
      </c>
      <c r="D53" s="55" t="s">
        <v>38</v>
      </c>
      <c r="E53" s="56">
        <f t="shared" ref="E53:P53" si="18">FLOOR(PRODUCT(0.55,E56),5)</f>
        <v>55</v>
      </c>
      <c r="F53" s="56">
        <f t="shared" si="18"/>
        <v>55</v>
      </c>
      <c r="G53" s="56">
        <f t="shared" si="18"/>
        <v>60</v>
      </c>
      <c r="H53" s="56">
        <f t="shared" si="18"/>
        <v>60</v>
      </c>
      <c r="I53" s="56">
        <f t="shared" si="18"/>
        <v>65</v>
      </c>
      <c r="J53" s="56">
        <f t="shared" si="18"/>
        <v>65</v>
      </c>
      <c r="K53" s="56">
        <f t="shared" si="18"/>
        <v>70</v>
      </c>
      <c r="L53" s="56">
        <f t="shared" si="18"/>
        <v>70</v>
      </c>
      <c r="M53" s="56">
        <f t="shared" si="18"/>
        <v>75</v>
      </c>
      <c r="N53" s="56">
        <f t="shared" si="18"/>
        <v>75</v>
      </c>
      <c r="O53" s="56">
        <f t="shared" si="18"/>
        <v>80</v>
      </c>
      <c r="P53" s="122">
        <f t="shared" si="18"/>
        <v>85</v>
      </c>
      <c r="Q53" s="78"/>
      <c r="R53" s="28"/>
      <c r="S53" s="28"/>
      <c r="T53" s="28"/>
      <c r="U53" s="28"/>
      <c r="V53" s="28"/>
      <c r="W53" s="28"/>
      <c r="X53" s="28"/>
      <c r="Y53" s="28"/>
      <c r="Z53" s="28"/>
      <c r="AA53" s="28"/>
    </row>
    <row r="54" spans="1:27" x14ac:dyDescent="0.2">
      <c r="A54" s="120"/>
      <c r="B54" s="79"/>
      <c r="C54" s="54" t="s">
        <v>36</v>
      </c>
      <c r="D54" s="55" t="s">
        <v>39</v>
      </c>
      <c r="E54" s="56">
        <f t="shared" ref="E54:P54" si="19">FLOOR(PRODUCT(0.7,E56),5)</f>
        <v>70</v>
      </c>
      <c r="F54" s="56">
        <f t="shared" si="19"/>
        <v>70</v>
      </c>
      <c r="G54" s="56">
        <f t="shared" si="19"/>
        <v>75</v>
      </c>
      <c r="H54" s="56">
        <f t="shared" si="19"/>
        <v>80</v>
      </c>
      <c r="I54" s="56">
        <f t="shared" si="19"/>
        <v>80</v>
      </c>
      <c r="J54" s="56">
        <f t="shared" si="19"/>
        <v>85</v>
      </c>
      <c r="K54" s="56">
        <f t="shared" si="19"/>
        <v>90</v>
      </c>
      <c r="L54" s="56">
        <f t="shared" si="19"/>
        <v>90</v>
      </c>
      <c r="M54" s="56">
        <f t="shared" si="19"/>
        <v>95</v>
      </c>
      <c r="N54" s="56">
        <f t="shared" si="19"/>
        <v>100</v>
      </c>
      <c r="O54" s="56">
        <f t="shared" si="19"/>
        <v>105</v>
      </c>
      <c r="P54" s="122">
        <f t="shared" si="19"/>
        <v>105</v>
      </c>
      <c r="Q54" s="78"/>
      <c r="R54" s="28"/>
      <c r="S54" s="28"/>
      <c r="T54" s="28"/>
      <c r="U54" s="28"/>
      <c r="V54" s="28"/>
      <c r="W54" s="28"/>
      <c r="X54" s="28"/>
      <c r="Y54" s="28"/>
      <c r="Z54" s="28"/>
      <c r="AA54" s="28"/>
    </row>
    <row r="55" spans="1:27" x14ac:dyDescent="0.2">
      <c r="A55" s="120"/>
      <c r="B55" s="79"/>
      <c r="C55" s="54" t="s">
        <v>36</v>
      </c>
      <c r="D55" s="55" t="s">
        <v>40</v>
      </c>
      <c r="E55" s="56">
        <f t="shared" ref="E55:P55" si="20">FLOOR(PRODUCT(0.85,E56),5)</f>
        <v>85</v>
      </c>
      <c r="F55" s="56">
        <f t="shared" si="20"/>
        <v>85</v>
      </c>
      <c r="G55" s="56">
        <f t="shared" si="20"/>
        <v>90</v>
      </c>
      <c r="H55" s="56">
        <f t="shared" si="20"/>
        <v>95</v>
      </c>
      <c r="I55" s="56">
        <f t="shared" si="20"/>
        <v>100</v>
      </c>
      <c r="J55" s="56">
        <f t="shared" si="20"/>
        <v>105</v>
      </c>
      <c r="K55" s="56">
        <f t="shared" si="20"/>
        <v>110</v>
      </c>
      <c r="L55" s="56">
        <f t="shared" si="20"/>
        <v>110</v>
      </c>
      <c r="M55" s="56">
        <f t="shared" si="20"/>
        <v>115</v>
      </c>
      <c r="N55" s="56">
        <f t="shared" si="20"/>
        <v>120</v>
      </c>
      <c r="O55" s="56">
        <f t="shared" si="20"/>
        <v>125</v>
      </c>
      <c r="P55" s="122">
        <f t="shared" si="20"/>
        <v>130</v>
      </c>
      <c r="Q55" s="78"/>
      <c r="R55" s="28"/>
      <c r="S55" s="28"/>
      <c r="T55" s="28"/>
      <c r="U55" s="28"/>
      <c r="V55" s="28"/>
      <c r="W55" s="28"/>
      <c r="X55" s="28"/>
      <c r="Y55" s="28"/>
      <c r="Z55" s="28"/>
      <c r="AA55" s="28"/>
    </row>
    <row r="56" spans="1:27" x14ac:dyDescent="0.2">
      <c r="A56" s="120"/>
      <c r="B56" s="79"/>
      <c r="C56" s="54" t="s">
        <v>90</v>
      </c>
      <c r="D56" s="55" t="s">
        <v>42</v>
      </c>
      <c r="E56" s="50">
        <f>ROUND(((H22-(H22*$J$22))/$F$17),(0/5))*$F$17</f>
        <v>100</v>
      </c>
      <c r="F56" s="61">
        <f t="shared" ref="F56:P56" si="21">E56+$I$22</f>
        <v>105</v>
      </c>
      <c r="G56" s="61">
        <f t="shared" si="21"/>
        <v>110</v>
      </c>
      <c r="H56" s="61">
        <f t="shared" si="21"/>
        <v>115</v>
      </c>
      <c r="I56" s="61">
        <f t="shared" si="21"/>
        <v>120</v>
      </c>
      <c r="J56" s="61">
        <f t="shared" si="21"/>
        <v>125</v>
      </c>
      <c r="K56" s="61">
        <f t="shared" si="21"/>
        <v>130</v>
      </c>
      <c r="L56" s="61">
        <f t="shared" si="21"/>
        <v>135</v>
      </c>
      <c r="M56" s="61">
        <f t="shared" si="21"/>
        <v>140</v>
      </c>
      <c r="N56" s="61">
        <f t="shared" si="21"/>
        <v>145</v>
      </c>
      <c r="O56" s="61">
        <f t="shared" si="21"/>
        <v>150</v>
      </c>
      <c r="P56" s="125">
        <f t="shared" si="21"/>
        <v>155</v>
      </c>
      <c r="Q56" s="112"/>
      <c r="R56" s="53"/>
      <c r="S56" s="53"/>
      <c r="T56" s="53"/>
      <c r="U56" s="53"/>
      <c r="V56" s="53"/>
      <c r="W56" s="53"/>
      <c r="X56" s="53"/>
      <c r="Y56" s="53"/>
      <c r="Z56" s="53"/>
      <c r="AA56" s="53"/>
    </row>
    <row r="57" spans="1:27" x14ac:dyDescent="0.2">
      <c r="A57" s="120"/>
      <c r="B57" s="79"/>
      <c r="C57" s="1"/>
      <c r="D57" s="41"/>
      <c r="E57" s="42"/>
      <c r="F57" s="42"/>
      <c r="G57" s="42"/>
      <c r="H57" s="42"/>
      <c r="I57" s="42"/>
      <c r="J57" s="42"/>
      <c r="K57" s="42"/>
      <c r="L57" s="42"/>
      <c r="M57" s="42"/>
      <c r="N57" s="42"/>
      <c r="O57" s="42"/>
      <c r="P57" s="124"/>
      <c r="Q57" s="111"/>
      <c r="R57" s="38"/>
      <c r="S57" s="38"/>
      <c r="T57" s="38"/>
      <c r="U57" s="38"/>
      <c r="V57" s="38"/>
      <c r="W57" s="38"/>
      <c r="X57" s="38"/>
      <c r="Y57" s="38"/>
      <c r="Z57" s="38"/>
      <c r="AA57" s="38"/>
    </row>
    <row r="58" spans="1:27" x14ac:dyDescent="0.2">
      <c r="A58" s="120"/>
      <c r="B58" s="121" t="str">
        <f>D23</f>
        <v>Power Clean</v>
      </c>
      <c r="C58" s="54" t="s">
        <v>36</v>
      </c>
      <c r="D58" s="55" t="s">
        <v>37</v>
      </c>
      <c r="E58" s="56">
        <v>45</v>
      </c>
      <c r="F58" s="56">
        <v>45</v>
      </c>
      <c r="G58" s="56">
        <v>45</v>
      </c>
      <c r="H58" s="56">
        <v>45</v>
      </c>
      <c r="I58" s="56">
        <v>45</v>
      </c>
      <c r="J58" s="56">
        <v>45</v>
      </c>
      <c r="K58" s="56">
        <v>45</v>
      </c>
      <c r="L58" s="56">
        <v>45</v>
      </c>
      <c r="M58" s="56">
        <v>45</v>
      </c>
      <c r="N58" s="56">
        <v>45</v>
      </c>
      <c r="O58" s="56">
        <v>45</v>
      </c>
      <c r="P58" s="122">
        <v>45</v>
      </c>
      <c r="Q58" s="78"/>
      <c r="R58" s="28"/>
      <c r="S58" s="28"/>
      <c r="T58" s="28"/>
      <c r="U58" s="28"/>
      <c r="V58" s="28"/>
      <c r="W58" s="28"/>
      <c r="X58" s="28"/>
      <c r="Y58" s="28"/>
      <c r="Z58" s="28"/>
      <c r="AA58" s="28"/>
    </row>
    <row r="59" spans="1:27" x14ac:dyDescent="0.2">
      <c r="A59" s="120"/>
      <c r="B59" s="79"/>
      <c r="C59" s="54" t="s">
        <v>36</v>
      </c>
      <c r="D59" s="55" t="s">
        <v>38</v>
      </c>
      <c r="E59" s="56">
        <f t="shared" ref="E59:P59" si="22">FLOOR(PRODUCT(0.55,E62),5)</f>
        <v>55</v>
      </c>
      <c r="F59" s="56">
        <f t="shared" si="22"/>
        <v>55</v>
      </c>
      <c r="G59" s="56">
        <f t="shared" si="22"/>
        <v>60</v>
      </c>
      <c r="H59" s="56">
        <f t="shared" si="22"/>
        <v>60</v>
      </c>
      <c r="I59" s="56">
        <f t="shared" si="22"/>
        <v>65</v>
      </c>
      <c r="J59" s="56">
        <f t="shared" si="22"/>
        <v>65</v>
      </c>
      <c r="K59" s="56">
        <f t="shared" si="22"/>
        <v>70</v>
      </c>
      <c r="L59" s="56">
        <f t="shared" si="22"/>
        <v>70</v>
      </c>
      <c r="M59" s="56">
        <f t="shared" si="22"/>
        <v>75</v>
      </c>
      <c r="N59" s="56">
        <f t="shared" si="22"/>
        <v>75</v>
      </c>
      <c r="O59" s="56">
        <f t="shared" si="22"/>
        <v>80</v>
      </c>
      <c r="P59" s="122">
        <f t="shared" si="22"/>
        <v>85</v>
      </c>
      <c r="Q59" s="78"/>
      <c r="R59" s="28"/>
      <c r="S59" s="28"/>
      <c r="T59" s="28"/>
      <c r="U59" s="28"/>
      <c r="V59" s="28"/>
      <c r="W59" s="28"/>
      <c r="X59" s="28"/>
      <c r="Y59" s="28"/>
      <c r="Z59" s="28"/>
      <c r="AA59" s="28"/>
    </row>
    <row r="60" spans="1:27" x14ac:dyDescent="0.2">
      <c r="A60" s="120"/>
      <c r="B60" s="79"/>
      <c r="C60" s="54" t="s">
        <v>36</v>
      </c>
      <c r="D60" s="55" t="s">
        <v>39</v>
      </c>
      <c r="E60" s="56">
        <f t="shared" ref="E60:P60" si="23">FLOOR(PRODUCT(0.7,E62),5)</f>
        <v>70</v>
      </c>
      <c r="F60" s="56">
        <f t="shared" si="23"/>
        <v>70</v>
      </c>
      <c r="G60" s="56">
        <f t="shared" si="23"/>
        <v>75</v>
      </c>
      <c r="H60" s="56">
        <f t="shared" si="23"/>
        <v>80</v>
      </c>
      <c r="I60" s="56">
        <f t="shared" si="23"/>
        <v>80</v>
      </c>
      <c r="J60" s="56">
        <f t="shared" si="23"/>
        <v>85</v>
      </c>
      <c r="K60" s="56">
        <f t="shared" si="23"/>
        <v>90</v>
      </c>
      <c r="L60" s="56">
        <f t="shared" si="23"/>
        <v>90</v>
      </c>
      <c r="M60" s="56">
        <f t="shared" si="23"/>
        <v>95</v>
      </c>
      <c r="N60" s="56">
        <f t="shared" si="23"/>
        <v>100</v>
      </c>
      <c r="O60" s="56">
        <f t="shared" si="23"/>
        <v>105</v>
      </c>
      <c r="P60" s="122">
        <f t="shared" si="23"/>
        <v>105</v>
      </c>
      <c r="Q60" s="78"/>
      <c r="R60" s="28"/>
      <c r="S60" s="28"/>
      <c r="T60" s="28"/>
      <c r="U60" s="28"/>
      <c r="V60" s="28"/>
      <c r="W60" s="28"/>
      <c r="X60" s="28"/>
      <c r="Y60" s="28"/>
      <c r="Z60" s="28"/>
      <c r="AA60" s="28"/>
    </row>
    <row r="61" spans="1:27" x14ac:dyDescent="0.2">
      <c r="A61" s="120"/>
      <c r="B61" s="79"/>
      <c r="C61" s="54" t="s">
        <v>36</v>
      </c>
      <c r="D61" s="55" t="s">
        <v>40</v>
      </c>
      <c r="E61" s="56">
        <f t="shared" ref="E61:P61" si="24">FLOOR(PRODUCT(0.85,E62),5)</f>
        <v>85</v>
      </c>
      <c r="F61" s="56">
        <f t="shared" si="24"/>
        <v>85</v>
      </c>
      <c r="G61" s="56">
        <f t="shared" si="24"/>
        <v>90</v>
      </c>
      <c r="H61" s="56">
        <f t="shared" si="24"/>
        <v>95</v>
      </c>
      <c r="I61" s="56">
        <f t="shared" si="24"/>
        <v>100</v>
      </c>
      <c r="J61" s="56">
        <f t="shared" si="24"/>
        <v>105</v>
      </c>
      <c r="K61" s="56">
        <f t="shared" si="24"/>
        <v>110</v>
      </c>
      <c r="L61" s="56">
        <f t="shared" si="24"/>
        <v>110</v>
      </c>
      <c r="M61" s="56">
        <f t="shared" si="24"/>
        <v>115</v>
      </c>
      <c r="N61" s="56">
        <f t="shared" si="24"/>
        <v>120</v>
      </c>
      <c r="O61" s="56">
        <f t="shared" si="24"/>
        <v>125</v>
      </c>
      <c r="P61" s="122">
        <f t="shared" si="24"/>
        <v>130</v>
      </c>
      <c r="Q61" s="78"/>
      <c r="R61" s="28"/>
      <c r="S61" s="28"/>
      <c r="T61" s="28"/>
      <c r="U61" s="28"/>
      <c r="V61" s="28"/>
      <c r="W61" s="28"/>
      <c r="X61" s="28"/>
      <c r="Y61" s="28"/>
      <c r="Z61" s="28"/>
      <c r="AA61" s="28"/>
    </row>
    <row r="62" spans="1:27" ht="13.5" thickBot="1" x14ac:dyDescent="0.25">
      <c r="A62" s="126"/>
      <c r="B62" s="96"/>
      <c r="C62" s="127" t="s">
        <v>89</v>
      </c>
      <c r="D62" s="128" t="s">
        <v>45</v>
      </c>
      <c r="E62" s="129">
        <f>ROUND(((H23-(H23*$J$23))/$F$17),(0/5))*$F$17</f>
        <v>100</v>
      </c>
      <c r="F62" s="130">
        <f t="shared" ref="F62:P62" si="25">E62+$I$23</f>
        <v>105</v>
      </c>
      <c r="G62" s="130">
        <f t="shared" si="25"/>
        <v>110</v>
      </c>
      <c r="H62" s="130">
        <f t="shared" si="25"/>
        <v>115</v>
      </c>
      <c r="I62" s="130">
        <f t="shared" si="25"/>
        <v>120</v>
      </c>
      <c r="J62" s="130">
        <f t="shared" si="25"/>
        <v>125</v>
      </c>
      <c r="K62" s="130">
        <f t="shared" si="25"/>
        <v>130</v>
      </c>
      <c r="L62" s="130">
        <f t="shared" si="25"/>
        <v>135</v>
      </c>
      <c r="M62" s="130">
        <f t="shared" si="25"/>
        <v>140</v>
      </c>
      <c r="N62" s="130">
        <f t="shared" si="25"/>
        <v>145</v>
      </c>
      <c r="O62" s="130">
        <f t="shared" si="25"/>
        <v>150</v>
      </c>
      <c r="P62" s="131">
        <f t="shared" si="25"/>
        <v>155</v>
      </c>
      <c r="Q62" s="112"/>
      <c r="R62" s="53"/>
      <c r="S62" s="53"/>
      <c r="T62" s="53"/>
      <c r="U62" s="53"/>
      <c r="V62" s="53"/>
      <c r="W62" s="53"/>
      <c r="X62" s="53"/>
      <c r="Y62" s="53"/>
      <c r="Z62" s="53"/>
      <c r="AA62" s="53"/>
    </row>
    <row r="63" spans="1:27" x14ac:dyDescent="0.2">
      <c r="A63" s="79"/>
      <c r="B63" s="79"/>
      <c r="C63" s="79"/>
      <c r="D63" s="79"/>
      <c r="E63" s="76"/>
      <c r="F63" s="76"/>
      <c r="G63" s="76"/>
      <c r="H63" s="76"/>
      <c r="I63" s="76"/>
      <c r="J63" s="76"/>
      <c r="K63" s="76"/>
      <c r="L63" s="76"/>
      <c r="M63" s="76"/>
      <c r="N63" s="76"/>
      <c r="O63" s="76"/>
      <c r="P63" s="76"/>
    </row>
    <row r="68" spans="1:1" ht="12.75" customHeight="1" x14ac:dyDescent="0.2">
      <c r="A68" s="109" t="s">
        <v>94</v>
      </c>
    </row>
  </sheetData>
  <mergeCells count="2">
    <mergeCell ref="D17:E17"/>
    <mergeCell ref="A1:L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71"/>
  <sheetViews>
    <sheetView workbookViewId="0">
      <selection sqref="A1:XFD15"/>
    </sheetView>
  </sheetViews>
  <sheetFormatPr defaultColWidth="14.42578125" defaultRowHeight="12.75" customHeight="1" x14ac:dyDescent="0.2"/>
  <cols>
    <col min="1" max="1" width="5.42578125" customWidth="1"/>
    <col min="2" max="2" width="15.28515625" customWidth="1"/>
    <col min="3" max="3" width="8.85546875" customWidth="1"/>
    <col min="4" max="4" width="11.42578125" customWidth="1"/>
    <col min="5" max="5" width="13.140625" customWidth="1"/>
    <col min="6" max="6" width="12" customWidth="1"/>
    <col min="7" max="7" width="13.140625" customWidth="1"/>
    <col min="8" max="17" width="12" customWidth="1"/>
  </cols>
  <sheetData>
    <row r="1" spans="1:12" ht="33.75" customHeight="1" thickBot="1" x14ac:dyDescent="0.55000000000000004">
      <c r="A1" s="105" t="s">
        <v>0</v>
      </c>
      <c r="B1" s="106"/>
      <c r="C1" s="106"/>
      <c r="D1" s="106"/>
      <c r="E1" s="106"/>
      <c r="F1" s="106"/>
      <c r="G1" s="106"/>
      <c r="H1" s="106"/>
      <c r="I1" s="106"/>
      <c r="J1" s="106"/>
      <c r="K1" s="106"/>
      <c r="L1" s="106"/>
    </row>
    <row r="2" spans="1:12" ht="15" customHeight="1" thickTop="1" x14ac:dyDescent="0.2"/>
    <row r="3" spans="1:12" ht="15" customHeight="1" x14ac:dyDescent="0.2"/>
    <row r="4" spans="1:12" x14ac:dyDescent="0.2">
      <c r="B4" s="77"/>
      <c r="C4" s="77"/>
      <c r="D4" s="77"/>
      <c r="E4" s="77"/>
      <c r="F4" s="77"/>
      <c r="G4" s="77"/>
      <c r="H4" s="77"/>
      <c r="I4" s="77"/>
      <c r="J4" s="77"/>
      <c r="K4" s="77"/>
    </row>
    <row r="5" spans="1:12" ht="12.75" customHeight="1" x14ac:dyDescent="0.2">
      <c r="A5" s="76"/>
      <c r="B5" s="80"/>
      <c r="C5" s="79"/>
      <c r="D5" s="79"/>
      <c r="E5" s="79"/>
      <c r="F5" s="79"/>
      <c r="G5" s="79"/>
      <c r="H5" s="79"/>
      <c r="I5" s="79"/>
      <c r="J5" s="79"/>
      <c r="K5" s="79"/>
      <c r="L5" s="76"/>
    </row>
    <row r="6" spans="1:12" x14ac:dyDescent="0.2">
      <c r="A6" s="76"/>
      <c r="B6" s="79"/>
      <c r="C6" s="79"/>
      <c r="D6" s="79"/>
      <c r="E6" s="79"/>
      <c r="F6" s="79"/>
      <c r="G6" s="79"/>
      <c r="H6" s="79"/>
      <c r="I6" s="79"/>
      <c r="J6" s="79"/>
      <c r="K6" s="79"/>
      <c r="L6" s="76"/>
    </row>
    <row r="7" spans="1:12" x14ac:dyDescent="0.2">
      <c r="A7" s="76"/>
      <c r="B7" s="79"/>
      <c r="C7" s="79"/>
      <c r="D7" s="79"/>
      <c r="E7" s="79"/>
      <c r="F7" s="79"/>
      <c r="G7" s="79"/>
      <c r="H7" s="79"/>
      <c r="I7" s="79"/>
      <c r="J7" s="79"/>
      <c r="K7" s="79"/>
      <c r="L7" s="76"/>
    </row>
    <row r="8" spans="1:12" x14ac:dyDescent="0.2">
      <c r="A8" s="76"/>
      <c r="B8" s="79"/>
      <c r="C8" s="79"/>
      <c r="D8" s="79"/>
      <c r="E8" s="79"/>
      <c r="F8" s="79"/>
      <c r="G8" s="79"/>
      <c r="H8" s="79"/>
      <c r="I8" s="79"/>
      <c r="J8" s="79"/>
      <c r="K8" s="79"/>
      <c r="L8" s="76"/>
    </row>
    <row r="9" spans="1:12" x14ac:dyDescent="0.2">
      <c r="A9" s="76"/>
      <c r="B9" s="79"/>
      <c r="C9" s="79"/>
      <c r="D9" s="79"/>
      <c r="E9" s="79"/>
      <c r="F9" s="79"/>
      <c r="G9" s="79"/>
      <c r="H9" s="79"/>
      <c r="I9" s="79"/>
      <c r="J9" s="79"/>
      <c r="K9" s="79"/>
      <c r="L9" s="76"/>
    </row>
    <row r="10" spans="1:12" x14ac:dyDescent="0.2">
      <c r="A10" s="76"/>
      <c r="B10" s="79"/>
      <c r="C10" s="79"/>
      <c r="D10" s="79"/>
      <c r="E10" s="79"/>
      <c r="F10" s="79"/>
      <c r="G10" s="79"/>
      <c r="H10" s="79"/>
      <c r="I10" s="79"/>
      <c r="J10" s="79"/>
      <c r="K10" s="79"/>
      <c r="L10" s="76"/>
    </row>
    <row r="11" spans="1:12" x14ac:dyDescent="0.2">
      <c r="A11" s="76"/>
      <c r="B11" s="79"/>
      <c r="C11" s="79"/>
      <c r="D11" s="79"/>
      <c r="E11" s="79"/>
      <c r="F11" s="79"/>
      <c r="G11" s="79"/>
      <c r="H11" s="79"/>
      <c r="I11" s="79"/>
      <c r="J11" s="79"/>
      <c r="K11" s="79"/>
      <c r="L11" s="76"/>
    </row>
    <row r="12" spans="1:12" x14ac:dyDescent="0.2">
      <c r="B12" s="76"/>
      <c r="C12" s="76"/>
      <c r="D12" s="76"/>
      <c r="E12" s="76"/>
      <c r="F12" s="78"/>
      <c r="G12" s="78"/>
      <c r="H12" s="78"/>
      <c r="I12" s="76"/>
      <c r="J12" s="76"/>
      <c r="K12" s="76"/>
    </row>
    <row r="13" spans="1:12" x14ac:dyDescent="0.2">
      <c r="E13" s="101" t="str">
        <f>HYPERLINK("http://www.startingstrength.com/","Starting Strength Official Website")</f>
        <v>Starting Strength Official Website</v>
      </c>
      <c r="F13" s="102"/>
      <c r="G13" s="102"/>
      <c r="H13" s="102"/>
    </row>
    <row r="14" spans="1:12" x14ac:dyDescent="0.2">
      <c r="E14" s="101" t="str">
        <f>HYPERLINK("http://www.startingstrength.wikia.com/","Starting Strength Wiki")</f>
        <v>Starting Strength Wiki</v>
      </c>
      <c r="F14" s="102"/>
      <c r="G14" s="102"/>
      <c r="H14" s="102"/>
      <c r="J14" s="79"/>
      <c r="K14" s="79"/>
    </row>
    <row r="15" spans="1:12" x14ac:dyDescent="0.2">
      <c r="E15" s="101" t="str">
        <f>HYPERLINK("http://forum.bodybuilding.com/showthread.php?t=108535881","Rippetoe/Starting Strength Question Forum")</f>
        <v>Rippetoe/Starting Strength Question Forum</v>
      </c>
      <c r="F15" s="102"/>
      <c r="G15" s="102"/>
      <c r="H15" s="102"/>
    </row>
    <row r="16" spans="1:12" x14ac:dyDescent="0.2">
      <c r="B16" s="76"/>
      <c r="C16" s="78"/>
      <c r="D16" s="6"/>
      <c r="E16" s="6"/>
      <c r="F16" s="6"/>
      <c r="G16" s="6"/>
      <c r="H16" s="6"/>
      <c r="I16" s="6"/>
      <c r="J16" s="6"/>
      <c r="K16" s="76"/>
      <c r="L16" s="76"/>
    </row>
    <row r="17" spans="1:17" x14ac:dyDescent="0.2">
      <c r="A17" s="76"/>
      <c r="B17" s="79"/>
      <c r="C17" s="95"/>
      <c r="D17" s="107" t="s">
        <v>1</v>
      </c>
      <c r="E17" s="108"/>
      <c r="F17" s="7">
        <v>5</v>
      </c>
      <c r="G17" s="8"/>
      <c r="H17" s="9"/>
      <c r="I17" s="9"/>
      <c r="J17" s="10"/>
      <c r="K17" s="94"/>
      <c r="L17" s="79"/>
      <c r="M17" s="76"/>
    </row>
    <row r="18" spans="1:17" x14ac:dyDescent="0.2">
      <c r="A18" s="76"/>
      <c r="B18" s="79"/>
      <c r="D18" s="11"/>
      <c r="E18" s="12" t="s">
        <v>2</v>
      </c>
      <c r="F18" s="12" t="s">
        <v>3</v>
      </c>
      <c r="G18" s="12" t="s">
        <v>4</v>
      </c>
      <c r="H18" s="12" t="s">
        <v>5</v>
      </c>
      <c r="I18" s="12" t="s">
        <v>6</v>
      </c>
      <c r="J18" s="12" t="s">
        <v>7</v>
      </c>
      <c r="L18" s="79"/>
      <c r="M18" s="76"/>
    </row>
    <row r="19" spans="1:17" x14ac:dyDescent="0.2">
      <c r="A19" s="76"/>
      <c r="B19" s="79"/>
      <c r="D19" s="14" t="s">
        <v>9</v>
      </c>
      <c r="E19" s="7">
        <v>100</v>
      </c>
      <c r="F19" s="7">
        <v>5</v>
      </c>
      <c r="G19" s="15">
        <f t="shared" ref="G19:G23" si="0">(E19)/(1.0278-(0.0278*F19))</f>
        <v>112.51125112511251</v>
      </c>
      <c r="H19" s="15">
        <f t="shared" ref="H19:H23" si="1">ROUND(((G19*(1.0278-(0.0278*5)))/$F$17),(0/5))*$F$17</f>
        <v>100</v>
      </c>
      <c r="I19" s="7">
        <v>5</v>
      </c>
      <c r="J19" s="16">
        <v>0</v>
      </c>
      <c r="L19" s="79"/>
      <c r="M19" s="76"/>
    </row>
    <row r="20" spans="1:17" x14ac:dyDescent="0.2">
      <c r="A20" s="76"/>
      <c r="B20" s="79"/>
      <c r="D20" s="14" t="s">
        <v>10</v>
      </c>
      <c r="E20" s="7">
        <v>100</v>
      </c>
      <c r="F20" s="7">
        <v>5</v>
      </c>
      <c r="G20" s="15">
        <f t="shared" si="0"/>
        <v>112.51125112511251</v>
      </c>
      <c r="H20" s="15">
        <f t="shared" si="1"/>
        <v>100</v>
      </c>
      <c r="I20" s="7">
        <v>5</v>
      </c>
      <c r="J20" s="16">
        <v>0</v>
      </c>
      <c r="L20" s="79"/>
      <c r="M20" s="76"/>
    </row>
    <row r="21" spans="1:17" x14ac:dyDescent="0.2">
      <c r="A21" s="76"/>
      <c r="B21" s="79"/>
      <c r="D21" s="14" t="s">
        <v>12</v>
      </c>
      <c r="E21" s="7">
        <v>100</v>
      </c>
      <c r="F21" s="7">
        <v>5</v>
      </c>
      <c r="G21" s="15">
        <f t="shared" si="0"/>
        <v>112.51125112511251</v>
      </c>
      <c r="H21" s="15">
        <f t="shared" si="1"/>
        <v>100</v>
      </c>
      <c r="I21" s="7">
        <v>5</v>
      </c>
      <c r="J21" s="16">
        <v>0</v>
      </c>
      <c r="L21" s="79"/>
      <c r="M21" s="76"/>
    </row>
    <row r="22" spans="1:17" x14ac:dyDescent="0.2">
      <c r="A22" s="76"/>
      <c r="B22" s="79"/>
      <c r="D22" s="14" t="s">
        <v>11</v>
      </c>
      <c r="E22" s="7">
        <v>100</v>
      </c>
      <c r="F22" s="7">
        <v>5</v>
      </c>
      <c r="G22" s="15">
        <f t="shared" si="0"/>
        <v>112.51125112511251</v>
      </c>
      <c r="H22" s="15">
        <f t="shared" si="1"/>
        <v>100</v>
      </c>
      <c r="I22" s="7">
        <v>15</v>
      </c>
      <c r="J22" s="16">
        <v>0</v>
      </c>
      <c r="L22" s="79"/>
      <c r="M22" s="76"/>
    </row>
    <row r="23" spans="1:17" x14ac:dyDescent="0.2">
      <c r="A23" s="76"/>
      <c r="B23" s="79"/>
      <c r="D23" s="14" t="s">
        <v>13</v>
      </c>
      <c r="E23" s="7">
        <v>100</v>
      </c>
      <c r="F23" s="7">
        <v>5</v>
      </c>
      <c r="G23" s="15">
        <f t="shared" si="0"/>
        <v>112.51125112511251</v>
      </c>
      <c r="H23" s="15">
        <f t="shared" si="1"/>
        <v>100</v>
      </c>
      <c r="I23" s="7">
        <v>5</v>
      </c>
      <c r="J23" s="16">
        <v>0</v>
      </c>
      <c r="L23" s="79"/>
      <c r="M23" s="76"/>
    </row>
    <row r="24" spans="1:17" x14ac:dyDescent="0.2">
      <c r="B24" s="76"/>
      <c r="C24" s="78"/>
      <c r="D24" s="4"/>
      <c r="E24" s="4"/>
      <c r="F24" s="4"/>
      <c r="G24" s="4"/>
      <c r="H24" s="4"/>
      <c r="I24" s="4"/>
      <c r="J24" s="4"/>
      <c r="K24" s="76"/>
      <c r="L24" s="76"/>
    </row>
    <row r="26" spans="1:17" x14ac:dyDescent="0.2">
      <c r="A26" s="17" t="s">
        <v>91</v>
      </c>
      <c r="B26" s="18"/>
      <c r="C26" s="19"/>
      <c r="D26" s="20" t="s">
        <v>15</v>
      </c>
      <c r="E26" s="20" t="s">
        <v>16</v>
      </c>
      <c r="F26" s="20" t="s">
        <v>17</v>
      </c>
      <c r="G26" s="20" t="s">
        <v>18</v>
      </c>
      <c r="H26" s="20" t="s">
        <v>19</v>
      </c>
      <c r="I26" s="20" t="s">
        <v>20</v>
      </c>
      <c r="J26" s="20" t="s">
        <v>21</v>
      </c>
      <c r="K26" s="20" t="s">
        <v>22</v>
      </c>
      <c r="L26" s="21" t="s">
        <v>23</v>
      </c>
      <c r="M26" s="22" t="s">
        <v>29</v>
      </c>
      <c r="N26" s="22" t="s">
        <v>27</v>
      </c>
      <c r="O26" s="22" t="s">
        <v>30</v>
      </c>
      <c r="P26" s="22" t="s">
        <v>31</v>
      </c>
    </row>
    <row r="27" spans="1:17" x14ac:dyDescent="0.2">
      <c r="B27" s="23" t="str">
        <f>D19</f>
        <v>Squat</v>
      </c>
      <c r="C27" s="24" t="s">
        <v>36</v>
      </c>
      <c r="D27" s="25" t="s">
        <v>37</v>
      </c>
      <c r="E27" s="26">
        <v>45</v>
      </c>
      <c r="F27" s="26">
        <v>45</v>
      </c>
      <c r="G27" s="26">
        <v>45</v>
      </c>
      <c r="H27" s="26">
        <v>45</v>
      </c>
      <c r="I27" s="26">
        <v>45</v>
      </c>
      <c r="J27" s="26">
        <v>45</v>
      </c>
      <c r="K27" s="26">
        <v>45</v>
      </c>
      <c r="L27" s="26">
        <v>45</v>
      </c>
      <c r="M27" s="26">
        <v>45</v>
      </c>
      <c r="N27" s="26">
        <v>45</v>
      </c>
      <c r="O27" s="26">
        <v>45</v>
      </c>
      <c r="P27" s="26">
        <v>45</v>
      </c>
      <c r="Q27" s="27"/>
    </row>
    <row r="28" spans="1:17" x14ac:dyDescent="0.2">
      <c r="C28" s="24" t="s">
        <v>36</v>
      </c>
      <c r="D28" s="29" t="s">
        <v>38</v>
      </c>
      <c r="E28" s="30">
        <f t="shared" ref="E28:P28" si="2">FLOOR(PRODUCT(0.4,E31),5)</f>
        <v>40</v>
      </c>
      <c r="F28" s="30">
        <f t="shared" si="2"/>
        <v>40</v>
      </c>
      <c r="G28" s="30">
        <f t="shared" si="2"/>
        <v>45</v>
      </c>
      <c r="H28" s="30">
        <f t="shared" si="2"/>
        <v>50</v>
      </c>
      <c r="I28" s="30">
        <f t="shared" si="2"/>
        <v>55</v>
      </c>
      <c r="J28" s="30">
        <f t="shared" si="2"/>
        <v>60</v>
      </c>
      <c r="K28" s="30">
        <f t="shared" si="2"/>
        <v>60</v>
      </c>
      <c r="L28" s="30">
        <f t="shared" si="2"/>
        <v>65</v>
      </c>
      <c r="M28" s="30">
        <f t="shared" si="2"/>
        <v>70</v>
      </c>
      <c r="N28" s="30">
        <f t="shared" si="2"/>
        <v>75</v>
      </c>
      <c r="O28" s="30">
        <f t="shared" si="2"/>
        <v>80</v>
      </c>
      <c r="P28" s="30">
        <f t="shared" si="2"/>
        <v>80</v>
      </c>
      <c r="Q28" s="27"/>
    </row>
    <row r="29" spans="1:17" x14ac:dyDescent="0.2">
      <c r="C29" s="24" t="s">
        <v>36</v>
      </c>
      <c r="D29" s="29" t="s">
        <v>39</v>
      </c>
      <c r="E29" s="30">
        <f t="shared" ref="E29:P29" si="3">FLOOR(PRODUCT(0.6,E31),5)</f>
        <v>60</v>
      </c>
      <c r="F29" s="30">
        <f t="shared" si="3"/>
        <v>65</v>
      </c>
      <c r="G29" s="30">
        <f t="shared" si="3"/>
        <v>70</v>
      </c>
      <c r="H29" s="30">
        <f t="shared" si="3"/>
        <v>75</v>
      </c>
      <c r="I29" s="30">
        <f t="shared" si="3"/>
        <v>80</v>
      </c>
      <c r="J29" s="30">
        <f t="shared" si="3"/>
        <v>90</v>
      </c>
      <c r="K29" s="30">
        <f t="shared" si="3"/>
        <v>95</v>
      </c>
      <c r="L29" s="30">
        <f t="shared" si="3"/>
        <v>100</v>
      </c>
      <c r="M29" s="30">
        <f t="shared" si="3"/>
        <v>105</v>
      </c>
      <c r="N29" s="30">
        <f t="shared" si="3"/>
        <v>110</v>
      </c>
      <c r="O29" s="30">
        <f t="shared" si="3"/>
        <v>120</v>
      </c>
      <c r="P29" s="30">
        <f t="shared" si="3"/>
        <v>125</v>
      </c>
      <c r="Q29" s="27"/>
    </row>
    <row r="30" spans="1:17" x14ac:dyDescent="0.2">
      <c r="C30" s="24" t="s">
        <v>36</v>
      </c>
      <c r="D30" s="29" t="s">
        <v>40</v>
      </c>
      <c r="E30" s="30">
        <f t="shared" ref="E30:P30" si="4">FLOOR(PRODUCT(0.8,E31),5)</f>
        <v>80</v>
      </c>
      <c r="F30" s="30">
        <f t="shared" si="4"/>
        <v>85</v>
      </c>
      <c r="G30" s="30">
        <f t="shared" si="4"/>
        <v>95</v>
      </c>
      <c r="H30" s="30">
        <f t="shared" si="4"/>
        <v>100</v>
      </c>
      <c r="I30" s="30">
        <f t="shared" si="4"/>
        <v>110</v>
      </c>
      <c r="J30" s="30">
        <f t="shared" si="4"/>
        <v>120</v>
      </c>
      <c r="K30" s="30">
        <f t="shared" si="4"/>
        <v>125</v>
      </c>
      <c r="L30" s="30">
        <f t="shared" si="4"/>
        <v>135</v>
      </c>
      <c r="M30" s="30">
        <f t="shared" si="4"/>
        <v>140</v>
      </c>
      <c r="N30" s="30">
        <f t="shared" si="4"/>
        <v>150</v>
      </c>
      <c r="O30" s="30">
        <f t="shared" si="4"/>
        <v>160</v>
      </c>
      <c r="P30" s="30">
        <f t="shared" si="4"/>
        <v>165</v>
      </c>
      <c r="Q30" s="27"/>
    </row>
    <row r="31" spans="1:17" x14ac:dyDescent="0.2">
      <c r="C31" s="24" t="s">
        <v>41</v>
      </c>
      <c r="D31" s="29" t="s">
        <v>42</v>
      </c>
      <c r="E31" s="31">
        <f>ROUND(((H19-(H19*$J$19))/$F$17),(0/5))*$F$17</f>
        <v>100</v>
      </c>
      <c r="F31" s="31">
        <f t="shared" ref="F31:P31" si="5">E56+$I$19</f>
        <v>110</v>
      </c>
      <c r="G31" s="31">
        <f t="shared" si="5"/>
        <v>120</v>
      </c>
      <c r="H31" s="31">
        <f t="shared" si="5"/>
        <v>130</v>
      </c>
      <c r="I31" s="31">
        <f t="shared" si="5"/>
        <v>140</v>
      </c>
      <c r="J31" s="31">
        <f t="shared" si="5"/>
        <v>150</v>
      </c>
      <c r="K31" s="31">
        <f t="shared" si="5"/>
        <v>160</v>
      </c>
      <c r="L31" s="31">
        <f t="shared" si="5"/>
        <v>170</v>
      </c>
      <c r="M31" s="31">
        <f t="shared" si="5"/>
        <v>180</v>
      </c>
      <c r="N31" s="31">
        <f t="shared" si="5"/>
        <v>190</v>
      </c>
      <c r="O31" s="31">
        <f t="shared" si="5"/>
        <v>200</v>
      </c>
      <c r="P31" s="31">
        <f t="shared" si="5"/>
        <v>210</v>
      </c>
      <c r="Q31" s="32"/>
    </row>
    <row r="32" spans="1:17" x14ac:dyDescent="0.2">
      <c r="C32" s="34"/>
      <c r="D32" s="35"/>
      <c r="E32" s="36"/>
      <c r="F32" s="36"/>
      <c r="G32" s="36"/>
      <c r="H32" s="36"/>
      <c r="I32" s="36"/>
      <c r="J32" s="36"/>
      <c r="K32" s="36"/>
      <c r="L32" s="36"/>
      <c r="M32" s="36"/>
      <c r="N32" s="36"/>
      <c r="O32" s="36"/>
      <c r="P32" s="36"/>
      <c r="Q32" s="37"/>
    </row>
    <row r="33" spans="2:17" x14ac:dyDescent="0.2">
      <c r="B33" s="23" t="str">
        <f>D21</f>
        <v>Press</v>
      </c>
      <c r="C33" s="24" t="s">
        <v>36</v>
      </c>
      <c r="D33" s="29" t="s">
        <v>37</v>
      </c>
      <c r="E33" s="26">
        <v>45</v>
      </c>
      <c r="F33" s="26">
        <v>45</v>
      </c>
      <c r="G33" s="26">
        <v>45</v>
      </c>
      <c r="H33" s="26">
        <v>45</v>
      </c>
      <c r="I33" s="26">
        <v>45</v>
      </c>
      <c r="J33" s="26">
        <v>45</v>
      </c>
      <c r="K33" s="26">
        <v>45</v>
      </c>
      <c r="L33" s="26">
        <v>45</v>
      </c>
      <c r="M33" s="26">
        <v>45</v>
      </c>
      <c r="N33" s="26">
        <v>45</v>
      </c>
      <c r="O33" s="26">
        <v>45</v>
      </c>
      <c r="P33" s="26">
        <v>45</v>
      </c>
      <c r="Q33" s="27"/>
    </row>
    <row r="34" spans="2:17" x14ac:dyDescent="0.2">
      <c r="C34" s="24" t="s">
        <v>36</v>
      </c>
      <c r="D34" s="29" t="s">
        <v>38</v>
      </c>
      <c r="E34" s="30">
        <f t="shared" ref="E34:P34" si="6">FLOOR(PRODUCT(0.55,E37),5)</f>
        <v>55</v>
      </c>
      <c r="F34" s="30">
        <f t="shared" si="6"/>
        <v>55</v>
      </c>
      <c r="G34" s="30">
        <f t="shared" si="6"/>
        <v>60</v>
      </c>
      <c r="H34" s="30">
        <f t="shared" si="6"/>
        <v>60</v>
      </c>
      <c r="I34" s="30">
        <f t="shared" si="6"/>
        <v>65</v>
      </c>
      <c r="J34" s="30">
        <f t="shared" si="6"/>
        <v>65</v>
      </c>
      <c r="K34" s="30">
        <f t="shared" si="6"/>
        <v>70</v>
      </c>
      <c r="L34" s="30">
        <f t="shared" si="6"/>
        <v>70</v>
      </c>
      <c r="M34" s="30">
        <f t="shared" si="6"/>
        <v>75</v>
      </c>
      <c r="N34" s="30">
        <f t="shared" si="6"/>
        <v>75</v>
      </c>
      <c r="O34" s="30">
        <f t="shared" si="6"/>
        <v>80</v>
      </c>
      <c r="P34" s="30">
        <f t="shared" si="6"/>
        <v>85</v>
      </c>
      <c r="Q34" s="27"/>
    </row>
    <row r="35" spans="2:17" x14ac:dyDescent="0.2">
      <c r="C35" s="24" t="s">
        <v>36</v>
      </c>
      <c r="D35" s="29" t="s">
        <v>39</v>
      </c>
      <c r="E35" s="30">
        <f t="shared" ref="E35:P35" si="7">FLOOR(PRODUCT(0.7,E37),5)</f>
        <v>70</v>
      </c>
      <c r="F35" s="30">
        <f t="shared" si="7"/>
        <v>70</v>
      </c>
      <c r="G35" s="30">
        <f t="shared" si="7"/>
        <v>75</v>
      </c>
      <c r="H35" s="30">
        <f t="shared" si="7"/>
        <v>80</v>
      </c>
      <c r="I35" s="30">
        <f t="shared" si="7"/>
        <v>80</v>
      </c>
      <c r="J35" s="30">
        <f t="shared" si="7"/>
        <v>85</v>
      </c>
      <c r="K35" s="30">
        <f t="shared" si="7"/>
        <v>90</v>
      </c>
      <c r="L35" s="30">
        <f t="shared" si="7"/>
        <v>90</v>
      </c>
      <c r="M35" s="30">
        <f t="shared" si="7"/>
        <v>95</v>
      </c>
      <c r="N35" s="30">
        <f t="shared" si="7"/>
        <v>100</v>
      </c>
      <c r="O35" s="30">
        <f t="shared" si="7"/>
        <v>105</v>
      </c>
      <c r="P35" s="30">
        <f t="shared" si="7"/>
        <v>105</v>
      </c>
      <c r="Q35" s="27"/>
    </row>
    <row r="36" spans="2:17" x14ac:dyDescent="0.2">
      <c r="C36" s="24" t="s">
        <v>36</v>
      </c>
      <c r="D36" s="29" t="s">
        <v>40</v>
      </c>
      <c r="E36" s="30">
        <f t="shared" ref="E36:P36" si="8">FLOOR(PRODUCT(0.85,E37),5)</f>
        <v>85</v>
      </c>
      <c r="F36" s="30">
        <f t="shared" si="8"/>
        <v>85</v>
      </c>
      <c r="G36" s="30">
        <f t="shared" si="8"/>
        <v>90</v>
      </c>
      <c r="H36" s="30">
        <f t="shared" si="8"/>
        <v>95</v>
      </c>
      <c r="I36" s="30">
        <f t="shared" si="8"/>
        <v>100</v>
      </c>
      <c r="J36" s="30">
        <f t="shared" si="8"/>
        <v>105</v>
      </c>
      <c r="K36" s="30">
        <f t="shared" si="8"/>
        <v>110</v>
      </c>
      <c r="L36" s="30">
        <f t="shared" si="8"/>
        <v>110</v>
      </c>
      <c r="M36" s="30">
        <f t="shared" si="8"/>
        <v>115</v>
      </c>
      <c r="N36" s="30">
        <f t="shared" si="8"/>
        <v>120</v>
      </c>
      <c r="O36" s="30">
        <f t="shared" si="8"/>
        <v>125</v>
      </c>
      <c r="P36" s="30">
        <f t="shared" si="8"/>
        <v>130</v>
      </c>
      <c r="Q36" s="27"/>
    </row>
    <row r="37" spans="2:17" x14ac:dyDescent="0.2">
      <c r="C37" s="24" t="s">
        <v>90</v>
      </c>
      <c r="D37" s="29" t="s">
        <v>42</v>
      </c>
      <c r="E37" s="31">
        <f>ROUND(((H21-(H21*$J$20))/$F$17),(0/5))*$F$17</f>
        <v>100</v>
      </c>
      <c r="F37" s="31">
        <f t="shared" ref="F37:P37" si="9">E37+$I$21</f>
        <v>105</v>
      </c>
      <c r="G37" s="31">
        <f t="shared" si="9"/>
        <v>110</v>
      </c>
      <c r="H37" s="31">
        <f t="shared" si="9"/>
        <v>115</v>
      </c>
      <c r="I37" s="31">
        <f t="shared" si="9"/>
        <v>120</v>
      </c>
      <c r="J37" s="31">
        <f t="shared" si="9"/>
        <v>125</v>
      </c>
      <c r="K37" s="31">
        <f t="shared" si="9"/>
        <v>130</v>
      </c>
      <c r="L37" s="31">
        <f t="shared" si="9"/>
        <v>135</v>
      </c>
      <c r="M37" s="31">
        <f t="shared" si="9"/>
        <v>140</v>
      </c>
      <c r="N37" s="31">
        <f t="shared" si="9"/>
        <v>145</v>
      </c>
      <c r="O37" s="31">
        <f t="shared" si="9"/>
        <v>150</v>
      </c>
      <c r="P37" s="31">
        <f t="shared" si="9"/>
        <v>155</v>
      </c>
      <c r="Q37" s="32"/>
    </row>
    <row r="38" spans="2:17" x14ac:dyDescent="0.2">
      <c r="C38" s="1"/>
      <c r="D38" s="41"/>
      <c r="E38" s="42" t="s">
        <v>43</v>
      </c>
      <c r="F38" s="36"/>
      <c r="G38" s="36"/>
      <c r="H38" s="36"/>
      <c r="I38" s="36"/>
      <c r="J38" s="36"/>
      <c r="K38" s="36"/>
      <c r="L38" s="36"/>
      <c r="M38" s="36"/>
      <c r="N38" s="36"/>
      <c r="O38" s="36"/>
      <c r="P38" s="36"/>
      <c r="Q38" s="37"/>
    </row>
    <row r="39" spans="2:17" x14ac:dyDescent="0.2">
      <c r="B39" s="23" t="str">
        <f>D22</f>
        <v>Deadlift</v>
      </c>
      <c r="C39" s="24" t="s">
        <v>36</v>
      </c>
      <c r="D39" s="29" t="s">
        <v>37</v>
      </c>
      <c r="E39" s="30">
        <f>FLOOR(PRODUCT(0.4,E42),5)</f>
        <v>40</v>
      </c>
      <c r="F39" s="39"/>
      <c r="G39" s="30">
        <f>FLOOR(PRODUCT(0.4,G42),5)</f>
        <v>45</v>
      </c>
      <c r="H39" s="39"/>
      <c r="I39" s="30">
        <f>FLOOR(PRODUCT(0.4,I42),5)</f>
        <v>50</v>
      </c>
      <c r="J39" s="39"/>
      <c r="K39" s="30">
        <f>FLOOR(PRODUCT(0.4,K42),5)</f>
        <v>55</v>
      </c>
      <c r="L39" s="39"/>
      <c r="M39" s="30">
        <f>FLOOR(PRODUCT(0.4,M42),5)</f>
        <v>60</v>
      </c>
      <c r="N39" s="39"/>
      <c r="O39" s="30">
        <f>FLOOR(PRODUCT(0.4,O42),5)</f>
        <v>70</v>
      </c>
      <c r="P39" s="40"/>
    </row>
    <row r="40" spans="2:17" x14ac:dyDescent="0.2">
      <c r="C40" s="24" t="s">
        <v>36</v>
      </c>
      <c r="D40" s="29" t="s">
        <v>39</v>
      </c>
      <c r="E40" s="30">
        <f>FLOOR(PRODUCT(0.6,E42),5)</f>
        <v>60</v>
      </c>
      <c r="F40" s="41"/>
      <c r="G40" s="30">
        <f>FLOOR(PRODUCT(0.6,G42),5)</f>
        <v>65</v>
      </c>
      <c r="H40" s="41"/>
      <c r="I40" s="30">
        <f>FLOOR(PRODUCT(0.6,I42),5)</f>
        <v>75</v>
      </c>
      <c r="J40" s="41"/>
      <c r="K40" s="30">
        <f>FLOOR(PRODUCT(0.6,K42),5)</f>
        <v>85</v>
      </c>
      <c r="L40" s="41"/>
      <c r="M40" s="30">
        <f>FLOOR(PRODUCT(0.6,M42),5)</f>
        <v>95</v>
      </c>
      <c r="N40" s="41"/>
      <c r="O40" s="30">
        <f>FLOOR(PRODUCT(0.6,O42),5)</f>
        <v>105</v>
      </c>
      <c r="P40" s="3"/>
    </row>
    <row r="41" spans="2:17" x14ac:dyDescent="0.2">
      <c r="C41" s="24" t="s">
        <v>36</v>
      </c>
      <c r="D41" s="29" t="s">
        <v>40</v>
      </c>
      <c r="E41" s="30">
        <f>FLOOR(PRODUCT(0.85,E42),5)</f>
        <v>85</v>
      </c>
      <c r="F41" s="41"/>
      <c r="G41" s="30">
        <f>FLOOR(PRODUCT(0.85,G42),5)</f>
        <v>95</v>
      </c>
      <c r="H41" s="41"/>
      <c r="I41" s="30">
        <f>FLOOR(PRODUCT(0.85,I42),5)</f>
        <v>110</v>
      </c>
      <c r="J41" s="41"/>
      <c r="K41" s="30">
        <f>FLOOR(PRODUCT(0.85,K42),5)</f>
        <v>120</v>
      </c>
      <c r="L41" s="41"/>
      <c r="M41" s="30">
        <f>FLOOR(PRODUCT(0.85,M42),5)</f>
        <v>135</v>
      </c>
      <c r="N41" s="41"/>
      <c r="O41" s="30">
        <f>FLOOR(PRODUCT(0.85,O42),5)</f>
        <v>145</v>
      </c>
      <c r="P41" s="3"/>
    </row>
    <row r="42" spans="2:17" x14ac:dyDescent="0.2">
      <c r="C42" s="24" t="s">
        <v>89</v>
      </c>
      <c r="D42" s="29" t="s">
        <v>38</v>
      </c>
      <c r="E42" s="31">
        <f>ROUND(((H22-(H22*$J$21))/$F$17),(0/5))*$F$17</f>
        <v>100</v>
      </c>
      <c r="F42" s="43"/>
      <c r="G42" s="47">
        <f>E42+$I$22</f>
        <v>115</v>
      </c>
      <c r="H42" s="43"/>
      <c r="I42" s="47">
        <f>G42+$I$22</f>
        <v>130</v>
      </c>
      <c r="J42" s="43"/>
      <c r="K42" s="47">
        <f>I42+$I$22</f>
        <v>145</v>
      </c>
      <c r="L42" s="43"/>
      <c r="M42" s="47">
        <f>K42+$I$22</f>
        <v>160</v>
      </c>
      <c r="N42" s="43"/>
      <c r="O42" s="47">
        <f>M42+$I$22</f>
        <v>175</v>
      </c>
      <c r="P42" s="44"/>
    </row>
    <row r="43" spans="2:17" x14ac:dyDescent="0.2">
      <c r="C43" s="1"/>
      <c r="D43" s="35"/>
      <c r="E43" s="36"/>
      <c r="F43" s="36"/>
      <c r="G43" s="36"/>
      <c r="H43" s="36"/>
      <c r="I43" s="36"/>
      <c r="J43" s="36"/>
      <c r="K43" s="36"/>
      <c r="L43" s="36"/>
      <c r="M43" s="36"/>
      <c r="N43" s="36"/>
      <c r="O43" s="36"/>
      <c r="P43" s="36"/>
      <c r="Q43" s="37"/>
    </row>
    <row r="44" spans="2:17" x14ac:dyDescent="0.2">
      <c r="B44" s="23" t="str">
        <f>D23</f>
        <v>Power Clean</v>
      </c>
      <c r="C44" s="24" t="s">
        <v>36</v>
      </c>
      <c r="D44" s="45" t="s">
        <v>37</v>
      </c>
      <c r="E44" s="46"/>
      <c r="F44" s="26">
        <v>45</v>
      </c>
      <c r="G44" s="39"/>
      <c r="H44" s="26">
        <v>45</v>
      </c>
      <c r="I44" s="39"/>
      <c r="J44" s="26">
        <v>45</v>
      </c>
      <c r="K44" s="39"/>
      <c r="L44" s="26">
        <v>45</v>
      </c>
      <c r="M44" s="39"/>
      <c r="N44" s="26">
        <v>45</v>
      </c>
      <c r="O44" s="39"/>
      <c r="P44" s="26">
        <v>45</v>
      </c>
      <c r="Q44" s="27"/>
    </row>
    <row r="45" spans="2:17" x14ac:dyDescent="0.2">
      <c r="C45" s="24" t="s">
        <v>36</v>
      </c>
      <c r="D45" s="45" t="s">
        <v>38</v>
      </c>
      <c r="E45" s="1"/>
      <c r="F45" s="30">
        <f>FLOOR(PRODUCT(0.55,F48),5)</f>
        <v>55</v>
      </c>
      <c r="G45" s="41"/>
      <c r="H45" s="30">
        <f>FLOOR(PRODUCT(0.55,H48),5)</f>
        <v>55</v>
      </c>
      <c r="I45" s="41"/>
      <c r="J45" s="30">
        <f>FLOOR(PRODUCT(0.55,J48),5)</f>
        <v>60</v>
      </c>
      <c r="K45" s="41"/>
      <c r="L45" s="30">
        <f>FLOOR(PRODUCT(0.55,L48),5)</f>
        <v>60</v>
      </c>
      <c r="M45" s="41"/>
      <c r="N45" s="30">
        <f>FLOOR(PRODUCT(0.55,N48),5)</f>
        <v>65</v>
      </c>
      <c r="O45" s="41"/>
      <c r="P45" s="30">
        <f>FLOOR(PRODUCT(0.55,P48),5)</f>
        <v>65</v>
      </c>
      <c r="Q45" s="27"/>
    </row>
    <row r="46" spans="2:17" x14ac:dyDescent="0.2">
      <c r="C46" s="24" t="s">
        <v>36</v>
      </c>
      <c r="D46" s="45" t="s">
        <v>39</v>
      </c>
      <c r="E46" s="1"/>
      <c r="F46" s="30">
        <f>FLOOR(PRODUCT(0.7,F48),5)</f>
        <v>70</v>
      </c>
      <c r="G46" s="41"/>
      <c r="H46" s="30">
        <f>FLOOR(PRODUCT(0.7,H48),5)</f>
        <v>70</v>
      </c>
      <c r="I46" s="41"/>
      <c r="J46" s="30">
        <f>FLOOR(PRODUCT(0.7,J48),5)</f>
        <v>75</v>
      </c>
      <c r="K46" s="41"/>
      <c r="L46" s="30">
        <f>FLOOR(PRODUCT(0.7,L48),5)</f>
        <v>80</v>
      </c>
      <c r="M46" s="41"/>
      <c r="N46" s="30">
        <f>FLOOR(PRODUCT(0.7,N48),5)</f>
        <v>80</v>
      </c>
      <c r="O46" s="41"/>
      <c r="P46" s="30">
        <f>FLOOR(PRODUCT(0.7,P48),5)</f>
        <v>85</v>
      </c>
      <c r="Q46" s="27"/>
    </row>
    <row r="47" spans="2:17" x14ac:dyDescent="0.2">
      <c r="C47" s="24" t="s">
        <v>36</v>
      </c>
      <c r="D47" s="45" t="s">
        <v>40</v>
      </c>
      <c r="E47" s="1"/>
      <c r="F47" s="30">
        <f>FLOOR(PRODUCT(0.85,F48),5)</f>
        <v>85</v>
      </c>
      <c r="G47" s="41"/>
      <c r="H47" s="30">
        <f>FLOOR(PRODUCT(0.85,H48),5)</f>
        <v>85</v>
      </c>
      <c r="I47" s="41"/>
      <c r="J47" s="30">
        <f>FLOOR(PRODUCT(0.85,J48),5)</f>
        <v>90</v>
      </c>
      <c r="K47" s="41"/>
      <c r="L47" s="30">
        <f>FLOOR(PRODUCT(0.85,L48),5)</f>
        <v>95</v>
      </c>
      <c r="M47" s="41"/>
      <c r="N47" s="30">
        <f>FLOOR(PRODUCT(0.85,N48),5)</f>
        <v>100</v>
      </c>
      <c r="O47" s="41"/>
      <c r="P47" s="30">
        <f>FLOOR(PRODUCT(0.85,P48),5)</f>
        <v>105</v>
      </c>
      <c r="Q47" s="27"/>
    </row>
    <row r="48" spans="2:17" x14ac:dyDescent="0.2">
      <c r="C48" s="24" t="s">
        <v>90</v>
      </c>
      <c r="D48" s="45" t="s">
        <v>45</v>
      </c>
      <c r="E48" s="1"/>
      <c r="F48" s="31">
        <f>ROUND(((H23-(H23*$J$20))/$F$17),(0/5))*$F$17</f>
        <v>100</v>
      </c>
      <c r="G48" s="41"/>
      <c r="H48" s="47">
        <f>F48+$I$23</f>
        <v>105</v>
      </c>
      <c r="I48" s="41"/>
      <c r="J48" s="47">
        <f>H48+$I$23</f>
        <v>110</v>
      </c>
      <c r="K48" s="41"/>
      <c r="L48" s="47">
        <f>J48+$I$23</f>
        <v>115</v>
      </c>
      <c r="M48" s="41"/>
      <c r="N48" s="47">
        <f>L48+$I$23</f>
        <v>120</v>
      </c>
      <c r="O48" s="41"/>
      <c r="P48" s="47">
        <f>N48+$I$23</f>
        <v>125</v>
      </c>
      <c r="Q48" s="32"/>
    </row>
    <row r="49" spans="1:17" x14ac:dyDescent="0.2">
      <c r="F49" s="5"/>
      <c r="H49" s="5"/>
      <c r="J49" s="5"/>
      <c r="L49" s="5"/>
      <c r="N49" s="5"/>
      <c r="P49" s="5"/>
    </row>
    <row r="51" spans="1:17" x14ac:dyDescent="0.2">
      <c r="A51" s="17" t="s">
        <v>92</v>
      </c>
      <c r="B51" s="18"/>
      <c r="C51" s="19"/>
      <c r="D51" s="20" t="s">
        <v>15</v>
      </c>
      <c r="E51" s="20" t="s">
        <v>50</v>
      </c>
      <c r="F51" s="20" t="s">
        <v>24</v>
      </c>
      <c r="G51" s="20" t="s">
        <v>52</v>
      </c>
      <c r="H51" s="20" t="s">
        <v>53</v>
      </c>
      <c r="I51" s="20" t="s">
        <v>25</v>
      </c>
      <c r="J51" s="20" t="s">
        <v>54</v>
      </c>
      <c r="K51" s="20" t="s">
        <v>55</v>
      </c>
      <c r="L51" s="21" t="s">
        <v>26</v>
      </c>
      <c r="M51" s="22" t="s">
        <v>56</v>
      </c>
      <c r="N51" s="22" t="s">
        <v>57</v>
      </c>
      <c r="O51" s="22" t="s">
        <v>28</v>
      </c>
      <c r="P51" s="22" t="s">
        <v>59</v>
      </c>
    </row>
    <row r="52" spans="1:17" x14ac:dyDescent="0.2">
      <c r="B52" s="23" t="str">
        <f>D19</f>
        <v>Squat</v>
      </c>
      <c r="C52" s="24" t="s">
        <v>36</v>
      </c>
      <c r="D52" s="25" t="s">
        <v>37</v>
      </c>
      <c r="E52" s="26">
        <v>45</v>
      </c>
      <c r="F52" s="26">
        <v>45</v>
      </c>
      <c r="G52" s="26">
        <v>45</v>
      </c>
      <c r="H52" s="26">
        <v>45</v>
      </c>
      <c r="I52" s="26">
        <v>45</v>
      </c>
      <c r="J52" s="26">
        <v>45</v>
      </c>
      <c r="K52" s="26">
        <v>45</v>
      </c>
      <c r="L52" s="26">
        <v>45</v>
      </c>
      <c r="M52" s="26">
        <v>45</v>
      </c>
      <c r="N52" s="26">
        <v>45</v>
      </c>
      <c r="O52" s="26">
        <v>45</v>
      </c>
      <c r="P52" s="26">
        <v>45</v>
      </c>
      <c r="Q52" s="27"/>
    </row>
    <row r="53" spans="1:17" x14ac:dyDescent="0.2">
      <c r="C53" s="24" t="s">
        <v>36</v>
      </c>
      <c r="D53" s="29" t="s">
        <v>38</v>
      </c>
      <c r="E53" s="30">
        <f t="shared" ref="E53:P53" si="10">FLOOR(PRODUCT(0.4,E56),5)</f>
        <v>40</v>
      </c>
      <c r="F53" s="30">
        <f t="shared" si="10"/>
        <v>45</v>
      </c>
      <c r="G53" s="30">
        <f t="shared" si="10"/>
        <v>50</v>
      </c>
      <c r="H53" s="30">
        <f t="shared" si="10"/>
        <v>50</v>
      </c>
      <c r="I53" s="30">
        <f t="shared" si="10"/>
        <v>55</v>
      </c>
      <c r="J53" s="30">
        <f t="shared" si="10"/>
        <v>60</v>
      </c>
      <c r="K53" s="30">
        <f t="shared" si="10"/>
        <v>65</v>
      </c>
      <c r="L53" s="30">
        <f t="shared" si="10"/>
        <v>70</v>
      </c>
      <c r="M53" s="30">
        <f t="shared" si="10"/>
        <v>70</v>
      </c>
      <c r="N53" s="30">
        <f t="shared" si="10"/>
        <v>75</v>
      </c>
      <c r="O53" s="30">
        <f t="shared" si="10"/>
        <v>80</v>
      </c>
      <c r="P53" s="30">
        <f t="shared" si="10"/>
        <v>85</v>
      </c>
      <c r="Q53" s="27"/>
    </row>
    <row r="54" spans="1:17" x14ac:dyDescent="0.2">
      <c r="C54" s="24" t="s">
        <v>36</v>
      </c>
      <c r="D54" s="29" t="s">
        <v>39</v>
      </c>
      <c r="E54" s="30">
        <f t="shared" ref="E54:P54" si="11">FLOOR(PRODUCT(0.6,E56),5)</f>
        <v>60</v>
      </c>
      <c r="F54" s="30">
        <f t="shared" si="11"/>
        <v>65</v>
      </c>
      <c r="G54" s="30">
        <f t="shared" si="11"/>
        <v>75</v>
      </c>
      <c r="H54" s="30">
        <f t="shared" si="11"/>
        <v>80</v>
      </c>
      <c r="I54" s="30">
        <f t="shared" si="11"/>
        <v>85</v>
      </c>
      <c r="J54" s="30">
        <f t="shared" si="11"/>
        <v>90</v>
      </c>
      <c r="K54" s="30">
        <f t="shared" si="11"/>
        <v>95</v>
      </c>
      <c r="L54" s="30">
        <f t="shared" si="11"/>
        <v>105</v>
      </c>
      <c r="M54" s="30">
        <f t="shared" si="11"/>
        <v>110</v>
      </c>
      <c r="N54" s="30">
        <f t="shared" si="11"/>
        <v>115</v>
      </c>
      <c r="O54" s="30">
        <f t="shared" si="11"/>
        <v>120</v>
      </c>
      <c r="P54" s="30">
        <f t="shared" si="11"/>
        <v>125</v>
      </c>
      <c r="Q54" s="27"/>
    </row>
    <row r="55" spans="1:17" x14ac:dyDescent="0.2">
      <c r="C55" s="24" t="s">
        <v>36</v>
      </c>
      <c r="D55" s="29" t="s">
        <v>40</v>
      </c>
      <c r="E55" s="30">
        <f t="shared" ref="E55:P55" si="12">FLOOR(PRODUCT(0.8,E56),5)</f>
        <v>80</v>
      </c>
      <c r="F55" s="30">
        <f t="shared" si="12"/>
        <v>90</v>
      </c>
      <c r="G55" s="30">
        <f t="shared" si="12"/>
        <v>100</v>
      </c>
      <c r="H55" s="30">
        <f t="shared" si="12"/>
        <v>105</v>
      </c>
      <c r="I55" s="30">
        <f t="shared" si="12"/>
        <v>115</v>
      </c>
      <c r="J55" s="30">
        <f t="shared" si="12"/>
        <v>120</v>
      </c>
      <c r="K55" s="30">
        <f t="shared" si="12"/>
        <v>130</v>
      </c>
      <c r="L55" s="30">
        <f t="shared" si="12"/>
        <v>140</v>
      </c>
      <c r="M55" s="30">
        <f t="shared" si="12"/>
        <v>145</v>
      </c>
      <c r="N55" s="30">
        <f t="shared" si="12"/>
        <v>155</v>
      </c>
      <c r="O55" s="30">
        <f t="shared" si="12"/>
        <v>160</v>
      </c>
      <c r="P55" s="30">
        <f t="shared" si="12"/>
        <v>170</v>
      </c>
      <c r="Q55" s="27"/>
    </row>
    <row r="56" spans="1:17" x14ac:dyDescent="0.2">
      <c r="C56" s="24" t="s">
        <v>89</v>
      </c>
      <c r="D56" s="29" t="s">
        <v>42</v>
      </c>
      <c r="E56" s="31">
        <f>(ROUND(((H19-(H19*$J$19))/$F$17),(0/5))*$F$17)+$I$19</f>
        <v>105</v>
      </c>
      <c r="F56" s="31">
        <f t="shared" ref="F56:P56" si="13">F31+$I$19</f>
        <v>115</v>
      </c>
      <c r="G56" s="31">
        <f t="shared" si="13"/>
        <v>125</v>
      </c>
      <c r="H56" s="31">
        <f t="shared" si="13"/>
        <v>135</v>
      </c>
      <c r="I56" s="31">
        <f t="shared" si="13"/>
        <v>145</v>
      </c>
      <c r="J56" s="31">
        <f t="shared" si="13"/>
        <v>155</v>
      </c>
      <c r="K56" s="31">
        <f t="shared" si="13"/>
        <v>165</v>
      </c>
      <c r="L56" s="31">
        <f t="shared" si="13"/>
        <v>175</v>
      </c>
      <c r="M56" s="31">
        <f t="shared" si="13"/>
        <v>185</v>
      </c>
      <c r="N56" s="31">
        <f t="shared" si="13"/>
        <v>195</v>
      </c>
      <c r="O56" s="31">
        <f t="shared" si="13"/>
        <v>205</v>
      </c>
      <c r="P56" s="31">
        <f t="shared" si="13"/>
        <v>215</v>
      </c>
      <c r="Q56" s="32"/>
    </row>
    <row r="57" spans="1:17" x14ac:dyDescent="0.2">
      <c r="C57" s="1"/>
      <c r="D57" s="35"/>
      <c r="E57" s="36"/>
      <c r="F57" s="36"/>
      <c r="G57" s="36"/>
      <c r="H57" s="36"/>
      <c r="I57" s="36"/>
      <c r="J57" s="36"/>
      <c r="K57" s="36"/>
      <c r="L57" s="36"/>
      <c r="M57" s="36"/>
      <c r="N57" s="36"/>
      <c r="O57" s="36"/>
      <c r="P57" s="36"/>
      <c r="Q57" s="37"/>
    </row>
    <row r="58" spans="1:17" x14ac:dyDescent="0.2">
      <c r="B58" s="23" t="str">
        <f>D20</f>
        <v>Bench Press</v>
      </c>
      <c r="C58" s="24" t="s">
        <v>36</v>
      </c>
      <c r="D58" s="29">
        <v>5</v>
      </c>
      <c r="E58" s="26">
        <v>45</v>
      </c>
      <c r="F58" s="26">
        <v>45</v>
      </c>
      <c r="G58" s="26">
        <v>45</v>
      </c>
      <c r="H58" s="26">
        <v>45</v>
      </c>
      <c r="I58" s="26">
        <v>45</v>
      </c>
      <c r="J58" s="26">
        <v>45</v>
      </c>
      <c r="K58" s="26">
        <v>45</v>
      </c>
      <c r="L58" s="26">
        <v>45</v>
      </c>
      <c r="M58" s="26">
        <v>45</v>
      </c>
      <c r="N58" s="26">
        <v>45</v>
      </c>
      <c r="O58" s="26">
        <v>45</v>
      </c>
      <c r="P58" s="26">
        <v>45</v>
      </c>
      <c r="Q58" s="27"/>
    </row>
    <row r="59" spans="1:17" x14ac:dyDescent="0.2">
      <c r="C59" s="24" t="s">
        <v>36</v>
      </c>
      <c r="D59" s="29">
        <v>5</v>
      </c>
      <c r="E59" s="30">
        <f t="shared" ref="E59:P59" si="14">FLOOR(PRODUCT(0.5,E62),5)</f>
        <v>50</v>
      </c>
      <c r="F59" s="30">
        <f t="shared" si="14"/>
        <v>50</v>
      </c>
      <c r="G59" s="30">
        <f t="shared" si="14"/>
        <v>55</v>
      </c>
      <c r="H59" s="30">
        <f t="shared" si="14"/>
        <v>55</v>
      </c>
      <c r="I59" s="30">
        <f t="shared" si="14"/>
        <v>60</v>
      </c>
      <c r="J59" s="30">
        <f t="shared" si="14"/>
        <v>60</v>
      </c>
      <c r="K59" s="30">
        <f t="shared" si="14"/>
        <v>65</v>
      </c>
      <c r="L59" s="30">
        <f t="shared" si="14"/>
        <v>65</v>
      </c>
      <c r="M59" s="30">
        <f t="shared" si="14"/>
        <v>70</v>
      </c>
      <c r="N59" s="30">
        <f t="shared" si="14"/>
        <v>70</v>
      </c>
      <c r="O59" s="30">
        <f t="shared" si="14"/>
        <v>75</v>
      </c>
      <c r="P59" s="30">
        <f t="shared" si="14"/>
        <v>75</v>
      </c>
      <c r="Q59" s="27"/>
    </row>
    <row r="60" spans="1:17" x14ac:dyDescent="0.2">
      <c r="C60" s="24" t="s">
        <v>36</v>
      </c>
      <c r="D60" s="29">
        <v>5</v>
      </c>
      <c r="E60" s="30">
        <f t="shared" ref="E60:P60" si="15">FLOOR(PRODUCT(0.7,E62),5)</f>
        <v>70</v>
      </c>
      <c r="F60" s="30">
        <f t="shared" si="15"/>
        <v>70</v>
      </c>
      <c r="G60" s="30">
        <f t="shared" si="15"/>
        <v>75</v>
      </c>
      <c r="H60" s="30">
        <f t="shared" si="15"/>
        <v>80</v>
      </c>
      <c r="I60" s="30">
        <f t="shared" si="15"/>
        <v>80</v>
      </c>
      <c r="J60" s="30">
        <f t="shared" si="15"/>
        <v>85</v>
      </c>
      <c r="K60" s="30">
        <f t="shared" si="15"/>
        <v>90</v>
      </c>
      <c r="L60" s="30">
        <f t="shared" si="15"/>
        <v>90</v>
      </c>
      <c r="M60" s="30">
        <f t="shared" si="15"/>
        <v>95</v>
      </c>
      <c r="N60" s="30">
        <f t="shared" si="15"/>
        <v>100</v>
      </c>
      <c r="O60" s="30">
        <f t="shared" si="15"/>
        <v>105</v>
      </c>
      <c r="P60" s="30">
        <f t="shared" si="15"/>
        <v>105</v>
      </c>
      <c r="Q60" s="27"/>
    </row>
    <row r="61" spans="1:17" x14ac:dyDescent="0.2">
      <c r="C61" s="24" t="s">
        <v>36</v>
      </c>
      <c r="D61" s="55"/>
      <c r="E61" s="30">
        <f t="shared" ref="E61:P61" si="16">FLOOR(PRODUCT(0.9,E62),5)</f>
        <v>90</v>
      </c>
      <c r="F61" s="30">
        <f t="shared" si="16"/>
        <v>90</v>
      </c>
      <c r="G61" s="30">
        <f t="shared" si="16"/>
        <v>95</v>
      </c>
      <c r="H61" s="30">
        <f t="shared" si="16"/>
        <v>100</v>
      </c>
      <c r="I61" s="30">
        <f t="shared" si="16"/>
        <v>105</v>
      </c>
      <c r="J61" s="30">
        <f t="shared" si="16"/>
        <v>110</v>
      </c>
      <c r="K61" s="30">
        <f t="shared" si="16"/>
        <v>115</v>
      </c>
      <c r="L61" s="30">
        <f t="shared" si="16"/>
        <v>120</v>
      </c>
      <c r="M61" s="30">
        <f t="shared" si="16"/>
        <v>125</v>
      </c>
      <c r="N61" s="30">
        <f t="shared" si="16"/>
        <v>130</v>
      </c>
      <c r="O61" s="30">
        <f t="shared" si="16"/>
        <v>135</v>
      </c>
      <c r="P61" s="30">
        <f t="shared" si="16"/>
        <v>135</v>
      </c>
      <c r="Q61" s="27"/>
    </row>
    <row r="62" spans="1:17" x14ac:dyDescent="0.2">
      <c r="C62" s="24" t="s">
        <v>89</v>
      </c>
      <c r="D62" s="29">
        <v>5</v>
      </c>
      <c r="E62" s="31">
        <f>ROUND(((H20-(H20*$J$20))/$F$17),(0/5))*$F$17</f>
        <v>100</v>
      </c>
      <c r="F62" s="31">
        <f t="shared" ref="F62:P62" si="17">E62+$I$20</f>
        <v>105</v>
      </c>
      <c r="G62" s="31">
        <f t="shared" si="17"/>
        <v>110</v>
      </c>
      <c r="H62" s="31">
        <f t="shared" si="17"/>
        <v>115</v>
      </c>
      <c r="I62" s="31">
        <f t="shared" si="17"/>
        <v>120</v>
      </c>
      <c r="J62" s="31">
        <f t="shared" si="17"/>
        <v>125</v>
      </c>
      <c r="K62" s="31">
        <f t="shared" si="17"/>
        <v>130</v>
      </c>
      <c r="L62" s="31">
        <f t="shared" si="17"/>
        <v>135</v>
      </c>
      <c r="M62" s="31">
        <f t="shared" si="17"/>
        <v>140</v>
      </c>
      <c r="N62" s="31">
        <f t="shared" si="17"/>
        <v>145</v>
      </c>
      <c r="O62" s="31">
        <f t="shared" si="17"/>
        <v>150</v>
      </c>
      <c r="P62" s="31">
        <f t="shared" si="17"/>
        <v>155</v>
      </c>
      <c r="Q62" s="52"/>
    </row>
    <row r="63" spans="1:17" x14ac:dyDescent="0.2">
      <c r="C63" s="1"/>
      <c r="D63" s="41"/>
      <c r="E63" s="36"/>
      <c r="F63" s="36"/>
      <c r="G63" s="36"/>
      <c r="H63" s="36"/>
      <c r="I63" s="36"/>
      <c r="J63" s="36"/>
      <c r="K63" s="36"/>
      <c r="L63" s="36"/>
      <c r="M63" s="36"/>
      <c r="N63" s="36"/>
      <c r="O63" s="36"/>
      <c r="P63" s="36"/>
      <c r="Q63" s="37"/>
    </row>
    <row r="64" spans="1:17" x14ac:dyDescent="0.2">
      <c r="B64" s="49" t="s">
        <v>64</v>
      </c>
      <c r="C64" s="24" t="s">
        <v>89</v>
      </c>
      <c r="D64" s="29" t="s">
        <v>65</v>
      </c>
      <c r="E64" s="56"/>
      <c r="F64" s="56"/>
      <c r="G64" s="56"/>
      <c r="H64" s="56"/>
      <c r="I64" s="56"/>
      <c r="J64" s="56"/>
      <c r="K64" s="56"/>
      <c r="L64" s="56"/>
      <c r="M64" s="56"/>
      <c r="N64" s="56"/>
      <c r="O64" s="56"/>
      <c r="P64" s="56"/>
      <c r="Q64" s="27"/>
    </row>
    <row r="65" spans="2:17" x14ac:dyDescent="0.2">
      <c r="B65" s="49" t="s">
        <v>66</v>
      </c>
      <c r="C65" s="1"/>
      <c r="D65" s="55"/>
      <c r="E65" s="36"/>
      <c r="F65" s="36"/>
      <c r="G65" s="36"/>
      <c r="H65" s="36"/>
      <c r="I65" s="36"/>
      <c r="J65" s="36"/>
      <c r="K65" s="36"/>
      <c r="L65" s="36"/>
      <c r="M65" s="36"/>
      <c r="N65" s="36"/>
      <c r="O65" s="36"/>
      <c r="P65" s="36"/>
      <c r="Q65" s="27"/>
    </row>
    <row r="66" spans="2:17" x14ac:dyDescent="0.2">
      <c r="C66" s="1"/>
      <c r="D66" s="55"/>
      <c r="E66" s="36"/>
      <c r="F66" s="36"/>
      <c r="G66" s="36"/>
      <c r="H66" s="36"/>
      <c r="I66" s="36"/>
      <c r="J66" s="36"/>
      <c r="K66" s="36"/>
      <c r="L66" s="36"/>
      <c r="M66" s="36"/>
      <c r="N66" s="36"/>
      <c r="O66" s="36"/>
      <c r="P66" s="36"/>
      <c r="Q66" s="52"/>
    </row>
    <row r="67" spans="2:17" x14ac:dyDescent="0.2">
      <c r="B67" s="49" t="s">
        <v>46</v>
      </c>
      <c r="C67" s="24" t="s">
        <v>89</v>
      </c>
      <c r="D67" s="29" t="s">
        <v>93</v>
      </c>
      <c r="E67" s="50"/>
      <c r="F67" s="51"/>
      <c r="G67" s="51"/>
      <c r="H67" s="51"/>
      <c r="I67" s="51"/>
      <c r="J67" s="51"/>
      <c r="K67" s="51"/>
      <c r="L67" s="51"/>
      <c r="M67" s="51"/>
      <c r="N67" s="51"/>
      <c r="O67" s="51"/>
      <c r="P67" s="51"/>
      <c r="Q67" s="52"/>
    </row>
    <row r="68" spans="2:17" x14ac:dyDescent="0.2">
      <c r="C68" s="1"/>
      <c r="D68" s="29" t="s">
        <v>48</v>
      </c>
      <c r="E68" s="50"/>
      <c r="F68" s="51"/>
      <c r="G68" s="51"/>
      <c r="H68" s="51"/>
      <c r="I68" s="51"/>
      <c r="J68" s="51"/>
      <c r="K68" s="51"/>
      <c r="L68" s="51"/>
      <c r="M68" s="51"/>
      <c r="N68" s="51"/>
      <c r="O68" s="51"/>
      <c r="P68" s="51"/>
      <c r="Q68" s="52"/>
    </row>
    <row r="69" spans="2:17" x14ac:dyDescent="0.2">
      <c r="C69" s="54"/>
      <c r="D69" s="29" t="s">
        <v>49</v>
      </c>
      <c r="E69" s="50"/>
      <c r="F69" s="51"/>
      <c r="G69" s="51"/>
      <c r="H69" s="51"/>
      <c r="I69" s="51"/>
      <c r="J69" s="51"/>
      <c r="K69" s="51"/>
      <c r="L69" s="51"/>
      <c r="M69" s="51"/>
      <c r="N69" s="51"/>
      <c r="O69" s="51"/>
      <c r="P69" s="51"/>
      <c r="Q69" s="3"/>
    </row>
    <row r="70" spans="2:17" x14ac:dyDescent="0.2">
      <c r="C70" s="1"/>
      <c r="D70" s="29" t="s">
        <v>51</v>
      </c>
      <c r="E70" s="50"/>
      <c r="F70" s="51"/>
      <c r="G70" s="51"/>
      <c r="H70" s="51"/>
      <c r="I70" s="51"/>
      <c r="J70" s="51"/>
      <c r="K70" s="51"/>
      <c r="L70" s="51"/>
      <c r="M70" s="51"/>
      <c r="N70" s="51"/>
      <c r="O70" s="51"/>
      <c r="P70" s="51"/>
      <c r="Q70" s="3"/>
    </row>
    <row r="71" spans="2:17" x14ac:dyDescent="0.2">
      <c r="E71" s="4"/>
      <c r="F71" s="4"/>
      <c r="G71" s="4"/>
      <c r="H71" s="4"/>
      <c r="I71" s="4"/>
      <c r="J71" s="4"/>
      <c r="K71" s="4"/>
      <c r="L71" s="4"/>
      <c r="M71" s="4"/>
      <c r="N71" s="4"/>
      <c r="O71" s="4"/>
      <c r="P71" s="4"/>
    </row>
  </sheetData>
  <mergeCells count="5">
    <mergeCell ref="D17:E17"/>
    <mergeCell ref="E13:H13"/>
    <mergeCell ref="E14:H14"/>
    <mergeCell ref="A1:L1"/>
    <mergeCell ref="E15:H1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
  <sheetViews>
    <sheetView workbookViewId="0">
      <selection sqref="A1:XFD15"/>
    </sheetView>
  </sheetViews>
  <sheetFormatPr defaultColWidth="14.42578125" defaultRowHeight="12.75" customHeight="1" x14ac:dyDescent="0.2"/>
  <cols>
    <col min="1" max="1" width="10.85546875" customWidth="1"/>
    <col min="2" max="2" width="12.42578125" customWidth="1"/>
    <col min="3" max="3" width="13.140625" customWidth="1"/>
    <col min="4" max="4" width="14.140625" customWidth="1"/>
    <col min="5" max="5" width="13.140625" customWidth="1"/>
    <col min="6" max="6" width="12" customWidth="1"/>
    <col min="7" max="7" width="13.140625" customWidth="1"/>
    <col min="8" max="17" width="12" customWidth="1"/>
  </cols>
  <sheetData>
    <row r="1" spans="1:12" ht="33.75" customHeight="1" thickBot="1" x14ac:dyDescent="0.55000000000000004">
      <c r="A1" s="105" t="s">
        <v>0</v>
      </c>
      <c r="B1" s="106"/>
      <c r="C1" s="106"/>
      <c r="D1" s="106"/>
      <c r="E1" s="106"/>
      <c r="F1" s="106"/>
      <c r="G1" s="106"/>
      <c r="H1" s="106"/>
      <c r="I1" s="106"/>
      <c r="J1" s="106"/>
      <c r="K1" s="106"/>
      <c r="L1" s="106"/>
    </row>
    <row r="2" spans="1:12" ht="15" customHeight="1" thickTop="1" x14ac:dyDescent="0.2"/>
    <row r="3" spans="1:12" ht="15" customHeight="1" x14ac:dyDescent="0.2"/>
    <row r="4" spans="1:12" x14ac:dyDescent="0.2">
      <c r="B4" s="77"/>
      <c r="C4" s="77"/>
      <c r="D4" s="77"/>
      <c r="E4" s="77"/>
      <c r="F4" s="77"/>
      <c r="G4" s="77"/>
      <c r="H4" s="77"/>
      <c r="I4" s="77"/>
      <c r="J4" s="77"/>
      <c r="K4" s="77"/>
    </row>
    <row r="5" spans="1:12" ht="12.75" customHeight="1" x14ac:dyDescent="0.2">
      <c r="A5" s="76"/>
      <c r="B5" s="80"/>
      <c r="C5" s="79"/>
      <c r="D5" s="79"/>
      <c r="E5" s="79"/>
      <c r="F5" s="79"/>
      <c r="G5" s="79"/>
      <c r="H5" s="79"/>
      <c r="I5" s="79"/>
      <c r="J5" s="79"/>
      <c r="K5" s="79"/>
      <c r="L5" s="76"/>
    </row>
    <row r="6" spans="1:12" x14ac:dyDescent="0.2">
      <c r="A6" s="76"/>
      <c r="B6" s="79"/>
      <c r="C6" s="79"/>
      <c r="D6" s="79"/>
      <c r="E6" s="79"/>
      <c r="F6" s="79"/>
      <c r="G6" s="79"/>
      <c r="H6" s="79"/>
      <c r="I6" s="79"/>
      <c r="J6" s="79"/>
      <c r="K6" s="79"/>
      <c r="L6" s="76"/>
    </row>
    <row r="7" spans="1:12" x14ac:dyDescent="0.2">
      <c r="A7" s="76"/>
      <c r="B7" s="79"/>
      <c r="C7" s="79"/>
      <c r="D7" s="79"/>
      <c r="E7" s="79"/>
      <c r="F7" s="79"/>
      <c r="G7" s="79"/>
      <c r="H7" s="79"/>
      <c r="I7" s="79"/>
      <c r="J7" s="79"/>
      <c r="K7" s="79"/>
      <c r="L7" s="76"/>
    </row>
    <row r="8" spans="1:12" x14ac:dyDescent="0.2">
      <c r="A8" s="76"/>
      <c r="B8" s="79"/>
      <c r="C8" s="79"/>
      <c r="D8" s="79"/>
      <c r="E8" s="79"/>
      <c r="F8" s="79"/>
      <c r="G8" s="79"/>
      <c r="H8" s="79"/>
      <c r="I8" s="79"/>
      <c r="J8" s="79"/>
      <c r="K8" s="79"/>
      <c r="L8" s="76"/>
    </row>
    <row r="9" spans="1:12" x14ac:dyDescent="0.2">
      <c r="A9" s="76"/>
      <c r="B9" s="79"/>
      <c r="C9" s="79"/>
      <c r="D9" s="79"/>
      <c r="E9" s="79"/>
      <c r="F9" s="79"/>
      <c r="G9" s="79"/>
      <c r="H9" s="79"/>
      <c r="I9" s="79"/>
      <c r="J9" s="79"/>
      <c r="K9" s="79"/>
      <c r="L9" s="76"/>
    </row>
    <row r="10" spans="1:12" x14ac:dyDescent="0.2">
      <c r="A10" s="76"/>
      <c r="B10" s="79"/>
      <c r="C10" s="79"/>
      <c r="D10" s="79"/>
      <c r="E10" s="79"/>
      <c r="F10" s="79"/>
      <c r="G10" s="79"/>
      <c r="H10" s="79"/>
      <c r="I10" s="79"/>
      <c r="J10" s="79"/>
      <c r="K10" s="79"/>
      <c r="L10" s="76"/>
    </row>
    <row r="11" spans="1:12" x14ac:dyDescent="0.2">
      <c r="A11" s="76"/>
      <c r="B11" s="79"/>
      <c r="C11" s="79"/>
      <c r="D11" s="79"/>
      <c r="E11" s="79"/>
      <c r="F11" s="79"/>
      <c r="G11" s="79"/>
      <c r="H11" s="79"/>
      <c r="I11" s="79"/>
      <c r="J11" s="79"/>
      <c r="K11" s="79"/>
      <c r="L11" s="76"/>
    </row>
    <row r="12" spans="1:12" x14ac:dyDescent="0.2">
      <c r="B12" s="76"/>
      <c r="C12" s="76"/>
      <c r="D12" s="76"/>
      <c r="E12" s="76"/>
      <c r="F12" s="78"/>
      <c r="G12" s="78"/>
      <c r="H12" s="78"/>
      <c r="I12" s="76"/>
      <c r="J12" s="76"/>
      <c r="K12" s="76"/>
    </row>
    <row r="13" spans="1:12" x14ac:dyDescent="0.2">
      <c r="E13" s="101" t="str">
        <f>HYPERLINK("http://www.startingstrength.com/","Starting Strength Official Website")</f>
        <v>Starting Strength Official Website</v>
      </c>
      <c r="F13" s="102"/>
      <c r="G13" s="102"/>
      <c r="H13" s="102"/>
    </row>
    <row r="14" spans="1:12" x14ac:dyDescent="0.2">
      <c r="E14" s="101" t="str">
        <f>HYPERLINK("http://www.startingstrength.wikia.com/","Starting Strength Wiki")</f>
        <v>Starting Strength Wiki</v>
      </c>
      <c r="F14" s="102"/>
      <c r="G14" s="102"/>
      <c r="H14" s="102"/>
      <c r="J14" s="79"/>
      <c r="K14" s="79"/>
    </row>
    <row r="15" spans="1:12" x14ac:dyDescent="0.2">
      <c r="E15" s="101" t="str">
        <f>HYPERLINK("http://forum.bodybuilding.com/showthread.php?t=108535881","Rippetoe/Starting Strength Question Forum")</f>
        <v>Rippetoe/Starting Strength Question Forum</v>
      </c>
      <c r="F15" s="102"/>
      <c r="G15" s="102"/>
      <c r="H15" s="102"/>
    </row>
    <row r="16" spans="1:12" x14ac:dyDescent="0.2">
      <c r="B16" s="76"/>
      <c r="C16" s="78"/>
      <c r="D16" s="6"/>
      <c r="E16" s="6"/>
      <c r="F16" s="6"/>
      <c r="G16" s="6"/>
      <c r="H16" s="6"/>
      <c r="I16" s="6"/>
      <c r="J16" s="6"/>
      <c r="K16" s="76"/>
      <c r="L16" s="76"/>
    </row>
    <row r="17" spans="1:17" x14ac:dyDescent="0.2">
      <c r="A17" s="76"/>
      <c r="D17" s="107" t="s">
        <v>1</v>
      </c>
      <c r="E17" s="108"/>
      <c r="F17" s="7">
        <v>5</v>
      </c>
      <c r="G17" s="8"/>
      <c r="H17" s="9"/>
      <c r="I17" s="9"/>
      <c r="J17" s="10"/>
      <c r="M17" s="76"/>
    </row>
    <row r="18" spans="1:17" x14ac:dyDescent="0.2">
      <c r="A18" s="76"/>
      <c r="D18" s="11"/>
      <c r="E18" s="12" t="s">
        <v>2</v>
      </c>
      <c r="F18" s="12" t="s">
        <v>3</v>
      </c>
      <c r="G18" s="12" t="s">
        <v>4</v>
      </c>
      <c r="H18" s="12" t="s">
        <v>5</v>
      </c>
      <c r="I18" s="12" t="s">
        <v>6</v>
      </c>
      <c r="J18" s="12" t="s">
        <v>7</v>
      </c>
      <c r="M18" s="76"/>
    </row>
    <row r="19" spans="1:17" x14ac:dyDescent="0.2">
      <c r="A19" s="76"/>
      <c r="D19" s="14" t="s">
        <v>9</v>
      </c>
      <c r="E19" s="7">
        <v>215</v>
      </c>
      <c r="F19" s="7">
        <v>5</v>
      </c>
      <c r="G19" s="15">
        <f t="shared" ref="G19:G22" si="0">(E19)/(1.0278-(0.0278*F19))</f>
        <v>241.89918991899188</v>
      </c>
      <c r="H19" s="15">
        <f t="shared" ref="H19:H22" si="1">ROUND(((G19*(1.0278-(0.0278*5)))/$F$17),(0/5))*$F$17</f>
        <v>215</v>
      </c>
      <c r="I19" s="7">
        <v>5</v>
      </c>
      <c r="J19" s="16">
        <v>0</v>
      </c>
      <c r="M19" s="76"/>
    </row>
    <row r="20" spans="1:17" x14ac:dyDescent="0.2">
      <c r="A20" s="76"/>
      <c r="D20" s="14" t="s">
        <v>10</v>
      </c>
      <c r="E20" s="7">
        <v>125</v>
      </c>
      <c r="F20" s="7">
        <v>5</v>
      </c>
      <c r="G20" s="15">
        <f t="shared" si="0"/>
        <v>140.63906390639065</v>
      </c>
      <c r="H20" s="15">
        <f t="shared" si="1"/>
        <v>125</v>
      </c>
      <c r="I20" s="7">
        <v>5</v>
      </c>
      <c r="J20" s="16">
        <v>0</v>
      </c>
      <c r="M20" s="76"/>
    </row>
    <row r="21" spans="1:17" x14ac:dyDescent="0.2">
      <c r="A21" s="76"/>
      <c r="D21" s="14" t="s">
        <v>11</v>
      </c>
      <c r="E21" s="7">
        <v>220</v>
      </c>
      <c r="F21" s="7">
        <v>5</v>
      </c>
      <c r="G21" s="15">
        <f t="shared" si="0"/>
        <v>247.52475247524751</v>
      </c>
      <c r="H21" s="15">
        <f t="shared" si="1"/>
        <v>220</v>
      </c>
      <c r="I21" s="7">
        <v>15</v>
      </c>
      <c r="J21" s="16">
        <v>0</v>
      </c>
      <c r="M21" s="76"/>
    </row>
    <row r="22" spans="1:17" x14ac:dyDescent="0.2">
      <c r="A22" s="76"/>
      <c r="D22" s="14" t="s">
        <v>12</v>
      </c>
      <c r="E22" s="7">
        <v>65</v>
      </c>
      <c r="F22" s="7">
        <v>5</v>
      </c>
      <c r="G22" s="15">
        <f t="shared" si="0"/>
        <v>73.132313231323124</v>
      </c>
      <c r="H22" s="15">
        <f t="shared" si="1"/>
        <v>65</v>
      </c>
      <c r="I22" s="7">
        <v>5</v>
      </c>
      <c r="J22" s="16">
        <v>0</v>
      </c>
      <c r="M22" s="76"/>
    </row>
    <row r="23" spans="1:17" x14ac:dyDescent="0.2">
      <c r="B23" s="76"/>
      <c r="C23" s="78"/>
      <c r="D23" s="4"/>
      <c r="E23" s="4"/>
      <c r="F23" s="4"/>
      <c r="G23" s="4"/>
      <c r="H23" s="4"/>
      <c r="I23" s="4"/>
      <c r="J23" s="4"/>
      <c r="K23" s="76"/>
      <c r="L23" s="76"/>
      <c r="M23" s="79"/>
    </row>
    <row r="25" spans="1:17" x14ac:dyDescent="0.2">
      <c r="A25" s="17" t="s">
        <v>14</v>
      </c>
      <c r="B25" s="18"/>
      <c r="C25" s="19"/>
      <c r="D25" s="20" t="s">
        <v>15</v>
      </c>
      <c r="E25" s="20" t="s">
        <v>16</v>
      </c>
      <c r="F25" s="20" t="s">
        <v>24</v>
      </c>
      <c r="G25" s="20" t="s">
        <v>19</v>
      </c>
      <c r="H25" s="20" t="s">
        <v>25</v>
      </c>
      <c r="I25" s="20" t="s">
        <v>22</v>
      </c>
      <c r="J25" s="20" t="s">
        <v>26</v>
      </c>
      <c r="K25" s="20" t="s">
        <v>27</v>
      </c>
      <c r="L25" s="21" t="s">
        <v>28</v>
      </c>
      <c r="M25" s="22" t="s">
        <v>32</v>
      </c>
      <c r="N25" s="22" t="s">
        <v>33</v>
      </c>
      <c r="O25" s="22" t="s">
        <v>34</v>
      </c>
      <c r="P25" s="22" t="s">
        <v>35</v>
      </c>
    </row>
    <row r="26" spans="1:17" x14ac:dyDescent="0.2">
      <c r="B26" s="23" t="str">
        <f>D19</f>
        <v>Squat</v>
      </c>
      <c r="C26" s="24" t="s">
        <v>36</v>
      </c>
      <c r="D26" s="25" t="s">
        <v>37</v>
      </c>
      <c r="E26" s="26">
        <v>45</v>
      </c>
      <c r="F26" s="26">
        <v>45</v>
      </c>
      <c r="G26" s="26">
        <v>45</v>
      </c>
      <c r="H26" s="26">
        <v>45</v>
      </c>
      <c r="I26" s="26">
        <v>45</v>
      </c>
      <c r="J26" s="26">
        <v>45</v>
      </c>
      <c r="K26" s="26">
        <v>45</v>
      </c>
      <c r="L26" s="26">
        <v>45</v>
      </c>
      <c r="M26" s="26">
        <v>45</v>
      </c>
      <c r="N26" s="26">
        <v>45</v>
      </c>
      <c r="O26" s="26">
        <v>45</v>
      </c>
      <c r="P26" s="26">
        <v>45</v>
      </c>
      <c r="Q26" s="27"/>
    </row>
    <row r="27" spans="1:17" x14ac:dyDescent="0.2">
      <c r="C27" s="24" t="s">
        <v>36</v>
      </c>
      <c r="D27" s="29" t="s">
        <v>38</v>
      </c>
      <c r="E27" s="30">
        <f t="shared" ref="E27:P27" si="2">FLOOR(PRODUCT(0.4,E30),5)</f>
        <v>85</v>
      </c>
      <c r="F27" s="30">
        <f t="shared" si="2"/>
        <v>90</v>
      </c>
      <c r="G27" s="30">
        <f t="shared" si="2"/>
        <v>95</v>
      </c>
      <c r="H27" s="30">
        <f t="shared" si="2"/>
        <v>100</v>
      </c>
      <c r="I27" s="30">
        <f t="shared" si="2"/>
        <v>110</v>
      </c>
      <c r="J27" s="30">
        <f t="shared" si="2"/>
        <v>115</v>
      </c>
      <c r="K27" s="30">
        <f t="shared" si="2"/>
        <v>120</v>
      </c>
      <c r="L27" s="30">
        <f t="shared" si="2"/>
        <v>125</v>
      </c>
      <c r="M27" s="30">
        <f t="shared" si="2"/>
        <v>130</v>
      </c>
      <c r="N27" s="30">
        <f t="shared" si="2"/>
        <v>140</v>
      </c>
      <c r="O27" s="30">
        <f t="shared" si="2"/>
        <v>145</v>
      </c>
      <c r="P27" s="30">
        <f t="shared" si="2"/>
        <v>150</v>
      </c>
      <c r="Q27" s="27"/>
    </row>
    <row r="28" spans="1:17" x14ac:dyDescent="0.2">
      <c r="C28" s="24" t="s">
        <v>36</v>
      </c>
      <c r="D28" s="29" t="s">
        <v>39</v>
      </c>
      <c r="E28" s="30">
        <f t="shared" ref="E28:P28" si="3">FLOOR(PRODUCT(0.6,E30),5)</f>
        <v>125</v>
      </c>
      <c r="F28" s="30">
        <f t="shared" si="3"/>
        <v>135</v>
      </c>
      <c r="G28" s="30">
        <f t="shared" si="3"/>
        <v>145</v>
      </c>
      <c r="H28" s="30">
        <f t="shared" si="3"/>
        <v>155</v>
      </c>
      <c r="I28" s="30">
        <f t="shared" si="3"/>
        <v>165</v>
      </c>
      <c r="J28" s="30">
        <f t="shared" si="3"/>
        <v>170</v>
      </c>
      <c r="K28" s="30">
        <f t="shared" si="3"/>
        <v>180</v>
      </c>
      <c r="L28" s="30">
        <f t="shared" si="3"/>
        <v>190</v>
      </c>
      <c r="M28" s="30">
        <f t="shared" si="3"/>
        <v>200</v>
      </c>
      <c r="N28" s="30">
        <f t="shared" si="3"/>
        <v>210</v>
      </c>
      <c r="O28" s="30">
        <f t="shared" si="3"/>
        <v>215</v>
      </c>
      <c r="P28" s="30">
        <f t="shared" si="3"/>
        <v>225</v>
      </c>
      <c r="Q28" s="27"/>
    </row>
    <row r="29" spans="1:17" x14ac:dyDescent="0.2">
      <c r="C29" s="24" t="s">
        <v>36</v>
      </c>
      <c r="D29" s="29" t="s">
        <v>40</v>
      </c>
      <c r="E29" s="30">
        <f t="shared" ref="E29:P29" si="4">FLOOR(PRODUCT(0.8,E30),5)</f>
        <v>170</v>
      </c>
      <c r="F29" s="30">
        <f t="shared" si="4"/>
        <v>180</v>
      </c>
      <c r="G29" s="30">
        <f t="shared" si="4"/>
        <v>195</v>
      </c>
      <c r="H29" s="30">
        <f t="shared" si="4"/>
        <v>205</v>
      </c>
      <c r="I29" s="30">
        <f t="shared" si="4"/>
        <v>220</v>
      </c>
      <c r="J29" s="30">
        <f t="shared" si="4"/>
        <v>230</v>
      </c>
      <c r="K29" s="30">
        <f t="shared" si="4"/>
        <v>240</v>
      </c>
      <c r="L29" s="30">
        <f t="shared" si="4"/>
        <v>255</v>
      </c>
      <c r="M29" s="30">
        <f t="shared" si="4"/>
        <v>265</v>
      </c>
      <c r="N29" s="30">
        <f t="shared" si="4"/>
        <v>280</v>
      </c>
      <c r="O29" s="30">
        <f t="shared" si="4"/>
        <v>290</v>
      </c>
      <c r="P29" s="30">
        <f t="shared" si="4"/>
        <v>300</v>
      </c>
      <c r="Q29" s="27"/>
    </row>
    <row r="30" spans="1:17" x14ac:dyDescent="0.2">
      <c r="C30" s="24" t="s">
        <v>41</v>
      </c>
      <c r="D30" s="29" t="s">
        <v>42</v>
      </c>
      <c r="E30" s="31">
        <f>ROUND(((H19-(H19*$J$19))/$F$17),(0/5))*$F$17</f>
        <v>215</v>
      </c>
      <c r="F30" s="31">
        <f t="shared" ref="F30:P30" si="5">E80+$I$19</f>
        <v>230</v>
      </c>
      <c r="G30" s="31">
        <f t="shared" si="5"/>
        <v>245</v>
      </c>
      <c r="H30" s="31">
        <f t="shared" si="5"/>
        <v>260</v>
      </c>
      <c r="I30" s="31">
        <f t="shared" si="5"/>
        <v>275</v>
      </c>
      <c r="J30" s="31">
        <f t="shared" si="5"/>
        <v>290</v>
      </c>
      <c r="K30" s="31">
        <f t="shared" si="5"/>
        <v>305</v>
      </c>
      <c r="L30" s="31">
        <f t="shared" si="5"/>
        <v>320</v>
      </c>
      <c r="M30" s="31">
        <f t="shared" si="5"/>
        <v>335</v>
      </c>
      <c r="N30" s="31">
        <f t="shared" si="5"/>
        <v>350</v>
      </c>
      <c r="O30" s="31">
        <f t="shared" si="5"/>
        <v>365</v>
      </c>
      <c r="P30" s="31">
        <f t="shared" si="5"/>
        <v>380</v>
      </c>
      <c r="Q30" s="32"/>
    </row>
    <row r="31" spans="1:17" x14ac:dyDescent="0.2">
      <c r="C31" s="34"/>
      <c r="D31" s="35"/>
      <c r="E31" s="36"/>
      <c r="F31" s="36"/>
      <c r="G31" s="36"/>
      <c r="H31" s="36"/>
      <c r="I31" s="36"/>
      <c r="J31" s="36"/>
      <c r="K31" s="36"/>
      <c r="L31" s="36"/>
      <c r="M31" s="36"/>
      <c r="N31" s="36"/>
      <c r="O31" s="36"/>
      <c r="P31" s="36"/>
      <c r="Q31" s="37"/>
    </row>
    <row r="32" spans="1:17" x14ac:dyDescent="0.2">
      <c r="B32" s="23" t="str">
        <f>D20</f>
        <v>Bench Press</v>
      </c>
      <c r="C32" s="24" t="s">
        <v>36</v>
      </c>
      <c r="D32" s="29" t="s">
        <v>37</v>
      </c>
      <c r="E32" s="26">
        <v>45</v>
      </c>
      <c r="F32" s="39"/>
      <c r="G32" s="26">
        <v>45</v>
      </c>
      <c r="H32" s="39"/>
      <c r="I32" s="26">
        <v>45</v>
      </c>
      <c r="J32" s="39"/>
      <c r="K32" s="26">
        <v>45</v>
      </c>
      <c r="L32" s="39"/>
      <c r="M32" s="26">
        <v>45</v>
      </c>
      <c r="N32" s="39"/>
      <c r="O32" s="26">
        <v>45</v>
      </c>
      <c r="P32" s="40"/>
    </row>
    <row r="33" spans="2:17" x14ac:dyDescent="0.2">
      <c r="C33" s="24" t="s">
        <v>36</v>
      </c>
      <c r="D33" s="29" t="s">
        <v>38</v>
      </c>
      <c r="E33" s="30">
        <f>FLOOR(PRODUCT(0.5,E36),5)</f>
        <v>60</v>
      </c>
      <c r="F33" s="41"/>
      <c r="G33" s="30">
        <f>FLOOR(PRODUCT(0.5,G36),5)</f>
        <v>70</v>
      </c>
      <c r="H33" s="41"/>
      <c r="I33" s="30">
        <f>FLOOR(PRODUCT(0.5,I36),5)</f>
        <v>75</v>
      </c>
      <c r="J33" s="41"/>
      <c r="K33" s="30">
        <f>FLOOR(PRODUCT(0.5,K36),5)</f>
        <v>85</v>
      </c>
      <c r="L33" s="41"/>
      <c r="M33" s="30">
        <f>FLOOR(PRODUCT(0.5,M36),5)</f>
        <v>90</v>
      </c>
      <c r="N33" s="41"/>
      <c r="O33" s="30">
        <f>FLOOR(PRODUCT(0.5,O36),5)</f>
        <v>100</v>
      </c>
      <c r="P33" s="3"/>
    </row>
    <row r="34" spans="2:17" x14ac:dyDescent="0.2">
      <c r="C34" s="24" t="s">
        <v>36</v>
      </c>
      <c r="D34" s="29" t="s">
        <v>39</v>
      </c>
      <c r="E34" s="30">
        <f>FLOOR(PRODUCT(0.7,E36),5)</f>
        <v>85</v>
      </c>
      <c r="F34" s="41"/>
      <c r="G34" s="30">
        <f>FLOOR(PRODUCT(0.7,G36),5)</f>
        <v>95</v>
      </c>
      <c r="H34" s="41"/>
      <c r="I34" s="30">
        <f>FLOOR(PRODUCT(0.7,I36),5)</f>
        <v>105</v>
      </c>
      <c r="J34" s="41"/>
      <c r="K34" s="30">
        <f>FLOOR(PRODUCT(0.7,K36),5)</f>
        <v>115</v>
      </c>
      <c r="L34" s="41"/>
      <c r="M34" s="30">
        <f>FLOOR(PRODUCT(0.7,M36),5)</f>
        <v>125</v>
      </c>
      <c r="N34" s="41"/>
      <c r="O34" s="30">
        <f>FLOOR(PRODUCT(0.7,O36),5)</f>
        <v>140</v>
      </c>
      <c r="P34" s="3"/>
    </row>
    <row r="35" spans="2:17" x14ac:dyDescent="0.2">
      <c r="C35" s="24" t="s">
        <v>36</v>
      </c>
      <c r="D35" s="29" t="s">
        <v>40</v>
      </c>
      <c r="E35" s="30">
        <f>FLOOR(PRODUCT(0.9,E36),5)</f>
        <v>110</v>
      </c>
      <c r="F35" s="41"/>
      <c r="G35" s="30">
        <f>FLOOR(PRODUCT(0.9,G36),5)</f>
        <v>125</v>
      </c>
      <c r="H35" s="41"/>
      <c r="I35" s="30">
        <f>FLOOR(PRODUCT(0.9,I36),5)</f>
        <v>135</v>
      </c>
      <c r="J35" s="41"/>
      <c r="K35" s="30">
        <f>FLOOR(PRODUCT(0.9,K36),5)</f>
        <v>150</v>
      </c>
      <c r="L35" s="41"/>
      <c r="M35" s="30">
        <f>FLOOR(PRODUCT(0.9,M36),5)</f>
        <v>165</v>
      </c>
      <c r="N35" s="41"/>
      <c r="O35" s="30">
        <f>FLOOR(PRODUCT(0.9,O36),5)</f>
        <v>180</v>
      </c>
      <c r="P35" s="3"/>
    </row>
    <row r="36" spans="2:17" x14ac:dyDescent="0.2">
      <c r="C36" s="24" t="s">
        <v>41</v>
      </c>
      <c r="D36" s="29" t="s">
        <v>42</v>
      </c>
      <c r="E36" s="31">
        <f>ROUND(((H20-(H20*$J$20))/$F$17),(0/5))*$F$17</f>
        <v>125</v>
      </c>
      <c r="F36" s="43"/>
      <c r="G36" s="31">
        <f>F61+$I$20</f>
        <v>140</v>
      </c>
      <c r="H36" s="43"/>
      <c r="I36" s="31">
        <f>H61+$I$20</f>
        <v>155</v>
      </c>
      <c r="J36" s="43"/>
      <c r="K36" s="31">
        <f>J61+$I$20</f>
        <v>170</v>
      </c>
      <c r="L36" s="43"/>
      <c r="M36" s="31">
        <f>L61+$I$20</f>
        <v>185</v>
      </c>
      <c r="N36" s="43"/>
      <c r="O36" s="31">
        <f>N61+$I$20</f>
        <v>200</v>
      </c>
      <c r="P36" s="44"/>
    </row>
    <row r="37" spans="2:17" x14ac:dyDescent="0.2">
      <c r="C37" s="1"/>
      <c r="D37" s="41"/>
      <c r="E37" s="36"/>
      <c r="F37" s="36"/>
      <c r="G37" s="36"/>
      <c r="H37" s="36"/>
      <c r="I37" s="36"/>
      <c r="J37" s="36"/>
      <c r="K37" s="36"/>
      <c r="L37" s="36"/>
      <c r="M37" s="36"/>
      <c r="N37" s="36"/>
      <c r="O37" s="36"/>
      <c r="P37" s="36"/>
      <c r="Q37" s="37"/>
    </row>
    <row r="38" spans="2:17" x14ac:dyDescent="0.2">
      <c r="B38" s="23" t="str">
        <f>D22</f>
        <v>Press</v>
      </c>
      <c r="C38" s="24" t="s">
        <v>36</v>
      </c>
      <c r="D38" s="45" t="s">
        <v>37</v>
      </c>
      <c r="E38" s="46"/>
      <c r="F38" s="26">
        <v>45</v>
      </c>
      <c r="G38" s="39"/>
      <c r="H38" s="26">
        <v>45</v>
      </c>
      <c r="I38" s="39"/>
      <c r="J38" s="26">
        <v>45</v>
      </c>
      <c r="K38" s="39"/>
      <c r="L38" s="26">
        <v>45</v>
      </c>
      <c r="M38" s="39"/>
      <c r="N38" s="26">
        <v>45</v>
      </c>
      <c r="O38" s="39"/>
      <c r="P38" s="26">
        <v>45</v>
      </c>
      <c r="Q38" s="27"/>
    </row>
    <row r="39" spans="2:17" x14ac:dyDescent="0.2">
      <c r="C39" s="24" t="s">
        <v>36</v>
      </c>
      <c r="D39" s="45" t="s">
        <v>38</v>
      </c>
      <c r="E39" s="1"/>
      <c r="F39" s="30">
        <f>FLOOR(PRODUCT(0.55,F42),5)</f>
        <v>35</v>
      </c>
      <c r="G39" s="41"/>
      <c r="H39" s="30">
        <f>FLOOR(PRODUCT(0.55,H42),5)</f>
        <v>45</v>
      </c>
      <c r="I39" s="41"/>
      <c r="J39" s="30">
        <f>FLOOR(PRODUCT(0.55,J42),5)</f>
        <v>55</v>
      </c>
      <c r="K39" s="41"/>
      <c r="L39" s="30">
        <f>FLOOR(PRODUCT(0.55,L42),5)</f>
        <v>60</v>
      </c>
      <c r="M39" s="41"/>
      <c r="N39" s="30">
        <f>FLOOR(PRODUCT(0.55,N42),5)</f>
        <v>70</v>
      </c>
      <c r="O39" s="41"/>
      <c r="P39" s="30">
        <f>FLOOR(PRODUCT(0.55,P42),5)</f>
        <v>75</v>
      </c>
      <c r="Q39" s="27"/>
    </row>
    <row r="40" spans="2:17" x14ac:dyDescent="0.2">
      <c r="C40" s="24" t="s">
        <v>36</v>
      </c>
      <c r="D40" s="45" t="s">
        <v>39</v>
      </c>
      <c r="E40" s="1"/>
      <c r="F40" s="30">
        <f>FLOOR(PRODUCT(0.7,F42),5)</f>
        <v>45</v>
      </c>
      <c r="G40" s="41"/>
      <c r="H40" s="30">
        <f>FLOOR(PRODUCT(0.7,H42),5)</f>
        <v>55</v>
      </c>
      <c r="I40" s="41"/>
      <c r="J40" s="30">
        <f>FLOOR(PRODUCT(0.7,J42),5)</f>
        <v>70</v>
      </c>
      <c r="K40" s="41"/>
      <c r="L40" s="30">
        <f>FLOOR(PRODUCT(0.7,L42),5)</f>
        <v>80</v>
      </c>
      <c r="M40" s="41"/>
      <c r="N40" s="30">
        <f>FLOOR(PRODUCT(0.7,N42),5)</f>
        <v>90</v>
      </c>
      <c r="O40" s="41"/>
      <c r="P40" s="30">
        <f>FLOOR(PRODUCT(0.7,P42),5)</f>
        <v>100</v>
      </c>
      <c r="Q40" s="27"/>
    </row>
    <row r="41" spans="2:17" x14ac:dyDescent="0.2">
      <c r="C41" s="24" t="s">
        <v>36</v>
      </c>
      <c r="D41" s="45" t="s">
        <v>40</v>
      </c>
      <c r="E41" s="1"/>
      <c r="F41" s="30">
        <f>FLOOR(PRODUCT(0.85,F42),5)</f>
        <v>55</v>
      </c>
      <c r="G41" s="41"/>
      <c r="H41" s="30">
        <f>FLOOR(PRODUCT(0.85,H42),5)</f>
        <v>70</v>
      </c>
      <c r="I41" s="41"/>
      <c r="J41" s="30">
        <f>FLOOR(PRODUCT(0.85,J42),5)</f>
        <v>85</v>
      </c>
      <c r="K41" s="41"/>
      <c r="L41" s="30">
        <f>FLOOR(PRODUCT(0.85,L42),5)</f>
        <v>95</v>
      </c>
      <c r="M41" s="41"/>
      <c r="N41" s="30">
        <f>FLOOR(PRODUCT(0.85,N42),5)</f>
        <v>110</v>
      </c>
      <c r="O41" s="41"/>
      <c r="P41" s="30">
        <f>FLOOR(PRODUCT(0.85,P42),5)</f>
        <v>120</v>
      </c>
      <c r="Q41" s="27"/>
    </row>
    <row r="42" spans="2:17" x14ac:dyDescent="0.2">
      <c r="C42" s="24" t="s">
        <v>41</v>
      </c>
      <c r="D42" s="45" t="s">
        <v>45</v>
      </c>
      <c r="E42" s="48"/>
      <c r="F42" s="47">
        <f>E67+$I$22</f>
        <v>70</v>
      </c>
      <c r="G42" s="43"/>
      <c r="H42" s="47">
        <f>G67+$I$22</f>
        <v>85</v>
      </c>
      <c r="I42" s="43"/>
      <c r="J42" s="47">
        <f>I67+$I$22</f>
        <v>100</v>
      </c>
      <c r="K42" s="43"/>
      <c r="L42" s="47">
        <f>K67+$I$22</f>
        <v>115</v>
      </c>
      <c r="M42" s="43"/>
      <c r="N42" s="47">
        <f>M67+$I$22</f>
        <v>130</v>
      </c>
      <c r="O42" s="43"/>
      <c r="P42" s="47">
        <f>O67+$I$22</f>
        <v>145</v>
      </c>
      <c r="Q42" s="32"/>
    </row>
    <row r="43" spans="2:17" x14ac:dyDescent="0.2">
      <c r="C43" s="1"/>
      <c r="D43" s="41"/>
      <c r="E43" s="36"/>
      <c r="F43" s="36"/>
      <c r="G43" s="36"/>
      <c r="H43" s="36"/>
      <c r="I43" s="36"/>
      <c r="J43" s="36"/>
      <c r="K43" s="36"/>
      <c r="L43" s="36"/>
      <c r="M43" s="36"/>
      <c r="N43" s="36"/>
      <c r="O43" s="36"/>
      <c r="P43" s="36"/>
      <c r="Q43" s="37"/>
    </row>
    <row r="44" spans="2:17" x14ac:dyDescent="0.2">
      <c r="B44" s="49" t="s">
        <v>46</v>
      </c>
      <c r="C44" s="24" t="s">
        <v>41</v>
      </c>
      <c r="D44" s="29" t="s">
        <v>47</v>
      </c>
      <c r="E44" s="50"/>
      <c r="F44" s="51"/>
      <c r="G44" s="51"/>
      <c r="H44" s="51"/>
      <c r="I44" s="51"/>
      <c r="J44" s="51"/>
      <c r="K44" s="51"/>
      <c r="L44" s="51"/>
      <c r="M44" s="51"/>
      <c r="N44" s="51"/>
      <c r="O44" s="51"/>
      <c r="P44" s="51"/>
      <c r="Q44" s="52"/>
    </row>
    <row r="45" spans="2:17" x14ac:dyDescent="0.2">
      <c r="C45" s="1"/>
      <c r="D45" s="29" t="s">
        <v>48</v>
      </c>
      <c r="E45" s="50"/>
      <c r="F45" s="51"/>
      <c r="G45" s="51"/>
      <c r="H45" s="51"/>
      <c r="I45" s="51"/>
      <c r="J45" s="51"/>
      <c r="K45" s="51"/>
      <c r="L45" s="51"/>
      <c r="M45" s="51"/>
      <c r="N45" s="51"/>
      <c r="O45" s="51"/>
      <c r="P45" s="51"/>
      <c r="Q45" s="52"/>
    </row>
    <row r="46" spans="2:17" x14ac:dyDescent="0.2">
      <c r="C46" s="54"/>
      <c r="D46" s="29" t="s">
        <v>49</v>
      </c>
      <c r="E46" s="50"/>
      <c r="F46" s="51"/>
      <c r="G46" s="51"/>
      <c r="H46" s="51"/>
      <c r="I46" s="51"/>
      <c r="J46" s="51"/>
      <c r="K46" s="51"/>
      <c r="L46" s="51"/>
      <c r="M46" s="51"/>
      <c r="N46" s="51"/>
      <c r="O46" s="51"/>
      <c r="P46" s="51"/>
      <c r="Q46" s="3"/>
    </row>
    <row r="47" spans="2:17" x14ac:dyDescent="0.2">
      <c r="C47" s="1"/>
      <c r="D47" s="29" t="s">
        <v>51</v>
      </c>
      <c r="E47" s="50"/>
      <c r="F47" s="51"/>
      <c r="G47" s="51"/>
      <c r="H47" s="51"/>
      <c r="I47" s="51"/>
      <c r="J47" s="51"/>
      <c r="K47" s="51"/>
      <c r="L47" s="51"/>
      <c r="M47" s="51"/>
      <c r="N47" s="51"/>
      <c r="O47" s="51"/>
      <c r="P47" s="51"/>
      <c r="Q47" s="3"/>
    </row>
    <row r="48" spans="2:17" x14ac:dyDescent="0.2">
      <c r="E48" s="5"/>
      <c r="F48" s="5"/>
      <c r="G48" s="5"/>
      <c r="H48" s="5"/>
      <c r="I48" s="5"/>
      <c r="J48" s="5"/>
      <c r="K48" s="5"/>
      <c r="L48" s="5"/>
      <c r="M48" s="5"/>
      <c r="N48" s="5"/>
      <c r="O48" s="5"/>
      <c r="P48" s="5"/>
    </row>
    <row r="50" spans="1:17" x14ac:dyDescent="0.2">
      <c r="A50" s="17" t="s">
        <v>58</v>
      </c>
      <c r="B50" s="18"/>
      <c r="C50" s="19"/>
      <c r="D50" s="20" t="s">
        <v>15</v>
      </c>
      <c r="E50" s="20" t="s">
        <v>50</v>
      </c>
      <c r="F50" s="20" t="s">
        <v>18</v>
      </c>
      <c r="G50" s="20" t="s">
        <v>53</v>
      </c>
      <c r="H50" s="20" t="s">
        <v>21</v>
      </c>
      <c r="I50" s="20" t="s">
        <v>55</v>
      </c>
      <c r="J50" s="20" t="s">
        <v>29</v>
      </c>
      <c r="K50" s="20" t="s">
        <v>57</v>
      </c>
      <c r="L50" s="21" t="s">
        <v>31</v>
      </c>
      <c r="M50" s="22" t="s">
        <v>60</v>
      </c>
      <c r="N50" s="22" t="s">
        <v>61</v>
      </c>
      <c r="O50" s="22" t="s">
        <v>62</v>
      </c>
      <c r="P50" s="22" t="s">
        <v>63</v>
      </c>
    </row>
    <row r="51" spans="1:17" x14ac:dyDescent="0.2">
      <c r="B51" s="23" t="str">
        <f>B26</f>
        <v>Squat</v>
      </c>
      <c r="C51" s="24" t="s">
        <v>36</v>
      </c>
      <c r="D51" s="25" t="s">
        <v>37</v>
      </c>
      <c r="E51" s="26">
        <v>45</v>
      </c>
      <c r="F51" s="26">
        <v>45</v>
      </c>
      <c r="G51" s="26">
        <v>45</v>
      </c>
      <c r="H51" s="26">
        <v>45</v>
      </c>
      <c r="I51" s="26">
        <v>45</v>
      </c>
      <c r="J51" s="26">
        <v>45</v>
      </c>
      <c r="K51" s="26">
        <v>45</v>
      </c>
      <c r="L51" s="26">
        <v>45</v>
      </c>
      <c r="M51" s="26">
        <v>45</v>
      </c>
      <c r="N51" s="26">
        <v>45</v>
      </c>
      <c r="O51" s="26">
        <v>45</v>
      </c>
      <c r="P51" s="26">
        <v>45</v>
      </c>
      <c r="Q51" s="27"/>
    </row>
    <row r="52" spans="1:17" x14ac:dyDescent="0.2">
      <c r="C52" s="24" t="s">
        <v>36</v>
      </c>
      <c r="D52" s="29" t="s">
        <v>38</v>
      </c>
      <c r="E52" s="30">
        <f t="shared" ref="E52:P52" si="6">FLOOR(PRODUCT(0.4,E55),5)</f>
        <v>85</v>
      </c>
      <c r="F52" s="30">
        <f t="shared" si="6"/>
        <v>90</v>
      </c>
      <c r="G52" s="30">
        <f t="shared" si="6"/>
        <v>100</v>
      </c>
      <c r="H52" s="30">
        <f t="shared" si="6"/>
        <v>105</v>
      </c>
      <c r="I52" s="30">
        <f t="shared" si="6"/>
        <v>110</v>
      </c>
      <c r="J52" s="30">
        <f t="shared" si="6"/>
        <v>115</v>
      </c>
      <c r="K52" s="30">
        <f t="shared" si="6"/>
        <v>120</v>
      </c>
      <c r="L52" s="30">
        <f t="shared" si="6"/>
        <v>130</v>
      </c>
      <c r="M52" s="30">
        <f t="shared" si="6"/>
        <v>135</v>
      </c>
      <c r="N52" s="30">
        <f t="shared" si="6"/>
        <v>140</v>
      </c>
      <c r="O52" s="30">
        <f t="shared" si="6"/>
        <v>145</v>
      </c>
      <c r="P52" s="30">
        <f t="shared" si="6"/>
        <v>150</v>
      </c>
      <c r="Q52" s="27"/>
    </row>
    <row r="53" spans="1:17" x14ac:dyDescent="0.2">
      <c r="C53" s="24" t="s">
        <v>36</v>
      </c>
      <c r="D53" s="29" t="s">
        <v>39</v>
      </c>
      <c r="E53" s="30">
        <f t="shared" ref="E53:P53" si="7">FLOOR(PRODUCT(0.6,E55),5)</f>
        <v>130</v>
      </c>
      <c r="F53" s="30">
        <f t="shared" si="7"/>
        <v>140</v>
      </c>
      <c r="G53" s="30">
        <f t="shared" si="7"/>
        <v>150</v>
      </c>
      <c r="H53" s="30">
        <f t="shared" si="7"/>
        <v>155</v>
      </c>
      <c r="I53" s="30">
        <f t="shared" si="7"/>
        <v>165</v>
      </c>
      <c r="J53" s="30">
        <f t="shared" si="7"/>
        <v>175</v>
      </c>
      <c r="K53" s="30">
        <f t="shared" si="7"/>
        <v>185</v>
      </c>
      <c r="L53" s="30">
        <f t="shared" si="7"/>
        <v>195</v>
      </c>
      <c r="M53" s="30">
        <f t="shared" si="7"/>
        <v>200</v>
      </c>
      <c r="N53" s="30">
        <f t="shared" si="7"/>
        <v>210</v>
      </c>
      <c r="O53" s="30">
        <f t="shared" si="7"/>
        <v>220</v>
      </c>
      <c r="P53" s="30">
        <f t="shared" si="7"/>
        <v>230</v>
      </c>
      <c r="Q53" s="27"/>
    </row>
    <row r="54" spans="1:17" x14ac:dyDescent="0.2">
      <c r="C54" s="24" t="s">
        <v>36</v>
      </c>
      <c r="D54" s="29" t="s">
        <v>40</v>
      </c>
      <c r="E54" s="30">
        <f t="shared" ref="E54:P54" si="8">FLOOR(PRODUCT(0.8,E55),5)</f>
        <v>175</v>
      </c>
      <c r="F54" s="30">
        <f t="shared" si="8"/>
        <v>185</v>
      </c>
      <c r="G54" s="30">
        <f t="shared" si="8"/>
        <v>200</v>
      </c>
      <c r="H54" s="30">
        <f t="shared" si="8"/>
        <v>210</v>
      </c>
      <c r="I54" s="30">
        <f t="shared" si="8"/>
        <v>220</v>
      </c>
      <c r="J54" s="30">
        <f t="shared" si="8"/>
        <v>235</v>
      </c>
      <c r="K54" s="30">
        <f t="shared" si="8"/>
        <v>245</v>
      </c>
      <c r="L54" s="30">
        <f t="shared" si="8"/>
        <v>260</v>
      </c>
      <c r="M54" s="30">
        <f t="shared" si="8"/>
        <v>270</v>
      </c>
      <c r="N54" s="30">
        <f t="shared" si="8"/>
        <v>280</v>
      </c>
      <c r="O54" s="30">
        <f t="shared" si="8"/>
        <v>295</v>
      </c>
      <c r="P54" s="30">
        <f t="shared" si="8"/>
        <v>305</v>
      </c>
      <c r="Q54" s="27"/>
    </row>
    <row r="55" spans="1:17" x14ac:dyDescent="0.2">
      <c r="C55" s="24" t="s">
        <v>41</v>
      </c>
      <c r="D55" s="29" t="s">
        <v>42</v>
      </c>
      <c r="E55" s="31">
        <f>(ROUND(((H19-(H19*$J$19))/$F$17),(0/5))*$F$17)+$I$19</f>
        <v>220</v>
      </c>
      <c r="F55" s="31">
        <f t="shared" ref="F55:P55" si="9">F30+$I$19</f>
        <v>235</v>
      </c>
      <c r="G55" s="31">
        <f t="shared" si="9"/>
        <v>250</v>
      </c>
      <c r="H55" s="31">
        <f t="shared" si="9"/>
        <v>265</v>
      </c>
      <c r="I55" s="31">
        <f t="shared" si="9"/>
        <v>280</v>
      </c>
      <c r="J55" s="31">
        <f t="shared" si="9"/>
        <v>295</v>
      </c>
      <c r="K55" s="31">
        <f t="shared" si="9"/>
        <v>310</v>
      </c>
      <c r="L55" s="31">
        <f t="shared" si="9"/>
        <v>325</v>
      </c>
      <c r="M55" s="31">
        <f t="shared" si="9"/>
        <v>340</v>
      </c>
      <c r="N55" s="31">
        <f t="shared" si="9"/>
        <v>355</v>
      </c>
      <c r="O55" s="31">
        <f t="shared" si="9"/>
        <v>370</v>
      </c>
      <c r="P55" s="31">
        <f t="shared" si="9"/>
        <v>385</v>
      </c>
      <c r="Q55" s="32"/>
    </row>
    <row r="56" spans="1:17" x14ac:dyDescent="0.2">
      <c r="C56" s="34"/>
      <c r="D56" s="35"/>
      <c r="E56" s="36"/>
      <c r="F56" s="36"/>
      <c r="G56" s="36"/>
      <c r="H56" s="36"/>
      <c r="I56" s="36"/>
      <c r="J56" s="36"/>
      <c r="K56" s="36"/>
      <c r="L56" s="36"/>
      <c r="M56" s="36"/>
      <c r="N56" s="36"/>
      <c r="O56" s="36"/>
      <c r="P56" s="36"/>
      <c r="Q56" s="37"/>
    </row>
    <row r="57" spans="1:17" x14ac:dyDescent="0.2">
      <c r="B57" s="23" t="str">
        <f>D20</f>
        <v>Bench Press</v>
      </c>
      <c r="C57" s="24" t="s">
        <v>36</v>
      </c>
      <c r="D57" s="45" t="s">
        <v>37</v>
      </c>
      <c r="E57" s="46"/>
      <c r="F57" s="26">
        <v>45</v>
      </c>
      <c r="G57" s="39"/>
      <c r="H57" s="26">
        <v>45</v>
      </c>
      <c r="I57" s="39"/>
      <c r="J57" s="26">
        <v>45</v>
      </c>
      <c r="K57" s="39"/>
      <c r="L57" s="26">
        <v>45</v>
      </c>
      <c r="M57" s="39"/>
      <c r="N57" s="26">
        <v>45</v>
      </c>
      <c r="O57" s="39"/>
      <c r="P57" s="26">
        <v>45</v>
      </c>
      <c r="Q57" s="3"/>
    </row>
    <row r="58" spans="1:17" x14ac:dyDescent="0.2">
      <c r="C58" s="24" t="s">
        <v>36</v>
      </c>
      <c r="D58" s="45" t="s">
        <v>38</v>
      </c>
      <c r="E58" s="1"/>
      <c r="F58" s="30">
        <f>FLOOR(PRODUCT(0.5,F61),5)</f>
        <v>65</v>
      </c>
      <c r="G58" s="41"/>
      <c r="H58" s="30">
        <f>FLOOR(PRODUCT(0.5,H61),5)</f>
        <v>75</v>
      </c>
      <c r="I58" s="41"/>
      <c r="J58" s="30">
        <f>FLOOR(PRODUCT(0.5,J61),5)</f>
        <v>80</v>
      </c>
      <c r="K58" s="41"/>
      <c r="L58" s="30">
        <f>FLOOR(PRODUCT(0.5,L61),5)</f>
        <v>90</v>
      </c>
      <c r="M58" s="41"/>
      <c r="N58" s="30">
        <f>FLOOR(PRODUCT(0.5,N61),5)</f>
        <v>95</v>
      </c>
      <c r="O58" s="41"/>
      <c r="P58" s="30">
        <f>FLOOR(PRODUCT(0.5,P61),5)</f>
        <v>105</v>
      </c>
      <c r="Q58" s="3"/>
    </row>
    <row r="59" spans="1:17" x14ac:dyDescent="0.2">
      <c r="C59" s="24" t="s">
        <v>36</v>
      </c>
      <c r="D59" s="45" t="s">
        <v>39</v>
      </c>
      <c r="E59" s="1"/>
      <c r="F59" s="30">
        <f>FLOOR(PRODUCT(0.7,F61),5)</f>
        <v>90</v>
      </c>
      <c r="G59" s="41"/>
      <c r="H59" s="30">
        <f>FLOOR(PRODUCT(0.7,H61),5)</f>
        <v>105</v>
      </c>
      <c r="I59" s="41"/>
      <c r="J59" s="30">
        <f>FLOOR(PRODUCT(0.7,J61),5)</f>
        <v>115</v>
      </c>
      <c r="K59" s="41"/>
      <c r="L59" s="30">
        <f>FLOOR(PRODUCT(0.7,L61),5)</f>
        <v>125</v>
      </c>
      <c r="M59" s="41"/>
      <c r="N59" s="30">
        <f>FLOOR(PRODUCT(0.7,N61),5)</f>
        <v>135</v>
      </c>
      <c r="O59" s="41"/>
      <c r="P59" s="30">
        <f>FLOOR(PRODUCT(0.7,P61),5)</f>
        <v>145</v>
      </c>
      <c r="Q59" s="3"/>
    </row>
    <row r="60" spans="1:17" x14ac:dyDescent="0.2">
      <c r="C60" s="24" t="s">
        <v>36</v>
      </c>
      <c r="D60" s="45" t="s">
        <v>40</v>
      </c>
      <c r="E60" s="1"/>
      <c r="F60" s="30">
        <f>FLOOR(PRODUCT(0.9,F61),5)</f>
        <v>120</v>
      </c>
      <c r="G60" s="41"/>
      <c r="H60" s="30">
        <f>FLOOR(PRODUCT(0.9,H61),5)</f>
        <v>135</v>
      </c>
      <c r="I60" s="41"/>
      <c r="J60" s="30">
        <f>FLOOR(PRODUCT(0.9,J61),5)</f>
        <v>145</v>
      </c>
      <c r="K60" s="41"/>
      <c r="L60" s="30">
        <f>FLOOR(PRODUCT(0.9,L61),5)</f>
        <v>160</v>
      </c>
      <c r="M60" s="41"/>
      <c r="N60" s="30">
        <f>FLOOR(PRODUCT(0.9,N61),5)</f>
        <v>175</v>
      </c>
      <c r="O60" s="41"/>
      <c r="P60" s="30">
        <f>FLOOR(PRODUCT(0.9,P61),5)</f>
        <v>185</v>
      </c>
      <c r="Q60" s="3"/>
    </row>
    <row r="61" spans="1:17" x14ac:dyDescent="0.2">
      <c r="C61" s="24" t="s">
        <v>41</v>
      </c>
      <c r="D61" s="45" t="s">
        <v>42</v>
      </c>
      <c r="E61" s="48"/>
      <c r="F61" s="31">
        <f>E86+$I$20</f>
        <v>135</v>
      </c>
      <c r="G61" s="43"/>
      <c r="H61" s="31">
        <f>G86+$I$20</f>
        <v>150</v>
      </c>
      <c r="I61" s="43"/>
      <c r="J61" s="31">
        <f>I86+$I$20</f>
        <v>165</v>
      </c>
      <c r="K61" s="43"/>
      <c r="L61" s="31">
        <f>K86+$I$20</f>
        <v>180</v>
      </c>
      <c r="M61" s="43"/>
      <c r="N61" s="31">
        <f>M86+$I$20</f>
        <v>195</v>
      </c>
      <c r="O61" s="43"/>
      <c r="P61" s="31">
        <f>O86+$I$20</f>
        <v>210</v>
      </c>
      <c r="Q61" s="3"/>
    </row>
    <row r="62" spans="1:17" x14ac:dyDescent="0.2">
      <c r="C62" s="1"/>
      <c r="D62" s="41"/>
      <c r="E62" s="36"/>
      <c r="F62" s="36"/>
      <c r="G62" s="36"/>
      <c r="H62" s="36"/>
      <c r="I62" s="36"/>
      <c r="J62" s="36"/>
      <c r="K62" s="36"/>
      <c r="L62" s="36"/>
      <c r="M62" s="36"/>
      <c r="N62" s="36"/>
      <c r="O62" s="36"/>
      <c r="P62" s="36"/>
      <c r="Q62" s="37"/>
    </row>
    <row r="63" spans="1:17" x14ac:dyDescent="0.2">
      <c r="B63" s="23" t="str">
        <f>D22</f>
        <v>Press</v>
      </c>
      <c r="C63" s="24" t="s">
        <v>36</v>
      </c>
      <c r="D63" s="29" t="s">
        <v>37</v>
      </c>
      <c r="E63" s="26">
        <v>45</v>
      </c>
      <c r="F63" s="39"/>
      <c r="G63" s="26">
        <v>45</v>
      </c>
      <c r="H63" s="39"/>
      <c r="I63" s="26">
        <v>45</v>
      </c>
      <c r="J63" s="39"/>
      <c r="K63" s="26">
        <v>45</v>
      </c>
      <c r="L63" s="39"/>
      <c r="M63" s="26">
        <v>45</v>
      </c>
      <c r="N63" s="39"/>
      <c r="O63" s="26">
        <v>45</v>
      </c>
      <c r="P63" s="57"/>
    </row>
    <row r="64" spans="1:17" x14ac:dyDescent="0.2">
      <c r="C64" s="24" t="s">
        <v>36</v>
      </c>
      <c r="D64" s="29" t="s">
        <v>38</v>
      </c>
      <c r="E64" s="30">
        <f>FLOOR(PRODUCT(0.55,E67),5)</f>
        <v>35</v>
      </c>
      <c r="F64" s="41"/>
      <c r="G64" s="30">
        <f>FLOOR(PRODUCT(0.55,G67),5)</f>
        <v>40</v>
      </c>
      <c r="H64" s="41"/>
      <c r="I64" s="30">
        <f>FLOOR(PRODUCT(0.55,I67),5)</f>
        <v>50</v>
      </c>
      <c r="J64" s="41"/>
      <c r="K64" s="30">
        <f>FLOOR(PRODUCT(0.55,K67),5)</f>
        <v>60</v>
      </c>
      <c r="L64" s="41"/>
      <c r="M64" s="30">
        <f>FLOOR(PRODUCT(0.55,M67),5)</f>
        <v>65</v>
      </c>
      <c r="N64" s="41"/>
      <c r="O64" s="30">
        <f>FLOOR(PRODUCT(0.55,O67),5)</f>
        <v>75</v>
      </c>
      <c r="P64" s="27"/>
    </row>
    <row r="65" spans="1:17" x14ac:dyDescent="0.2">
      <c r="C65" s="24" t="s">
        <v>36</v>
      </c>
      <c r="D65" s="29" t="s">
        <v>39</v>
      </c>
      <c r="E65" s="30">
        <f>FLOOR(PRODUCT(0.7,E67),5)</f>
        <v>45</v>
      </c>
      <c r="F65" s="41"/>
      <c r="G65" s="30">
        <f>FLOOR(PRODUCT(0.7,G67),5)</f>
        <v>55</v>
      </c>
      <c r="H65" s="41"/>
      <c r="I65" s="30">
        <f>FLOOR(PRODUCT(0.7,I67),5)</f>
        <v>65</v>
      </c>
      <c r="J65" s="41"/>
      <c r="K65" s="30">
        <f>FLOOR(PRODUCT(0.7,K67),5)</f>
        <v>75</v>
      </c>
      <c r="L65" s="41"/>
      <c r="M65" s="30">
        <f>FLOOR(PRODUCT(0.7,M67),5)</f>
        <v>85</v>
      </c>
      <c r="N65" s="41"/>
      <c r="O65" s="30">
        <f>FLOOR(PRODUCT(0.7,O67),5)</f>
        <v>95</v>
      </c>
      <c r="P65" s="27"/>
    </row>
    <row r="66" spans="1:17" x14ac:dyDescent="0.2">
      <c r="C66" s="24" t="s">
        <v>36</v>
      </c>
      <c r="D66" s="29" t="s">
        <v>40</v>
      </c>
      <c r="E66" s="30">
        <f>FLOOR(PRODUCT(0.85,E67),5)</f>
        <v>55</v>
      </c>
      <c r="F66" s="41"/>
      <c r="G66" s="30">
        <f>FLOOR(PRODUCT(0.85,G67),5)</f>
        <v>65</v>
      </c>
      <c r="H66" s="41"/>
      <c r="I66" s="30">
        <f>FLOOR(PRODUCT(0.85,I67),5)</f>
        <v>80</v>
      </c>
      <c r="J66" s="41"/>
      <c r="K66" s="30">
        <f>FLOOR(PRODUCT(0.85,K67),5)</f>
        <v>90</v>
      </c>
      <c r="L66" s="41"/>
      <c r="M66" s="30">
        <f>FLOOR(PRODUCT(0.85,M67),5)</f>
        <v>105</v>
      </c>
      <c r="N66" s="41"/>
      <c r="O66" s="30">
        <f>FLOOR(PRODUCT(0.85,O67),5)</f>
        <v>115</v>
      </c>
      <c r="P66" s="27"/>
    </row>
    <row r="67" spans="1:17" x14ac:dyDescent="0.2">
      <c r="C67" s="24" t="s">
        <v>41</v>
      </c>
      <c r="D67" s="29" t="s">
        <v>45</v>
      </c>
      <c r="E67" s="31">
        <f>ROUND(((H22-(H22*$J$20))/$F$17),(0/5))*$F$17</f>
        <v>65</v>
      </c>
      <c r="F67" s="43"/>
      <c r="G67" s="47">
        <f>F92+$I$22</f>
        <v>80</v>
      </c>
      <c r="H67" s="43"/>
      <c r="I67" s="47">
        <f>H92+$I$22</f>
        <v>95</v>
      </c>
      <c r="J67" s="43"/>
      <c r="K67" s="47">
        <f>J92+$I$22</f>
        <v>110</v>
      </c>
      <c r="L67" s="43"/>
      <c r="M67" s="47">
        <f>L92+$I$22</f>
        <v>125</v>
      </c>
      <c r="N67" s="43"/>
      <c r="O67" s="47">
        <f>N92+$I$22</f>
        <v>140</v>
      </c>
      <c r="P67" s="58"/>
    </row>
    <row r="68" spans="1:17" x14ac:dyDescent="0.2">
      <c r="C68" s="1"/>
      <c r="D68" s="41"/>
      <c r="E68" s="36"/>
      <c r="F68" s="36"/>
      <c r="G68" s="36"/>
      <c r="H68" s="36"/>
      <c r="I68" s="36"/>
      <c r="J68" s="36"/>
      <c r="K68" s="36"/>
      <c r="L68" s="36"/>
      <c r="M68" s="36"/>
      <c r="N68" s="36"/>
      <c r="O68" s="36"/>
      <c r="P68" s="36"/>
      <c r="Q68" s="37"/>
    </row>
    <row r="69" spans="1:17" x14ac:dyDescent="0.2">
      <c r="B69" s="23" t="str">
        <f>D21</f>
        <v>Deadlift</v>
      </c>
      <c r="C69" s="24" t="s">
        <v>36</v>
      </c>
      <c r="D69" s="29" t="s">
        <v>37</v>
      </c>
      <c r="E69" s="30">
        <f t="shared" ref="E69:P69" si="10">FLOOR(PRODUCT(0.4,E72),5)</f>
        <v>85</v>
      </c>
      <c r="F69" s="30">
        <f t="shared" si="10"/>
        <v>90</v>
      </c>
      <c r="G69" s="30">
        <f t="shared" si="10"/>
        <v>100</v>
      </c>
      <c r="H69" s="30">
        <f t="shared" si="10"/>
        <v>105</v>
      </c>
      <c r="I69" s="30">
        <f t="shared" si="10"/>
        <v>110</v>
      </c>
      <c r="J69" s="30">
        <f t="shared" si="10"/>
        <v>115</v>
      </c>
      <c r="K69" s="30">
        <f t="shared" si="10"/>
        <v>120</v>
      </c>
      <c r="L69" s="30">
        <f t="shared" si="10"/>
        <v>130</v>
      </c>
      <c r="M69" s="30">
        <f t="shared" si="10"/>
        <v>135</v>
      </c>
      <c r="N69" s="30">
        <f t="shared" si="10"/>
        <v>140</v>
      </c>
      <c r="O69" s="30">
        <f t="shared" si="10"/>
        <v>145</v>
      </c>
      <c r="P69" s="30">
        <f t="shared" si="10"/>
        <v>150</v>
      </c>
      <c r="Q69" s="27"/>
    </row>
    <row r="70" spans="1:17" x14ac:dyDescent="0.2">
      <c r="C70" s="24" t="s">
        <v>36</v>
      </c>
      <c r="D70" s="29" t="s">
        <v>39</v>
      </c>
      <c r="E70" s="30">
        <f t="shared" ref="E70:P70" si="11">FLOOR(PRODUCT(0.6,E72),5)</f>
        <v>130</v>
      </c>
      <c r="F70" s="30">
        <f t="shared" si="11"/>
        <v>140</v>
      </c>
      <c r="G70" s="30">
        <f t="shared" si="11"/>
        <v>150</v>
      </c>
      <c r="H70" s="30">
        <f t="shared" si="11"/>
        <v>155</v>
      </c>
      <c r="I70" s="30">
        <f t="shared" si="11"/>
        <v>165</v>
      </c>
      <c r="J70" s="30">
        <f t="shared" si="11"/>
        <v>175</v>
      </c>
      <c r="K70" s="30">
        <f t="shared" si="11"/>
        <v>185</v>
      </c>
      <c r="L70" s="30">
        <f t="shared" si="11"/>
        <v>195</v>
      </c>
      <c r="M70" s="30">
        <f t="shared" si="11"/>
        <v>200</v>
      </c>
      <c r="N70" s="30">
        <f t="shared" si="11"/>
        <v>210</v>
      </c>
      <c r="O70" s="30">
        <f t="shared" si="11"/>
        <v>220</v>
      </c>
      <c r="P70" s="30">
        <f t="shared" si="11"/>
        <v>230</v>
      </c>
      <c r="Q70" s="27"/>
    </row>
    <row r="71" spans="1:17" x14ac:dyDescent="0.2">
      <c r="C71" s="24" t="s">
        <v>36</v>
      </c>
      <c r="D71" s="29" t="s">
        <v>40</v>
      </c>
      <c r="E71" s="30">
        <f t="shared" ref="E71:P71" si="12">FLOOR(PRODUCT(0.85,E72),5)</f>
        <v>185</v>
      </c>
      <c r="F71" s="30">
        <f t="shared" si="12"/>
        <v>195</v>
      </c>
      <c r="G71" s="30">
        <f t="shared" si="12"/>
        <v>210</v>
      </c>
      <c r="H71" s="30">
        <f t="shared" si="12"/>
        <v>225</v>
      </c>
      <c r="I71" s="30">
        <f t="shared" si="12"/>
        <v>235</v>
      </c>
      <c r="J71" s="30">
        <f t="shared" si="12"/>
        <v>250</v>
      </c>
      <c r="K71" s="30">
        <f t="shared" si="12"/>
        <v>260</v>
      </c>
      <c r="L71" s="30">
        <f t="shared" si="12"/>
        <v>275</v>
      </c>
      <c r="M71" s="30">
        <f t="shared" si="12"/>
        <v>285</v>
      </c>
      <c r="N71" s="30">
        <f t="shared" si="12"/>
        <v>300</v>
      </c>
      <c r="O71" s="30">
        <f t="shared" si="12"/>
        <v>310</v>
      </c>
      <c r="P71" s="30">
        <f t="shared" si="12"/>
        <v>325</v>
      </c>
      <c r="Q71" s="27"/>
    </row>
    <row r="72" spans="1:17" x14ac:dyDescent="0.2">
      <c r="C72" s="24" t="s">
        <v>44</v>
      </c>
      <c r="D72" s="29" t="s">
        <v>38</v>
      </c>
      <c r="E72" s="31">
        <f>ROUND(((H21-(H21*$J$21))/$F$17),(0/5))*$F$17</f>
        <v>220</v>
      </c>
      <c r="F72" s="47">
        <f t="shared" ref="F72:P72" si="13">E72+$I$21</f>
        <v>235</v>
      </c>
      <c r="G72" s="47">
        <f t="shared" si="13"/>
        <v>250</v>
      </c>
      <c r="H72" s="47">
        <f t="shared" si="13"/>
        <v>265</v>
      </c>
      <c r="I72" s="47">
        <f t="shared" si="13"/>
        <v>280</v>
      </c>
      <c r="J72" s="47">
        <f t="shared" si="13"/>
        <v>295</v>
      </c>
      <c r="K72" s="47">
        <f t="shared" si="13"/>
        <v>310</v>
      </c>
      <c r="L72" s="47">
        <f t="shared" si="13"/>
        <v>325</v>
      </c>
      <c r="M72" s="47">
        <f t="shared" si="13"/>
        <v>340</v>
      </c>
      <c r="N72" s="47">
        <f t="shared" si="13"/>
        <v>355</v>
      </c>
      <c r="O72" s="47">
        <f t="shared" si="13"/>
        <v>370</v>
      </c>
      <c r="P72" s="47">
        <f t="shared" si="13"/>
        <v>385</v>
      </c>
      <c r="Q72" s="52"/>
    </row>
    <row r="73" spans="1:17" x14ac:dyDescent="0.2">
      <c r="B73" s="59" t="s">
        <v>43</v>
      </c>
      <c r="E73" s="4"/>
      <c r="F73" s="4"/>
      <c r="G73" s="4"/>
      <c r="H73" s="4"/>
      <c r="I73" s="4"/>
      <c r="J73" s="4"/>
      <c r="K73" s="4"/>
      <c r="L73" s="4"/>
      <c r="M73" s="4"/>
      <c r="N73" s="4"/>
      <c r="O73" s="4"/>
      <c r="P73" s="4"/>
    </row>
    <row r="75" spans="1:17" x14ac:dyDescent="0.2">
      <c r="A75" s="17" t="s">
        <v>68</v>
      </c>
      <c r="B75" s="18"/>
      <c r="C75" s="19"/>
      <c r="D75" s="20" t="s">
        <v>15</v>
      </c>
      <c r="E75" s="20" t="s">
        <v>17</v>
      </c>
      <c r="F75" s="20" t="s">
        <v>52</v>
      </c>
      <c r="G75" s="20" t="s">
        <v>20</v>
      </c>
      <c r="H75" s="20" t="s">
        <v>54</v>
      </c>
      <c r="I75" s="20" t="s">
        <v>23</v>
      </c>
      <c r="J75" s="20" t="s">
        <v>56</v>
      </c>
      <c r="K75" s="20" t="s">
        <v>30</v>
      </c>
      <c r="L75" s="21" t="s">
        <v>59</v>
      </c>
      <c r="M75" s="22" t="s">
        <v>69</v>
      </c>
      <c r="N75" s="22" t="s">
        <v>70</v>
      </c>
      <c r="O75" s="22" t="s">
        <v>71</v>
      </c>
      <c r="P75" s="22" t="s">
        <v>72</v>
      </c>
    </row>
    <row r="76" spans="1:17" x14ac:dyDescent="0.2">
      <c r="B76" s="23" t="str">
        <f>B26</f>
        <v>Squat</v>
      </c>
      <c r="C76" s="24" t="s">
        <v>36</v>
      </c>
      <c r="D76" s="25" t="s">
        <v>37</v>
      </c>
      <c r="E76" s="26">
        <v>45</v>
      </c>
      <c r="F76" s="26">
        <v>45</v>
      </c>
      <c r="G76" s="26">
        <v>45</v>
      </c>
      <c r="H76" s="26">
        <v>45</v>
      </c>
      <c r="I76" s="26">
        <v>45</v>
      </c>
      <c r="J76" s="26">
        <v>45</v>
      </c>
      <c r="K76" s="26">
        <v>45</v>
      </c>
      <c r="L76" s="26">
        <v>45</v>
      </c>
      <c r="M76" s="26">
        <v>45</v>
      </c>
      <c r="N76" s="26">
        <v>45</v>
      </c>
      <c r="O76" s="26">
        <v>45</v>
      </c>
      <c r="P76" s="26">
        <v>45</v>
      </c>
      <c r="Q76" s="27"/>
    </row>
    <row r="77" spans="1:17" x14ac:dyDescent="0.2">
      <c r="C77" s="24" t="s">
        <v>36</v>
      </c>
      <c r="D77" s="29" t="s">
        <v>38</v>
      </c>
      <c r="E77" s="30">
        <f t="shared" ref="E77:P77" si="14">FLOOR(PRODUCT(0.4,E80),5)</f>
        <v>90</v>
      </c>
      <c r="F77" s="30">
        <f t="shared" si="14"/>
        <v>95</v>
      </c>
      <c r="G77" s="30">
        <f t="shared" si="14"/>
        <v>100</v>
      </c>
      <c r="H77" s="30">
        <f t="shared" si="14"/>
        <v>105</v>
      </c>
      <c r="I77" s="30">
        <f t="shared" si="14"/>
        <v>110</v>
      </c>
      <c r="J77" s="30">
        <f t="shared" si="14"/>
        <v>120</v>
      </c>
      <c r="K77" s="30">
        <f t="shared" si="14"/>
        <v>125</v>
      </c>
      <c r="L77" s="30">
        <f t="shared" si="14"/>
        <v>130</v>
      </c>
      <c r="M77" s="30">
        <f t="shared" si="14"/>
        <v>135</v>
      </c>
      <c r="N77" s="30">
        <f t="shared" si="14"/>
        <v>140</v>
      </c>
      <c r="O77" s="30">
        <f t="shared" si="14"/>
        <v>150</v>
      </c>
      <c r="P77" s="30">
        <f t="shared" si="14"/>
        <v>155</v>
      </c>
      <c r="Q77" s="27"/>
    </row>
    <row r="78" spans="1:17" x14ac:dyDescent="0.2">
      <c r="C78" s="24" t="s">
        <v>36</v>
      </c>
      <c r="D78" s="29" t="s">
        <v>39</v>
      </c>
      <c r="E78" s="30">
        <f t="shared" ref="E78:P78" si="15">FLOOR(PRODUCT(0.6,E80),5)</f>
        <v>135</v>
      </c>
      <c r="F78" s="30">
        <f t="shared" si="15"/>
        <v>140</v>
      </c>
      <c r="G78" s="30">
        <f t="shared" si="15"/>
        <v>150</v>
      </c>
      <c r="H78" s="30">
        <f t="shared" si="15"/>
        <v>160</v>
      </c>
      <c r="I78" s="30">
        <f t="shared" si="15"/>
        <v>170</v>
      </c>
      <c r="J78" s="30">
        <f t="shared" si="15"/>
        <v>180</v>
      </c>
      <c r="K78" s="30">
        <f t="shared" si="15"/>
        <v>185</v>
      </c>
      <c r="L78" s="30">
        <f t="shared" si="15"/>
        <v>195</v>
      </c>
      <c r="M78" s="30">
        <f t="shared" si="15"/>
        <v>205</v>
      </c>
      <c r="N78" s="30">
        <f t="shared" si="15"/>
        <v>215</v>
      </c>
      <c r="O78" s="30">
        <f t="shared" si="15"/>
        <v>225</v>
      </c>
      <c r="P78" s="30">
        <f t="shared" si="15"/>
        <v>230</v>
      </c>
      <c r="Q78" s="27"/>
    </row>
    <row r="79" spans="1:17" x14ac:dyDescent="0.2">
      <c r="C79" s="24" t="s">
        <v>36</v>
      </c>
      <c r="D79" s="29" t="s">
        <v>40</v>
      </c>
      <c r="E79" s="30">
        <f t="shared" ref="E79:P79" si="16">FLOOR(PRODUCT(0.8,E80),5)</f>
        <v>180</v>
      </c>
      <c r="F79" s="30">
        <f t="shared" si="16"/>
        <v>190</v>
      </c>
      <c r="G79" s="30">
        <f t="shared" si="16"/>
        <v>200</v>
      </c>
      <c r="H79" s="30">
        <f t="shared" si="16"/>
        <v>215</v>
      </c>
      <c r="I79" s="30">
        <f t="shared" si="16"/>
        <v>225</v>
      </c>
      <c r="J79" s="30">
        <f t="shared" si="16"/>
        <v>240</v>
      </c>
      <c r="K79" s="30">
        <f t="shared" si="16"/>
        <v>250</v>
      </c>
      <c r="L79" s="30">
        <f t="shared" si="16"/>
        <v>260</v>
      </c>
      <c r="M79" s="30">
        <f t="shared" si="16"/>
        <v>275</v>
      </c>
      <c r="N79" s="30">
        <f t="shared" si="16"/>
        <v>285</v>
      </c>
      <c r="O79" s="30">
        <f t="shared" si="16"/>
        <v>300</v>
      </c>
      <c r="P79" s="30">
        <f t="shared" si="16"/>
        <v>310</v>
      </c>
      <c r="Q79" s="27"/>
    </row>
    <row r="80" spans="1:17" x14ac:dyDescent="0.2">
      <c r="C80" s="24" t="s">
        <v>41</v>
      </c>
      <c r="D80" s="29" t="s">
        <v>42</v>
      </c>
      <c r="E80" s="31">
        <f>((ROUND(((H19-(H19*$J$19))/$F$17),(0/5))*$F$17)+$I$19)+$I$19</f>
        <v>225</v>
      </c>
      <c r="F80" s="31">
        <f t="shared" ref="F80:P80" si="17">F55+$I$19</f>
        <v>240</v>
      </c>
      <c r="G80" s="31">
        <f t="shared" si="17"/>
        <v>255</v>
      </c>
      <c r="H80" s="31">
        <f t="shared" si="17"/>
        <v>270</v>
      </c>
      <c r="I80" s="31">
        <f t="shared" si="17"/>
        <v>285</v>
      </c>
      <c r="J80" s="31">
        <f t="shared" si="17"/>
        <v>300</v>
      </c>
      <c r="K80" s="31">
        <f t="shared" si="17"/>
        <v>315</v>
      </c>
      <c r="L80" s="31">
        <f t="shared" si="17"/>
        <v>330</v>
      </c>
      <c r="M80" s="31">
        <f t="shared" si="17"/>
        <v>345</v>
      </c>
      <c r="N80" s="31">
        <f t="shared" si="17"/>
        <v>360</v>
      </c>
      <c r="O80" s="31">
        <f t="shared" si="17"/>
        <v>375</v>
      </c>
      <c r="P80" s="31">
        <f t="shared" si="17"/>
        <v>390</v>
      </c>
      <c r="Q80" s="32"/>
    </row>
    <row r="81" spans="2:17" x14ac:dyDescent="0.2">
      <c r="C81" s="34"/>
      <c r="D81" s="35"/>
      <c r="E81" s="36"/>
      <c r="F81" s="36"/>
      <c r="G81" s="36"/>
      <c r="H81" s="36"/>
      <c r="I81" s="36"/>
      <c r="J81" s="36"/>
      <c r="K81" s="36"/>
      <c r="L81" s="36"/>
      <c r="M81" s="36"/>
      <c r="N81" s="36"/>
      <c r="O81" s="36"/>
      <c r="P81" s="36"/>
      <c r="Q81" s="37"/>
    </row>
    <row r="82" spans="2:17" x14ac:dyDescent="0.2">
      <c r="B82" s="23" t="str">
        <f>D20</f>
        <v>Bench Press</v>
      </c>
      <c r="C82" s="24" t="s">
        <v>36</v>
      </c>
      <c r="D82" s="29" t="s">
        <v>37</v>
      </c>
      <c r="E82" s="26">
        <v>45</v>
      </c>
      <c r="F82" s="39"/>
      <c r="G82" s="26">
        <v>45</v>
      </c>
      <c r="H82" s="39"/>
      <c r="I82" s="26">
        <v>45</v>
      </c>
      <c r="J82" s="39"/>
      <c r="K82" s="26">
        <v>45</v>
      </c>
      <c r="L82" s="39"/>
      <c r="M82" s="26">
        <v>45</v>
      </c>
      <c r="N82" s="39"/>
      <c r="O82" s="26">
        <v>45</v>
      </c>
      <c r="P82" s="40"/>
    </row>
    <row r="83" spans="2:17" x14ac:dyDescent="0.2">
      <c r="C83" s="24" t="s">
        <v>36</v>
      </c>
      <c r="D83" s="29" t="s">
        <v>38</v>
      </c>
      <c r="E83" s="30">
        <f>FLOOR(PRODUCT(0.5,E86),5)</f>
        <v>65</v>
      </c>
      <c r="F83" s="41"/>
      <c r="G83" s="30">
        <f>FLOOR(PRODUCT(0.5,G86),5)</f>
        <v>70</v>
      </c>
      <c r="H83" s="41"/>
      <c r="I83" s="30">
        <f>FLOOR(PRODUCT(0.5,I86),5)</f>
        <v>80</v>
      </c>
      <c r="J83" s="41"/>
      <c r="K83" s="30">
        <f>FLOOR(PRODUCT(0.5,K86),5)</f>
        <v>85</v>
      </c>
      <c r="L83" s="41"/>
      <c r="M83" s="30">
        <f>FLOOR(PRODUCT(0.5,M86),5)</f>
        <v>95</v>
      </c>
      <c r="N83" s="41"/>
      <c r="O83" s="30">
        <f>FLOOR(PRODUCT(0.5,O86),5)</f>
        <v>100</v>
      </c>
      <c r="P83" s="3"/>
    </row>
    <row r="84" spans="2:17" x14ac:dyDescent="0.2">
      <c r="C84" s="24" t="s">
        <v>36</v>
      </c>
      <c r="D84" s="29" t="s">
        <v>39</v>
      </c>
      <c r="E84" s="30">
        <f>FLOOR(PRODUCT(0.7,E86),5)</f>
        <v>90</v>
      </c>
      <c r="F84" s="41"/>
      <c r="G84" s="30">
        <f>FLOOR(PRODUCT(0.7,G86),5)</f>
        <v>100</v>
      </c>
      <c r="H84" s="41"/>
      <c r="I84" s="30">
        <f>FLOOR(PRODUCT(0.7,I86),5)</f>
        <v>110</v>
      </c>
      <c r="J84" s="41"/>
      <c r="K84" s="30">
        <f>FLOOR(PRODUCT(0.7,K86),5)</f>
        <v>120</v>
      </c>
      <c r="L84" s="41"/>
      <c r="M84" s="30">
        <f>FLOOR(PRODUCT(0.7,M86),5)</f>
        <v>130</v>
      </c>
      <c r="N84" s="41"/>
      <c r="O84" s="30">
        <f>FLOOR(PRODUCT(0.7,O86),5)</f>
        <v>140</v>
      </c>
      <c r="P84" s="3"/>
    </row>
    <row r="85" spans="2:17" x14ac:dyDescent="0.2">
      <c r="C85" s="24" t="s">
        <v>36</v>
      </c>
      <c r="D85" s="29" t="s">
        <v>40</v>
      </c>
      <c r="E85" s="30">
        <f>FLOOR(PRODUCT(0.9,E86),5)</f>
        <v>115</v>
      </c>
      <c r="F85" s="41"/>
      <c r="G85" s="30">
        <f>FLOOR(PRODUCT(0.9,G86),5)</f>
        <v>130</v>
      </c>
      <c r="H85" s="41"/>
      <c r="I85" s="30">
        <f>FLOOR(PRODUCT(0.9,I86),5)</f>
        <v>140</v>
      </c>
      <c r="J85" s="41"/>
      <c r="K85" s="30">
        <f>FLOOR(PRODUCT(0.9,K86),5)</f>
        <v>155</v>
      </c>
      <c r="L85" s="41"/>
      <c r="M85" s="30">
        <f>FLOOR(PRODUCT(0.9,M86),5)</f>
        <v>170</v>
      </c>
      <c r="N85" s="41"/>
      <c r="O85" s="30">
        <f>FLOOR(PRODUCT(0.9,O86),5)</f>
        <v>180</v>
      </c>
      <c r="P85" s="3"/>
    </row>
    <row r="86" spans="2:17" x14ac:dyDescent="0.2">
      <c r="C86" s="24" t="s">
        <v>41</v>
      </c>
      <c r="D86" s="29" t="s">
        <v>42</v>
      </c>
      <c r="E86" s="31">
        <f>E36+$I$20</f>
        <v>130</v>
      </c>
      <c r="F86" s="43"/>
      <c r="G86" s="31">
        <f>G36+$I$20</f>
        <v>145</v>
      </c>
      <c r="H86" s="43"/>
      <c r="I86" s="31">
        <f>I36+$I$20</f>
        <v>160</v>
      </c>
      <c r="J86" s="43"/>
      <c r="K86" s="31">
        <f>K36+$I$20</f>
        <v>175</v>
      </c>
      <c r="L86" s="43"/>
      <c r="M86" s="31">
        <f>M36+$I$20</f>
        <v>190</v>
      </c>
      <c r="N86" s="43"/>
      <c r="O86" s="31">
        <f>O36+$I$20</f>
        <v>205</v>
      </c>
      <c r="P86" s="44"/>
    </row>
    <row r="87" spans="2:17" x14ac:dyDescent="0.2">
      <c r="C87" s="1"/>
      <c r="D87" s="41"/>
      <c r="E87" s="36"/>
      <c r="F87" s="36"/>
      <c r="G87" s="36"/>
      <c r="H87" s="36"/>
      <c r="I87" s="36"/>
      <c r="J87" s="36"/>
      <c r="K87" s="36"/>
      <c r="L87" s="36"/>
      <c r="M87" s="36"/>
      <c r="N87" s="36"/>
      <c r="O87" s="36"/>
      <c r="P87" s="36"/>
      <c r="Q87" s="37"/>
    </row>
    <row r="88" spans="2:17" x14ac:dyDescent="0.2">
      <c r="B88" s="23" t="str">
        <f>D22</f>
        <v>Press</v>
      </c>
      <c r="C88" s="24" t="s">
        <v>36</v>
      </c>
      <c r="D88" s="45" t="s">
        <v>37</v>
      </c>
      <c r="E88" s="46"/>
      <c r="F88" s="26">
        <v>45</v>
      </c>
      <c r="G88" s="39"/>
      <c r="H88" s="26">
        <v>45</v>
      </c>
      <c r="I88" s="39"/>
      <c r="J88" s="26">
        <v>45</v>
      </c>
      <c r="K88" s="39"/>
      <c r="L88" s="26">
        <v>45</v>
      </c>
      <c r="M88" s="39"/>
      <c r="N88" s="26">
        <v>45</v>
      </c>
      <c r="O88" s="39"/>
      <c r="P88" s="26">
        <v>45</v>
      </c>
      <c r="Q88" s="27"/>
    </row>
    <row r="89" spans="2:17" x14ac:dyDescent="0.2">
      <c r="C89" s="24" t="s">
        <v>36</v>
      </c>
      <c r="D89" s="45" t="s">
        <v>38</v>
      </c>
      <c r="E89" s="1"/>
      <c r="F89" s="30">
        <f>FLOOR(PRODUCT(0.55,F92),5)</f>
        <v>40</v>
      </c>
      <c r="G89" s="41"/>
      <c r="H89" s="30">
        <f>FLOOR(PRODUCT(0.55,H92),5)</f>
        <v>45</v>
      </c>
      <c r="I89" s="41"/>
      <c r="J89" s="30">
        <f>FLOOR(PRODUCT(0.55,J92),5)</f>
        <v>55</v>
      </c>
      <c r="K89" s="41"/>
      <c r="L89" s="30">
        <f>FLOOR(PRODUCT(0.55,L92),5)</f>
        <v>65</v>
      </c>
      <c r="M89" s="41"/>
      <c r="N89" s="30">
        <f>FLOOR(PRODUCT(0.55,N92),5)</f>
        <v>70</v>
      </c>
      <c r="O89" s="41"/>
      <c r="P89" s="30">
        <f>FLOOR(PRODUCT(0.55,P92),5)</f>
        <v>80</v>
      </c>
      <c r="Q89" s="27"/>
    </row>
    <row r="90" spans="2:17" x14ac:dyDescent="0.2">
      <c r="C90" s="24" t="s">
        <v>36</v>
      </c>
      <c r="D90" s="45" t="s">
        <v>39</v>
      </c>
      <c r="E90" s="1"/>
      <c r="F90" s="30">
        <f>FLOOR(PRODUCT(0.7,F92),5)</f>
        <v>50</v>
      </c>
      <c r="G90" s="41"/>
      <c r="H90" s="30">
        <f>FLOOR(PRODUCT(0.7,H92),5)</f>
        <v>60</v>
      </c>
      <c r="I90" s="41"/>
      <c r="J90" s="30">
        <f>FLOOR(PRODUCT(0.7,J92),5)</f>
        <v>70</v>
      </c>
      <c r="K90" s="41"/>
      <c r="L90" s="30">
        <f>FLOOR(PRODUCT(0.7,L92),5)</f>
        <v>80</v>
      </c>
      <c r="M90" s="41"/>
      <c r="N90" s="30">
        <f>FLOOR(PRODUCT(0.7,N92),5)</f>
        <v>90</v>
      </c>
      <c r="O90" s="41"/>
      <c r="P90" s="30">
        <f>FLOOR(PRODUCT(0.7,P92),5)</f>
        <v>105</v>
      </c>
      <c r="Q90" s="27"/>
    </row>
    <row r="91" spans="2:17" x14ac:dyDescent="0.2">
      <c r="C91" s="24" t="s">
        <v>36</v>
      </c>
      <c r="D91" s="45" t="s">
        <v>40</v>
      </c>
      <c r="E91" s="1"/>
      <c r="F91" s="30">
        <f>FLOOR(PRODUCT(0.85,F92),5)</f>
        <v>60</v>
      </c>
      <c r="G91" s="41"/>
      <c r="H91" s="30">
        <f>FLOOR(PRODUCT(0.85,H92),5)</f>
        <v>75</v>
      </c>
      <c r="I91" s="41"/>
      <c r="J91" s="30">
        <f>FLOOR(PRODUCT(0.85,J92),5)</f>
        <v>85</v>
      </c>
      <c r="K91" s="41"/>
      <c r="L91" s="30">
        <f>FLOOR(PRODUCT(0.85,L92),5)</f>
        <v>100</v>
      </c>
      <c r="M91" s="41"/>
      <c r="N91" s="30">
        <f>FLOOR(PRODUCT(0.85,N92),5)</f>
        <v>110</v>
      </c>
      <c r="O91" s="41"/>
      <c r="P91" s="30">
        <f>FLOOR(PRODUCT(0.85,P92),5)</f>
        <v>125</v>
      </c>
      <c r="Q91" s="27"/>
    </row>
    <row r="92" spans="2:17" x14ac:dyDescent="0.2">
      <c r="C92" s="24" t="s">
        <v>41</v>
      </c>
      <c r="D92" s="45" t="s">
        <v>45</v>
      </c>
      <c r="E92" s="48"/>
      <c r="F92" s="47">
        <f>F42+$I$22</f>
        <v>75</v>
      </c>
      <c r="G92" s="43"/>
      <c r="H92" s="47">
        <f>H42+$I$22</f>
        <v>90</v>
      </c>
      <c r="I92" s="43"/>
      <c r="J92" s="47">
        <f>J42+$I$22</f>
        <v>105</v>
      </c>
      <c r="K92" s="43"/>
      <c r="L92" s="47">
        <f>L42+$I$22</f>
        <v>120</v>
      </c>
      <c r="M92" s="43"/>
      <c r="N92" s="47">
        <f>N42+$I$22</f>
        <v>135</v>
      </c>
      <c r="O92" s="43"/>
      <c r="P92" s="47">
        <f>P42+$I$22</f>
        <v>150</v>
      </c>
      <c r="Q92" s="32"/>
    </row>
    <row r="93" spans="2:17" x14ac:dyDescent="0.2">
      <c r="C93" s="1"/>
      <c r="D93" s="41"/>
      <c r="E93" s="36"/>
      <c r="F93" s="36"/>
      <c r="G93" s="36"/>
      <c r="H93" s="36"/>
      <c r="I93" s="36"/>
      <c r="J93" s="36"/>
      <c r="K93" s="36"/>
      <c r="L93" s="36"/>
      <c r="M93" s="36"/>
      <c r="N93" s="36"/>
      <c r="O93" s="36"/>
      <c r="P93" s="36"/>
      <c r="Q93" s="37"/>
    </row>
    <row r="94" spans="2:17" x14ac:dyDescent="0.2">
      <c r="B94" s="49" t="s">
        <v>74</v>
      </c>
      <c r="C94" s="54" t="s">
        <v>41</v>
      </c>
      <c r="D94" s="55" t="s">
        <v>47</v>
      </c>
      <c r="E94" s="50"/>
      <c r="F94" s="51"/>
      <c r="G94" s="51"/>
      <c r="H94" s="51"/>
      <c r="I94" s="51"/>
      <c r="J94" s="51"/>
      <c r="K94" s="51"/>
      <c r="L94" s="51"/>
      <c r="M94" s="51"/>
      <c r="N94" s="51"/>
      <c r="O94" s="51"/>
      <c r="P94" s="51"/>
      <c r="Q94" s="52"/>
    </row>
    <row r="95" spans="2:17" x14ac:dyDescent="0.2">
      <c r="C95" s="1"/>
      <c r="D95" s="29" t="s">
        <v>48</v>
      </c>
      <c r="E95" s="50"/>
      <c r="F95" s="51"/>
      <c r="G95" s="51"/>
      <c r="H95" s="51"/>
      <c r="I95" s="51"/>
      <c r="J95" s="51"/>
      <c r="K95" s="51"/>
      <c r="L95" s="51"/>
      <c r="M95" s="51"/>
      <c r="N95" s="51"/>
      <c r="O95" s="51"/>
      <c r="P95" s="51"/>
      <c r="Q95" s="52"/>
    </row>
    <row r="96" spans="2:17" x14ac:dyDescent="0.2">
      <c r="C96" s="54"/>
      <c r="D96" s="29" t="s">
        <v>49</v>
      </c>
      <c r="E96" s="50"/>
      <c r="F96" s="51"/>
      <c r="G96" s="51"/>
      <c r="H96" s="51"/>
      <c r="I96" s="51"/>
      <c r="J96" s="51"/>
      <c r="K96" s="51"/>
      <c r="L96" s="51"/>
      <c r="M96" s="51"/>
      <c r="N96" s="51"/>
      <c r="O96" s="51"/>
      <c r="P96" s="51"/>
      <c r="Q96" s="3"/>
    </row>
    <row r="97" spans="1:17" ht="13.5" thickBot="1" x14ac:dyDescent="0.25">
      <c r="A97" s="96"/>
      <c r="B97" s="96"/>
      <c r="C97" s="97"/>
      <c r="D97" s="29" t="s">
        <v>51</v>
      </c>
      <c r="E97" s="50"/>
      <c r="F97" s="51"/>
      <c r="G97" s="51"/>
      <c r="H97" s="51"/>
      <c r="I97" s="51"/>
      <c r="J97" s="51"/>
      <c r="K97" s="51"/>
      <c r="L97" s="51"/>
      <c r="M97" s="51"/>
      <c r="N97" s="51"/>
      <c r="O97" s="51"/>
      <c r="P97" s="51"/>
      <c r="Q97" s="3"/>
    </row>
    <row r="98" spans="1:17" x14ac:dyDescent="0.2">
      <c r="D98" s="98"/>
      <c r="E98" s="4"/>
      <c r="F98" s="4"/>
      <c r="G98" s="4"/>
      <c r="H98" s="4"/>
      <c r="I98" s="4"/>
      <c r="J98" s="4"/>
      <c r="K98" s="4"/>
      <c r="L98" s="4"/>
      <c r="M98" s="4"/>
      <c r="N98" s="4"/>
      <c r="O98" s="4"/>
      <c r="P98" s="4"/>
    </row>
  </sheetData>
  <mergeCells count="5">
    <mergeCell ref="D17:E17"/>
    <mergeCell ref="E13:H13"/>
    <mergeCell ref="E14:H14"/>
    <mergeCell ref="A1:L1"/>
    <mergeCell ref="E15:H1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5"/>
  <sheetViews>
    <sheetView workbookViewId="0">
      <selection sqref="A1:XFD15"/>
    </sheetView>
  </sheetViews>
  <sheetFormatPr defaultColWidth="14.42578125" defaultRowHeight="12.75" customHeight="1" x14ac:dyDescent="0.2"/>
  <cols>
    <col min="1" max="1" width="11.140625" customWidth="1"/>
    <col min="2" max="2" width="12.5703125" customWidth="1"/>
    <col min="3" max="3" width="13.140625" customWidth="1"/>
    <col min="4" max="4" width="14.140625" customWidth="1"/>
    <col min="5" max="5" width="13.140625" customWidth="1"/>
    <col min="6" max="6" width="12" customWidth="1"/>
    <col min="7" max="7" width="13.140625" customWidth="1"/>
    <col min="8" max="17" width="12" customWidth="1"/>
  </cols>
  <sheetData>
    <row r="1" spans="1:13" ht="33.75" customHeight="1" thickBot="1" x14ac:dyDescent="0.55000000000000004">
      <c r="A1" s="105" t="s">
        <v>0</v>
      </c>
      <c r="B1" s="106"/>
      <c r="C1" s="106"/>
      <c r="D1" s="106"/>
      <c r="E1" s="106"/>
      <c r="F1" s="106"/>
      <c r="G1" s="106"/>
      <c r="H1" s="106"/>
      <c r="I1" s="106"/>
      <c r="J1" s="106"/>
      <c r="K1" s="106"/>
      <c r="L1" s="106"/>
    </row>
    <row r="2" spans="1:13" ht="15" customHeight="1" thickTop="1" x14ac:dyDescent="0.2"/>
    <row r="3" spans="1:13" ht="15" customHeight="1" x14ac:dyDescent="0.2"/>
    <row r="4" spans="1:13" x14ac:dyDescent="0.2">
      <c r="B4" s="77"/>
      <c r="C4" s="77"/>
      <c r="D4" s="77"/>
      <c r="E4" s="77"/>
      <c r="F4" s="77"/>
      <c r="G4" s="77"/>
      <c r="H4" s="77"/>
      <c r="I4" s="77"/>
      <c r="J4" s="77"/>
      <c r="K4" s="77"/>
    </row>
    <row r="5" spans="1:13" ht="12.75" customHeight="1" x14ac:dyDescent="0.2">
      <c r="A5" s="76"/>
      <c r="B5" s="80"/>
      <c r="C5" s="79"/>
      <c r="D5" s="79"/>
      <c r="E5" s="79"/>
      <c r="F5" s="79"/>
      <c r="G5" s="79"/>
      <c r="H5" s="79"/>
      <c r="I5" s="79"/>
      <c r="J5" s="79"/>
      <c r="K5" s="79"/>
      <c r="L5" s="76"/>
    </row>
    <row r="6" spans="1:13" x14ac:dyDescent="0.2">
      <c r="A6" s="76"/>
      <c r="B6" s="79"/>
      <c r="C6" s="79"/>
      <c r="D6" s="79"/>
      <c r="E6" s="79"/>
      <c r="F6" s="79"/>
      <c r="G6" s="79"/>
      <c r="H6" s="79"/>
      <c r="I6" s="79"/>
      <c r="J6" s="79"/>
      <c r="K6" s="79"/>
      <c r="L6" s="76"/>
    </row>
    <row r="7" spans="1:13" x14ac:dyDescent="0.2">
      <c r="A7" s="76"/>
      <c r="B7" s="79"/>
      <c r="C7" s="79"/>
      <c r="D7" s="79"/>
      <c r="E7" s="79"/>
      <c r="F7" s="79"/>
      <c r="G7" s="79"/>
      <c r="H7" s="79"/>
      <c r="I7" s="79"/>
      <c r="J7" s="79"/>
      <c r="K7" s="79"/>
      <c r="L7" s="76"/>
    </row>
    <row r="8" spans="1:13" x14ac:dyDescent="0.2">
      <c r="A8" s="76"/>
      <c r="B8" s="79"/>
      <c r="C8" s="79"/>
      <c r="D8" s="79"/>
      <c r="E8" s="79"/>
      <c r="F8" s="79"/>
      <c r="G8" s="79"/>
      <c r="H8" s="79"/>
      <c r="I8" s="79"/>
      <c r="J8" s="79"/>
      <c r="K8" s="79"/>
      <c r="L8" s="76"/>
    </row>
    <row r="9" spans="1:13" x14ac:dyDescent="0.2">
      <c r="A9" s="76"/>
      <c r="B9" s="79"/>
      <c r="C9" s="79"/>
      <c r="D9" s="79"/>
      <c r="E9" s="79"/>
      <c r="F9" s="79"/>
      <c r="G9" s="79"/>
      <c r="H9" s="79"/>
      <c r="I9" s="79"/>
      <c r="J9" s="79"/>
      <c r="K9" s="79"/>
      <c r="L9" s="76"/>
    </row>
    <row r="10" spans="1:13" x14ac:dyDescent="0.2">
      <c r="A10" s="76"/>
      <c r="B10" s="79"/>
      <c r="C10" s="79"/>
      <c r="D10" s="79"/>
      <c r="E10" s="79"/>
      <c r="F10" s="79"/>
      <c r="G10" s="79"/>
      <c r="H10" s="79"/>
      <c r="I10" s="79"/>
      <c r="J10" s="79"/>
      <c r="K10" s="79"/>
      <c r="L10" s="76"/>
    </row>
    <row r="11" spans="1:13" x14ac:dyDescent="0.2">
      <c r="A11" s="76"/>
      <c r="B11" s="79"/>
      <c r="C11" s="79"/>
      <c r="D11" s="79"/>
      <c r="E11" s="79"/>
      <c r="F11" s="79"/>
      <c r="G11" s="79"/>
      <c r="H11" s="79"/>
      <c r="I11" s="79"/>
      <c r="J11" s="79"/>
      <c r="K11" s="79"/>
      <c r="L11" s="76"/>
    </row>
    <row r="12" spans="1:13" x14ac:dyDescent="0.2">
      <c r="B12" s="76"/>
      <c r="C12" s="76"/>
      <c r="D12" s="76"/>
      <c r="E12" s="76"/>
      <c r="F12" s="78"/>
      <c r="G12" s="78"/>
      <c r="H12" s="78"/>
      <c r="I12" s="76"/>
      <c r="J12" s="76"/>
      <c r="K12" s="76"/>
    </row>
    <row r="13" spans="1:13" x14ac:dyDescent="0.2">
      <c r="E13" s="101" t="str">
        <f>HYPERLINK("http://www.startingstrength.com/","Starting Strength Official Website")</f>
        <v>Starting Strength Official Website</v>
      </c>
      <c r="F13" s="102"/>
      <c r="G13" s="102"/>
      <c r="H13" s="102"/>
    </row>
    <row r="14" spans="1:13" x14ac:dyDescent="0.2">
      <c r="E14" s="101" t="str">
        <f>HYPERLINK("http://www.startingstrength.wikia.com/","Starting Strength Wiki")</f>
        <v>Starting Strength Wiki</v>
      </c>
      <c r="F14" s="102"/>
      <c r="G14" s="102"/>
      <c r="H14" s="102"/>
      <c r="J14" s="79"/>
      <c r="K14" s="79"/>
    </row>
    <row r="15" spans="1:13" x14ac:dyDescent="0.2">
      <c r="E15" s="101" t="str">
        <f>HYPERLINK("http://forum.bodybuilding.com/showthread.php?t=108535881","Rippetoe/Starting Strength Question Forum")</f>
        <v>Rippetoe/Starting Strength Question Forum</v>
      </c>
      <c r="F15" s="102"/>
      <c r="G15" s="102"/>
      <c r="H15" s="102"/>
    </row>
    <row r="16" spans="1:13" x14ac:dyDescent="0.2">
      <c r="B16" s="76"/>
      <c r="C16" s="78"/>
      <c r="D16" s="6"/>
      <c r="E16" s="6"/>
      <c r="F16" s="6"/>
      <c r="G16" s="6"/>
      <c r="H16" s="6"/>
      <c r="I16" s="6"/>
      <c r="J16" s="6"/>
      <c r="K16" s="76"/>
      <c r="L16" s="76"/>
      <c r="M16" s="79"/>
    </row>
    <row r="17" spans="1:17" x14ac:dyDescent="0.2">
      <c r="A17" s="76"/>
      <c r="D17" s="107" t="s">
        <v>1</v>
      </c>
      <c r="E17" s="108"/>
      <c r="F17" s="7">
        <v>5</v>
      </c>
      <c r="G17" s="8"/>
      <c r="H17" s="9"/>
      <c r="I17" s="9"/>
      <c r="J17" s="10"/>
      <c r="K17" s="94"/>
      <c r="L17" s="79"/>
      <c r="M17" s="76"/>
    </row>
    <row r="18" spans="1:17" x14ac:dyDescent="0.2">
      <c r="A18" s="76"/>
      <c r="D18" s="11"/>
      <c r="E18" s="12" t="s">
        <v>2</v>
      </c>
      <c r="F18" s="12" t="s">
        <v>3</v>
      </c>
      <c r="G18" s="12" t="s">
        <v>4</v>
      </c>
      <c r="H18" s="12" t="s">
        <v>5</v>
      </c>
      <c r="I18" s="12" t="s">
        <v>6</v>
      </c>
      <c r="J18" s="12" t="s">
        <v>7</v>
      </c>
      <c r="L18" s="79"/>
      <c r="M18" s="76"/>
    </row>
    <row r="19" spans="1:17" x14ac:dyDescent="0.2">
      <c r="A19" s="76"/>
      <c r="D19" s="14" t="s">
        <v>9</v>
      </c>
      <c r="E19" s="7">
        <v>215</v>
      </c>
      <c r="F19" s="7">
        <v>5</v>
      </c>
      <c r="G19" s="15">
        <f t="shared" ref="G19:G23" si="0">(E19)/(1.0278-(0.0278*F19))</f>
        <v>241.89918991899188</v>
      </c>
      <c r="H19" s="15">
        <f t="shared" ref="H19:H23" si="1">ROUND(((G19*(1.0278-(0.0278*5)))/$F$17),(0/5))*$F$17</f>
        <v>215</v>
      </c>
      <c r="I19" s="7">
        <v>5</v>
      </c>
      <c r="J19" s="16">
        <v>0</v>
      </c>
      <c r="L19" s="79"/>
      <c r="M19" s="76"/>
    </row>
    <row r="20" spans="1:17" x14ac:dyDescent="0.2">
      <c r="A20" s="76"/>
      <c r="D20" s="14" t="s">
        <v>10</v>
      </c>
      <c r="E20" s="7">
        <v>125</v>
      </c>
      <c r="F20" s="7">
        <v>5</v>
      </c>
      <c r="G20" s="15">
        <f t="shared" si="0"/>
        <v>140.63906390639065</v>
      </c>
      <c r="H20" s="15">
        <f t="shared" si="1"/>
        <v>125</v>
      </c>
      <c r="I20" s="7">
        <v>5</v>
      </c>
      <c r="J20" s="16">
        <v>0</v>
      </c>
      <c r="L20" s="79"/>
      <c r="M20" s="76"/>
    </row>
    <row r="21" spans="1:17" x14ac:dyDescent="0.2">
      <c r="A21" s="76"/>
      <c r="D21" s="14" t="s">
        <v>13</v>
      </c>
      <c r="E21" s="7">
        <v>45</v>
      </c>
      <c r="F21" s="7">
        <v>5</v>
      </c>
      <c r="G21" s="15">
        <f t="shared" si="0"/>
        <v>50.630063006300631</v>
      </c>
      <c r="H21" s="15">
        <f t="shared" si="1"/>
        <v>45</v>
      </c>
      <c r="I21" s="7">
        <v>5</v>
      </c>
      <c r="J21" s="16">
        <v>0</v>
      </c>
      <c r="L21" s="79"/>
      <c r="M21" s="76"/>
    </row>
    <row r="22" spans="1:17" x14ac:dyDescent="0.2">
      <c r="A22" s="76"/>
      <c r="D22" s="14" t="s">
        <v>11</v>
      </c>
      <c r="E22" s="7">
        <v>185</v>
      </c>
      <c r="F22" s="7">
        <v>5</v>
      </c>
      <c r="G22" s="15">
        <f t="shared" si="0"/>
        <v>208.14581458145813</v>
      </c>
      <c r="H22" s="15">
        <f t="shared" si="1"/>
        <v>185</v>
      </c>
      <c r="I22" s="7">
        <v>15</v>
      </c>
      <c r="J22" s="16">
        <v>0</v>
      </c>
      <c r="L22" s="79"/>
      <c r="M22" s="76"/>
    </row>
    <row r="23" spans="1:17" x14ac:dyDescent="0.2">
      <c r="A23" s="76"/>
      <c r="D23" s="14" t="s">
        <v>12</v>
      </c>
      <c r="E23" s="7">
        <v>65</v>
      </c>
      <c r="F23" s="7">
        <v>5</v>
      </c>
      <c r="G23" s="15">
        <f t="shared" si="0"/>
        <v>73.132313231323124</v>
      </c>
      <c r="H23" s="15">
        <f t="shared" si="1"/>
        <v>65</v>
      </c>
      <c r="I23" s="7">
        <v>5</v>
      </c>
      <c r="J23" s="16">
        <v>0</v>
      </c>
      <c r="L23" s="79"/>
      <c r="M23" s="76"/>
    </row>
    <row r="24" spans="1:17" x14ac:dyDescent="0.2">
      <c r="A24" s="79"/>
      <c r="B24" s="76"/>
      <c r="C24" s="78"/>
      <c r="D24" s="4"/>
      <c r="E24" s="4"/>
      <c r="F24" s="4"/>
      <c r="G24" s="4"/>
      <c r="H24" s="4"/>
      <c r="I24" s="4"/>
      <c r="J24" s="4"/>
      <c r="K24" s="76"/>
      <c r="L24" s="76"/>
    </row>
    <row r="26" spans="1:17" x14ac:dyDescent="0.2">
      <c r="A26" s="17" t="s">
        <v>14</v>
      </c>
      <c r="B26" s="18"/>
      <c r="C26" s="19"/>
      <c r="D26" s="20" t="s">
        <v>15</v>
      </c>
      <c r="E26" s="20" t="s">
        <v>16</v>
      </c>
      <c r="F26" s="20" t="s">
        <v>24</v>
      </c>
      <c r="G26" s="20" t="s">
        <v>19</v>
      </c>
      <c r="H26" s="20" t="s">
        <v>25</v>
      </c>
      <c r="I26" s="20" t="s">
        <v>22</v>
      </c>
      <c r="J26" s="20" t="s">
        <v>26</v>
      </c>
      <c r="K26" s="20" t="s">
        <v>27</v>
      </c>
      <c r="L26" s="21" t="s">
        <v>28</v>
      </c>
      <c r="M26" s="22" t="s">
        <v>32</v>
      </c>
      <c r="N26" s="22" t="s">
        <v>33</v>
      </c>
      <c r="O26" s="22" t="s">
        <v>34</v>
      </c>
      <c r="P26" s="22" t="s">
        <v>35</v>
      </c>
    </row>
    <row r="27" spans="1:17" x14ac:dyDescent="0.2">
      <c r="B27" s="23" t="str">
        <f>D19</f>
        <v>Squat</v>
      </c>
      <c r="C27" s="24" t="s">
        <v>36</v>
      </c>
      <c r="D27" s="25" t="s">
        <v>37</v>
      </c>
      <c r="E27" s="26">
        <v>45</v>
      </c>
      <c r="F27" s="26">
        <v>45</v>
      </c>
      <c r="G27" s="26">
        <v>45</v>
      </c>
      <c r="H27" s="26">
        <v>45</v>
      </c>
      <c r="I27" s="26">
        <v>45</v>
      </c>
      <c r="J27" s="26">
        <v>45</v>
      </c>
      <c r="K27" s="26">
        <v>45</v>
      </c>
      <c r="L27" s="26">
        <v>45</v>
      </c>
      <c r="M27" s="26">
        <v>45</v>
      </c>
      <c r="N27" s="26">
        <v>45</v>
      </c>
      <c r="O27" s="26">
        <v>45</v>
      </c>
      <c r="P27" s="26">
        <v>45</v>
      </c>
      <c r="Q27" s="27"/>
    </row>
    <row r="28" spans="1:17" x14ac:dyDescent="0.2">
      <c r="C28" s="24" t="s">
        <v>36</v>
      </c>
      <c r="D28" s="29" t="s">
        <v>38</v>
      </c>
      <c r="E28" s="30">
        <f t="shared" ref="E28:P28" si="2">FLOOR(PRODUCT(0.4,E31),5)</f>
        <v>85</v>
      </c>
      <c r="F28" s="30">
        <f t="shared" si="2"/>
        <v>90</v>
      </c>
      <c r="G28" s="30">
        <f t="shared" si="2"/>
        <v>95</v>
      </c>
      <c r="H28" s="30">
        <f t="shared" si="2"/>
        <v>100</v>
      </c>
      <c r="I28" s="30">
        <f t="shared" si="2"/>
        <v>110</v>
      </c>
      <c r="J28" s="30">
        <f t="shared" si="2"/>
        <v>115</v>
      </c>
      <c r="K28" s="30">
        <f t="shared" si="2"/>
        <v>120</v>
      </c>
      <c r="L28" s="30">
        <f t="shared" si="2"/>
        <v>125</v>
      </c>
      <c r="M28" s="30">
        <f t="shared" si="2"/>
        <v>130</v>
      </c>
      <c r="N28" s="30">
        <f t="shared" si="2"/>
        <v>140</v>
      </c>
      <c r="O28" s="30">
        <f t="shared" si="2"/>
        <v>145</v>
      </c>
      <c r="P28" s="30">
        <f t="shared" si="2"/>
        <v>150</v>
      </c>
      <c r="Q28" s="27"/>
    </row>
    <row r="29" spans="1:17" x14ac:dyDescent="0.2">
      <c r="C29" s="24" t="s">
        <v>36</v>
      </c>
      <c r="D29" s="29" t="s">
        <v>39</v>
      </c>
      <c r="E29" s="30">
        <f t="shared" ref="E29:P29" si="3">FLOOR(PRODUCT(0.6,E31),5)</f>
        <v>125</v>
      </c>
      <c r="F29" s="30">
        <f t="shared" si="3"/>
        <v>135</v>
      </c>
      <c r="G29" s="30">
        <f t="shared" si="3"/>
        <v>145</v>
      </c>
      <c r="H29" s="30">
        <f t="shared" si="3"/>
        <v>155</v>
      </c>
      <c r="I29" s="30">
        <f t="shared" si="3"/>
        <v>165</v>
      </c>
      <c r="J29" s="30">
        <f t="shared" si="3"/>
        <v>170</v>
      </c>
      <c r="K29" s="30">
        <f t="shared" si="3"/>
        <v>180</v>
      </c>
      <c r="L29" s="30">
        <f t="shared" si="3"/>
        <v>190</v>
      </c>
      <c r="M29" s="30">
        <f t="shared" si="3"/>
        <v>200</v>
      </c>
      <c r="N29" s="30">
        <f t="shared" si="3"/>
        <v>210</v>
      </c>
      <c r="O29" s="30">
        <f t="shared" si="3"/>
        <v>215</v>
      </c>
      <c r="P29" s="30">
        <f t="shared" si="3"/>
        <v>225</v>
      </c>
      <c r="Q29" s="27"/>
    </row>
    <row r="30" spans="1:17" x14ac:dyDescent="0.2">
      <c r="C30" s="24" t="s">
        <v>36</v>
      </c>
      <c r="D30" s="29" t="s">
        <v>40</v>
      </c>
      <c r="E30" s="30">
        <f t="shared" ref="E30:P30" si="4">FLOOR(PRODUCT(0.8,E31),5)</f>
        <v>170</v>
      </c>
      <c r="F30" s="30">
        <f t="shared" si="4"/>
        <v>180</v>
      </c>
      <c r="G30" s="30">
        <f t="shared" si="4"/>
        <v>195</v>
      </c>
      <c r="H30" s="30">
        <f t="shared" si="4"/>
        <v>205</v>
      </c>
      <c r="I30" s="30">
        <f t="shared" si="4"/>
        <v>220</v>
      </c>
      <c r="J30" s="30">
        <f t="shared" si="4"/>
        <v>230</v>
      </c>
      <c r="K30" s="30">
        <f t="shared" si="4"/>
        <v>240</v>
      </c>
      <c r="L30" s="30">
        <f t="shared" si="4"/>
        <v>255</v>
      </c>
      <c r="M30" s="30">
        <f t="shared" si="4"/>
        <v>265</v>
      </c>
      <c r="N30" s="30">
        <f t="shared" si="4"/>
        <v>280</v>
      </c>
      <c r="O30" s="30">
        <f t="shared" si="4"/>
        <v>290</v>
      </c>
      <c r="P30" s="30">
        <f t="shared" si="4"/>
        <v>300</v>
      </c>
      <c r="Q30" s="27"/>
    </row>
    <row r="31" spans="1:17" x14ac:dyDescent="0.2">
      <c r="C31" s="24" t="s">
        <v>41</v>
      </c>
      <c r="D31" s="29" t="s">
        <v>42</v>
      </c>
      <c r="E31" s="31">
        <f>ROUND(((H19-(H19*$J$19))/$F$17),(0/5))*$F$17</f>
        <v>215</v>
      </c>
      <c r="F31" s="31">
        <f t="shared" ref="F31:P31" si="5">E87+$I$19</f>
        <v>230</v>
      </c>
      <c r="G31" s="31">
        <f t="shared" si="5"/>
        <v>245</v>
      </c>
      <c r="H31" s="31">
        <f t="shared" si="5"/>
        <v>260</v>
      </c>
      <c r="I31" s="31">
        <f t="shared" si="5"/>
        <v>275</v>
      </c>
      <c r="J31" s="31">
        <f t="shared" si="5"/>
        <v>290</v>
      </c>
      <c r="K31" s="31">
        <f t="shared" si="5"/>
        <v>305</v>
      </c>
      <c r="L31" s="31">
        <f t="shared" si="5"/>
        <v>320</v>
      </c>
      <c r="M31" s="31">
        <f t="shared" si="5"/>
        <v>335</v>
      </c>
      <c r="N31" s="31">
        <f t="shared" si="5"/>
        <v>350</v>
      </c>
      <c r="O31" s="31">
        <f t="shared" si="5"/>
        <v>365</v>
      </c>
      <c r="P31" s="31">
        <f t="shared" si="5"/>
        <v>380</v>
      </c>
      <c r="Q31" s="32"/>
    </row>
    <row r="32" spans="1:17" x14ac:dyDescent="0.2">
      <c r="C32" s="34"/>
      <c r="D32" s="35"/>
      <c r="E32" s="36"/>
      <c r="F32" s="36"/>
      <c r="G32" s="36"/>
      <c r="H32" s="36"/>
      <c r="I32" s="36"/>
      <c r="J32" s="36"/>
      <c r="K32" s="36"/>
      <c r="L32" s="36"/>
      <c r="M32" s="36"/>
      <c r="N32" s="36"/>
      <c r="O32" s="36"/>
      <c r="P32" s="36"/>
      <c r="Q32" s="37"/>
    </row>
    <row r="33" spans="2:17" x14ac:dyDescent="0.2">
      <c r="B33" s="23" t="str">
        <f>D20</f>
        <v>Bench Press</v>
      </c>
      <c r="C33" s="24" t="s">
        <v>36</v>
      </c>
      <c r="D33" s="29" t="s">
        <v>37</v>
      </c>
      <c r="E33" s="26">
        <v>45</v>
      </c>
      <c r="F33" s="39"/>
      <c r="G33" s="26">
        <v>45</v>
      </c>
      <c r="H33" s="39"/>
      <c r="I33" s="26">
        <v>45</v>
      </c>
      <c r="J33" s="39"/>
      <c r="K33" s="26">
        <v>45</v>
      </c>
      <c r="L33" s="39"/>
      <c r="M33" s="26">
        <v>45</v>
      </c>
      <c r="N33" s="39"/>
      <c r="O33" s="26">
        <v>45</v>
      </c>
      <c r="P33" s="40"/>
    </row>
    <row r="34" spans="2:17" x14ac:dyDescent="0.2">
      <c r="C34" s="24" t="s">
        <v>36</v>
      </c>
      <c r="D34" s="29" t="s">
        <v>38</v>
      </c>
      <c r="E34" s="30">
        <f>FLOOR(PRODUCT(0.5,E37),5)</f>
        <v>60</v>
      </c>
      <c r="F34" s="41"/>
      <c r="G34" s="30">
        <f>FLOOR(PRODUCT(0.5,G37),5)</f>
        <v>70</v>
      </c>
      <c r="H34" s="41"/>
      <c r="I34" s="30">
        <f>FLOOR(PRODUCT(0.5,I37),5)</f>
        <v>75</v>
      </c>
      <c r="J34" s="41"/>
      <c r="K34" s="30">
        <f>FLOOR(PRODUCT(0.5,K37),5)</f>
        <v>85</v>
      </c>
      <c r="L34" s="41"/>
      <c r="M34" s="30">
        <f>FLOOR(PRODUCT(0.5,M37),5)</f>
        <v>90</v>
      </c>
      <c r="N34" s="41"/>
      <c r="O34" s="30">
        <f>FLOOR(PRODUCT(0.5,O37),5)</f>
        <v>100</v>
      </c>
      <c r="P34" s="3"/>
    </row>
    <row r="35" spans="2:17" x14ac:dyDescent="0.2">
      <c r="C35" s="24" t="s">
        <v>36</v>
      </c>
      <c r="D35" s="29" t="s">
        <v>39</v>
      </c>
      <c r="E35" s="30">
        <f>FLOOR(PRODUCT(0.7,E37),5)</f>
        <v>85</v>
      </c>
      <c r="F35" s="41"/>
      <c r="G35" s="30">
        <f>FLOOR(PRODUCT(0.7,G37),5)</f>
        <v>95</v>
      </c>
      <c r="H35" s="41"/>
      <c r="I35" s="30">
        <f>FLOOR(PRODUCT(0.7,I37),5)</f>
        <v>105</v>
      </c>
      <c r="J35" s="41"/>
      <c r="K35" s="30">
        <f>FLOOR(PRODUCT(0.7,K37),5)</f>
        <v>115</v>
      </c>
      <c r="L35" s="41"/>
      <c r="M35" s="30">
        <f>FLOOR(PRODUCT(0.7,M37),5)</f>
        <v>125</v>
      </c>
      <c r="N35" s="41"/>
      <c r="O35" s="30">
        <f>FLOOR(PRODUCT(0.7,O37),5)</f>
        <v>140</v>
      </c>
      <c r="P35" s="3"/>
    </row>
    <row r="36" spans="2:17" x14ac:dyDescent="0.2">
      <c r="C36" s="24" t="s">
        <v>36</v>
      </c>
      <c r="D36" s="29" t="s">
        <v>40</v>
      </c>
      <c r="E36" s="30">
        <f>FLOOR(PRODUCT(0.9,E37),5)</f>
        <v>110</v>
      </c>
      <c r="F36" s="41"/>
      <c r="G36" s="30">
        <f>FLOOR(PRODUCT(0.9,G37),5)</f>
        <v>125</v>
      </c>
      <c r="H36" s="41"/>
      <c r="I36" s="30">
        <f>FLOOR(PRODUCT(0.9,I37),5)</f>
        <v>135</v>
      </c>
      <c r="J36" s="41"/>
      <c r="K36" s="30">
        <f>FLOOR(PRODUCT(0.9,K37),5)</f>
        <v>150</v>
      </c>
      <c r="L36" s="41"/>
      <c r="M36" s="30">
        <f>FLOOR(PRODUCT(0.9,M37),5)</f>
        <v>165</v>
      </c>
      <c r="N36" s="41"/>
      <c r="O36" s="30">
        <f>FLOOR(PRODUCT(0.9,O37),5)</f>
        <v>180</v>
      </c>
      <c r="P36" s="3"/>
    </row>
    <row r="37" spans="2:17" x14ac:dyDescent="0.2">
      <c r="C37" s="24" t="s">
        <v>41</v>
      </c>
      <c r="D37" s="29" t="s">
        <v>42</v>
      </c>
      <c r="E37" s="31">
        <f>ROUND(((H20-(H20*$J$20))/$F$17),(0/5))*$F$17</f>
        <v>125</v>
      </c>
      <c r="F37" s="43"/>
      <c r="G37" s="31">
        <f>F62+$I$20</f>
        <v>140</v>
      </c>
      <c r="H37" s="43"/>
      <c r="I37" s="31">
        <f>H62+$I$20</f>
        <v>155</v>
      </c>
      <c r="J37" s="43"/>
      <c r="K37" s="31">
        <f>J62+$I$20</f>
        <v>170</v>
      </c>
      <c r="L37" s="43"/>
      <c r="M37" s="31">
        <f>L62+$I$20</f>
        <v>185</v>
      </c>
      <c r="N37" s="43"/>
      <c r="O37" s="31">
        <f>N62+$I$20</f>
        <v>200</v>
      </c>
      <c r="P37" s="44"/>
    </row>
    <row r="38" spans="2:17" x14ac:dyDescent="0.2">
      <c r="C38" s="1"/>
      <c r="D38" s="41"/>
      <c r="E38" s="36"/>
      <c r="F38" s="36"/>
      <c r="G38" s="36"/>
      <c r="H38" s="36"/>
      <c r="I38" s="36"/>
      <c r="J38" s="36"/>
      <c r="K38" s="36"/>
      <c r="L38" s="36"/>
      <c r="M38" s="36"/>
      <c r="N38" s="36"/>
      <c r="O38" s="36"/>
      <c r="P38" s="36"/>
      <c r="Q38" s="37"/>
    </row>
    <row r="39" spans="2:17" x14ac:dyDescent="0.2">
      <c r="B39" s="23" t="str">
        <f>D23</f>
        <v>Press</v>
      </c>
      <c r="C39" s="24" t="s">
        <v>36</v>
      </c>
      <c r="D39" s="45" t="s">
        <v>37</v>
      </c>
      <c r="E39" s="46"/>
      <c r="F39" s="26">
        <v>45</v>
      </c>
      <c r="G39" s="39"/>
      <c r="H39" s="26">
        <v>45</v>
      </c>
      <c r="I39" s="39"/>
      <c r="J39" s="26">
        <v>45</v>
      </c>
      <c r="K39" s="39"/>
      <c r="L39" s="26">
        <v>45</v>
      </c>
      <c r="M39" s="39"/>
      <c r="N39" s="26">
        <v>45</v>
      </c>
      <c r="O39" s="39"/>
      <c r="P39" s="26">
        <v>45</v>
      </c>
      <c r="Q39" s="27"/>
    </row>
    <row r="40" spans="2:17" x14ac:dyDescent="0.2">
      <c r="C40" s="24" t="s">
        <v>36</v>
      </c>
      <c r="D40" s="45" t="s">
        <v>38</v>
      </c>
      <c r="E40" s="1"/>
      <c r="F40" s="30">
        <f>FLOOR(PRODUCT(0.55,F43),5)</f>
        <v>35</v>
      </c>
      <c r="G40" s="41"/>
      <c r="H40" s="30">
        <f>FLOOR(PRODUCT(0.55,H43),5)</f>
        <v>45</v>
      </c>
      <c r="I40" s="41"/>
      <c r="J40" s="30">
        <f>FLOOR(PRODUCT(0.55,J43),5)</f>
        <v>55</v>
      </c>
      <c r="K40" s="41"/>
      <c r="L40" s="30">
        <f>FLOOR(PRODUCT(0.55,L43),5)</f>
        <v>60</v>
      </c>
      <c r="M40" s="41"/>
      <c r="N40" s="30">
        <f>FLOOR(PRODUCT(0.55,N43),5)</f>
        <v>70</v>
      </c>
      <c r="O40" s="41"/>
      <c r="P40" s="30">
        <f>FLOOR(PRODUCT(0.55,P43),5)</f>
        <v>75</v>
      </c>
      <c r="Q40" s="27"/>
    </row>
    <row r="41" spans="2:17" x14ac:dyDescent="0.2">
      <c r="C41" s="24" t="s">
        <v>36</v>
      </c>
      <c r="D41" s="45" t="s">
        <v>39</v>
      </c>
      <c r="E41" s="1"/>
      <c r="F41" s="30">
        <f>FLOOR(PRODUCT(0.7,F43),5)</f>
        <v>45</v>
      </c>
      <c r="G41" s="41"/>
      <c r="H41" s="30">
        <f>FLOOR(PRODUCT(0.7,H43),5)</f>
        <v>55</v>
      </c>
      <c r="I41" s="41"/>
      <c r="J41" s="30">
        <f>FLOOR(PRODUCT(0.7,J43),5)</f>
        <v>70</v>
      </c>
      <c r="K41" s="41"/>
      <c r="L41" s="30">
        <f>FLOOR(PRODUCT(0.7,L43),5)</f>
        <v>80</v>
      </c>
      <c r="M41" s="41"/>
      <c r="N41" s="30">
        <f>FLOOR(PRODUCT(0.7,N43),5)</f>
        <v>90</v>
      </c>
      <c r="O41" s="41"/>
      <c r="P41" s="30">
        <f>FLOOR(PRODUCT(0.7,P43),5)</f>
        <v>100</v>
      </c>
      <c r="Q41" s="27"/>
    </row>
    <row r="42" spans="2:17" x14ac:dyDescent="0.2">
      <c r="C42" s="24" t="s">
        <v>36</v>
      </c>
      <c r="D42" s="45" t="s">
        <v>40</v>
      </c>
      <c r="E42" s="1"/>
      <c r="F42" s="30">
        <f>FLOOR(PRODUCT(0.85,F43),5)</f>
        <v>55</v>
      </c>
      <c r="G42" s="41"/>
      <c r="H42" s="30">
        <f>FLOOR(PRODUCT(0.85,H43),5)</f>
        <v>70</v>
      </c>
      <c r="I42" s="41"/>
      <c r="J42" s="30">
        <f>FLOOR(PRODUCT(0.85,J43),5)</f>
        <v>85</v>
      </c>
      <c r="K42" s="41"/>
      <c r="L42" s="30">
        <f>FLOOR(PRODUCT(0.85,L43),5)</f>
        <v>95</v>
      </c>
      <c r="M42" s="41"/>
      <c r="N42" s="30">
        <f>FLOOR(PRODUCT(0.85,N43),5)</f>
        <v>110</v>
      </c>
      <c r="O42" s="41"/>
      <c r="P42" s="30">
        <f>FLOOR(PRODUCT(0.85,P43),5)</f>
        <v>120</v>
      </c>
      <c r="Q42" s="27"/>
    </row>
    <row r="43" spans="2:17" x14ac:dyDescent="0.2">
      <c r="C43" s="24" t="s">
        <v>41</v>
      </c>
      <c r="D43" s="45" t="s">
        <v>45</v>
      </c>
      <c r="E43" s="48"/>
      <c r="F43" s="47">
        <f>E68+$I$23</f>
        <v>70</v>
      </c>
      <c r="G43" s="43"/>
      <c r="H43" s="47">
        <f>G68+$I$23</f>
        <v>85</v>
      </c>
      <c r="I43" s="43"/>
      <c r="J43" s="47">
        <f>I68+$I$23</f>
        <v>100</v>
      </c>
      <c r="K43" s="43"/>
      <c r="L43" s="47">
        <f>K68+$I$23</f>
        <v>115</v>
      </c>
      <c r="M43" s="43"/>
      <c r="N43" s="47">
        <f>M68+$I$23</f>
        <v>130</v>
      </c>
      <c r="O43" s="43"/>
      <c r="P43" s="47">
        <f>O68+$I$23</f>
        <v>145</v>
      </c>
      <c r="Q43" s="32"/>
    </row>
    <row r="44" spans="2:17" x14ac:dyDescent="0.2">
      <c r="C44" s="1"/>
      <c r="D44" s="41"/>
      <c r="E44" s="36"/>
      <c r="F44" s="36"/>
      <c r="G44" s="36"/>
      <c r="H44" s="36"/>
      <c r="I44" s="36"/>
      <c r="J44" s="36"/>
      <c r="K44" s="36"/>
      <c r="L44" s="36"/>
      <c r="M44" s="36"/>
      <c r="N44" s="36"/>
      <c r="O44" s="36"/>
      <c r="P44" s="36"/>
      <c r="Q44" s="37"/>
    </row>
    <row r="45" spans="2:17" x14ac:dyDescent="0.2">
      <c r="B45" s="49" t="s">
        <v>46</v>
      </c>
      <c r="C45" s="24" t="s">
        <v>41</v>
      </c>
      <c r="D45" s="29" t="s">
        <v>47</v>
      </c>
      <c r="E45" s="50"/>
      <c r="F45" s="51"/>
      <c r="G45" s="51"/>
      <c r="H45" s="51"/>
      <c r="I45" s="51"/>
      <c r="J45" s="51"/>
      <c r="K45" s="51"/>
      <c r="L45" s="51"/>
      <c r="M45" s="51"/>
      <c r="N45" s="51"/>
      <c r="O45" s="51"/>
      <c r="P45" s="51"/>
      <c r="Q45" s="52"/>
    </row>
    <row r="46" spans="2:17" x14ac:dyDescent="0.2">
      <c r="C46" s="1"/>
      <c r="D46" s="29" t="s">
        <v>48</v>
      </c>
      <c r="E46" s="50"/>
      <c r="F46" s="51"/>
      <c r="G46" s="51"/>
      <c r="H46" s="51"/>
      <c r="I46" s="51"/>
      <c r="J46" s="51"/>
      <c r="K46" s="51"/>
      <c r="L46" s="51"/>
      <c r="M46" s="51"/>
      <c r="N46" s="51"/>
      <c r="O46" s="51"/>
      <c r="P46" s="51"/>
      <c r="Q46" s="52"/>
    </row>
    <row r="47" spans="2:17" x14ac:dyDescent="0.2">
      <c r="C47" s="54"/>
      <c r="D47" s="29" t="s">
        <v>49</v>
      </c>
      <c r="E47" s="50"/>
      <c r="F47" s="51"/>
      <c r="G47" s="51"/>
      <c r="H47" s="51"/>
      <c r="I47" s="51"/>
      <c r="J47" s="51"/>
      <c r="K47" s="51"/>
      <c r="L47" s="51"/>
      <c r="M47" s="51"/>
      <c r="N47" s="51"/>
      <c r="O47" s="51"/>
      <c r="P47" s="51"/>
      <c r="Q47" s="3"/>
    </row>
    <row r="48" spans="2:17" x14ac:dyDescent="0.2">
      <c r="C48" s="1"/>
      <c r="D48" s="29" t="s">
        <v>51</v>
      </c>
      <c r="E48" s="50"/>
      <c r="F48" s="51"/>
      <c r="G48" s="51"/>
      <c r="H48" s="51"/>
      <c r="I48" s="51"/>
      <c r="J48" s="51"/>
      <c r="K48" s="51"/>
      <c r="L48" s="51"/>
      <c r="M48" s="51"/>
      <c r="N48" s="51"/>
      <c r="O48" s="51"/>
      <c r="P48" s="51"/>
      <c r="Q48" s="3"/>
    </row>
    <row r="49" spans="1:17" x14ac:dyDescent="0.2">
      <c r="E49" s="5"/>
      <c r="F49" s="5"/>
      <c r="G49" s="5"/>
      <c r="H49" s="5"/>
      <c r="I49" s="5"/>
      <c r="J49" s="5"/>
      <c r="K49" s="5"/>
      <c r="L49" s="5"/>
      <c r="M49" s="5"/>
      <c r="N49" s="5"/>
      <c r="O49" s="5"/>
      <c r="P49" s="5"/>
    </row>
    <row r="51" spans="1:17" x14ac:dyDescent="0.2">
      <c r="A51" s="17" t="s">
        <v>58</v>
      </c>
      <c r="B51" s="18"/>
      <c r="C51" s="19"/>
      <c r="D51" s="20" t="s">
        <v>15</v>
      </c>
      <c r="E51" s="20" t="s">
        <v>50</v>
      </c>
      <c r="F51" s="20" t="s">
        <v>18</v>
      </c>
      <c r="G51" s="20" t="s">
        <v>53</v>
      </c>
      <c r="H51" s="20" t="s">
        <v>21</v>
      </c>
      <c r="I51" s="20" t="s">
        <v>55</v>
      </c>
      <c r="J51" s="20" t="s">
        <v>29</v>
      </c>
      <c r="K51" s="20" t="s">
        <v>57</v>
      </c>
      <c r="L51" s="21" t="s">
        <v>31</v>
      </c>
      <c r="M51" s="22" t="s">
        <v>60</v>
      </c>
      <c r="N51" s="22" t="s">
        <v>61</v>
      </c>
      <c r="O51" s="22" t="s">
        <v>62</v>
      </c>
      <c r="P51" s="22" t="s">
        <v>63</v>
      </c>
    </row>
    <row r="52" spans="1:17" x14ac:dyDescent="0.2">
      <c r="B52" s="23" t="str">
        <f>B27</f>
        <v>Squat</v>
      </c>
      <c r="C52" s="24" t="s">
        <v>36</v>
      </c>
      <c r="D52" s="25" t="s">
        <v>37</v>
      </c>
      <c r="E52" s="26">
        <v>45</v>
      </c>
      <c r="F52" s="26">
        <v>45</v>
      </c>
      <c r="G52" s="26">
        <v>45</v>
      </c>
      <c r="H52" s="26">
        <v>45</v>
      </c>
      <c r="I52" s="26">
        <v>45</v>
      </c>
      <c r="J52" s="26">
        <v>45</v>
      </c>
      <c r="K52" s="26">
        <v>45</v>
      </c>
      <c r="L52" s="26">
        <v>45</v>
      </c>
      <c r="M52" s="26">
        <v>45</v>
      </c>
      <c r="N52" s="26">
        <v>45</v>
      </c>
      <c r="O52" s="26">
        <v>45</v>
      </c>
      <c r="P52" s="26">
        <v>45</v>
      </c>
      <c r="Q52" s="27"/>
    </row>
    <row r="53" spans="1:17" x14ac:dyDescent="0.2">
      <c r="C53" s="24" t="s">
        <v>36</v>
      </c>
      <c r="D53" s="29" t="s">
        <v>38</v>
      </c>
      <c r="E53" s="30">
        <f t="shared" ref="E53:P53" si="6">FLOOR(PRODUCT(0.4,E56),5)</f>
        <v>85</v>
      </c>
      <c r="F53" s="30">
        <f t="shared" si="6"/>
        <v>90</v>
      </c>
      <c r="G53" s="30">
        <f t="shared" si="6"/>
        <v>100</v>
      </c>
      <c r="H53" s="30">
        <f t="shared" si="6"/>
        <v>105</v>
      </c>
      <c r="I53" s="30">
        <f t="shared" si="6"/>
        <v>110</v>
      </c>
      <c r="J53" s="30">
        <f t="shared" si="6"/>
        <v>115</v>
      </c>
      <c r="K53" s="30">
        <f t="shared" si="6"/>
        <v>120</v>
      </c>
      <c r="L53" s="30">
        <f t="shared" si="6"/>
        <v>130</v>
      </c>
      <c r="M53" s="30">
        <f t="shared" si="6"/>
        <v>135</v>
      </c>
      <c r="N53" s="30">
        <f t="shared" si="6"/>
        <v>140</v>
      </c>
      <c r="O53" s="30">
        <f t="shared" si="6"/>
        <v>145</v>
      </c>
      <c r="P53" s="30">
        <f t="shared" si="6"/>
        <v>150</v>
      </c>
      <c r="Q53" s="27"/>
    </row>
    <row r="54" spans="1:17" x14ac:dyDescent="0.2">
      <c r="C54" s="24" t="s">
        <v>36</v>
      </c>
      <c r="D54" s="29" t="s">
        <v>39</v>
      </c>
      <c r="E54" s="30">
        <f t="shared" ref="E54:P54" si="7">FLOOR(PRODUCT(0.6,E56),5)</f>
        <v>130</v>
      </c>
      <c r="F54" s="30">
        <f t="shared" si="7"/>
        <v>140</v>
      </c>
      <c r="G54" s="30">
        <f t="shared" si="7"/>
        <v>150</v>
      </c>
      <c r="H54" s="30">
        <f t="shared" si="7"/>
        <v>155</v>
      </c>
      <c r="I54" s="30">
        <f t="shared" si="7"/>
        <v>165</v>
      </c>
      <c r="J54" s="30">
        <f t="shared" si="7"/>
        <v>175</v>
      </c>
      <c r="K54" s="30">
        <f t="shared" si="7"/>
        <v>185</v>
      </c>
      <c r="L54" s="30">
        <f t="shared" si="7"/>
        <v>195</v>
      </c>
      <c r="M54" s="30">
        <f t="shared" si="7"/>
        <v>200</v>
      </c>
      <c r="N54" s="30">
        <f t="shared" si="7"/>
        <v>210</v>
      </c>
      <c r="O54" s="30">
        <f t="shared" si="7"/>
        <v>220</v>
      </c>
      <c r="P54" s="30">
        <f t="shared" si="7"/>
        <v>230</v>
      </c>
      <c r="Q54" s="27"/>
    </row>
    <row r="55" spans="1:17" x14ac:dyDescent="0.2">
      <c r="C55" s="24" t="s">
        <v>36</v>
      </c>
      <c r="D55" s="29" t="s">
        <v>40</v>
      </c>
      <c r="E55" s="30">
        <f t="shared" ref="E55:P55" si="8">FLOOR(PRODUCT(0.8,E56),5)</f>
        <v>175</v>
      </c>
      <c r="F55" s="30">
        <f t="shared" si="8"/>
        <v>185</v>
      </c>
      <c r="G55" s="30">
        <f t="shared" si="8"/>
        <v>200</v>
      </c>
      <c r="H55" s="30">
        <f t="shared" si="8"/>
        <v>210</v>
      </c>
      <c r="I55" s="30">
        <f t="shared" si="8"/>
        <v>220</v>
      </c>
      <c r="J55" s="30">
        <f t="shared" si="8"/>
        <v>235</v>
      </c>
      <c r="K55" s="30">
        <f t="shared" si="8"/>
        <v>245</v>
      </c>
      <c r="L55" s="30">
        <f t="shared" si="8"/>
        <v>260</v>
      </c>
      <c r="M55" s="30">
        <f t="shared" si="8"/>
        <v>270</v>
      </c>
      <c r="N55" s="30">
        <f t="shared" si="8"/>
        <v>280</v>
      </c>
      <c r="O55" s="30">
        <f t="shared" si="8"/>
        <v>295</v>
      </c>
      <c r="P55" s="30">
        <f t="shared" si="8"/>
        <v>305</v>
      </c>
      <c r="Q55" s="27"/>
    </row>
    <row r="56" spans="1:17" x14ac:dyDescent="0.2">
      <c r="C56" s="24" t="s">
        <v>41</v>
      </c>
      <c r="D56" s="29" t="s">
        <v>42</v>
      </c>
      <c r="E56" s="31">
        <f>(ROUND(((H19-(H19*$J$19))/$F$17),(0/5))*$F$17)+$I$19</f>
        <v>220</v>
      </c>
      <c r="F56" s="31">
        <f t="shared" ref="F56:P56" si="9">F31+$I$19</f>
        <v>235</v>
      </c>
      <c r="G56" s="31">
        <f t="shared" si="9"/>
        <v>250</v>
      </c>
      <c r="H56" s="31">
        <f t="shared" si="9"/>
        <v>265</v>
      </c>
      <c r="I56" s="31">
        <f t="shared" si="9"/>
        <v>280</v>
      </c>
      <c r="J56" s="31">
        <f t="shared" si="9"/>
        <v>295</v>
      </c>
      <c r="K56" s="31">
        <f t="shared" si="9"/>
        <v>310</v>
      </c>
      <c r="L56" s="31">
        <f t="shared" si="9"/>
        <v>325</v>
      </c>
      <c r="M56" s="31">
        <f t="shared" si="9"/>
        <v>340</v>
      </c>
      <c r="N56" s="31">
        <f t="shared" si="9"/>
        <v>355</v>
      </c>
      <c r="O56" s="31">
        <f t="shared" si="9"/>
        <v>370</v>
      </c>
      <c r="P56" s="31">
        <f t="shared" si="9"/>
        <v>385</v>
      </c>
      <c r="Q56" s="32"/>
    </row>
    <row r="57" spans="1:17" x14ac:dyDescent="0.2">
      <c r="C57" s="34"/>
      <c r="D57" s="35"/>
      <c r="E57" s="36"/>
      <c r="F57" s="36"/>
      <c r="G57" s="36"/>
      <c r="H57" s="36"/>
      <c r="I57" s="36"/>
      <c r="J57" s="36"/>
      <c r="K57" s="36"/>
      <c r="L57" s="36"/>
      <c r="M57" s="36"/>
      <c r="N57" s="36"/>
      <c r="O57" s="36"/>
      <c r="P57" s="36"/>
      <c r="Q57" s="37"/>
    </row>
    <row r="58" spans="1:17" x14ac:dyDescent="0.2">
      <c r="B58" s="23" t="str">
        <f>D20</f>
        <v>Bench Press</v>
      </c>
      <c r="C58" s="24" t="s">
        <v>36</v>
      </c>
      <c r="D58" s="45" t="s">
        <v>37</v>
      </c>
      <c r="E58" s="46"/>
      <c r="F58" s="26">
        <v>45</v>
      </c>
      <c r="G58" s="39"/>
      <c r="H58" s="26">
        <v>45</v>
      </c>
      <c r="I58" s="39"/>
      <c r="J58" s="26">
        <v>45</v>
      </c>
      <c r="K58" s="39"/>
      <c r="L58" s="26">
        <v>45</v>
      </c>
      <c r="M58" s="39"/>
      <c r="N58" s="26">
        <v>45</v>
      </c>
      <c r="O58" s="39"/>
      <c r="P58" s="26">
        <v>45</v>
      </c>
      <c r="Q58" s="3"/>
    </row>
    <row r="59" spans="1:17" x14ac:dyDescent="0.2">
      <c r="C59" s="24" t="s">
        <v>36</v>
      </c>
      <c r="D59" s="45" t="s">
        <v>38</v>
      </c>
      <c r="E59" s="1"/>
      <c r="F59" s="30">
        <f>FLOOR(PRODUCT(0.5,F62),5)</f>
        <v>65</v>
      </c>
      <c r="G59" s="41"/>
      <c r="H59" s="30">
        <f>FLOOR(PRODUCT(0.5,H62),5)</f>
        <v>75</v>
      </c>
      <c r="I59" s="41"/>
      <c r="J59" s="30">
        <f>FLOOR(PRODUCT(0.5,J62),5)</f>
        <v>80</v>
      </c>
      <c r="K59" s="41"/>
      <c r="L59" s="30">
        <f>FLOOR(PRODUCT(0.5,L62),5)</f>
        <v>90</v>
      </c>
      <c r="M59" s="41"/>
      <c r="N59" s="30">
        <f>FLOOR(PRODUCT(0.5,N62),5)</f>
        <v>95</v>
      </c>
      <c r="O59" s="41"/>
      <c r="P59" s="30">
        <f>FLOOR(PRODUCT(0.5,P62),5)</f>
        <v>105</v>
      </c>
      <c r="Q59" s="3"/>
    </row>
    <row r="60" spans="1:17" x14ac:dyDescent="0.2">
      <c r="C60" s="24" t="s">
        <v>36</v>
      </c>
      <c r="D60" s="45" t="s">
        <v>39</v>
      </c>
      <c r="E60" s="1"/>
      <c r="F60" s="30">
        <f>FLOOR(PRODUCT(0.7,F62),5)</f>
        <v>90</v>
      </c>
      <c r="G60" s="41"/>
      <c r="H60" s="30">
        <f>FLOOR(PRODUCT(0.7,H62),5)</f>
        <v>105</v>
      </c>
      <c r="I60" s="41"/>
      <c r="J60" s="30">
        <f>FLOOR(PRODUCT(0.7,J62),5)</f>
        <v>115</v>
      </c>
      <c r="K60" s="41"/>
      <c r="L60" s="30">
        <f>FLOOR(PRODUCT(0.7,L62),5)</f>
        <v>125</v>
      </c>
      <c r="M60" s="41"/>
      <c r="N60" s="30">
        <f>FLOOR(PRODUCT(0.7,N62),5)</f>
        <v>135</v>
      </c>
      <c r="O60" s="41"/>
      <c r="P60" s="30">
        <f>FLOOR(PRODUCT(0.7,P62),5)</f>
        <v>145</v>
      </c>
      <c r="Q60" s="3"/>
    </row>
    <row r="61" spans="1:17" x14ac:dyDescent="0.2">
      <c r="C61" s="24" t="s">
        <v>36</v>
      </c>
      <c r="D61" s="45" t="s">
        <v>40</v>
      </c>
      <c r="E61" s="1"/>
      <c r="F61" s="30">
        <f>FLOOR(PRODUCT(0.9,F62),5)</f>
        <v>120</v>
      </c>
      <c r="G61" s="41"/>
      <c r="H61" s="30">
        <f>FLOOR(PRODUCT(0.9,H62),5)</f>
        <v>135</v>
      </c>
      <c r="I61" s="41"/>
      <c r="J61" s="30">
        <f>FLOOR(PRODUCT(0.9,J62),5)</f>
        <v>145</v>
      </c>
      <c r="K61" s="41"/>
      <c r="L61" s="30">
        <f>FLOOR(PRODUCT(0.9,L62),5)</f>
        <v>160</v>
      </c>
      <c r="M61" s="41"/>
      <c r="N61" s="30">
        <f>FLOOR(PRODUCT(0.9,N62),5)</f>
        <v>175</v>
      </c>
      <c r="O61" s="41"/>
      <c r="P61" s="30">
        <f>FLOOR(PRODUCT(0.9,P62),5)</f>
        <v>185</v>
      </c>
      <c r="Q61" s="3"/>
    </row>
    <row r="62" spans="1:17" x14ac:dyDescent="0.2">
      <c r="C62" s="24" t="s">
        <v>41</v>
      </c>
      <c r="D62" s="45" t="s">
        <v>42</v>
      </c>
      <c r="E62" s="48"/>
      <c r="F62" s="31">
        <f>E93+$I$20</f>
        <v>135</v>
      </c>
      <c r="G62" s="43"/>
      <c r="H62" s="31">
        <f>G93+$I$20</f>
        <v>150</v>
      </c>
      <c r="I62" s="43"/>
      <c r="J62" s="31">
        <f>I93+$I$20</f>
        <v>165</v>
      </c>
      <c r="K62" s="43"/>
      <c r="L62" s="31">
        <f>K93+$I$20</f>
        <v>180</v>
      </c>
      <c r="M62" s="43"/>
      <c r="N62" s="31">
        <f>M93+$I$20</f>
        <v>195</v>
      </c>
      <c r="O62" s="43"/>
      <c r="P62" s="31">
        <f>O93+$I$20</f>
        <v>210</v>
      </c>
      <c r="Q62" s="3"/>
    </row>
    <row r="63" spans="1:17" x14ac:dyDescent="0.2">
      <c r="C63" s="1"/>
      <c r="D63" s="41"/>
      <c r="E63" s="36"/>
      <c r="F63" s="36"/>
      <c r="G63" s="36"/>
      <c r="H63" s="36"/>
      <c r="I63" s="36"/>
      <c r="J63" s="36"/>
      <c r="K63" s="36"/>
      <c r="L63" s="36"/>
      <c r="M63" s="36"/>
      <c r="N63" s="36"/>
      <c r="O63" s="36"/>
      <c r="P63" s="36"/>
      <c r="Q63" s="37"/>
    </row>
    <row r="64" spans="1:17" x14ac:dyDescent="0.2">
      <c r="B64" s="23" t="str">
        <f>D23</f>
        <v>Press</v>
      </c>
      <c r="C64" s="24" t="s">
        <v>36</v>
      </c>
      <c r="D64" s="29" t="s">
        <v>37</v>
      </c>
      <c r="E64" s="26">
        <v>45</v>
      </c>
      <c r="F64" s="39"/>
      <c r="G64" s="26">
        <v>45</v>
      </c>
      <c r="H64" s="39"/>
      <c r="I64" s="26">
        <v>45</v>
      </c>
      <c r="J64" s="39"/>
      <c r="K64" s="26">
        <v>45</v>
      </c>
      <c r="L64" s="39"/>
      <c r="M64" s="26">
        <v>45</v>
      </c>
      <c r="N64" s="39"/>
      <c r="O64" s="26">
        <v>45</v>
      </c>
      <c r="P64" s="57"/>
    </row>
    <row r="65" spans="2:17" x14ac:dyDescent="0.2">
      <c r="C65" s="24" t="s">
        <v>36</v>
      </c>
      <c r="D65" s="29" t="s">
        <v>38</v>
      </c>
      <c r="E65" s="30">
        <f>FLOOR(PRODUCT(0.55,E68),5)</f>
        <v>35</v>
      </c>
      <c r="F65" s="41"/>
      <c r="G65" s="30">
        <f>FLOOR(PRODUCT(0.55,G68),5)</f>
        <v>40</v>
      </c>
      <c r="H65" s="41"/>
      <c r="I65" s="30">
        <f>FLOOR(PRODUCT(0.55,I68),5)</f>
        <v>50</v>
      </c>
      <c r="J65" s="41"/>
      <c r="K65" s="30">
        <f>FLOOR(PRODUCT(0.55,K68),5)</f>
        <v>60</v>
      </c>
      <c r="L65" s="41"/>
      <c r="M65" s="30">
        <f>FLOOR(PRODUCT(0.55,M68),5)</f>
        <v>65</v>
      </c>
      <c r="N65" s="41"/>
      <c r="O65" s="30">
        <f>FLOOR(PRODUCT(0.55,O68),5)</f>
        <v>75</v>
      </c>
      <c r="P65" s="27"/>
    </row>
    <row r="66" spans="2:17" x14ac:dyDescent="0.2">
      <c r="C66" s="24" t="s">
        <v>36</v>
      </c>
      <c r="D66" s="29" t="s">
        <v>39</v>
      </c>
      <c r="E66" s="30">
        <f>FLOOR(PRODUCT(0.7,E68),5)</f>
        <v>45</v>
      </c>
      <c r="F66" s="41"/>
      <c r="G66" s="30">
        <f>FLOOR(PRODUCT(0.7,G68),5)</f>
        <v>55</v>
      </c>
      <c r="H66" s="41"/>
      <c r="I66" s="30">
        <f>FLOOR(PRODUCT(0.7,I68),5)</f>
        <v>65</v>
      </c>
      <c r="J66" s="41"/>
      <c r="K66" s="30">
        <f>FLOOR(PRODUCT(0.7,K68),5)</f>
        <v>75</v>
      </c>
      <c r="L66" s="41"/>
      <c r="M66" s="30">
        <f>FLOOR(PRODUCT(0.7,M68),5)</f>
        <v>85</v>
      </c>
      <c r="N66" s="41"/>
      <c r="O66" s="30">
        <f>FLOOR(PRODUCT(0.7,O68),5)</f>
        <v>95</v>
      </c>
      <c r="P66" s="27"/>
    </row>
    <row r="67" spans="2:17" x14ac:dyDescent="0.2">
      <c r="C67" s="24" t="s">
        <v>36</v>
      </c>
      <c r="D67" s="29" t="s">
        <v>40</v>
      </c>
      <c r="E67" s="30">
        <f>FLOOR(PRODUCT(0.85,E68),5)</f>
        <v>55</v>
      </c>
      <c r="F67" s="41"/>
      <c r="G67" s="30">
        <f>FLOOR(PRODUCT(0.85,G68),5)</f>
        <v>65</v>
      </c>
      <c r="H67" s="41"/>
      <c r="I67" s="30">
        <f>FLOOR(PRODUCT(0.85,I68),5)</f>
        <v>80</v>
      </c>
      <c r="J67" s="41"/>
      <c r="K67" s="30">
        <f>FLOOR(PRODUCT(0.85,K68),5)</f>
        <v>90</v>
      </c>
      <c r="L67" s="41"/>
      <c r="M67" s="30">
        <f>FLOOR(PRODUCT(0.85,M68),5)</f>
        <v>105</v>
      </c>
      <c r="N67" s="41"/>
      <c r="O67" s="30">
        <f>FLOOR(PRODUCT(0.85,O68),5)</f>
        <v>115</v>
      </c>
      <c r="P67" s="27"/>
    </row>
    <row r="68" spans="2:17" x14ac:dyDescent="0.2">
      <c r="C68" s="24" t="s">
        <v>41</v>
      </c>
      <c r="D68" s="29" t="s">
        <v>45</v>
      </c>
      <c r="E68" s="31">
        <f>ROUND(((H23-(H23*$J$20))/$F$17),(0/5))*$F$17</f>
        <v>65</v>
      </c>
      <c r="F68" s="43"/>
      <c r="G68" s="47">
        <f>F99+$I$23</f>
        <v>80</v>
      </c>
      <c r="H68" s="43"/>
      <c r="I68" s="47">
        <f>H99+$I$23</f>
        <v>95</v>
      </c>
      <c r="J68" s="43"/>
      <c r="K68" s="47">
        <f>J99+$I$23</f>
        <v>110</v>
      </c>
      <c r="L68" s="43"/>
      <c r="M68" s="47">
        <f>L99+$I$23</f>
        <v>125</v>
      </c>
      <c r="N68" s="43"/>
      <c r="O68" s="47">
        <f>N99+$I$23</f>
        <v>140</v>
      </c>
      <c r="P68" s="58"/>
    </row>
    <row r="69" spans="2:17" x14ac:dyDescent="0.2">
      <c r="C69" s="1"/>
      <c r="D69" s="41"/>
      <c r="E69" s="36"/>
      <c r="F69" s="36"/>
      <c r="G69" s="36"/>
      <c r="H69" s="36"/>
      <c r="I69" s="36"/>
      <c r="J69" s="36"/>
      <c r="K69" s="36"/>
      <c r="L69" s="36"/>
      <c r="M69" s="36"/>
      <c r="N69" s="36"/>
      <c r="O69" s="36"/>
      <c r="P69" s="68"/>
    </row>
    <row r="70" spans="2:17" x14ac:dyDescent="0.2">
      <c r="B70" s="23" t="str">
        <f>D22</f>
        <v>Deadlift</v>
      </c>
      <c r="C70" s="24" t="s">
        <v>36</v>
      </c>
      <c r="D70" s="29" t="s">
        <v>37</v>
      </c>
      <c r="E70" s="30">
        <f>FLOOR(PRODUCT(0.4,E73),5)</f>
        <v>70</v>
      </c>
      <c r="F70" s="39"/>
      <c r="G70" s="30">
        <f>FLOOR(PRODUCT(0.4,G73),5)</f>
        <v>80</v>
      </c>
      <c r="H70" s="39"/>
      <c r="I70" s="30">
        <f>FLOOR(PRODUCT(0.4,I73),5)</f>
        <v>85</v>
      </c>
      <c r="J70" s="39"/>
      <c r="K70" s="30">
        <f>FLOOR(PRODUCT(0.4,K73),5)</f>
        <v>90</v>
      </c>
      <c r="L70" s="39"/>
      <c r="M70" s="30">
        <f>FLOOR(PRODUCT(0.4,M73),5)</f>
        <v>95</v>
      </c>
      <c r="N70" s="39"/>
      <c r="O70" s="30">
        <f>FLOOR(PRODUCT(0.4,O73),5)</f>
        <v>100</v>
      </c>
      <c r="P70" s="40"/>
    </row>
    <row r="71" spans="2:17" x14ac:dyDescent="0.2">
      <c r="C71" s="24" t="s">
        <v>36</v>
      </c>
      <c r="D71" s="29" t="s">
        <v>39</v>
      </c>
      <c r="E71" s="30">
        <f>FLOOR(PRODUCT(0.6,E73),5)</f>
        <v>110</v>
      </c>
      <c r="F71" s="41"/>
      <c r="G71" s="30">
        <f>FLOOR(PRODUCT(0.6,G73),5)</f>
        <v>120</v>
      </c>
      <c r="H71" s="41"/>
      <c r="I71" s="30">
        <f>FLOOR(PRODUCT(0.6,I73),5)</f>
        <v>125</v>
      </c>
      <c r="J71" s="41"/>
      <c r="K71" s="30">
        <f>FLOOR(PRODUCT(0.6,K73),5)</f>
        <v>135</v>
      </c>
      <c r="L71" s="41"/>
      <c r="M71" s="30">
        <f>FLOOR(PRODUCT(0.6,M73),5)</f>
        <v>145</v>
      </c>
      <c r="N71" s="41"/>
      <c r="O71" s="30">
        <f>FLOOR(PRODUCT(0.6,O73),5)</f>
        <v>155</v>
      </c>
      <c r="P71" s="3"/>
    </row>
    <row r="72" spans="2:17" x14ac:dyDescent="0.2">
      <c r="C72" s="24" t="s">
        <v>36</v>
      </c>
      <c r="D72" s="29" t="s">
        <v>40</v>
      </c>
      <c r="E72" s="30">
        <f>FLOOR(PRODUCT(0.85,E73),5)</f>
        <v>155</v>
      </c>
      <c r="F72" s="41"/>
      <c r="G72" s="30">
        <f>FLOOR(PRODUCT(0.85,G73),5)</f>
        <v>170</v>
      </c>
      <c r="H72" s="41"/>
      <c r="I72" s="30">
        <f>FLOOR(PRODUCT(0.85,I73),5)</f>
        <v>180</v>
      </c>
      <c r="J72" s="41"/>
      <c r="K72" s="30">
        <f>FLOOR(PRODUCT(0.85,K73),5)</f>
        <v>195</v>
      </c>
      <c r="L72" s="41"/>
      <c r="M72" s="30">
        <f>FLOOR(PRODUCT(0.85,M73),5)</f>
        <v>205</v>
      </c>
      <c r="N72" s="41"/>
      <c r="O72" s="30">
        <f>FLOOR(PRODUCT(0.85,O73),5)</f>
        <v>220</v>
      </c>
      <c r="P72" s="3"/>
    </row>
    <row r="73" spans="2:17" x14ac:dyDescent="0.2">
      <c r="C73" s="24" t="s">
        <v>44</v>
      </c>
      <c r="D73" s="29" t="s">
        <v>38</v>
      </c>
      <c r="E73" s="31">
        <f>ROUND(((H22-(H22*$J$21))/$F$17),(0/5))*$F$17</f>
        <v>185</v>
      </c>
      <c r="F73" s="43"/>
      <c r="G73" s="47">
        <f>E73+$I$22</f>
        <v>200</v>
      </c>
      <c r="H73" s="43"/>
      <c r="I73" s="47">
        <f>G73+$I$22</f>
        <v>215</v>
      </c>
      <c r="J73" s="43"/>
      <c r="K73" s="47">
        <f>I73+$I$22</f>
        <v>230</v>
      </c>
      <c r="L73" s="43"/>
      <c r="M73" s="47">
        <f>K73+$I$22</f>
        <v>245</v>
      </c>
      <c r="N73" s="43"/>
      <c r="O73" s="47">
        <f>M73+$I$22</f>
        <v>260</v>
      </c>
      <c r="P73" s="44"/>
    </row>
    <row r="74" spans="2:17" x14ac:dyDescent="0.2">
      <c r="C74" s="1"/>
      <c r="D74" s="35"/>
      <c r="E74" s="36"/>
      <c r="F74" s="36"/>
      <c r="G74" s="36"/>
      <c r="H74" s="36"/>
      <c r="I74" s="36"/>
      <c r="J74" s="36"/>
      <c r="K74" s="36"/>
      <c r="L74" s="36"/>
      <c r="M74" s="36"/>
      <c r="N74" s="36"/>
      <c r="O74" s="36"/>
      <c r="P74" s="36"/>
      <c r="Q74" s="37"/>
    </row>
    <row r="75" spans="2:17" x14ac:dyDescent="0.2">
      <c r="B75" s="23" t="str">
        <f>D21</f>
        <v>Power Clean</v>
      </c>
      <c r="C75" s="24" t="s">
        <v>36</v>
      </c>
      <c r="D75" s="45" t="s">
        <v>37</v>
      </c>
      <c r="E75" s="46"/>
      <c r="F75" s="26">
        <v>45</v>
      </c>
      <c r="G75" s="39"/>
      <c r="H75" s="26">
        <v>45</v>
      </c>
      <c r="I75" s="39"/>
      <c r="J75" s="26">
        <v>45</v>
      </c>
      <c r="K75" s="39"/>
      <c r="L75" s="26">
        <v>45</v>
      </c>
      <c r="M75" s="39"/>
      <c r="N75" s="26">
        <v>45</v>
      </c>
      <c r="O75" s="39"/>
      <c r="P75" s="26">
        <v>45</v>
      </c>
      <c r="Q75" s="27"/>
    </row>
    <row r="76" spans="2:17" x14ac:dyDescent="0.2">
      <c r="C76" s="24" t="s">
        <v>36</v>
      </c>
      <c r="D76" s="45" t="s">
        <v>38</v>
      </c>
      <c r="E76" s="1"/>
      <c r="F76" s="30">
        <f>FLOOR(PRODUCT(0.55,F79),5)</f>
        <v>20</v>
      </c>
      <c r="G76" s="41"/>
      <c r="H76" s="30">
        <f>FLOOR(PRODUCT(0.55,H79),5)</f>
        <v>25</v>
      </c>
      <c r="I76" s="41"/>
      <c r="J76" s="30">
        <f>FLOOR(PRODUCT(0.55,J79),5)</f>
        <v>30</v>
      </c>
      <c r="K76" s="41"/>
      <c r="L76" s="30">
        <f>FLOOR(PRODUCT(0.55,L79),5)</f>
        <v>30</v>
      </c>
      <c r="M76" s="41"/>
      <c r="N76" s="30">
        <f>FLOOR(PRODUCT(0.55,N79),5)</f>
        <v>35</v>
      </c>
      <c r="O76" s="41"/>
      <c r="P76" s="30">
        <f>FLOOR(PRODUCT(0.55,P79),5)</f>
        <v>35</v>
      </c>
      <c r="Q76" s="27"/>
    </row>
    <row r="77" spans="2:17" x14ac:dyDescent="0.2">
      <c r="C77" s="24" t="s">
        <v>36</v>
      </c>
      <c r="D77" s="45" t="s">
        <v>39</v>
      </c>
      <c r="E77" s="1"/>
      <c r="F77" s="30">
        <f>FLOOR(PRODUCT(0.7,F79),5)</f>
        <v>30</v>
      </c>
      <c r="G77" s="41"/>
      <c r="H77" s="30">
        <f>FLOOR(PRODUCT(0.7,H79),5)</f>
        <v>35</v>
      </c>
      <c r="I77" s="41"/>
      <c r="J77" s="30">
        <f>FLOOR(PRODUCT(0.7,J79),5)</f>
        <v>35</v>
      </c>
      <c r="K77" s="41"/>
      <c r="L77" s="30">
        <f>FLOOR(PRODUCT(0.7,L79),5)</f>
        <v>40</v>
      </c>
      <c r="M77" s="41"/>
      <c r="N77" s="30">
        <f>FLOOR(PRODUCT(0.7,N79),5)</f>
        <v>45</v>
      </c>
      <c r="O77" s="41"/>
      <c r="P77" s="30">
        <f>FLOOR(PRODUCT(0.7,P79),5)</f>
        <v>45</v>
      </c>
      <c r="Q77" s="27"/>
    </row>
    <row r="78" spans="2:17" x14ac:dyDescent="0.2">
      <c r="C78" s="24" t="s">
        <v>36</v>
      </c>
      <c r="D78" s="45" t="s">
        <v>40</v>
      </c>
      <c r="E78" s="1"/>
      <c r="F78" s="30">
        <f>FLOOR(PRODUCT(0.85,F79),5)</f>
        <v>35</v>
      </c>
      <c r="G78" s="41"/>
      <c r="H78" s="30">
        <f>FLOOR(PRODUCT(0.85,H79),5)</f>
        <v>40</v>
      </c>
      <c r="I78" s="41"/>
      <c r="J78" s="30">
        <f>FLOOR(PRODUCT(0.85,J79),5)</f>
        <v>45</v>
      </c>
      <c r="K78" s="41"/>
      <c r="L78" s="30">
        <f>FLOOR(PRODUCT(0.85,L79),5)</f>
        <v>50</v>
      </c>
      <c r="M78" s="41"/>
      <c r="N78" s="30">
        <f>FLOOR(PRODUCT(0.85,N79),5)</f>
        <v>55</v>
      </c>
      <c r="O78" s="41"/>
      <c r="P78" s="30">
        <f>FLOOR(PRODUCT(0.85,P79),5)</f>
        <v>55</v>
      </c>
      <c r="Q78" s="27"/>
    </row>
    <row r="79" spans="2:17" x14ac:dyDescent="0.2">
      <c r="C79" s="24" t="s">
        <v>41</v>
      </c>
      <c r="D79" s="45" t="s">
        <v>45</v>
      </c>
      <c r="E79" s="1"/>
      <c r="F79" s="31">
        <f>ROUND(((H21-(H21*$J$20))/$F$17),(0/5))*$F$17</f>
        <v>45</v>
      </c>
      <c r="G79" s="41"/>
      <c r="H79" s="47">
        <f>F79+$I$21</f>
        <v>50</v>
      </c>
      <c r="I79" s="41"/>
      <c r="J79" s="47">
        <f>H79+$I$21</f>
        <v>55</v>
      </c>
      <c r="K79" s="41"/>
      <c r="L79" s="47">
        <f>J79+$I$21</f>
        <v>60</v>
      </c>
      <c r="M79" s="41"/>
      <c r="N79" s="47">
        <f>L79+$I$21</f>
        <v>65</v>
      </c>
      <c r="O79" s="41"/>
      <c r="P79" s="47">
        <f>N79+$I$21</f>
        <v>70</v>
      </c>
      <c r="Q79" s="32"/>
    </row>
    <row r="80" spans="2:17" x14ac:dyDescent="0.2">
      <c r="F80" s="4"/>
      <c r="H80" s="4"/>
      <c r="J80" s="4"/>
      <c r="L80" s="4"/>
      <c r="N80" s="4"/>
      <c r="P80" s="4"/>
    </row>
    <row r="82" spans="1:17" x14ac:dyDescent="0.2">
      <c r="A82" s="17" t="s">
        <v>68</v>
      </c>
      <c r="B82" s="18"/>
      <c r="C82" s="19"/>
      <c r="D82" s="20" t="s">
        <v>15</v>
      </c>
      <c r="E82" s="20" t="s">
        <v>17</v>
      </c>
      <c r="F82" s="20" t="s">
        <v>52</v>
      </c>
      <c r="G82" s="20" t="s">
        <v>20</v>
      </c>
      <c r="H82" s="20" t="s">
        <v>54</v>
      </c>
      <c r="I82" s="20" t="s">
        <v>23</v>
      </c>
      <c r="J82" s="20" t="s">
        <v>56</v>
      </c>
      <c r="K82" s="20" t="s">
        <v>30</v>
      </c>
      <c r="L82" s="21" t="s">
        <v>59</v>
      </c>
      <c r="M82" s="22" t="s">
        <v>69</v>
      </c>
      <c r="N82" s="22" t="s">
        <v>70</v>
      </c>
      <c r="O82" s="22" t="s">
        <v>71</v>
      </c>
      <c r="P82" s="22" t="s">
        <v>72</v>
      </c>
    </row>
    <row r="83" spans="1:17" x14ac:dyDescent="0.2">
      <c r="B83" s="23" t="str">
        <f>B27</f>
        <v>Squat</v>
      </c>
      <c r="C83" s="24" t="s">
        <v>36</v>
      </c>
      <c r="D83" s="25" t="s">
        <v>37</v>
      </c>
      <c r="E83" s="26">
        <v>45</v>
      </c>
      <c r="F83" s="26">
        <v>45</v>
      </c>
      <c r="G83" s="26">
        <v>45</v>
      </c>
      <c r="H83" s="26">
        <v>45</v>
      </c>
      <c r="I83" s="26">
        <v>45</v>
      </c>
      <c r="J83" s="26">
        <v>45</v>
      </c>
      <c r="K83" s="26">
        <v>45</v>
      </c>
      <c r="L83" s="26">
        <v>45</v>
      </c>
      <c r="M83" s="26">
        <v>45</v>
      </c>
      <c r="N83" s="26">
        <v>45</v>
      </c>
      <c r="O83" s="26">
        <v>45</v>
      </c>
      <c r="P83" s="26">
        <v>45</v>
      </c>
      <c r="Q83" s="27"/>
    </row>
    <row r="84" spans="1:17" x14ac:dyDescent="0.2">
      <c r="C84" s="24" t="s">
        <v>36</v>
      </c>
      <c r="D84" s="29" t="s">
        <v>38</v>
      </c>
      <c r="E84" s="30">
        <f t="shared" ref="E84:P84" si="10">FLOOR(PRODUCT(0.4,E87),5)</f>
        <v>90</v>
      </c>
      <c r="F84" s="30">
        <f t="shared" si="10"/>
        <v>95</v>
      </c>
      <c r="G84" s="30">
        <f t="shared" si="10"/>
        <v>100</v>
      </c>
      <c r="H84" s="30">
        <f t="shared" si="10"/>
        <v>105</v>
      </c>
      <c r="I84" s="30">
        <f t="shared" si="10"/>
        <v>110</v>
      </c>
      <c r="J84" s="30">
        <f t="shared" si="10"/>
        <v>120</v>
      </c>
      <c r="K84" s="30">
        <f t="shared" si="10"/>
        <v>125</v>
      </c>
      <c r="L84" s="30">
        <f t="shared" si="10"/>
        <v>130</v>
      </c>
      <c r="M84" s="30">
        <f t="shared" si="10"/>
        <v>135</v>
      </c>
      <c r="N84" s="30">
        <f t="shared" si="10"/>
        <v>140</v>
      </c>
      <c r="O84" s="30">
        <f t="shared" si="10"/>
        <v>150</v>
      </c>
      <c r="P84" s="30">
        <f t="shared" si="10"/>
        <v>155</v>
      </c>
      <c r="Q84" s="27"/>
    </row>
    <row r="85" spans="1:17" x14ac:dyDescent="0.2">
      <c r="C85" s="24" t="s">
        <v>36</v>
      </c>
      <c r="D85" s="29" t="s">
        <v>39</v>
      </c>
      <c r="E85" s="30">
        <f t="shared" ref="E85:P85" si="11">FLOOR(PRODUCT(0.6,E87),5)</f>
        <v>135</v>
      </c>
      <c r="F85" s="30">
        <f t="shared" si="11"/>
        <v>140</v>
      </c>
      <c r="G85" s="30">
        <f t="shared" si="11"/>
        <v>150</v>
      </c>
      <c r="H85" s="30">
        <f t="shared" si="11"/>
        <v>160</v>
      </c>
      <c r="I85" s="30">
        <f t="shared" si="11"/>
        <v>170</v>
      </c>
      <c r="J85" s="30">
        <f t="shared" si="11"/>
        <v>180</v>
      </c>
      <c r="K85" s="30">
        <f t="shared" si="11"/>
        <v>185</v>
      </c>
      <c r="L85" s="30">
        <f t="shared" si="11"/>
        <v>195</v>
      </c>
      <c r="M85" s="30">
        <f t="shared" si="11"/>
        <v>205</v>
      </c>
      <c r="N85" s="30">
        <f t="shared" si="11"/>
        <v>215</v>
      </c>
      <c r="O85" s="30">
        <f t="shared" si="11"/>
        <v>225</v>
      </c>
      <c r="P85" s="30">
        <f t="shared" si="11"/>
        <v>230</v>
      </c>
      <c r="Q85" s="27"/>
    </row>
    <row r="86" spans="1:17" x14ac:dyDescent="0.2">
      <c r="C86" s="24" t="s">
        <v>36</v>
      </c>
      <c r="D86" s="29" t="s">
        <v>40</v>
      </c>
      <c r="E86" s="30">
        <f t="shared" ref="E86:P86" si="12">FLOOR(PRODUCT(0.8,E87),5)</f>
        <v>180</v>
      </c>
      <c r="F86" s="30">
        <f t="shared" si="12"/>
        <v>190</v>
      </c>
      <c r="G86" s="30">
        <f t="shared" si="12"/>
        <v>200</v>
      </c>
      <c r="H86" s="30">
        <f t="shared" si="12"/>
        <v>215</v>
      </c>
      <c r="I86" s="30">
        <f t="shared" si="12"/>
        <v>225</v>
      </c>
      <c r="J86" s="30">
        <f t="shared" si="12"/>
        <v>240</v>
      </c>
      <c r="K86" s="30">
        <f t="shared" si="12"/>
        <v>250</v>
      </c>
      <c r="L86" s="30">
        <f t="shared" si="12"/>
        <v>260</v>
      </c>
      <c r="M86" s="30">
        <f t="shared" si="12"/>
        <v>275</v>
      </c>
      <c r="N86" s="30">
        <f t="shared" si="12"/>
        <v>285</v>
      </c>
      <c r="O86" s="30">
        <f t="shared" si="12"/>
        <v>300</v>
      </c>
      <c r="P86" s="30">
        <f t="shared" si="12"/>
        <v>310</v>
      </c>
      <c r="Q86" s="27"/>
    </row>
    <row r="87" spans="1:17" x14ac:dyDescent="0.2">
      <c r="C87" s="24" t="s">
        <v>41</v>
      </c>
      <c r="D87" s="29" t="s">
        <v>42</v>
      </c>
      <c r="E87" s="31">
        <f>((ROUND(((H19-(H19*$J$19))/$F$17),(0/5))*$F$17)+$I$19)+$I$19</f>
        <v>225</v>
      </c>
      <c r="F87" s="31">
        <f t="shared" ref="F87:P87" si="13">F56+$I$19</f>
        <v>240</v>
      </c>
      <c r="G87" s="31">
        <f t="shared" si="13"/>
        <v>255</v>
      </c>
      <c r="H87" s="31">
        <f t="shared" si="13"/>
        <v>270</v>
      </c>
      <c r="I87" s="31">
        <f t="shared" si="13"/>
        <v>285</v>
      </c>
      <c r="J87" s="31">
        <f t="shared" si="13"/>
        <v>300</v>
      </c>
      <c r="K87" s="31">
        <f t="shared" si="13"/>
        <v>315</v>
      </c>
      <c r="L87" s="31">
        <f t="shared" si="13"/>
        <v>330</v>
      </c>
      <c r="M87" s="31">
        <f t="shared" si="13"/>
        <v>345</v>
      </c>
      <c r="N87" s="31">
        <f t="shared" si="13"/>
        <v>360</v>
      </c>
      <c r="O87" s="31">
        <f t="shared" si="13"/>
        <v>375</v>
      </c>
      <c r="P87" s="31">
        <f t="shared" si="13"/>
        <v>390</v>
      </c>
      <c r="Q87" s="32"/>
    </row>
    <row r="88" spans="1:17" x14ac:dyDescent="0.2">
      <c r="C88" s="34"/>
      <c r="D88" s="35"/>
      <c r="E88" s="36"/>
      <c r="F88" s="36"/>
      <c r="G88" s="36"/>
      <c r="H88" s="36"/>
      <c r="I88" s="36"/>
      <c r="J88" s="36"/>
      <c r="K88" s="36"/>
      <c r="L88" s="36"/>
      <c r="M88" s="36"/>
      <c r="N88" s="36"/>
      <c r="O88" s="36"/>
      <c r="P88" s="36"/>
      <c r="Q88" s="37"/>
    </row>
    <row r="89" spans="1:17" x14ac:dyDescent="0.2">
      <c r="B89" s="23" t="str">
        <f>D20</f>
        <v>Bench Press</v>
      </c>
      <c r="C89" s="24" t="s">
        <v>36</v>
      </c>
      <c r="D89" s="29" t="s">
        <v>37</v>
      </c>
      <c r="E89" s="26">
        <v>45</v>
      </c>
      <c r="F89" s="39"/>
      <c r="G89" s="26">
        <v>45</v>
      </c>
      <c r="H89" s="39"/>
      <c r="I89" s="26">
        <v>45</v>
      </c>
      <c r="J89" s="39"/>
      <c r="K89" s="26">
        <v>45</v>
      </c>
      <c r="L89" s="39"/>
      <c r="M89" s="26">
        <v>45</v>
      </c>
      <c r="N89" s="39"/>
      <c r="O89" s="26">
        <v>45</v>
      </c>
      <c r="P89" s="40"/>
    </row>
    <row r="90" spans="1:17" x14ac:dyDescent="0.2">
      <c r="C90" s="24" t="s">
        <v>36</v>
      </c>
      <c r="D90" s="29" t="s">
        <v>38</v>
      </c>
      <c r="E90" s="30">
        <f>FLOOR(PRODUCT(0.5,E93),5)</f>
        <v>65</v>
      </c>
      <c r="F90" s="41"/>
      <c r="G90" s="30">
        <f>FLOOR(PRODUCT(0.5,G93),5)</f>
        <v>70</v>
      </c>
      <c r="H90" s="41"/>
      <c r="I90" s="30">
        <f>FLOOR(PRODUCT(0.5,I93),5)</f>
        <v>80</v>
      </c>
      <c r="J90" s="41"/>
      <c r="K90" s="30">
        <f>FLOOR(PRODUCT(0.5,K93),5)</f>
        <v>85</v>
      </c>
      <c r="L90" s="41"/>
      <c r="M90" s="30">
        <f>FLOOR(PRODUCT(0.5,M93),5)</f>
        <v>95</v>
      </c>
      <c r="N90" s="41"/>
      <c r="O90" s="30">
        <f>FLOOR(PRODUCT(0.5,O93),5)</f>
        <v>100</v>
      </c>
      <c r="P90" s="3"/>
    </row>
    <row r="91" spans="1:17" x14ac:dyDescent="0.2">
      <c r="C91" s="24" t="s">
        <v>36</v>
      </c>
      <c r="D91" s="29" t="s">
        <v>39</v>
      </c>
      <c r="E91" s="30">
        <f>FLOOR(PRODUCT(0.7,E93),5)</f>
        <v>90</v>
      </c>
      <c r="F91" s="41"/>
      <c r="G91" s="30">
        <f>FLOOR(PRODUCT(0.7,G93),5)</f>
        <v>100</v>
      </c>
      <c r="H91" s="41"/>
      <c r="I91" s="30">
        <f>FLOOR(PRODUCT(0.7,I93),5)</f>
        <v>110</v>
      </c>
      <c r="J91" s="41"/>
      <c r="K91" s="30">
        <f>FLOOR(PRODUCT(0.7,K93),5)</f>
        <v>120</v>
      </c>
      <c r="L91" s="41"/>
      <c r="M91" s="30">
        <f>FLOOR(PRODUCT(0.7,M93),5)</f>
        <v>130</v>
      </c>
      <c r="N91" s="41"/>
      <c r="O91" s="30">
        <f>FLOOR(PRODUCT(0.7,O93),5)</f>
        <v>140</v>
      </c>
      <c r="P91" s="3"/>
    </row>
    <row r="92" spans="1:17" x14ac:dyDescent="0.2">
      <c r="C92" s="24" t="s">
        <v>36</v>
      </c>
      <c r="D92" s="29" t="s">
        <v>40</v>
      </c>
      <c r="E92" s="30">
        <f>FLOOR(PRODUCT(0.9,E93),5)</f>
        <v>115</v>
      </c>
      <c r="F92" s="41"/>
      <c r="G92" s="30">
        <f>FLOOR(PRODUCT(0.9,G93),5)</f>
        <v>130</v>
      </c>
      <c r="H92" s="41"/>
      <c r="I92" s="30">
        <f>FLOOR(PRODUCT(0.9,I93),5)</f>
        <v>140</v>
      </c>
      <c r="J92" s="41"/>
      <c r="K92" s="30">
        <f>FLOOR(PRODUCT(0.9,K93),5)</f>
        <v>155</v>
      </c>
      <c r="L92" s="41"/>
      <c r="M92" s="30">
        <f>FLOOR(PRODUCT(0.9,M93),5)</f>
        <v>170</v>
      </c>
      <c r="N92" s="41"/>
      <c r="O92" s="30">
        <f>FLOOR(PRODUCT(0.9,O93),5)</f>
        <v>180</v>
      </c>
      <c r="P92" s="3"/>
    </row>
    <row r="93" spans="1:17" x14ac:dyDescent="0.2">
      <c r="C93" s="24" t="s">
        <v>41</v>
      </c>
      <c r="D93" s="29" t="s">
        <v>42</v>
      </c>
      <c r="E93" s="31">
        <f>E37+$I$20</f>
        <v>130</v>
      </c>
      <c r="F93" s="43"/>
      <c r="G93" s="31">
        <f>G37+$I$20</f>
        <v>145</v>
      </c>
      <c r="H93" s="43"/>
      <c r="I93" s="31">
        <f>I37+$I$20</f>
        <v>160</v>
      </c>
      <c r="J93" s="43"/>
      <c r="K93" s="31">
        <f>K37+$I$20</f>
        <v>175</v>
      </c>
      <c r="L93" s="43"/>
      <c r="M93" s="31">
        <f>M37+$I$20</f>
        <v>190</v>
      </c>
      <c r="N93" s="43"/>
      <c r="O93" s="31">
        <f>O37+$I$20</f>
        <v>205</v>
      </c>
      <c r="P93" s="44"/>
    </row>
    <row r="94" spans="1:17" x14ac:dyDescent="0.2">
      <c r="C94" s="1"/>
      <c r="D94" s="41"/>
      <c r="E94" s="36"/>
      <c r="F94" s="36"/>
      <c r="G94" s="36"/>
      <c r="H94" s="36"/>
      <c r="I94" s="36"/>
      <c r="J94" s="36"/>
      <c r="K94" s="36"/>
      <c r="L94" s="36"/>
      <c r="M94" s="36"/>
      <c r="N94" s="36"/>
      <c r="O94" s="36"/>
      <c r="P94" s="36"/>
      <c r="Q94" s="37"/>
    </row>
    <row r="95" spans="1:17" x14ac:dyDescent="0.2">
      <c r="B95" s="23" t="str">
        <f>D23</f>
        <v>Press</v>
      </c>
      <c r="C95" s="24" t="s">
        <v>36</v>
      </c>
      <c r="D95" s="45" t="s">
        <v>37</v>
      </c>
      <c r="E95" s="46"/>
      <c r="F95" s="26">
        <v>45</v>
      </c>
      <c r="G95" s="39"/>
      <c r="H95" s="26">
        <v>45</v>
      </c>
      <c r="I95" s="39"/>
      <c r="J95" s="26">
        <v>45</v>
      </c>
      <c r="K95" s="39"/>
      <c r="L95" s="26">
        <v>45</v>
      </c>
      <c r="M95" s="39"/>
      <c r="N95" s="26">
        <v>45</v>
      </c>
      <c r="O95" s="39"/>
      <c r="P95" s="26">
        <v>45</v>
      </c>
      <c r="Q95" s="27"/>
    </row>
    <row r="96" spans="1:17" x14ac:dyDescent="0.2">
      <c r="C96" s="24" t="s">
        <v>36</v>
      </c>
      <c r="D96" s="45" t="s">
        <v>38</v>
      </c>
      <c r="E96" s="1"/>
      <c r="F96" s="30">
        <f>FLOOR(PRODUCT(0.55,F99),5)</f>
        <v>40</v>
      </c>
      <c r="G96" s="41"/>
      <c r="H96" s="30">
        <f>FLOOR(PRODUCT(0.55,H99),5)</f>
        <v>45</v>
      </c>
      <c r="I96" s="41"/>
      <c r="J96" s="30">
        <f>FLOOR(PRODUCT(0.55,J99),5)</f>
        <v>55</v>
      </c>
      <c r="K96" s="41"/>
      <c r="L96" s="30">
        <f>FLOOR(PRODUCT(0.55,L99),5)</f>
        <v>65</v>
      </c>
      <c r="M96" s="41"/>
      <c r="N96" s="30">
        <f>FLOOR(PRODUCT(0.55,N99),5)</f>
        <v>70</v>
      </c>
      <c r="O96" s="41"/>
      <c r="P96" s="30">
        <f>FLOOR(PRODUCT(0.55,P99),5)</f>
        <v>80</v>
      </c>
      <c r="Q96" s="27"/>
    </row>
    <row r="97" spans="2:17" x14ac:dyDescent="0.2">
      <c r="C97" s="24" t="s">
        <v>36</v>
      </c>
      <c r="D97" s="45" t="s">
        <v>39</v>
      </c>
      <c r="E97" s="1"/>
      <c r="F97" s="30">
        <f>FLOOR(PRODUCT(0.7,F99),5)</f>
        <v>50</v>
      </c>
      <c r="G97" s="41"/>
      <c r="H97" s="30">
        <f>FLOOR(PRODUCT(0.7,H99),5)</f>
        <v>60</v>
      </c>
      <c r="I97" s="41"/>
      <c r="J97" s="30">
        <f>FLOOR(PRODUCT(0.7,J99),5)</f>
        <v>70</v>
      </c>
      <c r="K97" s="41"/>
      <c r="L97" s="30">
        <f>FLOOR(PRODUCT(0.7,L99),5)</f>
        <v>80</v>
      </c>
      <c r="M97" s="41"/>
      <c r="N97" s="30">
        <f>FLOOR(PRODUCT(0.7,N99),5)</f>
        <v>90</v>
      </c>
      <c r="O97" s="41"/>
      <c r="P97" s="30">
        <f>FLOOR(PRODUCT(0.7,P99),5)</f>
        <v>105</v>
      </c>
      <c r="Q97" s="27"/>
    </row>
    <row r="98" spans="2:17" x14ac:dyDescent="0.2">
      <c r="C98" s="24" t="s">
        <v>36</v>
      </c>
      <c r="D98" s="45" t="s">
        <v>40</v>
      </c>
      <c r="E98" s="1"/>
      <c r="F98" s="30">
        <f>FLOOR(PRODUCT(0.85,F99),5)</f>
        <v>60</v>
      </c>
      <c r="G98" s="41"/>
      <c r="H98" s="30">
        <f>FLOOR(PRODUCT(0.85,H99),5)</f>
        <v>75</v>
      </c>
      <c r="I98" s="41"/>
      <c r="J98" s="30">
        <f>FLOOR(PRODUCT(0.85,J99),5)</f>
        <v>85</v>
      </c>
      <c r="K98" s="41"/>
      <c r="L98" s="30">
        <f>FLOOR(PRODUCT(0.85,L99),5)</f>
        <v>100</v>
      </c>
      <c r="M98" s="41"/>
      <c r="N98" s="30">
        <f>FLOOR(PRODUCT(0.85,N99),5)</f>
        <v>110</v>
      </c>
      <c r="O98" s="41"/>
      <c r="P98" s="30">
        <f>FLOOR(PRODUCT(0.85,P99),5)</f>
        <v>125</v>
      </c>
      <c r="Q98" s="27"/>
    </row>
    <row r="99" spans="2:17" x14ac:dyDescent="0.2">
      <c r="C99" s="24" t="s">
        <v>41</v>
      </c>
      <c r="D99" s="45" t="s">
        <v>45</v>
      </c>
      <c r="E99" s="48"/>
      <c r="F99" s="47">
        <f>F43+$I$23</f>
        <v>75</v>
      </c>
      <c r="G99" s="43"/>
      <c r="H99" s="47">
        <f>H43+$I$23</f>
        <v>90</v>
      </c>
      <c r="I99" s="43"/>
      <c r="J99" s="47">
        <f>J43+$I$23</f>
        <v>105</v>
      </c>
      <c r="K99" s="43"/>
      <c r="L99" s="47">
        <f>L43+$I$23</f>
        <v>120</v>
      </c>
      <c r="M99" s="43"/>
      <c r="N99" s="47">
        <f>N43+$I$23</f>
        <v>135</v>
      </c>
      <c r="O99" s="43"/>
      <c r="P99" s="47">
        <f>P43+$I$23</f>
        <v>150</v>
      </c>
      <c r="Q99" s="32"/>
    </row>
    <row r="100" spans="2:17" x14ac:dyDescent="0.2">
      <c r="C100" s="1"/>
      <c r="D100" s="41"/>
      <c r="E100" s="36"/>
      <c r="F100" s="36"/>
      <c r="G100" s="36"/>
      <c r="H100" s="36"/>
      <c r="I100" s="36"/>
      <c r="J100" s="36"/>
      <c r="K100" s="36"/>
      <c r="L100" s="36"/>
      <c r="M100" s="36"/>
      <c r="N100" s="36"/>
      <c r="O100" s="36"/>
      <c r="P100" s="36"/>
      <c r="Q100" s="37"/>
    </row>
    <row r="101" spans="2:17" x14ac:dyDescent="0.2">
      <c r="B101" s="49" t="s">
        <v>74</v>
      </c>
      <c r="C101" s="24" t="s">
        <v>41</v>
      </c>
      <c r="D101" s="29" t="s">
        <v>47</v>
      </c>
      <c r="E101" s="50"/>
      <c r="F101" s="51"/>
      <c r="G101" s="51"/>
      <c r="H101" s="51"/>
      <c r="I101" s="51"/>
      <c r="J101" s="51"/>
      <c r="K101" s="51"/>
      <c r="L101" s="51"/>
      <c r="M101" s="51"/>
      <c r="N101" s="51"/>
      <c r="O101" s="51"/>
      <c r="P101" s="51"/>
      <c r="Q101" s="52"/>
    </row>
    <row r="102" spans="2:17" x14ac:dyDescent="0.2">
      <c r="C102" s="1"/>
      <c r="D102" s="29" t="s">
        <v>48</v>
      </c>
      <c r="E102" s="50"/>
      <c r="F102" s="51"/>
      <c r="G102" s="51"/>
      <c r="H102" s="51"/>
      <c r="I102" s="51"/>
      <c r="J102" s="51"/>
      <c r="K102" s="51"/>
      <c r="L102" s="51"/>
      <c r="M102" s="51"/>
      <c r="N102" s="51"/>
      <c r="O102" s="51"/>
      <c r="P102" s="51"/>
      <c r="Q102" s="52"/>
    </row>
    <row r="103" spans="2:17" x14ac:dyDescent="0.2">
      <c r="C103" s="54"/>
      <c r="D103" s="29" t="s">
        <v>49</v>
      </c>
      <c r="E103" s="50"/>
      <c r="F103" s="51"/>
      <c r="G103" s="51"/>
      <c r="H103" s="51"/>
      <c r="I103" s="51"/>
      <c r="J103" s="51"/>
      <c r="K103" s="51"/>
      <c r="L103" s="51"/>
      <c r="M103" s="51"/>
      <c r="N103" s="51"/>
      <c r="O103" s="51"/>
      <c r="P103" s="51"/>
      <c r="Q103" s="3"/>
    </row>
    <row r="104" spans="2:17" x14ac:dyDescent="0.2">
      <c r="C104" s="1"/>
      <c r="D104" s="29" t="s">
        <v>51</v>
      </c>
      <c r="E104" s="50"/>
      <c r="F104" s="51"/>
      <c r="G104" s="51"/>
      <c r="H104" s="51"/>
      <c r="I104" s="51"/>
      <c r="J104" s="51"/>
      <c r="K104" s="51"/>
      <c r="L104" s="51"/>
      <c r="M104" s="51"/>
      <c r="N104" s="51"/>
      <c r="O104" s="51"/>
      <c r="P104" s="51"/>
      <c r="Q104" s="3"/>
    </row>
    <row r="105" spans="2:17" x14ac:dyDescent="0.2">
      <c r="E105" s="4"/>
      <c r="F105" s="4"/>
      <c r="G105" s="4"/>
      <c r="H105" s="4"/>
      <c r="I105" s="4"/>
      <c r="J105" s="4"/>
      <c r="K105" s="4"/>
      <c r="L105" s="4"/>
      <c r="M105" s="4"/>
      <c r="N105" s="4"/>
      <c r="O105" s="4"/>
      <c r="P105" s="4"/>
    </row>
  </sheetData>
  <mergeCells count="5">
    <mergeCell ref="D17:E17"/>
    <mergeCell ref="E13:H13"/>
    <mergeCell ref="E14:H14"/>
    <mergeCell ref="A1:L1"/>
    <mergeCell ref="E15:H1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106"/>
  <sheetViews>
    <sheetView workbookViewId="0">
      <selection activeCell="K17" sqref="K17:L25"/>
    </sheetView>
  </sheetViews>
  <sheetFormatPr defaultColWidth="14.42578125" defaultRowHeight="12.75" customHeight="1" x14ac:dyDescent="0.2"/>
  <cols>
    <col min="1" max="1" width="10.7109375" customWidth="1"/>
    <col min="2" max="2" width="12.85546875" customWidth="1"/>
    <col min="3" max="3" width="13.140625" customWidth="1"/>
    <col min="4" max="4" width="14.140625" customWidth="1"/>
    <col min="5" max="5" width="13.140625" customWidth="1"/>
    <col min="6" max="6" width="12" customWidth="1"/>
    <col min="7" max="7" width="13.140625" customWidth="1"/>
    <col min="8" max="17" width="12" customWidth="1"/>
  </cols>
  <sheetData>
    <row r="1" spans="1:13" ht="33.75" customHeight="1" thickBot="1" x14ac:dyDescent="0.55000000000000004">
      <c r="A1" s="105" t="s">
        <v>0</v>
      </c>
      <c r="B1" s="106"/>
      <c r="C1" s="106"/>
      <c r="D1" s="106"/>
      <c r="E1" s="106"/>
      <c r="F1" s="106"/>
      <c r="G1" s="106"/>
      <c r="H1" s="106"/>
      <c r="I1" s="106"/>
      <c r="J1" s="106"/>
      <c r="K1" s="106"/>
      <c r="L1" s="106"/>
    </row>
    <row r="2" spans="1:13" ht="15" customHeight="1" thickTop="1" x14ac:dyDescent="0.2"/>
    <row r="3" spans="1:13" ht="15" customHeight="1" x14ac:dyDescent="0.2"/>
    <row r="4" spans="1:13" x14ac:dyDescent="0.2">
      <c r="B4" s="77"/>
      <c r="C4" s="77"/>
      <c r="D4" s="77"/>
      <c r="E4" s="77"/>
      <c r="F4" s="77"/>
      <c r="G4" s="77"/>
      <c r="H4" s="77"/>
      <c r="I4" s="77"/>
      <c r="J4" s="77"/>
      <c r="K4" s="77"/>
    </row>
    <row r="5" spans="1:13" ht="12.75" customHeight="1" x14ac:dyDescent="0.2">
      <c r="A5" s="76"/>
      <c r="B5" s="80"/>
      <c r="C5" s="79"/>
      <c r="D5" s="79"/>
      <c r="E5" s="79"/>
      <c r="F5" s="79"/>
      <c r="G5" s="79"/>
      <c r="H5" s="79"/>
      <c r="I5" s="79"/>
      <c r="J5" s="79"/>
      <c r="K5" s="79"/>
      <c r="L5" s="76"/>
    </row>
    <row r="6" spans="1:13" x14ac:dyDescent="0.2">
      <c r="A6" s="76"/>
      <c r="B6" s="79"/>
      <c r="C6" s="79"/>
      <c r="D6" s="79"/>
      <c r="E6" s="79"/>
      <c r="F6" s="79"/>
      <c r="G6" s="79"/>
      <c r="H6" s="79"/>
      <c r="I6" s="79"/>
      <c r="J6" s="79"/>
      <c r="K6" s="79"/>
      <c r="L6" s="76"/>
    </row>
    <row r="7" spans="1:13" x14ac:dyDescent="0.2">
      <c r="A7" s="76"/>
      <c r="B7" s="79"/>
      <c r="C7" s="79"/>
      <c r="D7" s="79"/>
      <c r="E7" s="79"/>
      <c r="F7" s="79"/>
      <c r="G7" s="79"/>
      <c r="H7" s="79"/>
      <c r="I7" s="79"/>
      <c r="J7" s="79"/>
      <c r="K7" s="79"/>
      <c r="L7" s="76"/>
    </row>
    <row r="8" spans="1:13" x14ac:dyDescent="0.2">
      <c r="A8" s="76"/>
      <c r="B8" s="79"/>
      <c r="C8" s="79"/>
      <c r="D8" s="79"/>
      <c r="E8" s="79"/>
      <c r="F8" s="79"/>
      <c r="G8" s="79"/>
      <c r="H8" s="79"/>
      <c r="I8" s="79"/>
      <c r="J8" s="79"/>
      <c r="K8" s="79"/>
      <c r="L8" s="76"/>
    </row>
    <row r="9" spans="1:13" x14ac:dyDescent="0.2">
      <c r="A9" s="76"/>
      <c r="B9" s="79"/>
      <c r="C9" s="79"/>
      <c r="D9" s="79"/>
      <c r="E9" s="79"/>
      <c r="F9" s="79"/>
      <c r="G9" s="79"/>
      <c r="H9" s="79"/>
      <c r="I9" s="79"/>
      <c r="J9" s="79"/>
      <c r="K9" s="79"/>
      <c r="L9" s="76"/>
    </row>
    <row r="10" spans="1:13" x14ac:dyDescent="0.2">
      <c r="A10" s="76"/>
      <c r="B10" s="79"/>
      <c r="C10" s="79"/>
      <c r="D10" s="79"/>
      <c r="E10" s="79"/>
      <c r="F10" s="79"/>
      <c r="G10" s="79"/>
      <c r="H10" s="79"/>
      <c r="I10" s="79"/>
      <c r="J10" s="79"/>
      <c r="K10" s="79"/>
      <c r="L10" s="76"/>
    </row>
    <row r="11" spans="1:13" x14ac:dyDescent="0.2">
      <c r="A11" s="76"/>
      <c r="B11" s="79"/>
      <c r="C11" s="79"/>
      <c r="D11" s="79"/>
      <c r="E11" s="79"/>
      <c r="F11" s="79"/>
      <c r="G11" s="79"/>
      <c r="H11" s="79"/>
      <c r="I11" s="79"/>
      <c r="J11" s="79"/>
      <c r="K11" s="79"/>
      <c r="L11" s="76"/>
    </row>
    <row r="12" spans="1:13" x14ac:dyDescent="0.2">
      <c r="B12" s="76"/>
      <c r="C12" s="76"/>
      <c r="D12" s="76"/>
      <c r="E12" s="76"/>
      <c r="F12" s="78"/>
      <c r="G12" s="78"/>
      <c r="H12" s="78"/>
      <c r="I12" s="76"/>
      <c r="J12" s="76"/>
      <c r="K12" s="76"/>
    </row>
    <row r="13" spans="1:13" x14ac:dyDescent="0.2">
      <c r="E13" s="101" t="str">
        <f>HYPERLINK("http://www.startingstrength.com/","Starting Strength Official Website")</f>
        <v>Starting Strength Official Website</v>
      </c>
      <c r="F13" s="102"/>
      <c r="G13" s="102"/>
      <c r="H13" s="102"/>
    </row>
    <row r="14" spans="1:13" x14ac:dyDescent="0.2">
      <c r="E14" s="101" t="str">
        <f>HYPERLINK("http://www.startingstrength.wikia.com/","Starting Strength Wiki")</f>
        <v>Starting Strength Wiki</v>
      </c>
      <c r="F14" s="102"/>
      <c r="G14" s="102"/>
      <c r="H14" s="102"/>
      <c r="J14" s="79"/>
      <c r="K14" s="79"/>
    </row>
    <row r="15" spans="1:13" x14ac:dyDescent="0.2">
      <c r="E15" s="101" t="str">
        <f>HYPERLINK("http://forum.bodybuilding.com/showthread.php?t=108535881","Rippetoe/Starting Strength Question Forum")</f>
        <v>Rippetoe/Starting Strength Question Forum</v>
      </c>
      <c r="F15" s="102"/>
      <c r="G15" s="102"/>
      <c r="H15" s="102"/>
    </row>
    <row r="16" spans="1:13" x14ac:dyDescent="0.2">
      <c r="B16" s="76"/>
      <c r="C16" s="78"/>
      <c r="D16" s="6"/>
      <c r="E16" s="6"/>
      <c r="F16" s="6"/>
      <c r="G16" s="6"/>
      <c r="H16" s="6"/>
      <c r="I16" s="6"/>
      <c r="J16" s="6"/>
      <c r="K16" s="76"/>
      <c r="L16" s="76"/>
      <c r="M16" s="79"/>
    </row>
    <row r="17" spans="1:17" x14ac:dyDescent="0.2">
      <c r="A17" s="76"/>
      <c r="B17" s="79"/>
      <c r="C17" s="95"/>
      <c r="D17" s="107" t="s">
        <v>1</v>
      </c>
      <c r="E17" s="108"/>
      <c r="F17" s="7">
        <v>5</v>
      </c>
      <c r="G17" s="8"/>
      <c r="H17" s="9"/>
      <c r="I17" s="9"/>
      <c r="J17" s="10"/>
      <c r="K17" s="94"/>
      <c r="L17" s="79"/>
      <c r="M17" s="76"/>
    </row>
    <row r="18" spans="1:17" x14ac:dyDescent="0.2">
      <c r="A18" s="76"/>
      <c r="B18" s="79"/>
      <c r="D18" s="11"/>
      <c r="E18" s="12" t="s">
        <v>67</v>
      </c>
      <c r="F18" s="12" t="s">
        <v>3</v>
      </c>
      <c r="G18" s="12" t="s">
        <v>4</v>
      </c>
      <c r="H18" s="12" t="s">
        <v>5</v>
      </c>
      <c r="I18" s="12" t="s">
        <v>6</v>
      </c>
      <c r="J18" s="12" t="s">
        <v>7</v>
      </c>
      <c r="L18" s="79"/>
      <c r="M18" s="76"/>
    </row>
    <row r="19" spans="1:17" x14ac:dyDescent="0.2">
      <c r="A19" s="76"/>
      <c r="B19" s="79"/>
      <c r="D19" s="14" t="s">
        <v>9</v>
      </c>
      <c r="E19" s="7">
        <v>100</v>
      </c>
      <c r="F19" s="7">
        <v>5</v>
      </c>
      <c r="G19" s="15">
        <f t="shared" ref="G19:G24" si="0">(E19)/(1.0278-(0.0278*F19))</f>
        <v>112.51125112511251</v>
      </c>
      <c r="H19" s="15">
        <f t="shared" ref="H19:H24" si="1">ROUND(((G19*(1.0278-(0.0278*5)))/$F$17),(0/5))*$F$17</f>
        <v>100</v>
      </c>
      <c r="I19" s="7">
        <v>5</v>
      </c>
      <c r="J19" s="16">
        <v>0</v>
      </c>
      <c r="L19" s="79"/>
      <c r="M19" s="76"/>
    </row>
    <row r="20" spans="1:17" x14ac:dyDescent="0.2">
      <c r="A20" s="76"/>
      <c r="B20" s="79"/>
      <c r="D20" s="14" t="s">
        <v>73</v>
      </c>
      <c r="E20" s="7">
        <v>100</v>
      </c>
      <c r="F20" s="7">
        <v>5</v>
      </c>
      <c r="G20" s="15">
        <f t="shared" si="0"/>
        <v>112.51125112511251</v>
      </c>
      <c r="H20" s="15">
        <f t="shared" si="1"/>
        <v>100</v>
      </c>
      <c r="I20" s="7">
        <v>5</v>
      </c>
      <c r="J20" s="16">
        <v>0</v>
      </c>
      <c r="L20" s="79"/>
      <c r="M20" s="76"/>
    </row>
    <row r="21" spans="1:17" x14ac:dyDescent="0.2">
      <c r="A21" s="76"/>
      <c r="B21" s="79"/>
      <c r="D21" s="14" t="s">
        <v>10</v>
      </c>
      <c r="E21" s="7">
        <v>100</v>
      </c>
      <c r="F21" s="7">
        <v>5</v>
      </c>
      <c r="G21" s="15">
        <f t="shared" si="0"/>
        <v>112.51125112511251</v>
      </c>
      <c r="H21" s="15">
        <f t="shared" si="1"/>
        <v>100</v>
      </c>
      <c r="I21" s="7">
        <v>5</v>
      </c>
      <c r="J21" s="16">
        <v>0</v>
      </c>
      <c r="L21" s="79"/>
      <c r="M21" s="76"/>
    </row>
    <row r="22" spans="1:17" x14ac:dyDescent="0.2">
      <c r="A22" s="76"/>
      <c r="B22" s="79"/>
      <c r="D22" s="14" t="s">
        <v>13</v>
      </c>
      <c r="E22" s="7">
        <v>100</v>
      </c>
      <c r="F22" s="7">
        <v>5</v>
      </c>
      <c r="G22" s="15">
        <f t="shared" si="0"/>
        <v>112.51125112511251</v>
      </c>
      <c r="H22" s="15">
        <f t="shared" si="1"/>
        <v>100</v>
      </c>
      <c r="I22" s="7">
        <v>5</v>
      </c>
      <c r="J22" s="16">
        <v>0</v>
      </c>
      <c r="L22" s="79"/>
      <c r="M22" s="76"/>
    </row>
    <row r="23" spans="1:17" x14ac:dyDescent="0.2">
      <c r="A23" s="76"/>
      <c r="B23" s="79"/>
      <c r="D23" s="14" t="s">
        <v>11</v>
      </c>
      <c r="E23" s="7">
        <v>100</v>
      </c>
      <c r="F23" s="7">
        <v>5</v>
      </c>
      <c r="G23" s="15">
        <f t="shared" si="0"/>
        <v>112.51125112511251</v>
      </c>
      <c r="H23" s="15">
        <f t="shared" si="1"/>
        <v>100</v>
      </c>
      <c r="I23" s="7">
        <v>15</v>
      </c>
      <c r="J23" s="16">
        <v>0</v>
      </c>
      <c r="L23" s="79"/>
      <c r="M23" s="76"/>
    </row>
    <row r="24" spans="1:17" x14ac:dyDescent="0.2">
      <c r="A24" s="76"/>
      <c r="B24" s="79"/>
      <c r="D24" s="14" t="s">
        <v>12</v>
      </c>
      <c r="E24" s="7">
        <v>100</v>
      </c>
      <c r="F24" s="7">
        <v>5</v>
      </c>
      <c r="G24" s="15">
        <f t="shared" si="0"/>
        <v>112.51125112511251</v>
      </c>
      <c r="H24" s="15">
        <f t="shared" si="1"/>
        <v>100</v>
      </c>
      <c r="I24" s="7">
        <v>5</v>
      </c>
      <c r="J24" s="16">
        <v>0</v>
      </c>
      <c r="L24" s="79"/>
      <c r="M24" s="76"/>
    </row>
    <row r="25" spans="1:17" x14ac:dyDescent="0.2">
      <c r="A25" s="79"/>
      <c r="B25" s="76"/>
      <c r="C25" s="78"/>
      <c r="D25" s="4"/>
      <c r="E25" s="4"/>
      <c r="F25" s="4"/>
      <c r="G25" s="4"/>
      <c r="H25" s="4"/>
      <c r="I25" s="4"/>
      <c r="J25" s="4"/>
    </row>
    <row r="27" spans="1:17" x14ac:dyDescent="0.2">
      <c r="A27" s="17" t="s">
        <v>14</v>
      </c>
      <c r="B27" s="18"/>
      <c r="C27" s="19"/>
      <c r="D27" s="20" t="s">
        <v>15</v>
      </c>
      <c r="E27" s="20" t="s">
        <v>16</v>
      </c>
      <c r="F27" s="20" t="s">
        <v>24</v>
      </c>
      <c r="G27" s="20" t="s">
        <v>19</v>
      </c>
      <c r="H27" s="20" t="s">
        <v>25</v>
      </c>
      <c r="I27" s="20" t="s">
        <v>22</v>
      </c>
      <c r="J27" s="20" t="s">
        <v>26</v>
      </c>
      <c r="K27" s="20" t="s">
        <v>27</v>
      </c>
      <c r="L27" s="21" t="s">
        <v>28</v>
      </c>
      <c r="M27" s="22" t="s">
        <v>32</v>
      </c>
      <c r="N27" s="22" t="s">
        <v>33</v>
      </c>
      <c r="O27" s="22" t="s">
        <v>34</v>
      </c>
      <c r="P27" s="22" t="s">
        <v>35</v>
      </c>
    </row>
    <row r="28" spans="1:17" x14ac:dyDescent="0.2">
      <c r="B28" s="23" t="str">
        <f>D19</f>
        <v>Squat</v>
      </c>
      <c r="C28" s="24" t="s">
        <v>36</v>
      </c>
      <c r="D28" s="25" t="s">
        <v>37</v>
      </c>
      <c r="E28" s="26">
        <v>45</v>
      </c>
      <c r="F28" s="26">
        <v>45</v>
      </c>
      <c r="G28" s="26">
        <v>45</v>
      </c>
      <c r="H28" s="26">
        <v>45</v>
      </c>
      <c r="I28" s="26">
        <v>45</v>
      </c>
      <c r="J28" s="26">
        <v>45</v>
      </c>
      <c r="K28" s="26">
        <v>45</v>
      </c>
      <c r="L28" s="26">
        <v>45</v>
      </c>
      <c r="M28" s="26">
        <v>45</v>
      </c>
      <c r="N28" s="26">
        <v>45</v>
      </c>
      <c r="O28" s="26">
        <v>45</v>
      </c>
      <c r="P28" s="26">
        <v>45</v>
      </c>
      <c r="Q28" s="27"/>
    </row>
    <row r="29" spans="1:17" x14ac:dyDescent="0.2">
      <c r="C29" s="24" t="s">
        <v>36</v>
      </c>
      <c r="D29" s="29" t="s">
        <v>38</v>
      </c>
      <c r="E29" s="30">
        <f t="shared" ref="E29:P29" si="2">FLOOR(PRODUCT(0.4,E32),5)</f>
        <v>40</v>
      </c>
      <c r="F29" s="30">
        <f t="shared" si="2"/>
        <v>40</v>
      </c>
      <c r="G29" s="30">
        <f t="shared" si="2"/>
        <v>45</v>
      </c>
      <c r="H29" s="30">
        <f t="shared" si="2"/>
        <v>50</v>
      </c>
      <c r="I29" s="30">
        <f t="shared" si="2"/>
        <v>55</v>
      </c>
      <c r="J29" s="30">
        <f t="shared" si="2"/>
        <v>60</v>
      </c>
      <c r="K29" s="30">
        <f t="shared" si="2"/>
        <v>60</v>
      </c>
      <c r="L29" s="30">
        <f t="shared" si="2"/>
        <v>65</v>
      </c>
      <c r="M29" s="30">
        <f t="shared" si="2"/>
        <v>70</v>
      </c>
      <c r="N29" s="30">
        <f t="shared" si="2"/>
        <v>75</v>
      </c>
      <c r="O29" s="30">
        <f t="shared" si="2"/>
        <v>80</v>
      </c>
      <c r="P29" s="30">
        <f t="shared" si="2"/>
        <v>80</v>
      </c>
      <c r="Q29" s="27"/>
    </row>
    <row r="30" spans="1:17" x14ac:dyDescent="0.2">
      <c r="C30" s="24" t="s">
        <v>36</v>
      </c>
      <c r="D30" s="29" t="s">
        <v>39</v>
      </c>
      <c r="E30" s="30">
        <f t="shared" ref="E30:P30" si="3">FLOOR(PRODUCT(0.6,E32),5)</f>
        <v>60</v>
      </c>
      <c r="F30" s="30">
        <f t="shared" si="3"/>
        <v>65</v>
      </c>
      <c r="G30" s="30">
        <f t="shared" si="3"/>
        <v>70</v>
      </c>
      <c r="H30" s="30">
        <f t="shared" si="3"/>
        <v>75</v>
      </c>
      <c r="I30" s="30">
        <f t="shared" si="3"/>
        <v>80</v>
      </c>
      <c r="J30" s="30">
        <f t="shared" si="3"/>
        <v>90</v>
      </c>
      <c r="K30" s="30">
        <f t="shared" si="3"/>
        <v>95</v>
      </c>
      <c r="L30" s="30">
        <f t="shared" si="3"/>
        <v>100</v>
      </c>
      <c r="M30" s="30">
        <f t="shared" si="3"/>
        <v>105</v>
      </c>
      <c r="N30" s="30">
        <f t="shared" si="3"/>
        <v>110</v>
      </c>
      <c r="O30" s="30">
        <f t="shared" si="3"/>
        <v>120</v>
      </c>
      <c r="P30" s="30">
        <f t="shared" si="3"/>
        <v>125</v>
      </c>
      <c r="Q30" s="27"/>
    </row>
    <row r="31" spans="1:17" x14ac:dyDescent="0.2">
      <c r="C31" s="24" t="s">
        <v>36</v>
      </c>
      <c r="D31" s="29" t="s">
        <v>40</v>
      </c>
      <c r="E31" s="30">
        <f t="shared" ref="E31:P31" si="4">FLOOR(PRODUCT(0.8,E32),5)</f>
        <v>80</v>
      </c>
      <c r="F31" s="30">
        <f t="shared" si="4"/>
        <v>85</v>
      </c>
      <c r="G31" s="30">
        <f t="shared" si="4"/>
        <v>95</v>
      </c>
      <c r="H31" s="30">
        <f t="shared" si="4"/>
        <v>100</v>
      </c>
      <c r="I31" s="30">
        <f t="shared" si="4"/>
        <v>110</v>
      </c>
      <c r="J31" s="30">
        <f t="shared" si="4"/>
        <v>120</v>
      </c>
      <c r="K31" s="30">
        <f t="shared" si="4"/>
        <v>125</v>
      </c>
      <c r="L31" s="30">
        <f t="shared" si="4"/>
        <v>135</v>
      </c>
      <c r="M31" s="30">
        <f t="shared" si="4"/>
        <v>140</v>
      </c>
      <c r="N31" s="30">
        <f t="shared" si="4"/>
        <v>150</v>
      </c>
      <c r="O31" s="30">
        <f t="shared" si="4"/>
        <v>160</v>
      </c>
      <c r="P31" s="30">
        <f t="shared" si="4"/>
        <v>165</v>
      </c>
      <c r="Q31" s="27"/>
    </row>
    <row r="32" spans="1:17" x14ac:dyDescent="0.2">
      <c r="C32" s="24" t="s">
        <v>41</v>
      </c>
      <c r="D32" s="29" t="s">
        <v>42</v>
      </c>
      <c r="E32" s="31">
        <f>ROUND(((H20-(H20*$J$19))/$F$17),(0/5))*$F$17</f>
        <v>100</v>
      </c>
      <c r="F32" s="31">
        <f t="shared" ref="F32:P32" si="5">E88+$I$19</f>
        <v>110</v>
      </c>
      <c r="G32" s="31">
        <f t="shared" si="5"/>
        <v>120</v>
      </c>
      <c r="H32" s="31">
        <f t="shared" si="5"/>
        <v>130</v>
      </c>
      <c r="I32" s="31">
        <f t="shared" si="5"/>
        <v>140</v>
      </c>
      <c r="J32" s="31">
        <f t="shared" si="5"/>
        <v>150</v>
      </c>
      <c r="K32" s="31">
        <f t="shared" si="5"/>
        <v>160</v>
      </c>
      <c r="L32" s="31">
        <f t="shared" si="5"/>
        <v>170</v>
      </c>
      <c r="M32" s="31">
        <f t="shared" si="5"/>
        <v>180</v>
      </c>
      <c r="N32" s="31">
        <f t="shared" si="5"/>
        <v>190</v>
      </c>
      <c r="O32" s="31">
        <f t="shared" si="5"/>
        <v>200</v>
      </c>
      <c r="P32" s="31">
        <f t="shared" si="5"/>
        <v>210</v>
      </c>
      <c r="Q32" s="32"/>
    </row>
    <row r="33" spans="2:17" x14ac:dyDescent="0.2">
      <c r="C33" s="34"/>
      <c r="D33" s="35"/>
      <c r="E33" s="36"/>
      <c r="F33" s="36"/>
      <c r="G33" s="36"/>
      <c r="H33" s="36"/>
      <c r="I33" s="36"/>
      <c r="J33" s="36"/>
      <c r="K33" s="36"/>
      <c r="L33" s="36"/>
      <c r="M33" s="36"/>
      <c r="N33" s="36"/>
      <c r="O33" s="36"/>
      <c r="P33" s="36"/>
      <c r="Q33" s="37"/>
    </row>
    <row r="34" spans="2:17" x14ac:dyDescent="0.2">
      <c r="B34" s="23" t="str">
        <f>D21</f>
        <v>Bench Press</v>
      </c>
      <c r="C34" s="24" t="s">
        <v>36</v>
      </c>
      <c r="D34" s="29" t="s">
        <v>37</v>
      </c>
      <c r="E34" s="26">
        <v>45</v>
      </c>
      <c r="F34" s="39"/>
      <c r="G34" s="26">
        <v>45</v>
      </c>
      <c r="H34" s="39"/>
      <c r="I34" s="26">
        <v>45</v>
      </c>
      <c r="J34" s="39"/>
      <c r="K34" s="26">
        <v>45</v>
      </c>
      <c r="L34" s="39"/>
      <c r="M34" s="26">
        <v>45</v>
      </c>
      <c r="N34" s="39"/>
      <c r="O34" s="26">
        <v>45</v>
      </c>
      <c r="P34" s="40"/>
    </row>
    <row r="35" spans="2:17" x14ac:dyDescent="0.2">
      <c r="C35" s="24" t="s">
        <v>36</v>
      </c>
      <c r="D35" s="29" t="s">
        <v>38</v>
      </c>
      <c r="E35" s="30">
        <f>FLOOR(PRODUCT(0.5,E38),5)</f>
        <v>50</v>
      </c>
      <c r="F35" s="41"/>
      <c r="G35" s="30">
        <f>FLOOR(PRODUCT(0.5,G38),5)</f>
        <v>55</v>
      </c>
      <c r="H35" s="41"/>
      <c r="I35" s="30">
        <f>FLOOR(PRODUCT(0.5,I38),5)</f>
        <v>65</v>
      </c>
      <c r="J35" s="41"/>
      <c r="K35" s="30">
        <f>FLOOR(PRODUCT(0.5,K38),5)</f>
        <v>70</v>
      </c>
      <c r="L35" s="41"/>
      <c r="M35" s="30">
        <f>FLOOR(PRODUCT(0.5,M38),5)</f>
        <v>80</v>
      </c>
      <c r="N35" s="41"/>
      <c r="O35" s="30">
        <f>FLOOR(PRODUCT(0.5,O38),5)</f>
        <v>85</v>
      </c>
      <c r="P35" s="3"/>
    </row>
    <row r="36" spans="2:17" x14ac:dyDescent="0.2">
      <c r="C36" s="24" t="s">
        <v>36</v>
      </c>
      <c r="D36" s="29" t="s">
        <v>39</v>
      </c>
      <c r="E36" s="30">
        <f>FLOOR(PRODUCT(0.7,E38),5)</f>
        <v>70</v>
      </c>
      <c r="F36" s="41"/>
      <c r="G36" s="30">
        <f>FLOOR(PRODUCT(0.7,G38),5)</f>
        <v>80</v>
      </c>
      <c r="H36" s="41"/>
      <c r="I36" s="30">
        <f>FLOOR(PRODUCT(0.7,I38),5)</f>
        <v>90</v>
      </c>
      <c r="J36" s="41"/>
      <c r="K36" s="30">
        <f>FLOOR(PRODUCT(0.7,K38),5)</f>
        <v>100</v>
      </c>
      <c r="L36" s="41"/>
      <c r="M36" s="30">
        <f>FLOOR(PRODUCT(0.7,M38),5)</f>
        <v>110</v>
      </c>
      <c r="N36" s="41"/>
      <c r="O36" s="30">
        <f>FLOOR(PRODUCT(0.7,O38),5)</f>
        <v>120</v>
      </c>
      <c r="P36" s="3"/>
    </row>
    <row r="37" spans="2:17" x14ac:dyDescent="0.2">
      <c r="C37" s="24" t="s">
        <v>36</v>
      </c>
      <c r="D37" s="29" t="s">
        <v>40</v>
      </c>
      <c r="E37" s="30">
        <f>FLOOR(PRODUCT(0.9,E38),5)</f>
        <v>90</v>
      </c>
      <c r="F37" s="41"/>
      <c r="G37" s="30">
        <f>FLOOR(PRODUCT(0.9,G38),5)</f>
        <v>100</v>
      </c>
      <c r="H37" s="41"/>
      <c r="I37" s="30">
        <f>FLOOR(PRODUCT(0.9,I38),5)</f>
        <v>115</v>
      </c>
      <c r="J37" s="41"/>
      <c r="K37" s="30">
        <f>FLOOR(PRODUCT(0.9,K38),5)</f>
        <v>130</v>
      </c>
      <c r="L37" s="41"/>
      <c r="M37" s="30">
        <f>FLOOR(PRODUCT(0.9,M38),5)</f>
        <v>140</v>
      </c>
      <c r="N37" s="41"/>
      <c r="O37" s="30">
        <f>FLOOR(PRODUCT(0.9,O38),5)</f>
        <v>155</v>
      </c>
      <c r="P37" s="3"/>
    </row>
    <row r="38" spans="2:17" x14ac:dyDescent="0.2">
      <c r="C38" s="24" t="s">
        <v>41</v>
      </c>
      <c r="D38" s="29" t="s">
        <v>42</v>
      </c>
      <c r="E38" s="31">
        <f>ROUND(((H21-(H21*$J$21))/$F$17),(0/5))*$F$17</f>
        <v>100</v>
      </c>
      <c r="F38" s="43"/>
      <c r="G38" s="31">
        <f>F63+$I$21</f>
        <v>115</v>
      </c>
      <c r="H38" s="43"/>
      <c r="I38" s="31">
        <f>H63+$I$21</f>
        <v>130</v>
      </c>
      <c r="J38" s="43"/>
      <c r="K38" s="31">
        <f>J63+$I$21</f>
        <v>145</v>
      </c>
      <c r="L38" s="43"/>
      <c r="M38" s="31">
        <f>L63+$I$21</f>
        <v>160</v>
      </c>
      <c r="N38" s="43"/>
      <c r="O38" s="31">
        <f>N63+$I$21</f>
        <v>175</v>
      </c>
      <c r="P38" s="44"/>
    </row>
    <row r="39" spans="2:17" x14ac:dyDescent="0.2">
      <c r="C39" s="1"/>
      <c r="D39" s="41"/>
      <c r="E39" s="36"/>
      <c r="F39" s="36"/>
      <c r="G39" s="36"/>
      <c r="H39" s="36"/>
      <c r="I39" s="36"/>
      <c r="J39" s="36"/>
      <c r="K39" s="36"/>
      <c r="L39" s="36"/>
      <c r="M39" s="36"/>
      <c r="N39" s="36"/>
      <c r="O39" s="36"/>
      <c r="P39" s="36"/>
      <c r="Q39" s="37"/>
    </row>
    <row r="40" spans="2:17" x14ac:dyDescent="0.2">
      <c r="B40" s="23" t="str">
        <f>D24</f>
        <v>Press</v>
      </c>
      <c r="C40" s="24" t="s">
        <v>36</v>
      </c>
      <c r="D40" s="45" t="s">
        <v>37</v>
      </c>
      <c r="E40" s="46"/>
      <c r="F40" s="26">
        <v>45</v>
      </c>
      <c r="G40" s="39"/>
      <c r="H40" s="26">
        <v>45</v>
      </c>
      <c r="I40" s="39"/>
      <c r="J40" s="26">
        <v>45</v>
      </c>
      <c r="K40" s="39"/>
      <c r="L40" s="26">
        <v>45</v>
      </c>
      <c r="M40" s="39"/>
      <c r="N40" s="26">
        <v>45</v>
      </c>
      <c r="O40" s="39"/>
      <c r="P40" s="26">
        <v>45</v>
      </c>
      <c r="Q40" s="27"/>
    </row>
    <row r="41" spans="2:17" x14ac:dyDescent="0.2">
      <c r="C41" s="24" t="s">
        <v>36</v>
      </c>
      <c r="D41" s="45" t="s">
        <v>38</v>
      </c>
      <c r="E41" s="1"/>
      <c r="F41" s="30">
        <f>FLOOR(PRODUCT(0.55,F44),5)</f>
        <v>55</v>
      </c>
      <c r="G41" s="41"/>
      <c r="H41" s="30">
        <f>FLOOR(PRODUCT(0.55,H44),5)</f>
        <v>65</v>
      </c>
      <c r="I41" s="41"/>
      <c r="J41" s="30">
        <f>FLOOR(PRODUCT(0.55,J44),5)</f>
        <v>70</v>
      </c>
      <c r="K41" s="41"/>
      <c r="L41" s="30">
        <f>FLOOR(PRODUCT(0.55,L44),5)</f>
        <v>80</v>
      </c>
      <c r="M41" s="41"/>
      <c r="N41" s="30">
        <f>FLOOR(PRODUCT(0.55,N44),5)</f>
        <v>90</v>
      </c>
      <c r="O41" s="41"/>
      <c r="P41" s="30">
        <f>FLOOR(PRODUCT(0.55,P44),5)</f>
        <v>95</v>
      </c>
      <c r="Q41" s="27"/>
    </row>
    <row r="42" spans="2:17" x14ac:dyDescent="0.2">
      <c r="C42" s="24" t="s">
        <v>36</v>
      </c>
      <c r="D42" s="45" t="s">
        <v>39</v>
      </c>
      <c r="E42" s="1"/>
      <c r="F42" s="30">
        <f>FLOOR(PRODUCT(0.7,F44),5)</f>
        <v>70</v>
      </c>
      <c r="G42" s="41"/>
      <c r="H42" s="30">
        <f>FLOOR(PRODUCT(0.7,H44),5)</f>
        <v>80</v>
      </c>
      <c r="I42" s="41"/>
      <c r="J42" s="30">
        <f>FLOOR(PRODUCT(0.7,J44),5)</f>
        <v>90</v>
      </c>
      <c r="K42" s="41"/>
      <c r="L42" s="30">
        <f>FLOOR(PRODUCT(0.7,L44),5)</f>
        <v>105</v>
      </c>
      <c r="M42" s="41"/>
      <c r="N42" s="30">
        <f>FLOOR(PRODUCT(0.7,N44),5)</f>
        <v>115</v>
      </c>
      <c r="O42" s="41"/>
      <c r="P42" s="30">
        <f>FLOOR(PRODUCT(0.7,P44),5)</f>
        <v>125</v>
      </c>
      <c r="Q42" s="27"/>
    </row>
    <row r="43" spans="2:17" x14ac:dyDescent="0.2">
      <c r="C43" s="24" t="s">
        <v>36</v>
      </c>
      <c r="D43" s="45" t="s">
        <v>40</v>
      </c>
      <c r="E43" s="1"/>
      <c r="F43" s="30">
        <f>FLOOR(PRODUCT(0.85,F44),5)</f>
        <v>85</v>
      </c>
      <c r="G43" s="41"/>
      <c r="H43" s="30">
        <f>FLOOR(PRODUCT(0.85,H44),5)</f>
        <v>100</v>
      </c>
      <c r="I43" s="41"/>
      <c r="J43" s="30">
        <f>FLOOR(PRODUCT(0.85,J44),5)</f>
        <v>110</v>
      </c>
      <c r="K43" s="41"/>
      <c r="L43" s="30">
        <f>FLOOR(PRODUCT(0.85,L44),5)</f>
        <v>125</v>
      </c>
      <c r="M43" s="41"/>
      <c r="N43" s="30">
        <f>FLOOR(PRODUCT(0.85,N44),5)</f>
        <v>140</v>
      </c>
      <c r="O43" s="41"/>
      <c r="P43" s="30">
        <f>FLOOR(PRODUCT(0.85,P44),5)</f>
        <v>150</v>
      </c>
      <c r="Q43" s="27"/>
    </row>
    <row r="44" spans="2:17" x14ac:dyDescent="0.2">
      <c r="C44" s="24" t="s">
        <v>41</v>
      </c>
      <c r="D44" s="45" t="s">
        <v>45</v>
      </c>
      <c r="E44" s="48"/>
      <c r="F44" s="47">
        <f>E69+$I$24</f>
        <v>105</v>
      </c>
      <c r="G44" s="43"/>
      <c r="H44" s="47">
        <f>G69+$I$24</f>
        <v>120</v>
      </c>
      <c r="I44" s="43"/>
      <c r="J44" s="47">
        <f>I69+$I$24</f>
        <v>135</v>
      </c>
      <c r="K44" s="43"/>
      <c r="L44" s="47">
        <f>K69+$I$24</f>
        <v>150</v>
      </c>
      <c r="M44" s="43"/>
      <c r="N44" s="47">
        <f>M69+$I$24</f>
        <v>165</v>
      </c>
      <c r="O44" s="43"/>
      <c r="P44" s="47">
        <f>O69+$I$24</f>
        <v>180</v>
      </c>
      <c r="Q44" s="32"/>
    </row>
    <row r="45" spans="2:17" x14ac:dyDescent="0.2">
      <c r="C45" s="1"/>
      <c r="D45" s="41"/>
      <c r="E45" s="36"/>
      <c r="F45" s="36"/>
      <c r="G45" s="36"/>
      <c r="H45" s="36"/>
      <c r="I45" s="36"/>
      <c r="J45" s="36"/>
      <c r="K45" s="36"/>
      <c r="L45" s="36"/>
      <c r="M45" s="36"/>
      <c r="N45" s="36"/>
      <c r="O45" s="36"/>
      <c r="P45" s="36"/>
      <c r="Q45" s="37"/>
    </row>
    <row r="46" spans="2:17" x14ac:dyDescent="0.2">
      <c r="B46" s="49" t="s">
        <v>46</v>
      </c>
      <c r="C46" s="24" t="s">
        <v>41</v>
      </c>
      <c r="D46" s="29" t="s">
        <v>47</v>
      </c>
      <c r="E46" s="60" t="s">
        <v>75</v>
      </c>
      <c r="F46" s="61" t="s">
        <v>76</v>
      </c>
      <c r="G46" s="60" t="s">
        <v>75</v>
      </c>
      <c r="H46" s="61" t="s">
        <v>76</v>
      </c>
      <c r="I46" s="60" t="s">
        <v>75</v>
      </c>
      <c r="J46" s="61" t="s">
        <v>76</v>
      </c>
      <c r="K46" s="60" t="s">
        <v>75</v>
      </c>
      <c r="L46" s="61" t="s">
        <v>76</v>
      </c>
      <c r="M46" s="60" t="s">
        <v>75</v>
      </c>
      <c r="N46" s="61" t="s">
        <v>76</v>
      </c>
      <c r="O46" s="60" t="s">
        <v>75</v>
      </c>
      <c r="P46" s="61" t="s">
        <v>76</v>
      </c>
      <c r="Q46" s="52"/>
    </row>
    <row r="47" spans="2:17" x14ac:dyDescent="0.2">
      <c r="C47" s="1"/>
      <c r="D47" s="29" t="s">
        <v>48</v>
      </c>
      <c r="E47" s="50"/>
      <c r="F47" s="51"/>
      <c r="G47" s="51"/>
      <c r="H47" s="51"/>
      <c r="I47" s="51"/>
      <c r="J47" s="51"/>
      <c r="K47" s="51"/>
      <c r="L47" s="51"/>
      <c r="M47" s="51"/>
      <c r="N47" s="51"/>
      <c r="O47" s="51"/>
      <c r="P47" s="51"/>
      <c r="Q47" s="52"/>
    </row>
    <row r="48" spans="2:17" x14ac:dyDescent="0.2">
      <c r="C48" s="54"/>
      <c r="D48" s="29" t="s">
        <v>49</v>
      </c>
      <c r="E48" s="50"/>
      <c r="F48" s="51"/>
      <c r="G48" s="51"/>
      <c r="H48" s="51"/>
      <c r="I48" s="51"/>
      <c r="J48" s="51"/>
      <c r="K48" s="51"/>
      <c r="L48" s="51"/>
      <c r="M48" s="51"/>
      <c r="N48" s="51"/>
      <c r="O48" s="51"/>
      <c r="P48" s="51"/>
      <c r="Q48" s="3"/>
    </row>
    <row r="49" spans="1:17" x14ac:dyDescent="0.2">
      <c r="C49" s="1"/>
      <c r="D49" s="29" t="s">
        <v>51</v>
      </c>
      <c r="E49" s="50"/>
      <c r="F49" s="51"/>
      <c r="G49" s="51"/>
      <c r="H49" s="51"/>
      <c r="I49" s="51"/>
      <c r="J49" s="51"/>
      <c r="K49" s="51"/>
      <c r="L49" s="51"/>
      <c r="M49" s="51"/>
      <c r="N49" s="51"/>
      <c r="O49" s="51"/>
      <c r="P49" s="51"/>
      <c r="Q49" s="3"/>
    </row>
    <row r="50" spans="1:17" x14ac:dyDescent="0.2">
      <c r="E50" s="5"/>
      <c r="F50" s="5"/>
      <c r="G50" s="5"/>
      <c r="H50" s="5"/>
      <c r="I50" s="5"/>
      <c r="J50" s="5"/>
      <c r="K50" s="5"/>
      <c r="L50" s="5"/>
      <c r="M50" s="5"/>
      <c r="N50" s="5"/>
      <c r="O50" s="5"/>
      <c r="P50" s="5"/>
    </row>
    <row r="52" spans="1:17" x14ac:dyDescent="0.2">
      <c r="A52" s="17" t="s">
        <v>58</v>
      </c>
      <c r="B52" s="18"/>
      <c r="C52" s="19"/>
      <c r="D52" s="20" t="s">
        <v>15</v>
      </c>
      <c r="E52" s="20" t="s">
        <v>50</v>
      </c>
      <c r="F52" s="20" t="s">
        <v>18</v>
      </c>
      <c r="G52" s="20" t="s">
        <v>53</v>
      </c>
      <c r="H52" s="20" t="s">
        <v>21</v>
      </c>
      <c r="I52" s="20" t="s">
        <v>55</v>
      </c>
      <c r="J52" s="20" t="s">
        <v>29</v>
      </c>
      <c r="K52" s="20" t="s">
        <v>57</v>
      </c>
      <c r="L52" s="21" t="s">
        <v>31</v>
      </c>
      <c r="M52" s="22" t="s">
        <v>60</v>
      </c>
      <c r="N52" s="22" t="s">
        <v>61</v>
      </c>
      <c r="O52" s="22" t="s">
        <v>62</v>
      </c>
      <c r="P52" s="22" t="s">
        <v>63</v>
      </c>
    </row>
    <row r="53" spans="1:17" x14ac:dyDescent="0.2">
      <c r="B53" s="23" t="str">
        <f>D20</f>
        <v>Front Squat</v>
      </c>
      <c r="C53" s="24" t="s">
        <v>36</v>
      </c>
      <c r="D53" s="25" t="s">
        <v>37</v>
      </c>
      <c r="E53" s="26">
        <v>45</v>
      </c>
      <c r="F53" s="26">
        <v>45</v>
      </c>
      <c r="G53" s="26">
        <v>45</v>
      </c>
      <c r="H53" s="26">
        <v>45</v>
      </c>
      <c r="I53" s="26">
        <v>45</v>
      </c>
      <c r="J53" s="26">
        <v>45</v>
      </c>
      <c r="K53" s="26">
        <v>45</v>
      </c>
      <c r="L53" s="26">
        <v>45</v>
      </c>
      <c r="M53" s="26">
        <v>45</v>
      </c>
      <c r="N53" s="26">
        <v>45</v>
      </c>
      <c r="O53" s="26">
        <v>45</v>
      </c>
      <c r="P53" s="26">
        <v>45</v>
      </c>
      <c r="Q53" s="27"/>
    </row>
    <row r="54" spans="1:17" x14ac:dyDescent="0.2">
      <c r="C54" s="24" t="s">
        <v>36</v>
      </c>
      <c r="D54" s="29" t="s">
        <v>38</v>
      </c>
      <c r="E54" s="30">
        <f t="shared" ref="E54:P54" si="6">FLOOR(PRODUCT(0.4,E57),5)</f>
        <v>40</v>
      </c>
      <c r="F54" s="30">
        <f t="shared" si="6"/>
        <v>40</v>
      </c>
      <c r="G54" s="30">
        <f t="shared" si="6"/>
        <v>40</v>
      </c>
      <c r="H54" s="30">
        <f t="shared" si="6"/>
        <v>45</v>
      </c>
      <c r="I54" s="30">
        <f t="shared" si="6"/>
        <v>45</v>
      </c>
      <c r="J54" s="30">
        <f t="shared" si="6"/>
        <v>50</v>
      </c>
      <c r="K54" s="30">
        <f t="shared" si="6"/>
        <v>50</v>
      </c>
      <c r="L54" s="30">
        <f t="shared" si="6"/>
        <v>50</v>
      </c>
      <c r="M54" s="30">
        <f t="shared" si="6"/>
        <v>55</v>
      </c>
      <c r="N54" s="30">
        <f t="shared" si="6"/>
        <v>55</v>
      </c>
      <c r="O54" s="30">
        <f t="shared" si="6"/>
        <v>60</v>
      </c>
      <c r="P54" s="30">
        <f t="shared" si="6"/>
        <v>60</v>
      </c>
      <c r="Q54" s="27"/>
    </row>
    <row r="55" spans="1:17" x14ac:dyDescent="0.2">
      <c r="C55" s="24" t="s">
        <v>36</v>
      </c>
      <c r="D55" s="29" t="s">
        <v>39</v>
      </c>
      <c r="E55" s="30">
        <f t="shared" ref="E55:P55" si="7">FLOOR(PRODUCT(0.6,E57),5)</f>
        <v>60</v>
      </c>
      <c r="F55" s="30">
        <f t="shared" si="7"/>
        <v>60</v>
      </c>
      <c r="G55" s="30">
        <f t="shared" si="7"/>
        <v>65</v>
      </c>
      <c r="H55" s="30">
        <f t="shared" si="7"/>
        <v>65</v>
      </c>
      <c r="I55" s="30">
        <f t="shared" si="7"/>
        <v>70</v>
      </c>
      <c r="J55" s="30">
        <f t="shared" si="7"/>
        <v>75</v>
      </c>
      <c r="K55" s="30">
        <f t="shared" si="7"/>
        <v>75</v>
      </c>
      <c r="L55" s="30">
        <f t="shared" si="7"/>
        <v>80</v>
      </c>
      <c r="M55" s="30">
        <f t="shared" si="7"/>
        <v>80</v>
      </c>
      <c r="N55" s="30">
        <f t="shared" si="7"/>
        <v>85</v>
      </c>
      <c r="O55" s="30">
        <f t="shared" si="7"/>
        <v>90</v>
      </c>
      <c r="P55" s="30">
        <f t="shared" si="7"/>
        <v>90</v>
      </c>
      <c r="Q55" s="27"/>
    </row>
    <row r="56" spans="1:17" x14ac:dyDescent="0.2">
      <c r="C56" s="24" t="s">
        <v>36</v>
      </c>
      <c r="D56" s="29" t="s">
        <v>40</v>
      </c>
      <c r="E56" s="30">
        <f t="shared" ref="E56:P56" si="8">FLOOR(PRODUCT(0.8,E57),5)</f>
        <v>80</v>
      </c>
      <c r="F56" s="30">
        <f t="shared" si="8"/>
        <v>80</v>
      </c>
      <c r="G56" s="30">
        <f t="shared" si="8"/>
        <v>85</v>
      </c>
      <c r="H56" s="30">
        <f t="shared" si="8"/>
        <v>90</v>
      </c>
      <c r="I56" s="30">
        <f t="shared" si="8"/>
        <v>95</v>
      </c>
      <c r="J56" s="30">
        <f t="shared" si="8"/>
        <v>100</v>
      </c>
      <c r="K56" s="30">
        <f t="shared" si="8"/>
        <v>100</v>
      </c>
      <c r="L56" s="30">
        <f t="shared" si="8"/>
        <v>105</v>
      </c>
      <c r="M56" s="30">
        <f t="shared" si="8"/>
        <v>110</v>
      </c>
      <c r="N56" s="30">
        <f t="shared" si="8"/>
        <v>115</v>
      </c>
      <c r="O56" s="30">
        <f t="shared" si="8"/>
        <v>120</v>
      </c>
      <c r="P56" s="30">
        <f t="shared" si="8"/>
        <v>120</v>
      </c>
      <c r="Q56" s="27"/>
    </row>
    <row r="57" spans="1:17" x14ac:dyDescent="0.2">
      <c r="C57" s="24" t="s">
        <v>41</v>
      </c>
      <c r="D57" s="29" t="s">
        <v>42</v>
      </c>
      <c r="E57" s="31">
        <f>ROUND(((H20-(H20*$J$19))/$F$17),(0/5))*$F$17</f>
        <v>100</v>
      </c>
      <c r="F57" s="31">
        <f t="shared" ref="F57:P57" si="9">E57+$I$20</f>
        <v>105</v>
      </c>
      <c r="G57" s="31">
        <f t="shared" si="9"/>
        <v>110</v>
      </c>
      <c r="H57" s="31">
        <f t="shared" si="9"/>
        <v>115</v>
      </c>
      <c r="I57" s="31">
        <f t="shared" si="9"/>
        <v>120</v>
      </c>
      <c r="J57" s="31">
        <f t="shared" si="9"/>
        <v>125</v>
      </c>
      <c r="K57" s="31">
        <f t="shared" si="9"/>
        <v>130</v>
      </c>
      <c r="L57" s="31">
        <f t="shared" si="9"/>
        <v>135</v>
      </c>
      <c r="M57" s="31">
        <f t="shared" si="9"/>
        <v>140</v>
      </c>
      <c r="N57" s="31">
        <f t="shared" si="9"/>
        <v>145</v>
      </c>
      <c r="O57" s="31">
        <f t="shared" si="9"/>
        <v>150</v>
      </c>
      <c r="P57" s="31">
        <f t="shared" si="9"/>
        <v>155</v>
      </c>
      <c r="Q57" s="32"/>
    </row>
    <row r="58" spans="1:17" x14ac:dyDescent="0.2">
      <c r="C58" s="34"/>
      <c r="D58" s="35"/>
      <c r="E58" s="36"/>
      <c r="F58" s="36"/>
      <c r="G58" s="36"/>
      <c r="H58" s="36"/>
      <c r="I58" s="36"/>
      <c r="J58" s="36"/>
      <c r="K58" s="36"/>
      <c r="L58" s="36"/>
      <c r="M58" s="36"/>
      <c r="N58" s="36"/>
      <c r="O58" s="36"/>
      <c r="P58" s="36"/>
      <c r="Q58" s="37"/>
    </row>
    <row r="59" spans="1:17" x14ac:dyDescent="0.2">
      <c r="B59" s="23" t="str">
        <f>D21</f>
        <v>Bench Press</v>
      </c>
      <c r="C59" s="24" t="s">
        <v>36</v>
      </c>
      <c r="D59" s="45" t="s">
        <v>37</v>
      </c>
      <c r="E59" s="46"/>
      <c r="F59" s="26">
        <v>45</v>
      </c>
      <c r="G59" s="39"/>
      <c r="H59" s="26">
        <v>45</v>
      </c>
      <c r="I59" s="39"/>
      <c r="J59" s="26">
        <v>45</v>
      </c>
      <c r="K59" s="39"/>
      <c r="L59" s="26">
        <v>45</v>
      </c>
      <c r="M59" s="39"/>
      <c r="N59" s="26">
        <v>45</v>
      </c>
      <c r="O59" s="39"/>
      <c r="P59" s="26">
        <v>45</v>
      </c>
      <c r="Q59" s="3"/>
    </row>
    <row r="60" spans="1:17" x14ac:dyDescent="0.2">
      <c r="C60" s="24" t="s">
        <v>36</v>
      </c>
      <c r="D60" s="45" t="s">
        <v>38</v>
      </c>
      <c r="E60" s="1"/>
      <c r="F60" s="30">
        <f>FLOOR(PRODUCT(0.5,F63),5)</f>
        <v>55</v>
      </c>
      <c r="G60" s="41"/>
      <c r="H60" s="30">
        <f>FLOOR(PRODUCT(0.5,H63),5)</f>
        <v>60</v>
      </c>
      <c r="I60" s="41"/>
      <c r="J60" s="30">
        <f>FLOOR(PRODUCT(0.5,J63),5)</f>
        <v>70</v>
      </c>
      <c r="K60" s="41"/>
      <c r="L60" s="30">
        <f>FLOOR(PRODUCT(0.5,L63),5)</f>
        <v>75</v>
      </c>
      <c r="M60" s="41"/>
      <c r="N60" s="30">
        <f>FLOOR(PRODUCT(0.5,N63),5)</f>
        <v>85</v>
      </c>
      <c r="O60" s="41"/>
      <c r="P60" s="30">
        <f>FLOOR(PRODUCT(0.5,P63),5)</f>
        <v>90</v>
      </c>
      <c r="Q60" s="3"/>
    </row>
    <row r="61" spans="1:17" x14ac:dyDescent="0.2">
      <c r="C61" s="24" t="s">
        <v>36</v>
      </c>
      <c r="D61" s="45" t="s">
        <v>39</v>
      </c>
      <c r="E61" s="1"/>
      <c r="F61" s="30">
        <f>FLOOR(PRODUCT(0.7,F63),5)</f>
        <v>75</v>
      </c>
      <c r="G61" s="41"/>
      <c r="H61" s="30">
        <f>FLOOR(PRODUCT(0.7,H63),5)</f>
        <v>85</v>
      </c>
      <c r="I61" s="41"/>
      <c r="J61" s="30">
        <f>FLOOR(PRODUCT(0.7,J63),5)</f>
        <v>95</v>
      </c>
      <c r="K61" s="41"/>
      <c r="L61" s="30">
        <f>FLOOR(PRODUCT(0.7,L63),5)</f>
        <v>105</v>
      </c>
      <c r="M61" s="41"/>
      <c r="N61" s="30">
        <f>FLOOR(PRODUCT(0.7,N63),5)</f>
        <v>115</v>
      </c>
      <c r="O61" s="41"/>
      <c r="P61" s="30">
        <f>FLOOR(PRODUCT(0.7,P63),5)</f>
        <v>125</v>
      </c>
      <c r="Q61" s="3"/>
    </row>
    <row r="62" spans="1:17" x14ac:dyDescent="0.2">
      <c r="C62" s="24" t="s">
        <v>36</v>
      </c>
      <c r="D62" s="45" t="s">
        <v>40</v>
      </c>
      <c r="E62" s="1"/>
      <c r="F62" s="30">
        <f>FLOOR(PRODUCT(0.9,F63),5)</f>
        <v>95</v>
      </c>
      <c r="G62" s="41"/>
      <c r="H62" s="30">
        <f>FLOOR(PRODUCT(0.9,H63),5)</f>
        <v>110</v>
      </c>
      <c r="I62" s="41"/>
      <c r="J62" s="30">
        <f>FLOOR(PRODUCT(0.9,J63),5)</f>
        <v>125</v>
      </c>
      <c r="K62" s="41"/>
      <c r="L62" s="30">
        <f>FLOOR(PRODUCT(0.9,L63),5)</f>
        <v>135</v>
      </c>
      <c r="M62" s="41"/>
      <c r="N62" s="30">
        <f>FLOOR(PRODUCT(0.9,N63),5)</f>
        <v>150</v>
      </c>
      <c r="O62" s="41"/>
      <c r="P62" s="30">
        <f>FLOOR(PRODUCT(0.9,P63),5)</f>
        <v>165</v>
      </c>
      <c r="Q62" s="3"/>
    </row>
    <row r="63" spans="1:17" x14ac:dyDescent="0.2">
      <c r="C63" s="24" t="s">
        <v>41</v>
      </c>
      <c r="D63" s="45" t="s">
        <v>42</v>
      </c>
      <c r="E63" s="48"/>
      <c r="F63" s="31">
        <f>E94+$I$21</f>
        <v>110</v>
      </c>
      <c r="G63" s="43"/>
      <c r="H63" s="31">
        <f>G94+$I$21</f>
        <v>125</v>
      </c>
      <c r="I63" s="43"/>
      <c r="J63" s="31">
        <f>I94+$I$21</f>
        <v>140</v>
      </c>
      <c r="K63" s="43"/>
      <c r="L63" s="31">
        <f>K94+$I$21</f>
        <v>155</v>
      </c>
      <c r="M63" s="43"/>
      <c r="N63" s="31">
        <f>M94+$I$21</f>
        <v>170</v>
      </c>
      <c r="O63" s="43"/>
      <c r="P63" s="31">
        <f>O94+$I$21</f>
        <v>185</v>
      </c>
      <c r="Q63" s="3"/>
    </row>
    <row r="64" spans="1:17" x14ac:dyDescent="0.2">
      <c r="C64" s="1"/>
      <c r="D64" s="41"/>
      <c r="E64" s="36"/>
      <c r="F64" s="36"/>
      <c r="G64" s="36"/>
      <c r="H64" s="36"/>
      <c r="I64" s="36"/>
      <c r="J64" s="36"/>
      <c r="K64" s="36"/>
      <c r="L64" s="36"/>
      <c r="M64" s="36"/>
      <c r="N64" s="36"/>
      <c r="O64" s="36"/>
      <c r="P64" s="36"/>
      <c r="Q64" s="37"/>
    </row>
    <row r="65" spans="2:17" x14ac:dyDescent="0.2">
      <c r="B65" s="23" t="str">
        <f>D24</f>
        <v>Press</v>
      </c>
      <c r="C65" s="24" t="s">
        <v>36</v>
      </c>
      <c r="D65" s="29" t="s">
        <v>37</v>
      </c>
      <c r="E65" s="26">
        <v>45</v>
      </c>
      <c r="F65" s="39"/>
      <c r="G65" s="26">
        <v>45</v>
      </c>
      <c r="H65" s="39"/>
      <c r="I65" s="26">
        <v>45</v>
      </c>
      <c r="J65" s="39"/>
      <c r="K65" s="26">
        <v>45</v>
      </c>
      <c r="L65" s="39"/>
      <c r="M65" s="26">
        <v>45</v>
      </c>
      <c r="N65" s="39"/>
      <c r="O65" s="26">
        <v>45</v>
      </c>
      <c r="P65" s="57"/>
    </row>
    <row r="66" spans="2:17" x14ac:dyDescent="0.2">
      <c r="C66" s="24" t="s">
        <v>36</v>
      </c>
      <c r="D66" s="29" t="s">
        <v>38</v>
      </c>
      <c r="E66" s="30">
        <f>FLOOR(PRODUCT(0.55,E69),5)</f>
        <v>55</v>
      </c>
      <c r="F66" s="41"/>
      <c r="G66" s="30">
        <f>FLOOR(PRODUCT(0.55,G69),5)</f>
        <v>60</v>
      </c>
      <c r="H66" s="41"/>
      <c r="I66" s="30">
        <f>FLOOR(PRODUCT(0.55,I69),5)</f>
        <v>70</v>
      </c>
      <c r="J66" s="41"/>
      <c r="K66" s="30">
        <f>FLOOR(PRODUCT(0.55,K69),5)</f>
        <v>75</v>
      </c>
      <c r="L66" s="41"/>
      <c r="M66" s="30">
        <f>FLOOR(PRODUCT(0.55,M69),5)</f>
        <v>85</v>
      </c>
      <c r="N66" s="41"/>
      <c r="O66" s="30">
        <f>FLOOR(PRODUCT(0.55,O69),5)</f>
        <v>95</v>
      </c>
      <c r="P66" s="27"/>
    </row>
    <row r="67" spans="2:17" x14ac:dyDescent="0.2">
      <c r="C67" s="24" t="s">
        <v>36</v>
      </c>
      <c r="D67" s="29" t="s">
        <v>39</v>
      </c>
      <c r="E67" s="30">
        <f>FLOOR(PRODUCT(0.7,E69),5)</f>
        <v>70</v>
      </c>
      <c r="F67" s="41"/>
      <c r="G67" s="30">
        <f>FLOOR(PRODUCT(0.7,G69),5)</f>
        <v>80</v>
      </c>
      <c r="H67" s="41"/>
      <c r="I67" s="30">
        <f>FLOOR(PRODUCT(0.7,I69),5)</f>
        <v>90</v>
      </c>
      <c r="J67" s="41"/>
      <c r="K67" s="30">
        <f>FLOOR(PRODUCT(0.7,K69),5)</f>
        <v>100</v>
      </c>
      <c r="L67" s="41"/>
      <c r="M67" s="30">
        <f>FLOOR(PRODUCT(0.7,M69),5)</f>
        <v>110</v>
      </c>
      <c r="N67" s="41"/>
      <c r="O67" s="30">
        <f>FLOOR(PRODUCT(0.7,O69),5)</f>
        <v>120</v>
      </c>
      <c r="P67" s="27"/>
    </row>
    <row r="68" spans="2:17" x14ac:dyDescent="0.2">
      <c r="C68" s="24" t="s">
        <v>36</v>
      </c>
      <c r="D68" s="29" t="s">
        <v>40</v>
      </c>
      <c r="E68" s="30">
        <f>FLOOR(PRODUCT(0.85,E69),5)</f>
        <v>85</v>
      </c>
      <c r="F68" s="41"/>
      <c r="G68" s="30">
        <f>FLOOR(PRODUCT(0.85,G69),5)</f>
        <v>95</v>
      </c>
      <c r="H68" s="41"/>
      <c r="I68" s="30">
        <f>FLOOR(PRODUCT(0.85,I69),5)</f>
        <v>110</v>
      </c>
      <c r="J68" s="41"/>
      <c r="K68" s="30">
        <f>FLOOR(PRODUCT(0.85,K69),5)</f>
        <v>120</v>
      </c>
      <c r="L68" s="41"/>
      <c r="M68" s="30">
        <f>FLOOR(PRODUCT(0.85,M69),5)</f>
        <v>135</v>
      </c>
      <c r="N68" s="41"/>
      <c r="O68" s="30">
        <f>FLOOR(PRODUCT(0.85,O69),5)</f>
        <v>145</v>
      </c>
      <c r="P68" s="27"/>
    </row>
    <row r="69" spans="2:17" x14ac:dyDescent="0.2">
      <c r="C69" s="24" t="s">
        <v>41</v>
      </c>
      <c r="D69" s="29" t="s">
        <v>45</v>
      </c>
      <c r="E69" s="31">
        <f>ROUND(((H24-(H24*$J$21))/$F$17),(0/5))*$F$17</f>
        <v>100</v>
      </c>
      <c r="F69" s="43"/>
      <c r="G69" s="47">
        <f>F100+$I$24</f>
        <v>115</v>
      </c>
      <c r="H69" s="43"/>
      <c r="I69" s="47">
        <f>H100+$I$24</f>
        <v>130</v>
      </c>
      <c r="J69" s="43"/>
      <c r="K69" s="47">
        <f>J100+$I$24</f>
        <v>145</v>
      </c>
      <c r="L69" s="43"/>
      <c r="M69" s="47">
        <f>L100+$I$24</f>
        <v>160</v>
      </c>
      <c r="N69" s="43"/>
      <c r="O69" s="47">
        <f>N100+$I$24</f>
        <v>175</v>
      </c>
      <c r="P69" s="58"/>
    </row>
    <row r="70" spans="2:17" x14ac:dyDescent="0.2">
      <c r="C70" s="1"/>
      <c r="D70" s="41"/>
      <c r="E70" s="36"/>
      <c r="F70" s="36"/>
      <c r="G70" s="36"/>
      <c r="H70" s="36"/>
      <c r="I70" s="36"/>
      <c r="J70" s="36"/>
      <c r="K70" s="36"/>
      <c r="L70" s="36"/>
      <c r="M70" s="36"/>
      <c r="N70" s="36"/>
      <c r="O70" s="36"/>
      <c r="P70" s="68"/>
    </row>
    <row r="71" spans="2:17" x14ac:dyDescent="0.2">
      <c r="B71" s="23" t="str">
        <f>D23</f>
        <v>Deadlift</v>
      </c>
      <c r="C71" s="24" t="s">
        <v>36</v>
      </c>
      <c r="D71" s="29" t="s">
        <v>37</v>
      </c>
      <c r="E71" s="30">
        <f>FLOOR(PRODUCT(0.4,E74),5)</f>
        <v>40</v>
      </c>
      <c r="F71" s="39"/>
      <c r="G71" s="30">
        <f>FLOOR(PRODUCT(0.4,G74),5)</f>
        <v>45</v>
      </c>
      <c r="H71" s="39"/>
      <c r="I71" s="30">
        <f>FLOOR(PRODUCT(0.4,I74),5)</f>
        <v>50</v>
      </c>
      <c r="J71" s="39"/>
      <c r="K71" s="30">
        <f>FLOOR(PRODUCT(0.4,K74),5)</f>
        <v>55</v>
      </c>
      <c r="L71" s="39"/>
      <c r="M71" s="30">
        <f>FLOOR(PRODUCT(0.4,M74),5)</f>
        <v>60</v>
      </c>
      <c r="N71" s="39"/>
      <c r="O71" s="30">
        <f>FLOOR(PRODUCT(0.4,O74),5)</f>
        <v>70</v>
      </c>
      <c r="P71" s="40"/>
    </row>
    <row r="72" spans="2:17" x14ac:dyDescent="0.2">
      <c r="C72" s="24" t="s">
        <v>36</v>
      </c>
      <c r="D72" s="29" t="s">
        <v>39</v>
      </c>
      <c r="E72" s="30">
        <f>FLOOR(PRODUCT(0.6,E74),5)</f>
        <v>60</v>
      </c>
      <c r="F72" s="41"/>
      <c r="G72" s="30">
        <f>FLOOR(PRODUCT(0.6,G74),5)</f>
        <v>65</v>
      </c>
      <c r="H72" s="41"/>
      <c r="I72" s="30">
        <f>FLOOR(PRODUCT(0.6,I74),5)</f>
        <v>75</v>
      </c>
      <c r="J72" s="41"/>
      <c r="K72" s="30">
        <f>FLOOR(PRODUCT(0.6,K74),5)</f>
        <v>85</v>
      </c>
      <c r="L72" s="41"/>
      <c r="M72" s="30">
        <f>FLOOR(PRODUCT(0.6,M74),5)</f>
        <v>95</v>
      </c>
      <c r="N72" s="41"/>
      <c r="O72" s="30">
        <f>FLOOR(PRODUCT(0.6,O74),5)</f>
        <v>105</v>
      </c>
      <c r="P72" s="3"/>
    </row>
    <row r="73" spans="2:17" x14ac:dyDescent="0.2">
      <c r="C73" s="24" t="s">
        <v>36</v>
      </c>
      <c r="D73" s="29" t="s">
        <v>40</v>
      </c>
      <c r="E73" s="30">
        <f>FLOOR(PRODUCT(0.85,E74),5)</f>
        <v>85</v>
      </c>
      <c r="F73" s="41"/>
      <c r="G73" s="30">
        <f>FLOOR(PRODUCT(0.85,G74),5)</f>
        <v>95</v>
      </c>
      <c r="H73" s="41"/>
      <c r="I73" s="30">
        <f>FLOOR(PRODUCT(0.85,I74),5)</f>
        <v>110</v>
      </c>
      <c r="J73" s="41"/>
      <c r="K73" s="30">
        <f>FLOOR(PRODUCT(0.85,K74),5)</f>
        <v>120</v>
      </c>
      <c r="L73" s="41"/>
      <c r="M73" s="30">
        <f>FLOOR(PRODUCT(0.85,M74),5)</f>
        <v>135</v>
      </c>
      <c r="N73" s="41"/>
      <c r="O73" s="30">
        <f>FLOOR(PRODUCT(0.85,O74),5)</f>
        <v>145</v>
      </c>
      <c r="P73" s="3"/>
    </row>
    <row r="74" spans="2:17" x14ac:dyDescent="0.2">
      <c r="C74" s="24" t="s">
        <v>44</v>
      </c>
      <c r="D74" s="29" t="s">
        <v>38</v>
      </c>
      <c r="E74" s="31">
        <f>ROUND(((H23-(H23*$J$22))/$F$17),(0/5))*$F$17</f>
        <v>100</v>
      </c>
      <c r="F74" s="43"/>
      <c r="G74" s="47">
        <f>E74+$I$23</f>
        <v>115</v>
      </c>
      <c r="H74" s="43"/>
      <c r="I74" s="47">
        <f>G74+$I$23</f>
        <v>130</v>
      </c>
      <c r="J74" s="43"/>
      <c r="K74" s="47">
        <f>I74+$I$23</f>
        <v>145</v>
      </c>
      <c r="L74" s="43"/>
      <c r="M74" s="47">
        <f>K74+$I$23</f>
        <v>160</v>
      </c>
      <c r="N74" s="43"/>
      <c r="O74" s="47">
        <f>M74+$I$23</f>
        <v>175</v>
      </c>
      <c r="P74" s="44"/>
    </row>
    <row r="75" spans="2:17" x14ac:dyDescent="0.2">
      <c r="C75" s="1"/>
      <c r="D75" s="35"/>
      <c r="E75" s="36"/>
      <c r="F75" s="36"/>
      <c r="G75" s="36"/>
      <c r="H75" s="36"/>
      <c r="I75" s="36"/>
      <c r="J75" s="36"/>
      <c r="K75" s="36"/>
      <c r="L75" s="36"/>
      <c r="M75" s="36"/>
      <c r="N75" s="36"/>
      <c r="O75" s="36"/>
      <c r="P75" s="36"/>
      <c r="Q75" s="37"/>
    </row>
    <row r="76" spans="2:17" x14ac:dyDescent="0.2">
      <c r="B76" s="23" t="str">
        <f>D22</f>
        <v>Power Clean</v>
      </c>
      <c r="C76" s="24" t="s">
        <v>36</v>
      </c>
      <c r="D76" s="45" t="s">
        <v>37</v>
      </c>
      <c r="E76" s="46"/>
      <c r="F76" s="26">
        <v>45</v>
      </c>
      <c r="G76" s="39"/>
      <c r="H76" s="26">
        <v>45</v>
      </c>
      <c r="I76" s="39"/>
      <c r="J76" s="26">
        <v>45</v>
      </c>
      <c r="K76" s="39"/>
      <c r="L76" s="26">
        <v>45</v>
      </c>
      <c r="M76" s="39"/>
      <c r="N76" s="26">
        <v>45</v>
      </c>
      <c r="O76" s="39"/>
      <c r="P76" s="26">
        <v>45</v>
      </c>
      <c r="Q76" s="27"/>
    </row>
    <row r="77" spans="2:17" x14ac:dyDescent="0.2">
      <c r="C77" s="24" t="s">
        <v>36</v>
      </c>
      <c r="D77" s="45" t="s">
        <v>38</v>
      </c>
      <c r="E77" s="1"/>
      <c r="F77" s="30">
        <f>FLOOR(PRODUCT(0.55,F80),5)</f>
        <v>55</v>
      </c>
      <c r="G77" s="41"/>
      <c r="H77" s="30">
        <f>FLOOR(PRODUCT(0.55,H80),5)</f>
        <v>55</v>
      </c>
      <c r="I77" s="41"/>
      <c r="J77" s="30">
        <f>FLOOR(PRODUCT(0.55,J80),5)</f>
        <v>60</v>
      </c>
      <c r="K77" s="41"/>
      <c r="L77" s="30">
        <f>FLOOR(PRODUCT(0.55,L80),5)</f>
        <v>60</v>
      </c>
      <c r="M77" s="41"/>
      <c r="N77" s="30">
        <f>FLOOR(PRODUCT(0.55,N80),5)</f>
        <v>65</v>
      </c>
      <c r="O77" s="41"/>
      <c r="P77" s="30">
        <f>FLOOR(PRODUCT(0.55,P80),5)</f>
        <v>65</v>
      </c>
      <c r="Q77" s="27"/>
    </row>
    <row r="78" spans="2:17" x14ac:dyDescent="0.2">
      <c r="C78" s="24" t="s">
        <v>36</v>
      </c>
      <c r="D78" s="45" t="s">
        <v>39</v>
      </c>
      <c r="E78" s="1"/>
      <c r="F78" s="30">
        <f>FLOOR(PRODUCT(0.7,F80),5)</f>
        <v>70</v>
      </c>
      <c r="G78" s="41"/>
      <c r="H78" s="30">
        <f>FLOOR(PRODUCT(0.7,H80),5)</f>
        <v>70</v>
      </c>
      <c r="I78" s="41"/>
      <c r="J78" s="30">
        <f>FLOOR(PRODUCT(0.7,J80),5)</f>
        <v>75</v>
      </c>
      <c r="K78" s="41"/>
      <c r="L78" s="30">
        <f>FLOOR(PRODUCT(0.7,L80),5)</f>
        <v>80</v>
      </c>
      <c r="M78" s="41"/>
      <c r="N78" s="30">
        <f>FLOOR(PRODUCT(0.7,N80),5)</f>
        <v>80</v>
      </c>
      <c r="O78" s="41"/>
      <c r="P78" s="30">
        <f>FLOOR(PRODUCT(0.7,P80),5)</f>
        <v>85</v>
      </c>
      <c r="Q78" s="27"/>
    </row>
    <row r="79" spans="2:17" x14ac:dyDescent="0.2">
      <c r="C79" s="24" t="s">
        <v>36</v>
      </c>
      <c r="D79" s="45" t="s">
        <v>40</v>
      </c>
      <c r="E79" s="1"/>
      <c r="F79" s="30">
        <f>FLOOR(PRODUCT(0.85,F80),5)</f>
        <v>85</v>
      </c>
      <c r="G79" s="41"/>
      <c r="H79" s="30">
        <f>FLOOR(PRODUCT(0.85,H80),5)</f>
        <v>85</v>
      </c>
      <c r="I79" s="41"/>
      <c r="J79" s="30">
        <f>FLOOR(PRODUCT(0.85,J80),5)</f>
        <v>90</v>
      </c>
      <c r="K79" s="41"/>
      <c r="L79" s="30">
        <f>FLOOR(PRODUCT(0.85,L80),5)</f>
        <v>95</v>
      </c>
      <c r="M79" s="41"/>
      <c r="N79" s="30">
        <f>FLOOR(PRODUCT(0.85,N80),5)</f>
        <v>100</v>
      </c>
      <c r="O79" s="41"/>
      <c r="P79" s="30">
        <f>FLOOR(PRODUCT(0.85,P80),5)</f>
        <v>105</v>
      </c>
      <c r="Q79" s="27"/>
    </row>
    <row r="80" spans="2:17" x14ac:dyDescent="0.2">
      <c r="C80" s="24" t="s">
        <v>41</v>
      </c>
      <c r="D80" s="45" t="s">
        <v>45</v>
      </c>
      <c r="E80" s="1"/>
      <c r="F80" s="31">
        <f>ROUND(((H22-(H22*$J$21))/$F$17),(0/5))*$F$17</f>
        <v>100</v>
      </c>
      <c r="G80" s="41"/>
      <c r="H80" s="47">
        <f>F80+$I$22</f>
        <v>105</v>
      </c>
      <c r="I80" s="41"/>
      <c r="J80" s="47">
        <f>H80+$I$22</f>
        <v>110</v>
      </c>
      <c r="K80" s="41"/>
      <c r="L80" s="47">
        <f>J80+$I$22</f>
        <v>115</v>
      </c>
      <c r="M80" s="41"/>
      <c r="N80" s="47">
        <f>L80+$I$22</f>
        <v>120</v>
      </c>
      <c r="O80" s="41"/>
      <c r="P80" s="47">
        <f>N80+$I$22</f>
        <v>125</v>
      </c>
      <c r="Q80" s="32"/>
    </row>
    <row r="81" spans="1:17" x14ac:dyDescent="0.2">
      <c r="F81" s="4"/>
      <c r="H81" s="4"/>
      <c r="J81" s="4"/>
      <c r="L81" s="4"/>
      <c r="N81" s="4"/>
      <c r="P81" s="4"/>
    </row>
    <row r="83" spans="1:17" x14ac:dyDescent="0.2">
      <c r="A83" s="17" t="s">
        <v>68</v>
      </c>
      <c r="B83" s="18"/>
      <c r="C83" s="19"/>
      <c r="D83" s="20" t="s">
        <v>15</v>
      </c>
      <c r="E83" s="20" t="s">
        <v>17</v>
      </c>
      <c r="F83" s="20" t="s">
        <v>52</v>
      </c>
      <c r="G83" s="20" t="s">
        <v>20</v>
      </c>
      <c r="H83" s="20" t="s">
        <v>54</v>
      </c>
      <c r="I83" s="20" t="s">
        <v>23</v>
      </c>
      <c r="J83" s="20" t="s">
        <v>56</v>
      </c>
      <c r="K83" s="20" t="s">
        <v>30</v>
      </c>
      <c r="L83" s="21" t="s">
        <v>59</v>
      </c>
      <c r="M83" s="22" t="s">
        <v>69</v>
      </c>
      <c r="N83" s="22" t="s">
        <v>70</v>
      </c>
      <c r="O83" s="22" t="s">
        <v>71</v>
      </c>
      <c r="P83" s="74" t="s">
        <v>72</v>
      </c>
      <c r="Q83" s="3"/>
    </row>
    <row r="84" spans="1:17" x14ac:dyDescent="0.2">
      <c r="B84" s="23" t="str">
        <f>D19</f>
        <v>Squat</v>
      </c>
      <c r="C84" s="24" t="s">
        <v>36</v>
      </c>
      <c r="D84" s="25" t="s">
        <v>37</v>
      </c>
      <c r="E84" s="26">
        <v>45</v>
      </c>
      <c r="F84" s="26">
        <v>45</v>
      </c>
      <c r="G84" s="26">
        <v>45</v>
      </c>
      <c r="H84" s="26">
        <v>45</v>
      </c>
      <c r="I84" s="26">
        <v>45</v>
      </c>
      <c r="J84" s="26">
        <v>45</v>
      </c>
      <c r="K84" s="26">
        <v>45</v>
      </c>
      <c r="L84" s="26">
        <v>45</v>
      </c>
      <c r="M84" s="26">
        <v>45</v>
      </c>
      <c r="N84" s="26">
        <v>45</v>
      </c>
      <c r="O84" s="26">
        <v>45</v>
      </c>
      <c r="P84" s="26">
        <v>45</v>
      </c>
      <c r="Q84" s="27"/>
    </row>
    <row r="85" spans="1:17" x14ac:dyDescent="0.2">
      <c r="C85" s="24" t="s">
        <v>36</v>
      </c>
      <c r="D85" s="29" t="s">
        <v>38</v>
      </c>
      <c r="E85" s="30">
        <f t="shared" ref="E85:P85" si="10">FLOOR(PRODUCT(0.4,E88),5)</f>
        <v>40</v>
      </c>
      <c r="F85" s="30">
        <f t="shared" si="10"/>
        <v>45</v>
      </c>
      <c r="G85" s="30">
        <f t="shared" si="10"/>
        <v>50</v>
      </c>
      <c r="H85" s="30">
        <f t="shared" si="10"/>
        <v>50</v>
      </c>
      <c r="I85" s="30">
        <f t="shared" si="10"/>
        <v>55</v>
      </c>
      <c r="J85" s="30">
        <f t="shared" si="10"/>
        <v>60</v>
      </c>
      <c r="K85" s="30">
        <f t="shared" si="10"/>
        <v>65</v>
      </c>
      <c r="L85" s="30">
        <f t="shared" si="10"/>
        <v>70</v>
      </c>
      <c r="M85" s="30">
        <f t="shared" si="10"/>
        <v>70</v>
      </c>
      <c r="N85" s="30">
        <f t="shared" si="10"/>
        <v>75</v>
      </c>
      <c r="O85" s="30">
        <f t="shared" si="10"/>
        <v>80</v>
      </c>
      <c r="P85" s="30">
        <f t="shared" si="10"/>
        <v>85</v>
      </c>
      <c r="Q85" s="27"/>
    </row>
    <row r="86" spans="1:17" x14ac:dyDescent="0.2">
      <c r="C86" s="24" t="s">
        <v>36</v>
      </c>
      <c r="D86" s="29" t="s">
        <v>39</v>
      </c>
      <c r="E86" s="30">
        <f t="shared" ref="E86:P86" si="11">FLOOR(PRODUCT(0.6,E88),5)</f>
        <v>60</v>
      </c>
      <c r="F86" s="30">
        <f t="shared" si="11"/>
        <v>65</v>
      </c>
      <c r="G86" s="30">
        <f t="shared" si="11"/>
        <v>75</v>
      </c>
      <c r="H86" s="30">
        <f t="shared" si="11"/>
        <v>80</v>
      </c>
      <c r="I86" s="30">
        <f t="shared" si="11"/>
        <v>85</v>
      </c>
      <c r="J86" s="30">
        <f t="shared" si="11"/>
        <v>90</v>
      </c>
      <c r="K86" s="30">
        <f t="shared" si="11"/>
        <v>95</v>
      </c>
      <c r="L86" s="30">
        <f t="shared" si="11"/>
        <v>105</v>
      </c>
      <c r="M86" s="30">
        <f t="shared" si="11"/>
        <v>110</v>
      </c>
      <c r="N86" s="30">
        <f t="shared" si="11"/>
        <v>115</v>
      </c>
      <c r="O86" s="30">
        <f t="shared" si="11"/>
        <v>120</v>
      </c>
      <c r="P86" s="30">
        <f t="shared" si="11"/>
        <v>125</v>
      </c>
      <c r="Q86" s="27"/>
    </row>
    <row r="87" spans="1:17" x14ac:dyDescent="0.2">
      <c r="C87" s="24" t="s">
        <v>36</v>
      </c>
      <c r="D87" s="29" t="s">
        <v>40</v>
      </c>
      <c r="E87" s="30">
        <f t="shared" ref="E87:P87" si="12">FLOOR(PRODUCT(0.8,E88),5)</f>
        <v>80</v>
      </c>
      <c r="F87" s="30">
        <f t="shared" si="12"/>
        <v>90</v>
      </c>
      <c r="G87" s="30">
        <f t="shared" si="12"/>
        <v>100</v>
      </c>
      <c r="H87" s="30">
        <f t="shared" si="12"/>
        <v>105</v>
      </c>
      <c r="I87" s="30">
        <f t="shared" si="12"/>
        <v>115</v>
      </c>
      <c r="J87" s="30">
        <f t="shared" si="12"/>
        <v>120</v>
      </c>
      <c r="K87" s="30">
        <f t="shared" si="12"/>
        <v>130</v>
      </c>
      <c r="L87" s="30">
        <f t="shared" si="12"/>
        <v>140</v>
      </c>
      <c r="M87" s="30">
        <f t="shared" si="12"/>
        <v>145</v>
      </c>
      <c r="N87" s="30">
        <f t="shared" si="12"/>
        <v>155</v>
      </c>
      <c r="O87" s="30">
        <f t="shared" si="12"/>
        <v>160</v>
      </c>
      <c r="P87" s="30">
        <f t="shared" si="12"/>
        <v>170</v>
      </c>
      <c r="Q87" s="27"/>
    </row>
    <row r="88" spans="1:17" x14ac:dyDescent="0.2">
      <c r="C88" s="24" t="s">
        <v>41</v>
      </c>
      <c r="D88" s="29" t="s">
        <v>42</v>
      </c>
      <c r="E88" s="31">
        <f>(ROUND(((H19-(H19*$J$19))/$F$17),(0/5))*$F$17)+$I$19</f>
        <v>105</v>
      </c>
      <c r="F88" s="31">
        <f t="shared" ref="F88:P88" si="13">F32+$I$19</f>
        <v>115</v>
      </c>
      <c r="G88" s="31">
        <f t="shared" si="13"/>
        <v>125</v>
      </c>
      <c r="H88" s="31">
        <f t="shared" si="13"/>
        <v>135</v>
      </c>
      <c r="I88" s="31">
        <f t="shared" si="13"/>
        <v>145</v>
      </c>
      <c r="J88" s="31">
        <f t="shared" si="13"/>
        <v>155</v>
      </c>
      <c r="K88" s="31">
        <f t="shared" si="13"/>
        <v>165</v>
      </c>
      <c r="L88" s="31">
        <f t="shared" si="13"/>
        <v>175</v>
      </c>
      <c r="M88" s="31">
        <f t="shared" si="13"/>
        <v>185</v>
      </c>
      <c r="N88" s="31">
        <f t="shared" si="13"/>
        <v>195</v>
      </c>
      <c r="O88" s="31">
        <f t="shared" si="13"/>
        <v>205</v>
      </c>
      <c r="P88" s="31">
        <f t="shared" si="13"/>
        <v>215</v>
      </c>
      <c r="Q88" s="32"/>
    </row>
    <row r="89" spans="1:17" x14ac:dyDescent="0.2">
      <c r="C89" s="34"/>
      <c r="D89" s="35"/>
      <c r="E89" s="36"/>
      <c r="F89" s="36"/>
      <c r="G89" s="36"/>
      <c r="H89" s="36"/>
      <c r="I89" s="36"/>
      <c r="J89" s="36"/>
      <c r="K89" s="36"/>
      <c r="L89" s="36"/>
      <c r="M89" s="36"/>
      <c r="N89" s="36"/>
      <c r="O89" s="36"/>
      <c r="P89" s="36"/>
      <c r="Q89" s="37"/>
    </row>
    <row r="90" spans="1:17" x14ac:dyDescent="0.2">
      <c r="B90" s="23" t="str">
        <f>D21</f>
        <v>Bench Press</v>
      </c>
      <c r="C90" s="24" t="s">
        <v>36</v>
      </c>
      <c r="D90" s="29" t="s">
        <v>37</v>
      </c>
      <c r="E90" s="26">
        <v>45</v>
      </c>
      <c r="F90" s="39"/>
      <c r="G90" s="26">
        <v>45</v>
      </c>
      <c r="H90" s="39"/>
      <c r="I90" s="26">
        <v>45</v>
      </c>
      <c r="J90" s="39"/>
      <c r="K90" s="26">
        <v>45</v>
      </c>
      <c r="L90" s="39"/>
      <c r="M90" s="26">
        <v>45</v>
      </c>
      <c r="N90" s="39"/>
      <c r="O90" s="26">
        <v>45</v>
      </c>
      <c r="P90" s="40"/>
    </row>
    <row r="91" spans="1:17" x14ac:dyDescent="0.2">
      <c r="C91" s="24" t="s">
        <v>36</v>
      </c>
      <c r="D91" s="29" t="s">
        <v>38</v>
      </c>
      <c r="E91" s="30">
        <f>FLOOR(PRODUCT(0.5,E94),5)</f>
        <v>50</v>
      </c>
      <c r="F91" s="41"/>
      <c r="G91" s="30">
        <f>FLOOR(PRODUCT(0.5,G94),5)</f>
        <v>60</v>
      </c>
      <c r="H91" s="41"/>
      <c r="I91" s="30">
        <f>FLOOR(PRODUCT(0.5,I94),5)</f>
        <v>65</v>
      </c>
      <c r="J91" s="41"/>
      <c r="K91" s="30">
        <f>FLOOR(PRODUCT(0.5,K94),5)</f>
        <v>75</v>
      </c>
      <c r="L91" s="41"/>
      <c r="M91" s="30">
        <f>FLOOR(PRODUCT(0.5,M94),5)</f>
        <v>80</v>
      </c>
      <c r="N91" s="41"/>
      <c r="O91" s="30">
        <f>FLOOR(PRODUCT(0.5,O94),5)</f>
        <v>90</v>
      </c>
      <c r="P91" s="3"/>
    </row>
    <row r="92" spans="1:17" x14ac:dyDescent="0.2">
      <c r="C92" s="24" t="s">
        <v>36</v>
      </c>
      <c r="D92" s="29" t="s">
        <v>39</v>
      </c>
      <c r="E92" s="30">
        <f>FLOOR(PRODUCT(0.7,E94),5)</f>
        <v>70</v>
      </c>
      <c r="F92" s="41"/>
      <c r="G92" s="30">
        <f>FLOOR(PRODUCT(0.7,G94),5)</f>
        <v>80</v>
      </c>
      <c r="H92" s="41"/>
      <c r="I92" s="30">
        <f>FLOOR(PRODUCT(0.7,I94),5)</f>
        <v>90</v>
      </c>
      <c r="J92" s="41"/>
      <c r="K92" s="30">
        <f>FLOOR(PRODUCT(0.7,K94),5)</f>
        <v>105</v>
      </c>
      <c r="L92" s="41"/>
      <c r="M92" s="30">
        <f>FLOOR(PRODUCT(0.7,M94),5)</f>
        <v>115</v>
      </c>
      <c r="N92" s="41"/>
      <c r="O92" s="30">
        <f>FLOOR(PRODUCT(0.7,O94),5)</f>
        <v>125</v>
      </c>
      <c r="P92" s="3"/>
    </row>
    <row r="93" spans="1:17" x14ac:dyDescent="0.2">
      <c r="C93" s="24" t="s">
        <v>36</v>
      </c>
      <c r="D93" s="29" t="s">
        <v>40</v>
      </c>
      <c r="E93" s="30">
        <f>FLOOR(PRODUCT(0.9,E94),5)</f>
        <v>90</v>
      </c>
      <c r="F93" s="41"/>
      <c r="G93" s="30">
        <f>FLOOR(PRODUCT(0.9,G94),5)</f>
        <v>105</v>
      </c>
      <c r="H93" s="41"/>
      <c r="I93" s="30">
        <f>FLOOR(PRODUCT(0.9,I94),5)</f>
        <v>120</v>
      </c>
      <c r="J93" s="41"/>
      <c r="K93" s="30">
        <f>FLOOR(PRODUCT(0.9,K94),5)</f>
        <v>135</v>
      </c>
      <c r="L93" s="41"/>
      <c r="M93" s="30">
        <f>FLOOR(PRODUCT(0.9,M94),5)</f>
        <v>145</v>
      </c>
      <c r="N93" s="41"/>
      <c r="O93" s="30">
        <f>FLOOR(PRODUCT(0.9,O94),5)</f>
        <v>160</v>
      </c>
      <c r="P93" s="3"/>
    </row>
    <row r="94" spans="1:17" x14ac:dyDescent="0.2">
      <c r="C94" s="24" t="s">
        <v>41</v>
      </c>
      <c r="D94" s="29" t="s">
        <v>42</v>
      </c>
      <c r="E94" s="31">
        <f>E38+$I$21</f>
        <v>105</v>
      </c>
      <c r="F94" s="43"/>
      <c r="G94" s="31">
        <f>G38+$I$21</f>
        <v>120</v>
      </c>
      <c r="H94" s="43"/>
      <c r="I94" s="31">
        <f>I38+$I$21</f>
        <v>135</v>
      </c>
      <c r="J94" s="43"/>
      <c r="K94" s="31">
        <f>K38+$I$21</f>
        <v>150</v>
      </c>
      <c r="L94" s="43"/>
      <c r="M94" s="31">
        <f>M38+$I$21</f>
        <v>165</v>
      </c>
      <c r="N94" s="43"/>
      <c r="O94" s="31">
        <f>O38+$I$21</f>
        <v>180</v>
      </c>
      <c r="P94" s="44"/>
    </row>
    <row r="95" spans="1:17" x14ac:dyDescent="0.2">
      <c r="C95" s="1"/>
      <c r="D95" s="41"/>
      <c r="E95" s="36"/>
      <c r="F95" s="36"/>
      <c r="G95" s="36"/>
      <c r="H95" s="36"/>
      <c r="I95" s="36"/>
      <c r="J95" s="36"/>
      <c r="K95" s="36"/>
      <c r="L95" s="36"/>
      <c r="M95" s="36"/>
      <c r="N95" s="36"/>
      <c r="O95" s="36"/>
      <c r="P95" s="36"/>
      <c r="Q95" s="37"/>
    </row>
    <row r="96" spans="1:17" x14ac:dyDescent="0.2">
      <c r="B96" s="23" t="str">
        <f>D24</f>
        <v>Press</v>
      </c>
      <c r="C96" s="24" t="s">
        <v>36</v>
      </c>
      <c r="D96" s="45" t="s">
        <v>37</v>
      </c>
      <c r="E96" s="46"/>
      <c r="F96" s="26">
        <v>45</v>
      </c>
      <c r="G96" s="39"/>
      <c r="H96" s="26">
        <v>45</v>
      </c>
      <c r="I96" s="39"/>
      <c r="J96" s="26">
        <v>45</v>
      </c>
      <c r="K96" s="39"/>
      <c r="L96" s="26">
        <v>45</v>
      </c>
      <c r="M96" s="39"/>
      <c r="N96" s="26">
        <v>45</v>
      </c>
      <c r="O96" s="39"/>
      <c r="P96" s="26">
        <v>45</v>
      </c>
      <c r="Q96" s="27"/>
    </row>
    <row r="97" spans="2:17" x14ac:dyDescent="0.2">
      <c r="C97" s="24" t="s">
        <v>36</v>
      </c>
      <c r="D97" s="45" t="s">
        <v>38</v>
      </c>
      <c r="E97" s="1"/>
      <c r="F97" s="30">
        <f>FLOOR(PRODUCT(0.55,F100),5)</f>
        <v>60</v>
      </c>
      <c r="G97" s="41"/>
      <c r="H97" s="30">
        <f>FLOOR(PRODUCT(0.55,H100),5)</f>
        <v>65</v>
      </c>
      <c r="I97" s="41"/>
      <c r="J97" s="30">
        <f>FLOOR(PRODUCT(0.55,J100),5)</f>
        <v>75</v>
      </c>
      <c r="K97" s="41"/>
      <c r="L97" s="30">
        <f>FLOOR(PRODUCT(0.55,L100),5)</f>
        <v>85</v>
      </c>
      <c r="M97" s="41"/>
      <c r="N97" s="30">
        <f>FLOOR(PRODUCT(0.55,N100),5)</f>
        <v>90</v>
      </c>
      <c r="O97" s="41"/>
      <c r="P97" s="30">
        <f>FLOOR(PRODUCT(0.55,P100),5)</f>
        <v>100</v>
      </c>
      <c r="Q97" s="27"/>
    </row>
    <row r="98" spans="2:17" x14ac:dyDescent="0.2">
      <c r="C98" s="24" t="s">
        <v>36</v>
      </c>
      <c r="D98" s="45" t="s">
        <v>39</v>
      </c>
      <c r="E98" s="1"/>
      <c r="F98" s="30">
        <f>FLOOR(PRODUCT(0.7,F100),5)</f>
        <v>75</v>
      </c>
      <c r="G98" s="41"/>
      <c r="H98" s="30">
        <f>FLOOR(PRODUCT(0.7,H100),5)</f>
        <v>85</v>
      </c>
      <c r="I98" s="41"/>
      <c r="J98" s="30">
        <f>FLOOR(PRODUCT(0.7,J100),5)</f>
        <v>95</v>
      </c>
      <c r="K98" s="41"/>
      <c r="L98" s="30">
        <f>FLOOR(PRODUCT(0.7,L100),5)</f>
        <v>105</v>
      </c>
      <c r="M98" s="41"/>
      <c r="N98" s="30">
        <f>FLOOR(PRODUCT(0.7,N100),5)</f>
        <v>115</v>
      </c>
      <c r="O98" s="41"/>
      <c r="P98" s="30">
        <f>FLOOR(PRODUCT(0.7,P100),5)</f>
        <v>125</v>
      </c>
      <c r="Q98" s="27"/>
    </row>
    <row r="99" spans="2:17" x14ac:dyDescent="0.2">
      <c r="C99" s="24" t="s">
        <v>36</v>
      </c>
      <c r="D99" s="45" t="s">
        <v>40</v>
      </c>
      <c r="E99" s="1"/>
      <c r="F99" s="30">
        <f>FLOOR(PRODUCT(0.85,F100),5)</f>
        <v>90</v>
      </c>
      <c r="G99" s="41"/>
      <c r="H99" s="30">
        <f>FLOOR(PRODUCT(0.85,H100),5)</f>
        <v>105</v>
      </c>
      <c r="I99" s="41"/>
      <c r="J99" s="30">
        <f>FLOOR(PRODUCT(0.85,J100),5)</f>
        <v>115</v>
      </c>
      <c r="K99" s="41"/>
      <c r="L99" s="30">
        <f>FLOOR(PRODUCT(0.85,L100),5)</f>
        <v>130</v>
      </c>
      <c r="M99" s="41"/>
      <c r="N99" s="30">
        <f>FLOOR(PRODUCT(0.85,N100),5)</f>
        <v>140</v>
      </c>
      <c r="O99" s="41"/>
      <c r="P99" s="30">
        <f>FLOOR(PRODUCT(0.85,P100),5)</f>
        <v>155</v>
      </c>
      <c r="Q99" s="27"/>
    </row>
    <row r="100" spans="2:17" x14ac:dyDescent="0.2">
      <c r="C100" s="24" t="s">
        <v>41</v>
      </c>
      <c r="D100" s="45" t="s">
        <v>45</v>
      </c>
      <c r="E100" s="48"/>
      <c r="F100" s="47">
        <f>F44+$I$24</f>
        <v>110</v>
      </c>
      <c r="G100" s="43"/>
      <c r="H100" s="47">
        <f>H44+$I$24</f>
        <v>125</v>
      </c>
      <c r="I100" s="43"/>
      <c r="J100" s="47">
        <f>J44+$I$24</f>
        <v>140</v>
      </c>
      <c r="K100" s="43"/>
      <c r="L100" s="47">
        <f>L44+$I$24</f>
        <v>155</v>
      </c>
      <c r="M100" s="43"/>
      <c r="N100" s="47">
        <f>N44+$I$24</f>
        <v>170</v>
      </c>
      <c r="O100" s="43"/>
      <c r="P100" s="47">
        <f>P44+$I$24</f>
        <v>185</v>
      </c>
      <c r="Q100" s="32"/>
    </row>
    <row r="101" spans="2:17" x14ac:dyDescent="0.2">
      <c r="C101" s="1"/>
      <c r="D101" s="41"/>
      <c r="E101" s="36"/>
      <c r="F101" s="36"/>
      <c r="G101" s="36"/>
      <c r="H101" s="36"/>
      <c r="I101" s="36"/>
      <c r="J101" s="36"/>
      <c r="K101" s="36"/>
      <c r="L101" s="36"/>
      <c r="M101" s="36"/>
      <c r="N101" s="36"/>
      <c r="O101" s="36"/>
      <c r="P101" s="36"/>
      <c r="Q101" s="37"/>
    </row>
    <row r="102" spans="2:17" x14ac:dyDescent="0.2">
      <c r="B102" s="49" t="s">
        <v>74</v>
      </c>
      <c r="C102" s="24" t="s">
        <v>41</v>
      </c>
      <c r="D102" s="29" t="s">
        <v>47</v>
      </c>
      <c r="E102" s="61" t="s">
        <v>76</v>
      </c>
      <c r="F102" s="60" t="s">
        <v>75</v>
      </c>
      <c r="G102" s="61" t="s">
        <v>76</v>
      </c>
      <c r="H102" s="60" t="s">
        <v>75</v>
      </c>
      <c r="I102" s="61" t="s">
        <v>76</v>
      </c>
      <c r="J102" s="60" t="s">
        <v>75</v>
      </c>
      <c r="K102" s="61" t="s">
        <v>76</v>
      </c>
      <c r="L102" s="60" t="s">
        <v>75</v>
      </c>
      <c r="M102" s="61" t="s">
        <v>76</v>
      </c>
      <c r="N102" s="60" t="s">
        <v>75</v>
      </c>
      <c r="O102" s="61" t="s">
        <v>76</v>
      </c>
      <c r="P102" s="60" t="s">
        <v>75</v>
      </c>
      <c r="Q102" s="52"/>
    </row>
    <row r="103" spans="2:17" x14ac:dyDescent="0.2">
      <c r="C103" s="1"/>
      <c r="D103" s="29" t="s">
        <v>48</v>
      </c>
      <c r="E103" s="50"/>
      <c r="F103" s="51"/>
      <c r="G103" s="51"/>
      <c r="H103" s="51"/>
      <c r="I103" s="51"/>
      <c r="J103" s="51"/>
      <c r="K103" s="51"/>
      <c r="L103" s="51"/>
      <c r="M103" s="51"/>
      <c r="N103" s="51"/>
      <c r="O103" s="51"/>
      <c r="P103" s="51"/>
      <c r="Q103" s="52"/>
    </row>
    <row r="104" spans="2:17" x14ac:dyDescent="0.2">
      <c r="C104" s="54"/>
      <c r="D104" s="29" t="s">
        <v>49</v>
      </c>
      <c r="E104" s="50"/>
      <c r="F104" s="51"/>
      <c r="G104" s="51"/>
      <c r="H104" s="51"/>
      <c r="I104" s="51"/>
      <c r="J104" s="51"/>
      <c r="K104" s="51"/>
      <c r="L104" s="51"/>
      <c r="M104" s="51"/>
      <c r="N104" s="51"/>
      <c r="O104" s="51"/>
      <c r="P104" s="51"/>
      <c r="Q104" s="3"/>
    </row>
    <row r="105" spans="2:17" x14ac:dyDescent="0.2">
      <c r="C105" s="1"/>
      <c r="D105" s="29" t="s">
        <v>51</v>
      </c>
      <c r="E105" s="50"/>
      <c r="F105" s="51"/>
      <c r="G105" s="51"/>
      <c r="H105" s="51"/>
      <c r="I105" s="51"/>
      <c r="J105" s="51"/>
      <c r="K105" s="51"/>
      <c r="L105" s="51"/>
      <c r="M105" s="51"/>
      <c r="N105" s="51"/>
      <c r="O105" s="51"/>
      <c r="P105" s="51"/>
      <c r="Q105" s="3"/>
    </row>
    <row r="106" spans="2:17" x14ac:dyDescent="0.2">
      <c r="E106" s="4"/>
      <c r="F106" s="4"/>
      <c r="G106" s="4"/>
      <c r="H106" s="4"/>
      <c r="I106" s="4"/>
      <c r="J106" s="4"/>
      <c r="K106" s="4"/>
      <c r="L106" s="4"/>
      <c r="M106" s="4"/>
      <c r="N106" s="4"/>
      <c r="O106" s="4"/>
      <c r="P106" s="4"/>
    </row>
  </sheetData>
  <mergeCells count="5">
    <mergeCell ref="D17:E17"/>
    <mergeCell ref="E13:H13"/>
    <mergeCell ref="E14:H14"/>
    <mergeCell ref="A1:L1"/>
    <mergeCell ref="E15:H15"/>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46"/>
  <sheetViews>
    <sheetView topLeftCell="A28" workbookViewId="0">
      <selection activeCell="N45" sqref="N45"/>
    </sheetView>
  </sheetViews>
  <sheetFormatPr defaultColWidth="14.42578125" defaultRowHeight="12.75" customHeight="1" x14ac:dyDescent="0.2"/>
  <cols>
    <col min="1" max="1" width="9.28515625" customWidth="1"/>
    <col min="2" max="2" width="4.7109375" customWidth="1"/>
    <col min="3" max="14" width="6.42578125" customWidth="1"/>
  </cols>
  <sheetData>
    <row r="1" spans="1:16" ht="20.25" thickBot="1" x14ac:dyDescent="0.35">
      <c r="A1" s="99"/>
      <c r="B1" s="99"/>
      <c r="C1" s="100" t="s">
        <v>77</v>
      </c>
      <c r="D1" s="100" t="s">
        <v>78</v>
      </c>
      <c r="E1" s="100" t="s">
        <v>79</v>
      </c>
      <c r="F1" s="100" t="s">
        <v>77</v>
      </c>
      <c r="G1" s="100" t="s">
        <v>78</v>
      </c>
      <c r="H1" s="100" t="s">
        <v>79</v>
      </c>
      <c r="I1" s="100" t="s">
        <v>77</v>
      </c>
      <c r="J1" s="100" t="s">
        <v>78</v>
      </c>
      <c r="K1" s="100" t="s">
        <v>79</v>
      </c>
      <c r="L1" s="100" t="s">
        <v>77</v>
      </c>
      <c r="M1" s="100" t="s">
        <v>78</v>
      </c>
      <c r="N1" s="100" t="s">
        <v>79</v>
      </c>
      <c r="O1" s="99"/>
      <c r="P1" s="99"/>
    </row>
    <row r="2" spans="1:16" ht="13.5" thickTop="1" x14ac:dyDescent="0.2">
      <c r="B2" s="62" t="s">
        <v>80</v>
      </c>
    </row>
    <row r="3" spans="1:16" x14ac:dyDescent="0.2">
      <c r="A3" s="62" t="s">
        <v>81</v>
      </c>
      <c r="B3" s="63" t="str">
        <f>'Practical Programming Novice Pr'!D26</f>
        <v>2x5</v>
      </c>
      <c r="C3" s="64">
        <f>'Practical Programming Novice Pr'!E26</f>
        <v>45</v>
      </c>
      <c r="D3" s="64">
        <f>'Practical Programming Novice Pr'!E51</f>
        <v>45</v>
      </c>
      <c r="E3" s="64">
        <f>'Practical Programming Novice Pr'!E76</f>
        <v>45</v>
      </c>
      <c r="F3" s="64">
        <f>'Practical Programming Novice Pr'!F26</f>
        <v>45</v>
      </c>
      <c r="G3" s="64">
        <f>'Practical Programming Novice Pr'!F51</f>
        <v>45</v>
      </c>
      <c r="H3" s="64">
        <f>'Practical Programming Novice Pr'!F76</f>
        <v>45</v>
      </c>
      <c r="I3" s="64">
        <f>'Practical Programming Novice Pr'!G26</f>
        <v>45</v>
      </c>
      <c r="J3" s="64">
        <f>'Practical Programming Novice Pr'!G51</f>
        <v>45</v>
      </c>
      <c r="K3" s="64">
        <f>'Practical Programming Novice Pr'!G76</f>
        <v>45</v>
      </c>
      <c r="L3" s="64">
        <f>'Practical Programming Novice Pr'!H26</f>
        <v>45</v>
      </c>
      <c r="M3" s="64">
        <f>'Practical Programming Novice Pr'!H51</f>
        <v>45</v>
      </c>
      <c r="N3" s="64">
        <f>'Practical Programming Novice Pr'!H76</f>
        <v>45</v>
      </c>
    </row>
    <row r="4" spans="1:16" x14ac:dyDescent="0.2">
      <c r="B4" s="63" t="str">
        <f>'Practical Programming Novice Pr'!D27</f>
        <v>1x5</v>
      </c>
      <c r="C4" s="64">
        <f>'Practical Programming Novice Pr'!E27</f>
        <v>85</v>
      </c>
      <c r="D4" s="64">
        <f>'Practical Programming Novice Pr'!E52</f>
        <v>85</v>
      </c>
      <c r="E4" s="64">
        <f>'Practical Programming Novice Pr'!E77</f>
        <v>90</v>
      </c>
      <c r="F4" s="64">
        <f>'Practical Programming Novice Pr'!F27</f>
        <v>90</v>
      </c>
      <c r="G4" s="64">
        <f>'Practical Programming Novice Pr'!F52</f>
        <v>90</v>
      </c>
      <c r="H4" s="64">
        <f>'Practical Programming Novice Pr'!F77</f>
        <v>95</v>
      </c>
      <c r="I4" s="64">
        <f>'Practical Programming Novice Pr'!G27</f>
        <v>95</v>
      </c>
      <c r="J4" s="64">
        <f>'Practical Programming Novice Pr'!G52</f>
        <v>100</v>
      </c>
      <c r="K4" s="64">
        <f>'Practical Programming Novice Pr'!G77</f>
        <v>100</v>
      </c>
      <c r="L4" s="64">
        <f>'Practical Programming Novice Pr'!H27</f>
        <v>100</v>
      </c>
      <c r="M4" s="64">
        <f>'Practical Programming Novice Pr'!H52</f>
        <v>105</v>
      </c>
      <c r="N4" s="64">
        <f>'Practical Programming Novice Pr'!H77</f>
        <v>105</v>
      </c>
    </row>
    <row r="5" spans="1:16" x14ac:dyDescent="0.2">
      <c r="B5" s="63" t="str">
        <f>'Practical Programming Novice Pr'!D28</f>
        <v>1x3</v>
      </c>
      <c r="C5" s="64">
        <f>'Practical Programming Novice Pr'!E28</f>
        <v>125</v>
      </c>
      <c r="D5" s="64">
        <f>'Practical Programming Novice Pr'!E53</f>
        <v>130</v>
      </c>
      <c r="E5" s="64">
        <f>'Practical Programming Novice Pr'!E78</f>
        <v>135</v>
      </c>
      <c r="F5" s="64">
        <f>'Practical Programming Novice Pr'!F28</f>
        <v>135</v>
      </c>
      <c r="G5" s="64">
        <f>'Practical Programming Novice Pr'!F53</f>
        <v>140</v>
      </c>
      <c r="H5" s="64">
        <f>'Practical Programming Novice Pr'!F78</f>
        <v>140</v>
      </c>
      <c r="I5" s="64">
        <f>'Practical Programming Novice Pr'!G28</f>
        <v>145</v>
      </c>
      <c r="J5" s="64">
        <f>'Practical Programming Novice Pr'!G53</f>
        <v>150</v>
      </c>
      <c r="K5" s="64">
        <f>'Practical Programming Novice Pr'!G78</f>
        <v>150</v>
      </c>
      <c r="L5" s="64">
        <f>'Practical Programming Novice Pr'!H28</f>
        <v>155</v>
      </c>
      <c r="M5" s="64">
        <f>'Practical Programming Novice Pr'!H53</f>
        <v>155</v>
      </c>
      <c r="N5" s="64">
        <f>'Practical Programming Novice Pr'!H78</f>
        <v>160</v>
      </c>
    </row>
    <row r="6" spans="1:16" x14ac:dyDescent="0.2">
      <c r="B6" s="63" t="str">
        <f>'Practical Programming Novice Pr'!D29</f>
        <v>1x2</v>
      </c>
      <c r="C6" s="64">
        <f>'Practical Programming Novice Pr'!E29</f>
        <v>170</v>
      </c>
      <c r="D6" s="64">
        <f>'Practical Programming Novice Pr'!E54</f>
        <v>175</v>
      </c>
      <c r="E6" s="64">
        <f>'Practical Programming Novice Pr'!E79</f>
        <v>180</v>
      </c>
      <c r="F6" s="64">
        <f>'Practical Programming Novice Pr'!F29</f>
        <v>180</v>
      </c>
      <c r="G6" s="64">
        <f>'Practical Programming Novice Pr'!F54</f>
        <v>185</v>
      </c>
      <c r="H6" s="64">
        <f>'Practical Programming Novice Pr'!F79</f>
        <v>190</v>
      </c>
      <c r="I6" s="64">
        <f>'Practical Programming Novice Pr'!G29</f>
        <v>195</v>
      </c>
      <c r="J6" s="64">
        <f>'Practical Programming Novice Pr'!G54</f>
        <v>200</v>
      </c>
      <c r="K6" s="64">
        <f>'Practical Programming Novice Pr'!G79</f>
        <v>200</v>
      </c>
      <c r="L6" s="64">
        <f>'Practical Programming Novice Pr'!H29</f>
        <v>205</v>
      </c>
      <c r="M6" s="64">
        <f>'Practical Programming Novice Pr'!H54</f>
        <v>210</v>
      </c>
      <c r="N6" s="64">
        <f>'Practical Programming Novice Pr'!H79</f>
        <v>215</v>
      </c>
    </row>
    <row r="7" spans="1:16" x14ac:dyDescent="0.2">
      <c r="B7" s="63" t="str">
        <f>'Practical Programming Novice Pr'!D30</f>
        <v>3x5</v>
      </c>
      <c r="C7" s="64">
        <f>'Practical Programming Novice Pr'!E30</f>
        <v>215</v>
      </c>
      <c r="D7" s="64">
        <f>'Practical Programming Novice Pr'!E55</f>
        <v>220</v>
      </c>
      <c r="E7" s="64">
        <f>'Practical Programming Novice Pr'!E80</f>
        <v>225</v>
      </c>
      <c r="F7" s="64">
        <f>'Practical Programming Novice Pr'!F30</f>
        <v>230</v>
      </c>
      <c r="G7" s="64">
        <f>'Practical Programming Novice Pr'!F55</f>
        <v>235</v>
      </c>
      <c r="H7" s="64">
        <f>'Practical Programming Novice Pr'!F80</f>
        <v>240</v>
      </c>
      <c r="I7" s="64">
        <f>'Practical Programming Novice Pr'!G30</f>
        <v>245</v>
      </c>
      <c r="J7" s="64">
        <f>'Practical Programming Novice Pr'!G55</f>
        <v>250</v>
      </c>
      <c r="K7" s="64">
        <f>'Practical Programming Novice Pr'!G80</f>
        <v>255</v>
      </c>
      <c r="L7" s="64">
        <f>'Practical Programming Novice Pr'!H30</f>
        <v>260</v>
      </c>
      <c r="M7" s="64">
        <f>'Practical Programming Novice Pr'!H55</f>
        <v>265</v>
      </c>
      <c r="N7" s="64">
        <f>'Practical Programming Novice Pr'!H80</f>
        <v>270</v>
      </c>
    </row>
    <row r="8" spans="1:16" x14ac:dyDescent="0.2">
      <c r="B8" s="65"/>
      <c r="C8" s="66"/>
      <c r="D8" s="66"/>
      <c r="E8" s="66"/>
      <c r="F8" s="66"/>
      <c r="G8" s="66"/>
      <c r="H8" s="66"/>
      <c r="I8" s="66"/>
      <c r="J8" s="66"/>
      <c r="K8" s="66"/>
      <c r="L8" s="66"/>
      <c r="M8" s="66"/>
      <c r="N8" s="66"/>
    </row>
    <row r="9" spans="1:16" x14ac:dyDescent="0.2">
      <c r="A9" s="62" t="s">
        <v>82</v>
      </c>
      <c r="B9" s="63" t="str">
        <f>'Practical Programming Novice Pr'!D32</f>
        <v>2x5</v>
      </c>
      <c r="C9" s="64">
        <f>'Practical Programming Novice Pr'!E32</f>
        <v>45</v>
      </c>
      <c r="D9" s="67"/>
      <c r="E9" s="64">
        <f>'Practical Programming Novice Pr'!E82</f>
        <v>45</v>
      </c>
      <c r="F9" s="67"/>
      <c r="G9" s="64">
        <f>'Practical Programming Novice Pr'!F57</f>
        <v>45</v>
      </c>
      <c r="H9" s="67"/>
      <c r="I9" s="64">
        <f>'Practical Programming Novice Pr'!G32</f>
        <v>45</v>
      </c>
      <c r="J9" s="67"/>
      <c r="K9" s="64">
        <f>'Practical Programming Novice Pr'!G82</f>
        <v>45</v>
      </c>
      <c r="L9" s="67"/>
      <c r="M9" s="64">
        <f>'Practical Programming Novice Pr'!H57</f>
        <v>45</v>
      </c>
      <c r="N9" s="67"/>
    </row>
    <row r="10" spans="1:16" x14ac:dyDescent="0.2">
      <c r="B10" s="63" t="str">
        <f>'Practical Programming Novice Pr'!D33</f>
        <v>1x5</v>
      </c>
      <c r="C10" s="64">
        <f>'Practical Programming Novice Pr'!E33</f>
        <v>60</v>
      </c>
      <c r="D10" s="67"/>
      <c r="E10" s="64">
        <f>'Practical Programming Novice Pr'!E83</f>
        <v>65</v>
      </c>
      <c r="F10" s="67"/>
      <c r="G10" s="64">
        <f>'Practical Programming Novice Pr'!F58</f>
        <v>65</v>
      </c>
      <c r="H10" s="67"/>
      <c r="I10" s="64">
        <f>'Practical Programming Novice Pr'!G33</f>
        <v>70</v>
      </c>
      <c r="J10" s="67"/>
      <c r="K10" s="64">
        <f>'Practical Programming Novice Pr'!G83</f>
        <v>70</v>
      </c>
      <c r="L10" s="67"/>
      <c r="M10" s="64">
        <f>'Practical Programming Novice Pr'!H58</f>
        <v>75</v>
      </c>
      <c r="N10" s="67"/>
    </row>
    <row r="11" spans="1:16" x14ac:dyDescent="0.2">
      <c r="B11" s="63" t="str">
        <f>'Practical Programming Novice Pr'!D34</f>
        <v>1x3</v>
      </c>
      <c r="C11" s="64">
        <f>'Practical Programming Novice Pr'!E34</f>
        <v>85</v>
      </c>
      <c r="D11" s="67"/>
      <c r="E11" s="64">
        <f>'Practical Programming Novice Pr'!E84</f>
        <v>90</v>
      </c>
      <c r="F11" s="67"/>
      <c r="G11" s="64">
        <f>'Practical Programming Novice Pr'!F59</f>
        <v>90</v>
      </c>
      <c r="H11" s="67"/>
      <c r="I11" s="64">
        <f>'Practical Programming Novice Pr'!G34</f>
        <v>95</v>
      </c>
      <c r="J11" s="67"/>
      <c r="K11" s="64">
        <f>'Practical Programming Novice Pr'!G84</f>
        <v>100</v>
      </c>
      <c r="L11" s="67"/>
      <c r="M11" s="64">
        <f>'Practical Programming Novice Pr'!H59</f>
        <v>105</v>
      </c>
      <c r="N11" s="67"/>
    </row>
    <row r="12" spans="1:16" x14ac:dyDescent="0.2">
      <c r="B12" s="63" t="str">
        <f>'Practical Programming Novice Pr'!D35</f>
        <v>1x2</v>
      </c>
      <c r="C12" s="64">
        <f>'Practical Programming Novice Pr'!E35</f>
        <v>110</v>
      </c>
      <c r="D12" s="67"/>
      <c r="E12" s="64">
        <f>'Practical Programming Novice Pr'!E85</f>
        <v>115</v>
      </c>
      <c r="F12" s="67"/>
      <c r="G12" s="64">
        <f>'Practical Programming Novice Pr'!F60</f>
        <v>120</v>
      </c>
      <c r="H12" s="67"/>
      <c r="I12" s="64">
        <f>'Practical Programming Novice Pr'!G35</f>
        <v>125</v>
      </c>
      <c r="J12" s="67"/>
      <c r="K12" s="64">
        <f>'Practical Programming Novice Pr'!G85</f>
        <v>130</v>
      </c>
      <c r="L12" s="67"/>
      <c r="M12" s="64">
        <f>'Practical Programming Novice Pr'!H60</f>
        <v>135</v>
      </c>
      <c r="N12" s="67"/>
    </row>
    <row r="13" spans="1:16" x14ac:dyDescent="0.2">
      <c r="B13" s="63" t="str">
        <f>'Practical Programming Novice Pr'!D36</f>
        <v>3x5</v>
      </c>
      <c r="C13" s="64">
        <f>'Practical Programming Novice Pr'!E36</f>
        <v>125</v>
      </c>
      <c r="D13" s="67"/>
      <c r="E13" s="64">
        <f>'Practical Programming Novice Pr'!E86</f>
        <v>130</v>
      </c>
      <c r="F13" s="67"/>
      <c r="G13" s="64">
        <f>'Practical Programming Novice Pr'!F61</f>
        <v>135</v>
      </c>
      <c r="H13" s="67"/>
      <c r="I13" s="64">
        <f>'Practical Programming Novice Pr'!G36</f>
        <v>140</v>
      </c>
      <c r="J13" s="67"/>
      <c r="K13" s="64">
        <f>'Practical Programming Novice Pr'!G86</f>
        <v>145</v>
      </c>
      <c r="L13" s="67"/>
      <c r="M13" s="64">
        <f>'Practical Programming Novice Pr'!H61</f>
        <v>150</v>
      </c>
      <c r="N13" s="67"/>
    </row>
    <row r="14" spans="1:16" x14ac:dyDescent="0.2">
      <c r="B14" s="65"/>
      <c r="C14" s="66"/>
      <c r="D14" s="66"/>
      <c r="E14" s="66"/>
      <c r="F14" s="66"/>
      <c r="G14" s="66"/>
      <c r="H14" s="66"/>
      <c r="I14" s="66"/>
      <c r="J14" s="66"/>
      <c r="K14" s="66"/>
      <c r="L14" s="66"/>
      <c r="M14" s="66"/>
      <c r="N14" s="66"/>
    </row>
    <row r="15" spans="1:16" x14ac:dyDescent="0.2">
      <c r="A15" s="62" t="s">
        <v>12</v>
      </c>
      <c r="B15" s="63" t="str">
        <f>'Practical Programming Novice Pr'!D38</f>
        <v>2x5</v>
      </c>
      <c r="C15" s="67"/>
      <c r="D15" s="64">
        <f>'Practical Programming Novice Pr'!E63</f>
        <v>45</v>
      </c>
      <c r="E15" s="67"/>
      <c r="F15" s="64">
        <f>'Practical Programming Novice Pr'!F38</f>
        <v>45</v>
      </c>
      <c r="G15" s="67"/>
      <c r="H15" s="64">
        <f>'Practical Programming Novice Pr'!F88</f>
        <v>45</v>
      </c>
      <c r="I15" s="67"/>
      <c r="J15" s="64">
        <f>'Practical Programming Novice Pr'!G63</f>
        <v>45</v>
      </c>
      <c r="K15" s="67"/>
      <c r="L15" s="64">
        <f>'Practical Programming Novice Pr'!H38</f>
        <v>45</v>
      </c>
      <c r="M15" s="67"/>
      <c r="N15" s="64">
        <f>'Practical Programming Novice Pr'!H88</f>
        <v>45</v>
      </c>
    </row>
    <row r="16" spans="1:16" x14ac:dyDescent="0.2">
      <c r="B16" s="63" t="str">
        <f>'Practical Programming Novice Pr'!D39</f>
        <v>1x5</v>
      </c>
      <c r="C16" s="67"/>
      <c r="D16" s="64">
        <f>'Practical Programming Novice Pr'!E64</f>
        <v>35</v>
      </c>
      <c r="E16" s="67"/>
      <c r="F16" s="64">
        <f>'Practical Programming Novice Pr'!F39</f>
        <v>35</v>
      </c>
      <c r="G16" s="67"/>
      <c r="H16" s="64">
        <f>'Practical Programming Novice Pr'!F89</f>
        <v>40</v>
      </c>
      <c r="I16" s="67"/>
      <c r="J16" s="64">
        <f>'Practical Programming Novice Pr'!G64</f>
        <v>40</v>
      </c>
      <c r="K16" s="67"/>
      <c r="L16" s="64">
        <f>'Practical Programming Novice Pr'!H39</f>
        <v>45</v>
      </c>
      <c r="M16" s="67"/>
      <c r="N16" s="64">
        <f>'Practical Programming Novice Pr'!H89</f>
        <v>45</v>
      </c>
    </row>
    <row r="17" spans="1:14" x14ac:dyDescent="0.2">
      <c r="B17" s="63" t="str">
        <f>'Practical Programming Novice Pr'!D40</f>
        <v>1x3</v>
      </c>
      <c r="C17" s="67"/>
      <c r="D17" s="64">
        <f>'Practical Programming Novice Pr'!E65</f>
        <v>45</v>
      </c>
      <c r="E17" s="67"/>
      <c r="F17" s="64">
        <f>'Practical Programming Novice Pr'!F40</f>
        <v>45</v>
      </c>
      <c r="G17" s="67"/>
      <c r="H17" s="64">
        <f>'Practical Programming Novice Pr'!F90</f>
        <v>50</v>
      </c>
      <c r="I17" s="67"/>
      <c r="J17" s="64">
        <f>'Practical Programming Novice Pr'!G65</f>
        <v>55</v>
      </c>
      <c r="K17" s="67"/>
      <c r="L17" s="64">
        <f>'Practical Programming Novice Pr'!H40</f>
        <v>55</v>
      </c>
      <c r="M17" s="67"/>
      <c r="N17" s="64">
        <f>'Practical Programming Novice Pr'!H90</f>
        <v>60</v>
      </c>
    </row>
    <row r="18" spans="1:14" x14ac:dyDescent="0.2">
      <c r="B18" s="63" t="str">
        <f>'Practical Programming Novice Pr'!D41</f>
        <v>1x2</v>
      </c>
      <c r="C18" s="67"/>
      <c r="D18" s="64">
        <f>'Practical Programming Novice Pr'!E66</f>
        <v>55</v>
      </c>
      <c r="E18" s="67"/>
      <c r="F18" s="64">
        <f>'Practical Programming Novice Pr'!F41</f>
        <v>55</v>
      </c>
      <c r="G18" s="67"/>
      <c r="H18" s="64">
        <f>'Practical Programming Novice Pr'!F91</f>
        <v>60</v>
      </c>
      <c r="I18" s="67"/>
      <c r="J18" s="64">
        <f>'Practical Programming Novice Pr'!G66</f>
        <v>65</v>
      </c>
      <c r="K18" s="67"/>
      <c r="L18" s="64">
        <f>'Practical Programming Novice Pr'!H41</f>
        <v>70</v>
      </c>
      <c r="M18" s="67"/>
      <c r="N18" s="64">
        <f>'Practical Programming Novice Pr'!H91</f>
        <v>75</v>
      </c>
    </row>
    <row r="19" spans="1:14" x14ac:dyDescent="0.2">
      <c r="B19" s="63" t="str">
        <f>'Practical Programming Novice Pr'!D42</f>
        <v>5x3</v>
      </c>
      <c r="C19" s="67"/>
      <c r="D19" s="64">
        <f>'Practical Programming Novice Pr'!E67</f>
        <v>65</v>
      </c>
      <c r="E19" s="67"/>
      <c r="F19" s="64">
        <f>'Practical Programming Novice Pr'!F42</f>
        <v>70</v>
      </c>
      <c r="G19" s="67"/>
      <c r="H19" s="64">
        <f>'Practical Programming Novice Pr'!F92</f>
        <v>75</v>
      </c>
      <c r="I19" s="67"/>
      <c r="J19" s="64">
        <f>'Practical Programming Novice Pr'!G67</f>
        <v>80</v>
      </c>
      <c r="K19" s="67"/>
      <c r="L19" s="64">
        <f>'Practical Programming Novice Pr'!H42</f>
        <v>85</v>
      </c>
      <c r="M19" s="67"/>
      <c r="N19" s="64">
        <f>'Practical Programming Novice Pr'!H92</f>
        <v>90</v>
      </c>
    </row>
    <row r="20" spans="1:14" x14ac:dyDescent="0.2">
      <c r="B20" s="65"/>
      <c r="C20" s="66"/>
      <c r="D20" s="66"/>
      <c r="E20" s="66"/>
      <c r="F20" s="66"/>
      <c r="G20" s="66"/>
      <c r="H20" s="66"/>
      <c r="I20" s="66"/>
      <c r="J20" s="66"/>
      <c r="K20" s="66"/>
      <c r="L20" s="66"/>
      <c r="M20" s="66"/>
      <c r="N20" s="66"/>
    </row>
    <row r="21" spans="1:14" x14ac:dyDescent="0.2">
      <c r="A21" s="62" t="s">
        <v>11</v>
      </c>
      <c r="B21" s="63" t="str">
        <f>'Practical Programming Novice Pr'!D69</f>
        <v>2x5</v>
      </c>
      <c r="C21" s="67"/>
      <c r="D21" s="64">
        <f>'Practical Programming Novice Pr'!E69</f>
        <v>85</v>
      </c>
      <c r="E21" s="67"/>
      <c r="F21" s="67"/>
      <c r="G21" s="64">
        <f>'Practical Programming Novice Pr'!F69</f>
        <v>90</v>
      </c>
      <c r="H21" s="67"/>
      <c r="I21" s="67"/>
      <c r="J21" s="64">
        <f>'Practical Programming Novice Pr'!G69</f>
        <v>100</v>
      </c>
      <c r="K21" s="67"/>
      <c r="L21" s="67"/>
      <c r="M21" s="64">
        <f>'Practical Programming Novice Pr'!H69</f>
        <v>105</v>
      </c>
      <c r="N21" s="67"/>
    </row>
    <row r="22" spans="1:14" x14ac:dyDescent="0.2">
      <c r="B22" s="63" t="str">
        <f>'Practical Programming Novice Pr'!D70</f>
        <v>1x3</v>
      </c>
      <c r="C22" s="67"/>
      <c r="D22" s="64">
        <f>'Practical Programming Novice Pr'!E70</f>
        <v>130</v>
      </c>
      <c r="E22" s="67"/>
      <c r="F22" s="67"/>
      <c r="G22" s="64">
        <f>'Practical Programming Novice Pr'!F70</f>
        <v>140</v>
      </c>
      <c r="H22" s="67"/>
      <c r="I22" s="67"/>
      <c r="J22" s="64">
        <f>'Practical Programming Novice Pr'!G70</f>
        <v>150</v>
      </c>
      <c r="K22" s="67"/>
      <c r="L22" s="67"/>
      <c r="M22" s="64">
        <f>'Practical Programming Novice Pr'!H70</f>
        <v>155</v>
      </c>
      <c r="N22" s="67"/>
    </row>
    <row r="23" spans="1:14" x14ac:dyDescent="0.2">
      <c r="B23" s="63" t="str">
        <f>'Practical Programming Novice Pr'!D71</f>
        <v>1x2</v>
      </c>
      <c r="C23" s="67"/>
      <c r="D23" s="64">
        <f>'Practical Programming Novice Pr'!E71</f>
        <v>185</v>
      </c>
      <c r="E23" s="67"/>
      <c r="F23" s="67"/>
      <c r="G23" s="64">
        <f>'Practical Programming Novice Pr'!F71</f>
        <v>195</v>
      </c>
      <c r="H23" s="67"/>
      <c r="I23" s="67"/>
      <c r="J23" s="64">
        <f>'Practical Programming Novice Pr'!G71</f>
        <v>210</v>
      </c>
      <c r="K23" s="67"/>
      <c r="L23" s="67"/>
      <c r="M23" s="64">
        <f>'Practical Programming Novice Pr'!H71</f>
        <v>225</v>
      </c>
      <c r="N23" s="67"/>
    </row>
    <row r="24" spans="1:14" x14ac:dyDescent="0.2">
      <c r="B24" s="63" t="str">
        <f>'Practical Programming Novice Pr'!D72</f>
        <v>1x5</v>
      </c>
      <c r="C24" s="67"/>
      <c r="D24" s="64">
        <f>'Practical Programming Novice Pr'!E72</f>
        <v>220</v>
      </c>
      <c r="E24" s="67"/>
      <c r="F24" s="67"/>
      <c r="G24" s="64">
        <f>'Practical Programming Novice Pr'!F72</f>
        <v>235</v>
      </c>
      <c r="H24" s="67"/>
      <c r="I24" s="67"/>
      <c r="J24" s="64">
        <f>'Practical Programming Novice Pr'!G72</f>
        <v>250</v>
      </c>
      <c r="K24" s="67"/>
      <c r="L24" s="67"/>
      <c r="M24" s="64">
        <f>'Practical Programming Novice Pr'!H72</f>
        <v>265</v>
      </c>
      <c r="N24" s="67"/>
    </row>
    <row r="25" spans="1:14" ht="13.5" customHeight="1" x14ac:dyDescent="0.2">
      <c r="B25" s="65"/>
      <c r="C25" s="69"/>
      <c r="D25" s="66"/>
      <c r="E25" s="66"/>
      <c r="F25" s="69"/>
      <c r="G25" s="66"/>
      <c r="H25" s="66"/>
      <c r="I25" s="69"/>
      <c r="J25" s="66"/>
      <c r="K25" s="66"/>
      <c r="L25" s="69"/>
      <c r="M25" s="66"/>
      <c r="N25" s="66"/>
    </row>
    <row r="26" spans="1:14" x14ac:dyDescent="0.2">
      <c r="A26" s="62" t="s">
        <v>83</v>
      </c>
      <c r="B26" s="70" t="s">
        <v>84</v>
      </c>
      <c r="C26" s="71"/>
      <c r="D26" s="67"/>
      <c r="E26" s="67"/>
      <c r="F26" s="71"/>
      <c r="G26" s="67"/>
      <c r="H26" s="67"/>
      <c r="I26" s="71"/>
      <c r="J26" s="67"/>
      <c r="K26" s="67"/>
      <c r="L26" s="71"/>
      <c r="M26" s="67"/>
      <c r="N26" s="67"/>
    </row>
    <row r="27" spans="1:14" x14ac:dyDescent="0.2">
      <c r="B27" s="70" t="s">
        <v>85</v>
      </c>
      <c r="C27" s="71"/>
      <c r="D27" s="67"/>
      <c r="E27" s="67"/>
      <c r="F27" s="71"/>
      <c r="G27" s="67"/>
      <c r="H27" s="67"/>
      <c r="I27" s="71"/>
      <c r="J27" s="67"/>
      <c r="K27" s="67"/>
      <c r="L27" s="71"/>
      <c r="M27" s="67"/>
      <c r="N27" s="67"/>
    </row>
    <row r="28" spans="1:14" ht="13.5" customHeight="1" x14ac:dyDescent="0.2">
      <c r="B28" s="70" t="s">
        <v>86</v>
      </c>
      <c r="C28" s="71"/>
      <c r="D28" s="67"/>
      <c r="E28" s="67"/>
      <c r="F28" s="71"/>
      <c r="G28" s="67"/>
      <c r="H28" s="67"/>
      <c r="I28" s="71"/>
      <c r="J28" s="67"/>
      <c r="K28" s="67"/>
      <c r="L28" s="71"/>
      <c r="M28" s="67"/>
      <c r="N28" s="67"/>
    </row>
    <row r="29" spans="1:14" ht="13.5" customHeight="1" x14ac:dyDescent="0.2">
      <c r="B29" s="65"/>
      <c r="C29" s="72"/>
      <c r="D29" s="66"/>
      <c r="E29" s="69"/>
      <c r="F29" s="72"/>
      <c r="G29" s="66"/>
      <c r="H29" s="69"/>
      <c r="I29" s="72"/>
      <c r="J29" s="66"/>
      <c r="K29" s="69"/>
      <c r="L29" s="72"/>
      <c r="M29" s="66"/>
      <c r="N29" s="69"/>
    </row>
    <row r="30" spans="1:14" x14ac:dyDescent="0.2">
      <c r="A30" s="62" t="s">
        <v>87</v>
      </c>
      <c r="B30" s="70" t="s">
        <v>84</v>
      </c>
      <c r="C30" s="67"/>
      <c r="D30" s="67"/>
      <c r="E30" s="71"/>
      <c r="F30" s="67"/>
      <c r="G30" s="67"/>
      <c r="H30" s="71"/>
      <c r="I30" s="67"/>
      <c r="J30" s="67"/>
      <c r="K30" s="71"/>
      <c r="L30" s="67"/>
      <c r="M30" s="67"/>
      <c r="N30" s="71"/>
    </row>
    <row r="31" spans="1:14" x14ac:dyDescent="0.2">
      <c r="B31" s="70" t="s">
        <v>85</v>
      </c>
      <c r="C31" s="67"/>
      <c r="D31" s="67"/>
      <c r="E31" s="71"/>
      <c r="F31" s="67"/>
      <c r="G31" s="67"/>
      <c r="H31" s="71"/>
      <c r="I31" s="67"/>
      <c r="J31" s="67"/>
      <c r="K31" s="71"/>
      <c r="L31" s="67"/>
      <c r="M31" s="67"/>
      <c r="N31" s="71"/>
    </row>
    <row r="32" spans="1:14" ht="13.5" customHeight="1" x14ac:dyDescent="0.2">
      <c r="B32" s="70" t="s">
        <v>86</v>
      </c>
      <c r="C32" s="67"/>
      <c r="D32" s="67"/>
      <c r="E32" s="71"/>
      <c r="F32" s="67"/>
      <c r="G32" s="67"/>
      <c r="H32" s="71"/>
      <c r="I32" s="67"/>
      <c r="J32" s="67"/>
      <c r="K32" s="71"/>
      <c r="L32" s="67"/>
      <c r="M32" s="67"/>
      <c r="N32" s="71"/>
    </row>
    <row r="34" spans="1:8" x14ac:dyDescent="0.2">
      <c r="A34" s="62" t="s">
        <v>88</v>
      </c>
      <c r="C34" s="62">
        <v>45</v>
      </c>
      <c r="D34" s="62">
        <v>35</v>
      </c>
      <c r="E34" s="62">
        <v>25</v>
      </c>
      <c r="F34" s="62">
        <v>10</v>
      </c>
      <c r="G34" s="62">
        <v>5</v>
      </c>
      <c r="H34" s="62">
        <v>2.5</v>
      </c>
    </row>
    <row r="35" spans="1:8" x14ac:dyDescent="0.2">
      <c r="A35" s="73">
        <f>C$7</f>
        <v>215</v>
      </c>
      <c r="C35" s="73">
        <f t="shared" ref="C35:C46" si="0">IF(ISODD(((A35-45-MOD(A35-45,$C$34))/$C$34)),((A35-45-MOD(A35-45,$C$34))/$C$34-1)/2,(A35-45-MOD(A35-45,$C$34))/(2*$C$34))</f>
        <v>1</v>
      </c>
      <c r="D35" s="73">
        <f t="shared" ref="D35:D46" si="1">IF(ISODD(((A35-45-2*$C$34*C35)-MOD((A35-45-2*$C$34*C35),$D$34))/$D$34),(((A35-45-2*$C$34*C35)-MOD((A35-45-2*$C$34*C35),$D$34))/$D$34-1)/2,((A35-45-2*$C$34*C35)-MOD((A35-45-2*$C$34*C35),$D$34))/(2*$D$34))</f>
        <v>1</v>
      </c>
      <c r="E35" s="73">
        <f t="shared" ref="E35:E46" si="2">IF(ISODD((((A35-45-2*($C$34*C35+$D$34*D35))-MOD((A35-45-2*($C$34*C35+$D$34*D35)),$E$34))/$E$34)),((((A35-45-2*($C$34*C35+$D$34*D35))-MOD((A35-45-2*($C$34*C35+$D$34*D35)),$E$34))/$E$34)-1)/2,(((A35-45-2*($C$34*C35+$D$34*D35))-MOD((A35-45-2*($C$34*C35+$D$34*D35)),$E$34))/(2*$E$34)))</f>
        <v>0</v>
      </c>
      <c r="F35" s="73">
        <f t="shared" ref="F35:F46" si="3">IF(ISODD(((A35-45-2*($C$34*C35+$D$34*D35+$E$34*E35))-MOD((A35-45-2*($C$34*C35+$D$34*D35+$E$34*E35)),$F$34))/$F$34),((((A35-45-2*($C$34*C35+$D$34*D35+$E$34*E35))-MOD((A35-45-2*($C$34*C35+$D$34*D35+$E$34*E35)),$F$34))/$F$34-1)/2),((A35-45-2*($C$34*C35+$D$34*D35+$E$34*E35))-MOD((A35-45-2*($C$34*C35+$D$34*D35+$E$34*E35)),$F$34))/(2*$F$34))</f>
        <v>0</v>
      </c>
      <c r="G35" s="73">
        <f t="shared" ref="G35:G46" si="4">IF(ISODD((((A35-45-2*($C$34*C35+$D$34*D35+$E$34*E35+$F$34*F35))-MOD((A35-45-2*($C$34*C35+$D$34*D35+$E$34*E35+$F$34*F35)),$G$34))/$G$34)),((((A35-45-2*($C$34*C35+$D$34*D35+$E$34*E35+$F$34*F35))-MOD((A35-45-2*($C$34*C35+$D$34*D35+$E$34*E35+$F$34*F35)),$G$34))/$G$34)-1)/2,(((A35-45-2*($C$34*C35+$D$34*D35+$E$34*E35+$F$34*F35))-MOD((A35-45-2*($C$34*C35+$D$34*D35+$E$34*E35+$F$34*F35)),$G$34))/(2*$G$34)))</f>
        <v>1</v>
      </c>
      <c r="H35" s="73">
        <f t="shared" ref="H35:H46" si="5">IF(ISODD((((A35-45-2*($C$34*C35+$D$34*D35+$E$34*E35+$F$34*F35+$G$34*G35))-MOD((A35-45-2*($C$34*C35+$D$34*D35+$E$34*E35+$F$34*F35+$G$34*G35)),$H$34))/$H$34)),((((A35-45-2*($C$34*C35+$D$34*D35+$E$34*E35+$F$34*F35+$G$34*G35))-MOD((A35-45-2*($C$34*C35+$D$34*D35+$E$34*E35+$F$34*F35+$G$34*G35)),$H$34))/$H$34)-1)/2,(((A35-45-2*($C$34*C35+$D$34*D35+$E$34*E35+$F$34*F35+$G$34*G35))-MOD((A35-45-2*($C$34*C35+$D$34*D35+$E$34*E35+$F$34*F35+$G$34*G35)),$H$34))/(2*$H$34)))</f>
        <v>0</v>
      </c>
    </row>
    <row r="36" spans="1:8" x14ac:dyDescent="0.2">
      <c r="A36" s="73">
        <f>D$7</f>
        <v>220</v>
      </c>
      <c r="C36" s="73">
        <f t="shared" si="0"/>
        <v>1</v>
      </c>
      <c r="D36" s="73">
        <f t="shared" si="1"/>
        <v>1</v>
      </c>
      <c r="E36" s="73">
        <f t="shared" si="2"/>
        <v>0</v>
      </c>
      <c r="F36" s="73">
        <f t="shared" si="3"/>
        <v>0</v>
      </c>
      <c r="G36" s="73">
        <f t="shared" si="4"/>
        <v>1</v>
      </c>
      <c r="H36" s="73">
        <f t="shared" si="5"/>
        <v>1</v>
      </c>
    </row>
    <row r="37" spans="1:8" x14ac:dyDescent="0.2">
      <c r="A37" s="73">
        <f>E$7</f>
        <v>225</v>
      </c>
      <c r="C37" s="73">
        <f t="shared" si="0"/>
        <v>2</v>
      </c>
      <c r="D37" s="73">
        <f t="shared" si="1"/>
        <v>0</v>
      </c>
      <c r="E37" s="73">
        <f t="shared" si="2"/>
        <v>0</v>
      </c>
      <c r="F37" s="73">
        <f t="shared" si="3"/>
        <v>0</v>
      </c>
      <c r="G37" s="73">
        <f t="shared" si="4"/>
        <v>0</v>
      </c>
      <c r="H37" s="73">
        <f t="shared" si="5"/>
        <v>0</v>
      </c>
    </row>
    <row r="38" spans="1:8" x14ac:dyDescent="0.2">
      <c r="A38" s="73">
        <f>F$7</f>
        <v>230</v>
      </c>
      <c r="C38" s="73">
        <f t="shared" si="0"/>
        <v>2</v>
      </c>
      <c r="D38" s="73">
        <f t="shared" si="1"/>
        <v>0</v>
      </c>
      <c r="E38" s="73">
        <f t="shared" si="2"/>
        <v>0</v>
      </c>
      <c r="F38" s="73">
        <f t="shared" si="3"/>
        <v>0</v>
      </c>
      <c r="G38" s="73">
        <f t="shared" si="4"/>
        <v>0</v>
      </c>
      <c r="H38" s="73">
        <f t="shared" si="5"/>
        <v>1</v>
      </c>
    </row>
    <row r="39" spans="1:8" x14ac:dyDescent="0.2">
      <c r="A39" s="73">
        <f>G$7</f>
        <v>235</v>
      </c>
      <c r="C39" s="73">
        <f t="shared" si="0"/>
        <v>2</v>
      </c>
      <c r="D39" s="73">
        <f t="shared" si="1"/>
        <v>0</v>
      </c>
      <c r="E39" s="73">
        <f t="shared" si="2"/>
        <v>0</v>
      </c>
      <c r="F39" s="73">
        <f t="shared" si="3"/>
        <v>0</v>
      </c>
      <c r="G39" s="73">
        <f t="shared" si="4"/>
        <v>1</v>
      </c>
      <c r="H39" s="73">
        <f t="shared" si="5"/>
        <v>0</v>
      </c>
    </row>
    <row r="40" spans="1:8" x14ac:dyDescent="0.2">
      <c r="A40" s="73">
        <f>H$7</f>
        <v>240</v>
      </c>
      <c r="C40" s="73">
        <f t="shared" si="0"/>
        <v>2</v>
      </c>
      <c r="D40" s="73">
        <f t="shared" si="1"/>
        <v>0</v>
      </c>
      <c r="E40" s="73">
        <f t="shared" si="2"/>
        <v>0</v>
      </c>
      <c r="F40" s="73">
        <f t="shared" si="3"/>
        <v>0</v>
      </c>
      <c r="G40" s="73">
        <f t="shared" si="4"/>
        <v>1</v>
      </c>
      <c r="H40" s="73">
        <f t="shared" si="5"/>
        <v>1</v>
      </c>
    </row>
    <row r="41" spans="1:8" x14ac:dyDescent="0.2">
      <c r="A41" s="73">
        <f>I$7</f>
        <v>245</v>
      </c>
      <c r="C41" s="73">
        <f t="shared" si="0"/>
        <v>2</v>
      </c>
      <c r="D41" s="73">
        <f t="shared" si="1"/>
        <v>0</v>
      </c>
      <c r="E41" s="73">
        <f t="shared" si="2"/>
        <v>0</v>
      </c>
      <c r="F41" s="73">
        <f t="shared" si="3"/>
        <v>1</v>
      </c>
      <c r="G41" s="73">
        <f t="shared" si="4"/>
        <v>0</v>
      </c>
      <c r="H41" s="73">
        <f t="shared" si="5"/>
        <v>0</v>
      </c>
    </row>
    <row r="42" spans="1:8" x14ac:dyDescent="0.2">
      <c r="A42" s="73">
        <f>J$7</f>
        <v>250</v>
      </c>
      <c r="C42" s="73">
        <f t="shared" si="0"/>
        <v>2</v>
      </c>
      <c r="D42" s="73">
        <f t="shared" si="1"/>
        <v>0</v>
      </c>
      <c r="E42" s="73">
        <f t="shared" si="2"/>
        <v>0</v>
      </c>
      <c r="F42" s="73">
        <f t="shared" si="3"/>
        <v>1</v>
      </c>
      <c r="G42" s="73">
        <f t="shared" si="4"/>
        <v>0</v>
      </c>
      <c r="H42" s="73">
        <f t="shared" si="5"/>
        <v>1</v>
      </c>
    </row>
    <row r="43" spans="1:8" x14ac:dyDescent="0.2">
      <c r="A43" s="73">
        <f>K$7</f>
        <v>255</v>
      </c>
      <c r="C43" s="73">
        <f t="shared" si="0"/>
        <v>2</v>
      </c>
      <c r="D43" s="73">
        <f t="shared" si="1"/>
        <v>0</v>
      </c>
      <c r="E43" s="73">
        <f t="shared" si="2"/>
        <v>0</v>
      </c>
      <c r="F43" s="73">
        <f t="shared" si="3"/>
        <v>1</v>
      </c>
      <c r="G43" s="73">
        <f t="shared" si="4"/>
        <v>1</v>
      </c>
      <c r="H43" s="73">
        <f t="shared" si="5"/>
        <v>0</v>
      </c>
    </row>
    <row r="44" spans="1:8" x14ac:dyDescent="0.2">
      <c r="A44" s="73">
        <f>L$7</f>
        <v>260</v>
      </c>
      <c r="C44" s="73">
        <f t="shared" si="0"/>
        <v>2</v>
      </c>
      <c r="D44" s="73">
        <f t="shared" si="1"/>
        <v>0</v>
      </c>
      <c r="E44" s="73">
        <f t="shared" si="2"/>
        <v>0</v>
      </c>
      <c r="F44" s="73">
        <f t="shared" si="3"/>
        <v>1</v>
      </c>
      <c r="G44" s="73">
        <f t="shared" si="4"/>
        <v>1</v>
      </c>
      <c r="H44" s="73">
        <f t="shared" si="5"/>
        <v>1</v>
      </c>
    </row>
    <row r="45" spans="1:8" x14ac:dyDescent="0.2">
      <c r="A45" s="73">
        <f>M$7</f>
        <v>265</v>
      </c>
      <c r="C45" s="73">
        <f t="shared" si="0"/>
        <v>2</v>
      </c>
      <c r="D45" s="73">
        <f t="shared" si="1"/>
        <v>0</v>
      </c>
      <c r="E45" s="73">
        <f t="shared" si="2"/>
        <v>0</v>
      </c>
      <c r="F45" s="73">
        <f t="shared" si="3"/>
        <v>2</v>
      </c>
      <c r="G45" s="73">
        <f t="shared" si="4"/>
        <v>0</v>
      </c>
      <c r="H45" s="73">
        <f t="shared" si="5"/>
        <v>0</v>
      </c>
    </row>
    <row r="46" spans="1:8" x14ac:dyDescent="0.2">
      <c r="A46" s="73">
        <f>N$7</f>
        <v>270</v>
      </c>
      <c r="C46" s="73">
        <f t="shared" si="0"/>
        <v>2</v>
      </c>
      <c r="D46" s="73">
        <f t="shared" si="1"/>
        <v>0</v>
      </c>
      <c r="E46" s="73">
        <f t="shared" si="2"/>
        <v>0</v>
      </c>
      <c r="F46" s="73">
        <f t="shared" si="3"/>
        <v>2</v>
      </c>
      <c r="G46" s="73">
        <f t="shared" si="4"/>
        <v>0</v>
      </c>
      <c r="H46" s="73">
        <f t="shared" si="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52"/>
  <sheetViews>
    <sheetView workbookViewId="0">
      <selection sqref="A1:P1"/>
    </sheetView>
  </sheetViews>
  <sheetFormatPr defaultColWidth="14.42578125" defaultRowHeight="12.75" customHeight="1" x14ac:dyDescent="0.2"/>
  <cols>
    <col min="1" max="1" width="11.5703125" customWidth="1"/>
    <col min="2" max="2" width="4.7109375" customWidth="1"/>
    <col min="3" max="14" width="6.42578125" customWidth="1"/>
  </cols>
  <sheetData>
    <row r="1" spans="1:16" ht="20.25" thickBot="1" x14ac:dyDescent="0.35">
      <c r="A1" s="99"/>
      <c r="B1" s="99"/>
      <c r="C1" s="100" t="s">
        <v>77</v>
      </c>
      <c r="D1" s="100" t="s">
        <v>78</v>
      </c>
      <c r="E1" s="100" t="s">
        <v>79</v>
      </c>
      <c r="F1" s="100" t="s">
        <v>77</v>
      </c>
      <c r="G1" s="100" t="s">
        <v>78</v>
      </c>
      <c r="H1" s="100" t="s">
        <v>79</v>
      </c>
      <c r="I1" s="100" t="s">
        <v>77</v>
      </c>
      <c r="J1" s="100" t="s">
        <v>78</v>
      </c>
      <c r="K1" s="100" t="s">
        <v>79</v>
      </c>
      <c r="L1" s="100" t="s">
        <v>77</v>
      </c>
      <c r="M1" s="100" t="s">
        <v>78</v>
      </c>
      <c r="N1" s="100" t="s">
        <v>79</v>
      </c>
      <c r="O1" s="99"/>
      <c r="P1" s="99"/>
    </row>
    <row r="2" spans="1:16" ht="13.5" thickTop="1" x14ac:dyDescent="0.2">
      <c r="B2" s="62" t="s">
        <v>80</v>
      </c>
    </row>
    <row r="3" spans="1:16" x14ac:dyDescent="0.2">
      <c r="A3" s="62" t="s">
        <v>81</v>
      </c>
      <c r="B3" s="63" t="str">
        <f>'Practical Programming Novice Pr'!D26</f>
        <v>2x5</v>
      </c>
      <c r="C3" s="64">
        <f>'Wichita Falls Novice Program'!E27</f>
        <v>45</v>
      </c>
      <c r="D3" s="64">
        <f>'Wichita Falls Novice Program'!E52</f>
        <v>45</v>
      </c>
      <c r="E3" s="64">
        <f>'Wichita Falls Novice Program'!E83</f>
        <v>45</v>
      </c>
      <c r="F3" s="64">
        <f>'Wichita Falls Novice Program'!F27</f>
        <v>45</v>
      </c>
      <c r="G3" s="64">
        <f>'Wichita Falls Novice Program'!F52</f>
        <v>45</v>
      </c>
      <c r="H3" s="64">
        <f>'Wichita Falls Novice Program'!F83</f>
        <v>45</v>
      </c>
      <c r="I3" s="64">
        <f>'Wichita Falls Novice Program'!G27</f>
        <v>45</v>
      </c>
      <c r="J3" s="64">
        <f>'Wichita Falls Novice Program'!G52</f>
        <v>45</v>
      </c>
      <c r="K3" s="64">
        <f>'Wichita Falls Novice Program'!G83</f>
        <v>45</v>
      </c>
      <c r="L3" s="64">
        <f>'Wichita Falls Novice Program'!H27</f>
        <v>45</v>
      </c>
      <c r="M3" s="64">
        <f>'Wichita Falls Novice Program'!H52</f>
        <v>45</v>
      </c>
      <c r="N3" s="64">
        <f>'Wichita Falls Novice Program'!H83</f>
        <v>45</v>
      </c>
    </row>
    <row r="4" spans="1:16" x14ac:dyDescent="0.2">
      <c r="B4" s="63" t="str">
        <f>'Practical Programming Novice Pr'!D27</f>
        <v>1x5</v>
      </c>
      <c r="C4" s="64">
        <f>'Wichita Falls Novice Program'!E28</f>
        <v>85</v>
      </c>
      <c r="D4" s="64">
        <f>'Wichita Falls Novice Program'!E53</f>
        <v>85</v>
      </c>
      <c r="E4" s="64">
        <f>'Wichita Falls Novice Program'!E84</f>
        <v>90</v>
      </c>
      <c r="F4" s="64">
        <f>'Wichita Falls Novice Program'!F28</f>
        <v>90</v>
      </c>
      <c r="G4" s="64">
        <f>'Wichita Falls Novice Program'!F53</f>
        <v>90</v>
      </c>
      <c r="H4" s="64">
        <f>'Wichita Falls Novice Program'!F84</f>
        <v>95</v>
      </c>
      <c r="I4" s="64">
        <f>'Wichita Falls Novice Program'!G28</f>
        <v>95</v>
      </c>
      <c r="J4" s="64">
        <f>'Wichita Falls Novice Program'!G53</f>
        <v>100</v>
      </c>
      <c r="K4" s="64">
        <f>'Wichita Falls Novice Program'!G84</f>
        <v>100</v>
      </c>
      <c r="L4" s="64">
        <f>'Wichita Falls Novice Program'!H28</f>
        <v>100</v>
      </c>
      <c r="M4" s="64">
        <f>'Wichita Falls Novice Program'!H53</f>
        <v>105</v>
      </c>
      <c r="N4" s="64">
        <f>'Wichita Falls Novice Program'!H84</f>
        <v>105</v>
      </c>
    </row>
    <row r="5" spans="1:16" x14ac:dyDescent="0.2">
      <c r="B5" s="63" t="str">
        <f>'Practical Programming Novice Pr'!D28</f>
        <v>1x3</v>
      </c>
      <c r="C5" s="64">
        <f>'Wichita Falls Novice Program'!E29</f>
        <v>125</v>
      </c>
      <c r="D5" s="64">
        <f>'Wichita Falls Novice Program'!E54</f>
        <v>130</v>
      </c>
      <c r="E5" s="64">
        <f>'Wichita Falls Novice Program'!E85</f>
        <v>135</v>
      </c>
      <c r="F5" s="64">
        <f>'Wichita Falls Novice Program'!F29</f>
        <v>135</v>
      </c>
      <c r="G5" s="64">
        <f>'Wichita Falls Novice Program'!F54</f>
        <v>140</v>
      </c>
      <c r="H5" s="64">
        <f>'Wichita Falls Novice Program'!F85</f>
        <v>140</v>
      </c>
      <c r="I5" s="64">
        <f>'Wichita Falls Novice Program'!G29</f>
        <v>145</v>
      </c>
      <c r="J5" s="64">
        <f>'Wichita Falls Novice Program'!G54</f>
        <v>150</v>
      </c>
      <c r="K5" s="64">
        <f>'Wichita Falls Novice Program'!G85</f>
        <v>150</v>
      </c>
      <c r="L5" s="64">
        <f>'Wichita Falls Novice Program'!H29</f>
        <v>155</v>
      </c>
      <c r="M5" s="64">
        <f>'Wichita Falls Novice Program'!H54</f>
        <v>155</v>
      </c>
      <c r="N5" s="64">
        <f>'Wichita Falls Novice Program'!H85</f>
        <v>160</v>
      </c>
    </row>
    <row r="6" spans="1:16" x14ac:dyDescent="0.2">
      <c r="B6" s="63" t="str">
        <f>'Practical Programming Novice Pr'!D29</f>
        <v>1x2</v>
      </c>
      <c r="C6" s="64">
        <f>'Wichita Falls Novice Program'!E30</f>
        <v>170</v>
      </c>
      <c r="D6" s="64">
        <f>'Wichita Falls Novice Program'!E55</f>
        <v>175</v>
      </c>
      <c r="E6" s="64">
        <f>'Wichita Falls Novice Program'!E86</f>
        <v>180</v>
      </c>
      <c r="F6" s="64">
        <f>'Wichita Falls Novice Program'!F30</f>
        <v>180</v>
      </c>
      <c r="G6" s="64">
        <f>'Wichita Falls Novice Program'!F55</f>
        <v>185</v>
      </c>
      <c r="H6" s="64">
        <f>'Wichita Falls Novice Program'!F86</f>
        <v>190</v>
      </c>
      <c r="I6" s="64">
        <f>'Wichita Falls Novice Program'!G30</f>
        <v>195</v>
      </c>
      <c r="J6" s="64">
        <f>'Wichita Falls Novice Program'!G55</f>
        <v>200</v>
      </c>
      <c r="K6" s="64">
        <f>'Wichita Falls Novice Program'!G86</f>
        <v>200</v>
      </c>
      <c r="L6" s="64">
        <f>'Wichita Falls Novice Program'!H30</f>
        <v>205</v>
      </c>
      <c r="M6" s="64">
        <f>'Wichita Falls Novice Program'!H55</f>
        <v>210</v>
      </c>
      <c r="N6" s="64">
        <f>'Wichita Falls Novice Program'!H86</f>
        <v>215</v>
      </c>
    </row>
    <row r="7" spans="1:16" x14ac:dyDescent="0.2">
      <c r="B7" s="63" t="str">
        <f>'Practical Programming Novice Pr'!D30</f>
        <v>3x5</v>
      </c>
      <c r="C7" s="64">
        <f>'Wichita Falls Novice Program'!E31</f>
        <v>215</v>
      </c>
      <c r="D7" s="64">
        <f>'Wichita Falls Novice Program'!E56</f>
        <v>220</v>
      </c>
      <c r="E7" s="64">
        <f>'Wichita Falls Novice Program'!E87</f>
        <v>225</v>
      </c>
      <c r="F7" s="64">
        <f>'Wichita Falls Novice Program'!F31</f>
        <v>230</v>
      </c>
      <c r="G7" s="64">
        <f>'Wichita Falls Novice Program'!F56</f>
        <v>235</v>
      </c>
      <c r="H7" s="64">
        <f>'Wichita Falls Novice Program'!F87</f>
        <v>240</v>
      </c>
      <c r="I7" s="64">
        <f>'Wichita Falls Novice Program'!G31</f>
        <v>245</v>
      </c>
      <c r="J7" s="64">
        <f>'Wichita Falls Novice Program'!G56</f>
        <v>250</v>
      </c>
      <c r="K7" s="64">
        <f>'Wichita Falls Novice Program'!G87</f>
        <v>255</v>
      </c>
      <c r="L7" s="64">
        <f>'Wichita Falls Novice Program'!H31</f>
        <v>260</v>
      </c>
      <c r="M7" s="64">
        <f>'Wichita Falls Novice Program'!H56</f>
        <v>265</v>
      </c>
      <c r="N7" s="64">
        <f>'Wichita Falls Novice Program'!H87</f>
        <v>270</v>
      </c>
    </row>
    <row r="8" spans="1:16" x14ac:dyDescent="0.2">
      <c r="B8" s="65"/>
      <c r="C8" s="66"/>
      <c r="D8" s="66"/>
      <c r="E8" s="66"/>
      <c r="F8" s="66"/>
      <c r="G8" s="66"/>
      <c r="H8" s="66"/>
      <c r="I8" s="66"/>
      <c r="J8" s="66"/>
      <c r="K8" s="66"/>
      <c r="L8" s="66"/>
      <c r="M8" s="66"/>
      <c r="N8" s="66"/>
    </row>
    <row r="9" spans="1:16" x14ac:dyDescent="0.2">
      <c r="A9" s="62" t="s">
        <v>82</v>
      </c>
      <c r="B9" s="63" t="str">
        <f>'Practical Programming Novice Pr'!D32</f>
        <v>2x5</v>
      </c>
      <c r="C9" s="64">
        <f>'Wichita Falls Novice Program'!E33</f>
        <v>45</v>
      </c>
      <c r="D9" s="67"/>
      <c r="E9" s="64">
        <f>'Wichita Falls Novice Program'!E89</f>
        <v>45</v>
      </c>
      <c r="F9" s="67"/>
      <c r="G9" s="64">
        <f>'Wichita Falls Novice Program'!F58</f>
        <v>45</v>
      </c>
      <c r="H9" s="67"/>
      <c r="I9" s="64">
        <f>'Wichita Falls Novice Program'!G33</f>
        <v>45</v>
      </c>
      <c r="J9" s="67"/>
      <c r="K9" s="64">
        <f>'Wichita Falls Novice Program'!G89</f>
        <v>45</v>
      </c>
      <c r="L9" s="67"/>
      <c r="M9" s="64">
        <f>'Wichita Falls Novice Program'!H58</f>
        <v>45</v>
      </c>
      <c r="N9" s="67"/>
    </row>
    <row r="10" spans="1:16" x14ac:dyDescent="0.2">
      <c r="B10" s="63" t="str">
        <f>'Practical Programming Novice Pr'!D33</f>
        <v>1x5</v>
      </c>
      <c r="C10" s="64">
        <f>'Wichita Falls Novice Program'!E34</f>
        <v>60</v>
      </c>
      <c r="D10" s="67"/>
      <c r="E10" s="64">
        <f>'Wichita Falls Novice Program'!E90</f>
        <v>65</v>
      </c>
      <c r="F10" s="67"/>
      <c r="G10" s="64">
        <f>'Wichita Falls Novice Program'!F59</f>
        <v>65</v>
      </c>
      <c r="H10" s="67"/>
      <c r="I10" s="64">
        <f>'Wichita Falls Novice Program'!G34</f>
        <v>70</v>
      </c>
      <c r="J10" s="67"/>
      <c r="K10" s="64">
        <f>'Wichita Falls Novice Program'!G90</f>
        <v>70</v>
      </c>
      <c r="L10" s="67"/>
      <c r="M10" s="64">
        <f>'Wichita Falls Novice Program'!H59</f>
        <v>75</v>
      </c>
      <c r="N10" s="67"/>
    </row>
    <row r="11" spans="1:16" x14ac:dyDescent="0.2">
      <c r="B11" s="63" t="str">
        <f>'Practical Programming Novice Pr'!D34</f>
        <v>1x3</v>
      </c>
      <c r="C11" s="64">
        <f>'Wichita Falls Novice Program'!E35</f>
        <v>85</v>
      </c>
      <c r="D11" s="67"/>
      <c r="E11" s="64">
        <f>'Wichita Falls Novice Program'!E91</f>
        <v>90</v>
      </c>
      <c r="F11" s="67"/>
      <c r="G11" s="64">
        <f>'Wichita Falls Novice Program'!F60</f>
        <v>90</v>
      </c>
      <c r="H11" s="67"/>
      <c r="I11" s="64">
        <f>'Wichita Falls Novice Program'!G35</f>
        <v>95</v>
      </c>
      <c r="J11" s="67"/>
      <c r="K11" s="64">
        <f>'Wichita Falls Novice Program'!G91</f>
        <v>100</v>
      </c>
      <c r="L11" s="67"/>
      <c r="M11" s="64">
        <f>'Wichita Falls Novice Program'!H60</f>
        <v>105</v>
      </c>
      <c r="N11" s="67"/>
    </row>
    <row r="12" spans="1:16" x14ac:dyDescent="0.2">
      <c r="B12" s="63" t="str">
        <f>'Practical Programming Novice Pr'!D35</f>
        <v>1x2</v>
      </c>
      <c r="C12" s="64">
        <f>'Wichita Falls Novice Program'!E36</f>
        <v>110</v>
      </c>
      <c r="D12" s="67"/>
      <c r="E12" s="64">
        <f>'Wichita Falls Novice Program'!E92</f>
        <v>115</v>
      </c>
      <c r="F12" s="67"/>
      <c r="G12" s="64">
        <f>'Wichita Falls Novice Program'!F61</f>
        <v>120</v>
      </c>
      <c r="H12" s="67"/>
      <c r="I12" s="64">
        <f>'Wichita Falls Novice Program'!G36</f>
        <v>125</v>
      </c>
      <c r="J12" s="67"/>
      <c r="K12" s="64">
        <f>'Wichita Falls Novice Program'!G92</f>
        <v>130</v>
      </c>
      <c r="L12" s="67"/>
      <c r="M12" s="64">
        <f>'Wichita Falls Novice Program'!H61</f>
        <v>135</v>
      </c>
      <c r="N12" s="67"/>
    </row>
    <row r="13" spans="1:16" x14ac:dyDescent="0.2">
      <c r="B13" s="63" t="str">
        <f>'Practical Programming Novice Pr'!D36</f>
        <v>3x5</v>
      </c>
      <c r="C13" s="64">
        <f>'Wichita Falls Novice Program'!E37</f>
        <v>125</v>
      </c>
      <c r="D13" s="67"/>
      <c r="E13" s="64">
        <f>'Wichita Falls Novice Program'!E93</f>
        <v>130</v>
      </c>
      <c r="F13" s="67"/>
      <c r="G13" s="64">
        <f>'Wichita Falls Novice Program'!F62</f>
        <v>135</v>
      </c>
      <c r="H13" s="67"/>
      <c r="I13" s="64">
        <f>'Wichita Falls Novice Program'!G37</f>
        <v>140</v>
      </c>
      <c r="J13" s="67"/>
      <c r="K13" s="64">
        <f>'Wichita Falls Novice Program'!G93</f>
        <v>145</v>
      </c>
      <c r="L13" s="67"/>
      <c r="M13" s="64">
        <f>'Wichita Falls Novice Program'!H62</f>
        <v>150</v>
      </c>
      <c r="N13" s="67"/>
    </row>
    <row r="14" spans="1:16" x14ac:dyDescent="0.2">
      <c r="B14" s="65"/>
      <c r="C14" s="66"/>
      <c r="D14" s="66"/>
      <c r="E14" s="66"/>
      <c r="F14" s="66"/>
      <c r="G14" s="66"/>
      <c r="H14" s="66"/>
      <c r="I14" s="66"/>
      <c r="J14" s="66"/>
      <c r="K14" s="66"/>
      <c r="L14" s="66"/>
      <c r="M14" s="66"/>
      <c r="N14" s="66"/>
    </row>
    <row r="15" spans="1:16" x14ac:dyDescent="0.2">
      <c r="A15" s="62" t="s">
        <v>12</v>
      </c>
      <c r="B15" s="63" t="str">
        <f>'Practical Programming Novice Pr'!D38</f>
        <v>2x5</v>
      </c>
      <c r="C15" s="67"/>
      <c r="D15" s="64">
        <f>'Wichita Falls Novice Program'!E64</f>
        <v>45</v>
      </c>
      <c r="E15" s="67"/>
      <c r="F15" s="64">
        <f>'Wichita Falls Novice Program'!F39</f>
        <v>45</v>
      </c>
      <c r="G15" s="67"/>
      <c r="H15" s="64">
        <f>'Wichita Falls Novice Program'!F95</f>
        <v>45</v>
      </c>
      <c r="I15" s="67"/>
      <c r="J15" s="64">
        <f>'Wichita Falls Novice Program'!G64</f>
        <v>45</v>
      </c>
      <c r="K15" s="67"/>
      <c r="L15" s="64">
        <f>'Wichita Falls Novice Program'!H39</f>
        <v>45</v>
      </c>
      <c r="M15" s="67"/>
      <c r="N15" s="64">
        <f>'Wichita Falls Novice Program'!H95</f>
        <v>45</v>
      </c>
    </row>
    <row r="16" spans="1:16" x14ac:dyDescent="0.2">
      <c r="B16" s="63" t="str">
        <f>'Practical Programming Novice Pr'!D39</f>
        <v>1x5</v>
      </c>
      <c r="C16" s="67"/>
      <c r="D16" s="64">
        <f>'Wichita Falls Novice Program'!E65</f>
        <v>35</v>
      </c>
      <c r="E16" s="67"/>
      <c r="F16" s="64">
        <f>'Wichita Falls Novice Program'!F40</f>
        <v>35</v>
      </c>
      <c r="G16" s="67"/>
      <c r="H16" s="64">
        <f>'Wichita Falls Novice Program'!F96</f>
        <v>40</v>
      </c>
      <c r="I16" s="67"/>
      <c r="J16" s="64">
        <f>'Wichita Falls Novice Program'!G65</f>
        <v>40</v>
      </c>
      <c r="K16" s="67"/>
      <c r="L16" s="64">
        <f>'Wichita Falls Novice Program'!H40</f>
        <v>45</v>
      </c>
      <c r="M16" s="67"/>
      <c r="N16" s="64">
        <f>'Wichita Falls Novice Program'!H96</f>
        <v>45</v>
      </c>
    </row>
    <row r="17" spans="1:14" x14ac:dyDescent="0.2">
      <c r="B17" s="63" t="str">
        <f>'Practical Programming Novice Pr'!D40</f>
        <v>1x3</v>
      </c>
      <c r="C17" s="67"/>
      <c r="D17" s="64">
        <f>'Wichita Falls Novice Program'!E66</f>
        <v>45</v>
      </c>
      <c r="E17" s="67"/>
      <c r="F17" s="64">
        <f>'Wichita Falls Novice Program'!F41</f>
        <v>45</v>
      </c>
      <c r="G17" s="67"/>
      <c r="H17" s="64">
        <f>'Wichita Falls Novice Program'!F97</f>
        <v>50</v>
      </c>
      <c r="I17" s="67"/>
      <c r="J17" s="64">
        <f>'Wichita Falls Novice Program'!G66</f>
        <v>55</v>
      </c>
      <c r="K17" s="67"/>
      <c r="L17" s="64">
        <f>'Wichita Falls Novice Program'!H41</f>
        <v>55</v>
      </c>
      <c r="M17" s="67"/>
      <c r="N17" s="64">
        <f>'Wichita Falls Novice Program'!H97</f>
        <v>60</v>
      </c>
    </row>
    <row r="18" spans="1:14" x14ac:dyDescent="0.2">
      <c r="B18" s="63" t="str">
        <f>'Practical Programming Novice Pr'!D41</f>
        <v>1x2</v>
      </c>
      <c r="C18" s="67"/>
      <c r="D18" s="64">
        <f>'Wichita Falls Novice Program'!E67</f>
        <v>55</v>
      </c>
      <c r="E18" s="67"/>
      <c r="F18" s="64">
        <f>'Wichita Falls Novice Program'!F42</f>
        <v>55</v>
      </c>
      <c r="G18" s="67"/>
      <c r="H18" s="64">
        <f>'Wichita Falls Novice Program'!F98</f>
        <v>60</v>
      </c>
      <c r="I18" s="67"/>
      <c r="J18" s="64">
        <f>'Wichita Falls Novice Program'!G67</f>
        <v>65</v>
      </c>
      <c r="K18" s="67"/>
      <c r="L18" s="64">
        <f>'Wichita Falls Novice Program'!H42</f>
        <v>70</v>
      </c>
      <c r="M18" s="67"/>
      <c r="N18" s="64">
        <f>'Wichita Falls Novice Program'!H98</f>
        <v>75</v>
      </c>
    </row>
    <row r="19" spans="1:14" x14ac:dyDescent="0.2">
      <c r="B19" s="63" t="str">
        <f>'Practical Programming Novice Pr'!D42</f>
        <v>5x3</v>
      </c>
      <c r="C19" s="67"/>
      <c r="D19" s="64">
        <f>'Wichita Falls Novice Program'!E68</f>
        <v>65</v>
      </c>
      <c r="E19" s="67"/>
      <c r="F19" s="64">
        <f>'Wichita Falls Novice Program'!F43</f>
        <v>70</v>
      </c>
      <c r="G19" s="67"/>
      <c r="H19" s="64">
        <f>'Wichita Falls Novice Program'!F99</f>
        <v>75</v>
      </c>
      <c r="I19" s="67"/>
      <c r="J19" s="64">
        <f>'Wichita Falls Novice Program'!G68</f>
        <v>80</v>
      </c>
      <c r="K19" s="67"/>
      <c r="L19" s="64">
        <f>'Wichita Falls Novice Program'!H43</f>
        <v>85</v>
      </c>
      <c r="M19" s="67"/>
      <c r="N19" s="64">
        <f>'Wichita Falls Novice Program'!H99</f>
        <v>90</v>
      </c>
    </row>
    <row r="20" spans="1:14" x14ac:dyDescent="0.2">
      <c r="B20" s="65"/>
      <c r="C20" s="66"/>
      <c r="D20" s="66"/>
      <c r="E20" s="66"/>
      <c r="F20" s="66"/>
      <c r="G20" s="66"/>
      <c r="H20" s="66"/>
      <c r="I20" s="66"/>
      <c r="J20" s="66"/>
      <c r="K20" s="66"/>
      <c r="L20" s="66"/>
      <c r="M20" s="66"/>
      <c r="N20" s="66"/>
    </row>
    <row r="21" spans="1:14" x14ac:dyDescent="0.2">
      <c r="A21" s="62" t="s">
        <v>11</v>
      </c>
      <c r="B21" s="63" t="str">
        <f>'Practical Programming Novice Pr'!D69</f>
        <v>2x5</v>
      </c>
      <c r="C21" s="67"/>
      <c r="D21" s="64">
        <f>'Wichita Falls Novice Program'!E70</f>
        <v>70</v>
      </c>
      <c r="E21" s="67"/>
      <c r="F21" s="67"/>
      <c r="G21" s="67"/>
      <c r="H21" s="67"/>
      <c r="I21" s="67"/>
      <c r="J21" s="64">
        <f>'Wichita Falls Novice Program'!G70</f>
        <v>80</v>
      </c>
      <c r="K21" s="67"/>
      <c r="L21" s="67"/>
      <c r="M21" s="67"/>
      <c r="N21" s="67"/>
    </row>
    <row r="22" spans="1:14" x14ac:dyDescent="0.2">
      <c r="B22" s="63" t="str">
        <f>'Practical Programming Novice Pr'!D70</f>
        <v>1x3</v>
      </c>
      <c r="C22" s="67"/>
      <c r="D22" s="64">
        <f>'Wichita Falls Novice Program'!E71</f>
        <v>110</v>
      </c>
      <c r="E22" s="67"/>
      <c r="F22" s="67"/>
      <c r="G22" s="67"/>
      <c r="H22" s="67"/>
      <c r="I22" s="67"/>
      <c r="J22" s="64">
        <f>'Wichita Falls Novice Program'!G71</f>
        <v>120</v>
      </c>
      <c r="K22" s="67"/>
      <c r="L22" s="67"/>
      <c r="M22" s="67"/>
      <c r="N22" s="67"/>
    </row>
    <row r="23" spans="1:14" x14ac:dyDescent="0.2">
      <c r="B23" s="63" t="str">
        <f>'Practical Programming Novice Pr'!D71</f>
        <v>1x2</v>
      </c>
      <c r="C23" s="67"/>
      <c r="D23" s="64">
        <f>'Wichita Falls Novice Program'!E72</f>
        <v>155</v>
      </c>
      <c r="E23" s="67"/>
      <c r="F23" s="67"/>
      <c r="G23" s="67"/>
      <c r="H23" s="67"/>
      <c r="I23" s="67"/>
      <c r="J23" s="64">
        <f>'Wichita Falls Novice Program'!G72</f>
        <v>170</v>
      </c>
      <c r="K23" s="67"/>
      <c r="L23" s="67"/>
      <c r="M23" s="67"/>
      <c r="N23" s="67"/>
    </row>
    <row r="24" spans="1:14" x14ac:dyDescent="0.2">
      <c r="B24" s="63" t="str">
        <f>'Practical Programming Novice Pr'!D72</f>
        <v>1x5</v>
      </c>
      <c r="C24" s="67"/>
      <c r="D24" s="64">
        <f>'Wichita Falls Novice Program'!E73</f>
        <v>185</v>
      </c>
      <c r="E24" s="67"/>
      <c r="F24" s="67"/>
      <c r="G24" s="67"/>
      <c r="H24" s="67"/>
      <c r="I24" s="67"/>
      <c r="J24" s="64">
        <f>'Wichita Falls Novice Program'!G73</f>
        <v>200</v>
      </c>
      <c r="K24" s="67"/>
      <c r="L24" s="67"/>
      <c r="M24" s="67"/>
      <c r="N24" s="67"/>
    </row>
    <row r="25" spans="1:14" x14ac:dyDescent="0.2">
      <c r="B25" s="65"/>
      <c r="C25" s="66"/>
      <c r="D25" s="66"/>
      <c r="E25" s="66"/>
      <c r="F25" s="66"/>
      <c r="G25" s="66"/>
      <c r="H25" s="66"/>
      <c r="I25" s="66"/>
      <c r="J25" s="66"/>
      <c r="K25" s="66"/>
      <c r="L25" s="66"/>
      <c r="M25" s="66"/>
      <c r="N25" s="66"/>
    </row>
    <row r="26" spans="1:14" x14ac:dyDescent="0.2">
      <c r="A26" s="62" t="s">
        <v>13</v>
      </c>
      <c r="B26" s="70" t="s">
        <v>37</v>
      </c>
      <c r="C26" s="67"/>
      <c r="D26" s="67"/>
      <c r="E26" s="67"/>
      <c r="F26" s="67"/>
      <c r="G26" s="64">
        <f>'Wichita Falls Novice Program'!F75</f>
        <v>45</v>
      </c>
      <c r="H26" s="67"/>
      <c r="I26" s="67"/>
      <c r="J26" s="67"/>
      <c r="K26" s="67"/>
      <c r="L26" s="67"/>
      <c r="M26" s="64">
        <f>'Wichita Falls Novice Program'!H75</f>
        <v>45</v>
      </c>
      <c r="N26" s="67"/>
    </row>
    <row r="27" spans="1:14" x14ac:dyDescent="0.2">
      <c r="B27" s="75" t="s">
        <v>38</v>
      </c>
      <c r="C27" s="67"/>
      <c r="D27" s="67"/>
      <c r="E27" s="67"/>
      <c r="F27" s="67"/>
      <c r="G27" s="64">
        <f>'Wichita Falls Novice Program'!F76</f>
        <v>20</v>
      </c>
      <c r="H27" s="67"/>
      <c r="I27" s="67"/>
      <c r="J27" s="67"/>
      <c r="K27" s="67"/>
      <c r="L27" s="67"/>
      <c r="M27" s="64">
        <f>'Wichita Falls Novice Program'!H76</f>
        <v>25</v>
      </c>
      <c r="N27" s="67"/>
    </row>
    <row r="28" spans="1:14" x14ac:dyDescent="0.2">
      <c r="B28" s="75" t="s">
        <v>39</v>
      </c>
      <c r="C28" s="67"/>
      <c r="D28" s="67"/>
      <c r="E28" s="67"/>
      <c r="F28" s="67"/>
      <c r="G28" s="64">
        <f>'Wichita Falls Novice Program'!F77</f>
        <v>30</v>
      </c>
      <c r="H28" s="67"/>
      <c r="I28" s="67"/>
      <c r="J28" s="67"/>
      <c r="K28" s="67"/>
      <c r="L28" s="67"/>
      <c r="M28" s="64">
        <f>'Wichita Falls Novice Program'!H77</f>
        <v>35</v>
      </c>
      <c r="N28" s="67"/>
    </row>
    <row r="29" spans="1:14" x14ac:dyDescent="0.2">
      <c r="B29" s="75" t="s">
        <v>40</v>
      </c>
      <c r="C29" s="67"/>
      <c r="D29" s="67"/>
      <c r="E29" s="67"/>
      <c r="F29" s="67"/>
      <c r="G29" s="64">
        <f>'Wichita Falls Novice Program'!F78</f>
        <v>35</v>
      </c>
      <c r="H29" s="67"/>
      <c r="I29" s="67"/>
      <c r="J29" s="67"/>
      <c r="K29" s="67"/>
      <c r="L29" s="67"/>
      <c r="M29" s="64">
        <f>'Wichita Falls Novice Program'!H78</f>
        <v>40</v>
      </c>
      <c r="N29" s="67"/>
    </row>
    <row r="30" spans="1:14" x14ac:dyDescent="0.2">
      <c r="B30" s="75" t="s">
        <v>45</v>
      </c>
      <c r="C30" s="67"/>
      <c r="D30" s="67"/>
      <c r="E30" s="67"/>
      <c r="F30" s="67"/>
      <c r="G30" s="64">
        <f>'Wichita Falls Novice Program'!F79</f>
        <v>45</v>
      </c>
      <c r="H30" s="67"/>
      <c r="I30" s="67"/>
      <c r="J30" s="67"/>
      <c r="K30" s="67"/>
      <c r="L30" s="67"/>
      <c r="M30" s="64">
        <f>'Wichita Falls Novice Program'!H79</f>
        <v>50</v>
      </c>
      <c r="N30" s="67"/>
    </row>
    <row r="31" spans="1:14" ht="13.5" customHeight="1" x14ac:dyDescent="0.2">
      <c r="B31" s="65"/>
      <c r="C31" s="69"/>
      <c r="D31" s="66"/>
      <c r="E31" s="66"/>
      <c r="F31" s="69"/>
      <c r="G31" s="66"/>
      <c r="H31" s="66"/>
      <c r="I31" s="69"/>
      <c r="J31" s="66"/>
      <c r="K31" s="66"/>
      <c r="L31" s="69"/>
      <c r="M31" s="66"/>
      <c r="N31" s="66"/>
    </row>
    <row r="32" spans="1:14" x14ac:dyDescent="0.2">
      <c r="A32" s="62" t="s">
        <v>83</v>
      </c>
      <c r="B32" s="70" t="s">
        <v>84</v>
      </c>
      <c r="C32" s="71"/>
      <c r="D32" s="67"/>
      <c r="E32" s="67"/>
      <c r="F32" s="71"/>
      <c r="G32" s="67"/>
      <c r="H32" s="67"/>
      <c r="I32" s="71"/>
      <c r="J32" s="67"/>
      <c r="K32" s="67"/>
      <c r="L32" s="71"/>
      <c r="M32" s="67"/>
      <c r="N32" s="67"/>
    </row>
    <row r="33" spans="1:14" x14ac:dyDescent="0.2">
      <c r="B33" s="70" t="s">
        <v>85</v>
      </c>
      <c r="C33" s="71"/>
      <c r="D33" s="67"/>
      <c r="E33" s="67"/>
      <c r="F33" s="71"/>
      <c r="G33" s="67"/>
      <c r="H33" s="67"/>
      <c r="I33" s="71"/>
      <c r="J33" s="67"/>
      <c r="K33" s="67"/>
      <c r="L33" s="71"/>
      <c r="M33" s="67"/>
      <c r="N33" s="67"/>
    </row>
    <row r="34" spans="1:14" ht="13.5" customHeight="1" x14ac:dyDescent="0.2">
      <c r="B34" s="70" t="s">
        <v>86</v>
      </c>
      <c r="C34" s="71"/>
      <c r="D34" s="67"/>
      <c r="E34" s="67"/>
      <c r="F34" s="71"/>
      <c r="G34" s="67"/>
      <c r="H34" s="67"/>
      <c r="I34" s="71"/>
      <c r="J34" s="67"/>
      <c r="K34" s="67"/>
      <c r="L34" s="71"/>
      <c r="M34" s="67"/>
      <c r="N34" s="67"/>
    </row>
    <row r="35" spans="1:14" ht="13.5" customHeight="1" x14ac:dyDescent="0.2">
      <c r="B35" s="65"/>
      <c r="C35" s="72"/>
      <c r="D35" s="66"/>
      <c r="E35" s="69"/>
      <c r="F35" s="72"/>
      <c r="G35" s="66"/>
      <c r="H35" s="69"/>
      <c r="I35" s="72"/>
      <c r="J35" s="66"/>
      <c r="K35" s="69"/>
      <c r="L35" s="72"/>
      <c r="M35" s="66"/>
      <c r="N35" s="69"/>
    </row>
    <row r="36" spans="1:14" x14ac:dyDescent="0.2">
      <c r="A36" s="62" t="s">
        <v>87</v>
      </c>
      <c r="B36" s="70" t="s">
        <v>84</v>
      </c>
      <c r="C36" s="67"/>
      <c r="D36" s="67"/>
      <c r="E36" s="71"/>
      <c r="F36" s="67"/>
      <c r="G36" s="67"/>
      <c r="H36" s="71"/>
      <c r="I36" s="67"/>
      <c r="J36" s="67"/>
      <c r="K36" s="71"/>
      <c r="L36" s="67"/>
      <c r="M36" s="67"/>
      <c r="N36" s="71"/>
    </row>
    <row r="37" spans="1:14" x14ac:dyDescent="0.2">
      <c r="B37" s="70" t="s">
        <v>85</v>
      </c>
      <c r="C37" s="67"/>
      <c r="D37" s="67"/>
      <c r="E37" s="71"/>
      <c r="F37" s="67"/>
      <c r="G37" s="67"/>
      <c r="H37" s="71"/>
      <c r="I37" s="67"/>
      <c r="J37" s="67"/>
      <c r="K37" s="71"/>
      <c r="L37" s="67"/>
      <c r="M37" s="67"/>
      <c r="N37" s="71"/>
    </row>
    <row r="38" spans="1:14" ht="13.5" customHeight="1" x14ac:dyDescent="0.2">
      <c r="B38" s="70" t="s">
        <v>86</v>
      </c>
      <c r="C38" s="67"/>
      <c r="D38" s="67"/>
      <c r="E38" s="71"/>
      <c r="F38" s="67"/>
      <c r="G38" s="67"/>
      <c r="H38" s="71"/>
      <c r="I38" s="67"/>
      <c r="J38" s="67"/>
      <c r="K38" s="71"/>
      <c r="L38" s="67"/>
      <c r="M38" s="67"/>
      <c r="N38" s="71"/>
    </row>
    <row r="39" spans="1:14" x14ac:dyDescent="0.2">
      <c r="E39" s="2"/>
      <c r="H39" s="2"/>
      <c r="K39" s="2"/>
      <c r="N39" s="2"/>
    </row>
    <row r="40" spans="1:14" x14ac:dyDescent="0.2">
      <c r="A40" s="62" t="s">
        <v>88</v>
      </c>
      <c r="C40" s="62">
        <v>45</v>
      </c>
      <c r="D40" s="62">
        <v>35</v>
      </c>
      <c r="E40" s="62">
        <v>25</v>
      </c>
      <c r="F40" s="62">
        <v>10</v>
      </c>
      <c r="G40" s="62">
        <v>5</v>
      </c>
      <c r="H40" s="62">
        <v>2.5</v>
      </c>
    </row>
    <row r="41" spans="1:14" x14ac:dyDescent="0.2">
      <c r="A41" s="73">
        <f>C$7</f>
        <v>215</v>
      </c>
      <c r="C41" s="73">
        <f t="shared" ref="C41:C52" si="0">IF(ISODD(((A41-45-MOD(A41-45,$C$40))/$C$40)),((A41-45-MOD(A41-45,$C$40))/$C$40-1)/2,(A41-45-MOD(A41-45,$C$40))/(2*$C$40))</f>
        <v>1</v>
      </c>
      <c r="D41" s="73">
        <f t="shared" ref="D41:D52" si="1">IF(ISODD(((A41-45-2*$C$40*C41)-MOD((A41-45-2*$C$40*C41),$D$40))/$D$40),(((A41-45-2*$C$40*C41)-MOD((A41-45-2*$C$40*C41),$D$40))/$D$40-1)/2,((A41-45-2*$C$40*C41)-MOD((A41-45-2*$C$40*C41),$D$40))/(2*$D$40))</f>
        <v>1</v>
      </c>
      <c r="E41" s="73">
        <f t="shared" ref="E41:E52" si="2">IF(ISODD((((A41-45-2*($C$40*C41+$D$40*D41))-MOD((A41-45-2*($C$40*C41+$D$40*D41)),$E$40))/$E$40)),((((A41-45-2*($C$40*C41+$D$40*D41))-MOD((A41-45-2*($C$40*C41+$D$40*D41)),$E$40))/$E$40)-1)/2,(((A41-45-2*($C$40*C41+$D$40*D41))-MOD((A41-45-2*($C$40*C41+$D$40*D41)),$E$40))/(2*$E$40)))</f>
        <v>0</v>
      </c>
      <c r="F41" s="73">
        <f t="shared" ref="F41:F52" si="3">IF(ISODD(((A41-45-2*($C$40*C41+$D$40*D41+$E$40*E41))-MOD((A41-45-2*($C$40*C41+$D$40*D41+$E$40*E41)),$F$40))/$F$40),((((A41-45-2*($C$40*C41+$D$40*D41+$E$40*E41))-MOD((A41-45-2*($C$40*C41+$D$40*D41+$E$40*E41)),$F$40))/$F$40-1)/2),((A41-45-2*($C$40*C41+$D$40*D41+$E$40*E41))-MOD((A41-45-2*($C$40*C41+$D$40*D41+$E$40*E41)),$F$40))/(2*$F$40))</f>
        <v>0</v>
      </c>
      <c r="G41" s="73">
        <f t="shared" ref="G41:G52" si="4">IF(ISODD((((A41-45-2*($C$40*C41+$D$40*D41+$E$40*E41+$F$40*F41))-MOD((A41-45-2*($C$40*C41+$D$40*D41+$E$40*E41+$F$40*F41)),$G$40))/$G$40)),((((A41-45-2*($C$40*C41+$D$40*D41+$E$40*E41+$F$40*F41))-MOD((A41-45-2*($C$40*C41+$D$40*D41+$E$40*E41+$F$40*F41)),$G$40))/$G$40)-1)/2,(((A41-45-2*($C$40*C41+$D$40*D41+$E$40*E41+$F$40*F41))-MOD((A41-45-2*($C$40*C41+$D$40*D41+$E$40*E41+$F$40*F41)),$G$40))/(2*$G$40)))</f>
        <v>1</v>
      </c>
      <c r="H41" s="73">
        <f t="shared" ref="H41:H52" si="5">IF(ISODD((((A41-45-2*($C$40*C41+$D$40*D41+$E$40*E41+$F$40*F41+$G$40*G41))-MOD((A41-45-2*($C$40*C41+$D$40*D41+$E$40*E41+$F$40*F41+$G$40*G41)),$H$40))/$H$40)),((((A41-45-2*($C$40*C41+$D$40*D41+$E$40*E41+$F$40*F41+$G$40*G41))-MOD((A41-45-2*($C$40*C41+$D$40*D41+$E$40*E41+$F$40*F41+$G$40*G41)),$H$40))/$H$40)-1)/2,(((A41-45-2*($C$40*C41+$D$40*D41+$E$40*E41+$F$40*F41+$G$40*G41))-MOD((A41-45-2*($C$40*C41+$D$40*D41+$E$40*E41+$F$40*F41+$G$40*G41)),$H$40))/(2*$H$40)))</f>
        <v>0</v>
      </c>
    </row>
    <row r="42" spans="1:14" x14ac:dyDescent="0.2">
      <c r="A42" s="73">
        <f>D$7</f>
        <v>220</v>
      </c>
      <c r="C42" s="73">
        <f t="shared" si="0"/>
        <v>1</v>
      </c>
      <c r="D42" s="73">
        <f t="shared" si="1"/>
        <v>1</v>
      </c>
      <c r="E42" s="73">
        <f t="shared" si="2"/>
        <v>0</v>
      </c>
      <c r="F42" s="73">
        <f t="shared" si="3"/>
        <v>0</v>
      </c>
      <c r="G42" s="73">
        <f t="shared" si="4"/>
        <v>1</v>
      </c>
      <c r="H42" s="73">
        <f t="shared" si="5"/>
        <v>1</v>
      </c>
    </row>
    <row r="43" spans="1:14" x14ac:dyDescent="0.2">
      <c r="A43" s="73">
        <f>E$7</f>
        <v>225</v>
      </c>
      <c r="C43" s="73">
        <f t="shared" si="0"/>
        <v>2</v>
      </c>
      <c r="D43" s="73">
        <f t="shared" si="1"/>
        <v>0</v>
      </c>
      <c r="E43" s="73">
        <f t="shared" si="2"/>
        <v>0</v>
      </c>
      <c r="F43" s="73">
        <f t="shared" si="3"/>
        <v>0</v>
      </c>
      <c r="G43" s="73">
        <f t="shared" si="4"/>
        <v>0</v>
      </c>
      <c r="H43" s="73">
        <f t="shared" si="5"/>
        <v>0</v>
      </c>
    </row>
    <row r="44" spans="1:14" x14ac:dyDescent="0.2">
      <c r="A44" s="73">
        <f>F$7</f>
        <v>230</v>
      </c>
      <c r="C44" s="73">
        <f t="shared" si="0"/>
        <v>2</v>
      </c>
      <c r="D44" s="73">
        <f t="shared" si="1"/>
        <v>0</v>
      </c>
      <c r="E44" s="73">
        <f t="shared" si="2"/>
        <v>0</v>
      </c>
      <c r="F44" s="73">
        <f t="shared" si="3"/>
        <v>0</v>
      </c>
      <c r="G44" s="73">
        <f t="shared" si="4"/>
        <v>0</v>
      </c>
      <c r="H44" s="73">
        <f t="shared" si="5"/>
        <v>1</v>
      </c>
    </row>
    <row r="45" spans="1:14" x14ac:dyDescent="0.2">
      <c r="A45" s="73">
        <f>G$7</f>
        <v>235</v>
      </c>
      <c r="C45" s="73">
        <f t="shared" si="0"/>
        <v>2</v>
      </c>
      <c r="D45" s="73">
        <f t="shared" si="1"/>
        <v>0</v>
      </c>
      <c r="E45" s="73">
        <f t="shared" si="2"/>
        <v>0</v>
      </c>
      <c r="F45" s="73">
        <f t="shared" si="3"/>
        <v>0</v>
      </c>
      <c r="G45" s="73">
        <f t="shared" si="4"/>
        <v>1</v>
      </c>
      <c r="H45" s="73">
        <f t="shared" si="5"/>
        <v>0</v>
      </c>
    </row>
    <row r="46" spans="1:14" x14ac:dyDescent="0.2">
      <c r="A46" s="73">
        <f>H$7</f>
        <v>240</v>
      </c>
      <c r="C46" s="73">
        <f t="shared" si="0"/>
        <v>2</v>
      </c>
      <c r="D46" s="73">
        <f t="shared" si="1"/>
        <v>0</v>
      </c>
      <c r="E46" s="73">
        <f t="shared" si="2"/>
        <v>0</v>
      </c>
      <c r="F46" s="73">
        <f t="shared" si="3"/>
        <v>0</v>
      </c>
      <c r="G46" s="73">
        <f t="shared" si="4"/>
        <v>1</v>
      </c>
      <c r="H46" s="73">
        <f t="shared" si="5"/>
        <v>1</v>
      </c>
    </row>
    <row r="47" spans="1:14" x14ac:dyDescent="0.2">
      <c r="A47" s="73">
        <f>I$7</f>
        <v>245</v>
      </c>
      <c r="C47" s="73">
        <f t="shared" si="0"/>
        <v>2</v>
      </c>
      <c r="D47" s="73">
        <f t="shared" si="1"/>
        <v>0</v>
      </c>
      <c r="E47" s="73">
        <f t="shared" si="2"/>
        <v>0</v>
      </c>
      <c r="F47" s="73">
        <f t="shared" si="3"/>
        <v>1</v>
      </c>
      <c r="G47" s="73">
        <f t="shared" si="4"/>
        <v>0</v>
      </c>
      <c r="H47" s="73">
        <f t="shared" si="5"/>
        <v>0</v>
      </c>
    </row>
    <row r="48" spans="1:14" x14ac:dyDescent="0.2">
      <c r="A48" s="73">
        <f>J$7</f>
        <v>250</v>
      </c>
      <c r="C48" s="73">
        <f t="shared" si="0"/>
        <v>2</v>
      </c>
      <c r="D48" s="73">
        <f t="shared" si="1"/>
        <v>0</v>
      </c>
      <c r="E48" s="73">
        <f t="shared" si="2"/>
        <v>0</v>
      </c>
      <c r="F48" s="73">
        <f t="shared" si="3"/>
        <v>1</v>
      </c>
      <c r="G48" s="73">
        <f t="shared" si="4"/>
        <v>0</v>
      </c>
      <c r="H48" s="73">
        <f t="shared" si="5"/>
        <v>1</v>
      </c>
    </row>
    <row r="49" spans="1:8" x14ac:dyDescent="0.2">
      <c r="A49" s="73">
        <f>K$7</f>
        <v>255</v>
      </c>
      <c r="C49" s="73">
        <f t="shared" si="0"/>
        <v>2</v>
      </c>
      <c r="D49" s="73">
        <f t="shared" si="1"/>
        <v>0</v>
      </c>
      <c r="E49" s="73">
        <f t="shared" si="2"/>
        <v>0</v>
      </c>
      <c r="F49" s="73">
        <f t="shared" si="3"/>
        <v>1</v>
      </c>
      <c r="G49" s="73">
        <f t="shared" si="4"/>
        <v>1</v>
      </c>
      <c r="H49" s="73">
        <f t="shared" si="5"/>
        <v>0</v>
      </c>
    </row>
    <row r="50" spans="1:8" x14ac:dyDescent="0.2">
      <c r="A50" s="73">
        <f>L$7</f>
        <v>260</v>
      </c>
      <c r="C50" s="73">
        <f t="shared" si="0"/>
        <v>2</v>
      </c>
      <c r="D50" s="73">
        <f t="shared" si="1"/>
        <v>0</v>
      </c>
      <c r="E50" s="73">
        <f t="shared" si="2"/>
        <v>0</v>
      </c>
      <c r="F50" s="73">
        <f t="shared" si="3"/>
        <v>1</v>
      </c>
      <c r="G50" s="73">
        <f t="shared" si="4"/>
        <v>1</v>
      </c>
      <c r="H50" s="73">
        <f t="shared" si="5"/>
        <v>1</v>
      </c>
    </row>
    <row r="51" spans="1:8" x14ac:dyDescent="0.2">
      <c r="A51" s="73">
        <f>M$7</f>
        <v>265</v>
      </c>
      <c r="C51" s="73">
        <f t="shared" si="0"/>
        <v>2</v>
      </c>
      <c r="D51" s="73">
        <f t="shared" si="1"/>
        <v>0</v>
      </c>
      <c r="E51" s="73">
        <f t="shared" si="2"/>
        <v>0</v>
      </c>
      <c r="F51" s="73">
        <f t="shared" si="3"/>
        <v>2</v>
      </c>
      <c r="G51" s="73">
        <f t="shared" si="4"/>
        <v>0</v>
      </c>
      <c r="H51" s="73">
        <f t="shared" si="5"/>
        <v>0</v>
      </c>
    </row>
    <row r="52" spans="1:8" x14ac:dyDescent="0.2">
      <c r="A52" s="73">
        <f>N$7</f>
        <v>270</v>
      </c>
      <c r="C52" s="73">
        <f t="shared" si="0"/>
        <v>2</v>
      </c>
      <c r="D52" s="73">
        <f t="shared" si="1"/>
        <v>0</v>
      </c>
      <c r="E52" s="73">
        <f t="shared" si="2"/>
        <v>0</v>
      </c>
      <c r="F52" s="73">
        <f t="shared" si="3"/>
        <v>2</v>
      </c>
      <c r="G52" s="73">
        <f t="shared" si="4"/>
        <v>0</v>
      </c>
      <c r="H52" s="73">
        <f t="shared" si="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Novice Program</vt:lpstr>
      <vt:lpstr>Onus Wunsler Program</vt:lpstr>
      <vt:lpstr>Practical Programming Novice Pr</vt:lpstr>
      <vt:lpstr>Wichita Falls Novice Program</vt:lpstr>
      <vt:lpstr>Advanced Novice Program</vt:lpstr>
      <vt:lpstr>PWS, PP</vt:lpstr>
      <vt:lpstr>PWS, WF</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1234;Physiqz</dc:creator>
  <cp:lastModifiedBy>1234</cp:lastModifiedBy>
  <dcterms:created xsi:type="dcterms:W3CDTF">2019-04-20T20:49:07Z</dcterms:created>
  <dcterms:modified xsi:type="dcterms:W3CDTF">2019-04-23T23:28:55Z</dcterms:modified>
</cp:coreProperties>
</file>