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1ST WEEK" sheetId="1" r:id="rId1"/>
    <sheet name="2nd week" sheetId="2" r:id="rId2"/>
    <sheet name="3rd week" sheetId="3" r:id="rId3"/>
    <sheet name="4rt week" sheetId="4" r:id="rId4"/>
    <sheet name="lov" sheetId="7" r:id="rId5"/>
    <sheet name="sheet1" sheetId="8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W65" i="8" l="1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H126" i="4"/>
  <c r="N15" i="4" l="1"/>
  <c r="J15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H74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93" i="4" l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H65" i="2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H59" i="2" l="1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I71" i="1"/>
  <c r="X65" i="1" l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F11" i="1"/>
  <c r="C65" i="1"/>
  <c r="F12" i="1" l="1"/>
  <c r="I67" i="1"/>
  <c r="I70" i="1" l="1"/>
  <c r="I74" i="1" s="1"/>
  <c r="D10" i="2"/>
  <c r="D59" i="2" s="1"/>
  <c r="H61" i="2" s="1"/>
  <c r="F13" i="1"/>
  <c r="H64" i="2" l="1"/>
  <c r="H68" i="2" s="1"/>
  <c r="D10" i="3"/>
  <c r="D68" i="3" s="1"/>
  <c r="H70" i="3" s="1"/>
  <c r="F14" i="1"/>
  <c r="H73" i="3" l="1"/>
  <c r="H77" i="3" s="1"/>
  <c r="D10" i="4"/>
  <c r="D120" i="4" s="1"/>
  <c r="F15" i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H125" i="4" l="1"/>
  <c r="H129" i="4" s="1"/>
</calcChain>
</file>

<file path=xl/sharedStrings.xml><?xml version="1.0" encoding="utf-8"?>
<sst xmlns="http://schemas.openxmlformats.org/spreadsheetml/2006/main" count="1395" uniqueCount="481">
  <si>
    <t xml:space="preserve">S I N G E R    P A K I S T A N   L I M I T E D     </t>
  </si>
  <si>
    <t xml:space="preserve">PETTY CASH STATEMENT </t>
  </si>
  <si>
    <t xml:space="preserve">FOR THE WEEK ENDING    -   -   </t>
  </si>
  <si>
    <t xml:space="preserve">          </t>
  </si>
  <si>
    <t>Date</t>
  </si>
  <si>
    <t>RECEIPTS</t>
  </si>
  <si>
    <t>VOUC</t>
  </si>
  <si>
    <t xml:space="preserve">   P A R T I C U L A R S</t>
  </si>
  <si>
    <t>DATE</t>
  </si>
  <si>
    <t xml:space="preserve">   TOTAL</t>
  </si>
  <si>
    <t>Advance</t>
  </si>
  <si>
    <t>CAFE/</t>
  </si>
  <si>
    <t>Employees Benefits</t>
  </si>
  <si>
    <t>PHOTO</t>
  </si>
  <si>
    <t>T R A V E L LI N G</t>
  </si>
  <si>
    <t>Bike</t>
  </si>
  <si>
    <t>Telephone</t>
  </si>
  <si>
    <t>Stat.&amp;Ofc</t>
  </si>
  <si>
    <t xml:space="preserve">Book </t>
  </si>
  <si>
    <t>Repair &amp;</t>
  </si>
  <si>
    <t>Conv. Allo</t>
  </si>
  <si>
    <t>POSTAGE</t>
  </si>
  <si>
    <t>MISC.</t>
  </si>
  <si>
    <t xml:space="preserve">      Remarks</t>
  </si>
  <si>
    <t xml:space="preserve"> LPR NO./ </t>
  </si>
  <si>
    <t>Amount</t>
  </si>
  <si>
    <t>no.</t>
  </si>
  <si>
    <t xml:space="preserve"> PAYMENTS</t>
  </si>
  <si>
    <t>salary</t>
  </si>
  <si>
    <t>TERIA</t>
  </si>
  <si>
    <t xml:space="preserve">    Executives</t>
  </si>
  <si>
    <t xml:space="preserve">  COPY</t>
  </si>
  <si>
    <t xml:space="preserve">  Other</t>
  </si>
  <si>
    <t xml:space="preserve"> Petrol /</t>
  </si>
  <si>
    <t>lifting/</t>
  </si>
  <si>
    <t>expenses</t>
  </si>
  <si>
    <t>Supplies</t>
  </si>
  <si>
    <t>binding</t>
  </si>
  <si>
    <t xml:space="preserve"> Maint.</t>
  </si>
  <si>
    <t xml:space="preserve">for </t>
  </si>
  <si>
    <t xml:space="preserve"> Charges</t>
  </si>
  <si>
    <t>auth</t>
  </si>
  <si>
    <t>app</t>
  </si>
  <si>
    <t>CHQ. NO.</t>
  </si>
  <si>
    <t>ENTER.</t>
  </si>
  <si>
    <t xml:space="preserve"> Medical</t>
  </si>
  <si>
    <t>Utilities</t>
  </si>
  <si>
    <t>CNG</t>
  </si>
  <si>
    <t>parking</t>
  </si>
  <si>
    <t>pm</t>
  </si>
  <si>
    <t>trainees</t>
  </si>
  <si>
    <t>OPENING</t>
  </si>
  <si>
    <t>EXECUTIVE VILLA</t>
  </si>
  <si>
    <t>PTCL BILL FOR M/O JUNE-16</t>
  </si>
  <si>
    <t>FACTORY PETTY CASH</t>
  </si>
  <si>
    <t>WASEEM (DRIVER)</t>
  </si>
  <si>
    <t>FAISAL SIDDIQUI</t>
  </si>
  <si>
    <t>MR WASEEM (DRIVER)</t>
  </si>
  <si>
    <t>Closing Balance</t>
  </si>
  <si>
    <t>21800-0101</t>
  </si>
  <si>
    <t xml:space="preserve"> 64-002-06</t>
  </si>
  <si>
    <t xml:space="preserve"> 64-002-02</t>
  </si>
  <si>
    <t xml:space="preserve"> 64-002-14</t>
  </si>
  <si>
    <t xml:space="preserve"> 64-170-07</t>
  </si>
  <si>
    <t xml:space="preserve"> 64-041-19</t>
  </si>
  <si>
    <t>64-045-205</t>
  </si>
  <si>
    <t xml:space="preserve">  64-002-09</t>
  </si>
  <si>
    <t xml:space="preserve"> 64-170-01</t>
  </si>
  <si>
    <t xml:space="preserve"> 64-170-05</t>
  </si>
  <si>
    <t xml:space="preserve"> 64-140-02-03</t>
  </si>
  <si>
    <t>64-060-02</t>
  </si>
  <si>
    <t>64-160-03-01</t>
  </si>
  <si>
    <t>Gross</t>
  </si>
  <si>
    <t>i.o.u</t>
  </si>
  <si>
    <t>Foreign Currency</t>
  </si>
  <si>
    <t>Net Cash</t>
  </si>
  <si>
    <t xml:space="preserve">                      </t>
  </si>
  <si>
    <t xml:space="preserve">  </t>
  </si>
  <si>
    <t>06.08.16</t>
  </si>
  <si>
    <t>MR HAROON AHMED</t>
  </si>
  <si>
    <t>FUEL ALLOWANCE FOR M/O JULY-2016</t>
  </si>
  <si>
    <t>CAR PARKING FEE</t>
  </si>
  <si>
    <t>CAR MAINTAINANCE EXPENS</t>
  </si>
  <si>
    <t>MR MEHMOOD AHMED</t>
  </si>
  <si>
    <t>NOMAN (RIDER)</t>
  </si>
  <si>
    <t>MONTHLY PARKING FEE</t>
  </si>
  <si>
    <t>MONTHLY MOBILE CARDS EXPENSE</t>
  </si>
  <si>
    <t>LUNCH FOR EXECUTIVES + DRIVERS FOR MONTH OF JULY-16</t>
  </si>
  <si>
    <t>NAWAB STORE (MOEEN)</t>
  </si>
  <si>
    <t>PURCHASED MILK PACK FOR HR MANAGER</t>
  </si>
  <si>
    <t>SALARY FOR M/O JULY-16</t>
  </si>
  <si>
    <t>SALARY OF CARETAKER FOR M/O JULY-16</t>
  </si>
  <si>
    <t>SALARY OF CHEF FOR M/O JULY-16</t>
  </si>
  <si>
    <t>MUDASAR</t>
  </si>
  <si>
    <t>PURCHASED GARDENING MATERIAL FOR FACTORY</t>
  </si>
  <si>
    <t>M AMIR ALI</t>
  </si>
  <si>
    <t>PETTY CASH (M MUSTUFA)</t>
  </si>
  <si>
    <t>MR NADEEM BUTT (CFO)</t>
  </si>
  <si>
    <t>MOIZ QAZI</t>
  </si>
  <si>
    <t>ADVANCE SALARY FOR M/O AUGUST-2016</t>
  </si>
  <si>
    <t>M ARSHAD (BINDER)</t>
  </si>
  <si>
    <t>BINDING CHARGES, 84 BOOKS @ Rs:75</t>
  </si>
  <si>
    <t>GUL REHMAN (DRIVER)</t>
  </si>
  <si>
    <t>HYDER KHAN (EDP)</t>
  </si>
  <si>
    <t>BREAKFAST EXPENSE DUE TO FULL NIGHT WORKING</t>
  </si>
  <si>
    <t>INVENTORY DEPT</t>
  </si>
  <si>
    <t>CONVENCE &amp; LATE SITTING ALLOWANCE</t>
  </si>
  <si>
    <t>RESULT DEPT</t>
  </si>
  <si>
    <t>CREDIT DEPT</t>
  </si>
  <si>
    <t>EDP DEPT</t>
  </si>
  <si>
    <t>ACCOUNTS / FINANCE</t>
  </si>
  <si>
    <t>M ILYAS</t>
  </si>
  <si>
    <t>M SHAHZAD</t>
  </si>
  <si>
    <t>YASIR UD DIN</t>
  </si>
  <si>
    <t>CONVENCE &amp; LATE SITTING ALLOWANCE + SHOP VISITS</t>
  </si>
  <si>
    <t>WAJAHAT AKHTER</t>
  </si>
  <si>
    <t>02.08.16</t>
  </si>
  <si>
    <t>MOHSIN RAZA</t>
  </si>
  <si>
    <t>OFFICIALLY SHOP VISITS</t>
  </si>
  <si>
    <t>I T DEPT</t>
  </si>
  <si>
    <t>PTCL EVO INTERNET DEVICE BILL FOR M/O AUG-16</t>
  </si>
  <si>
    <t>AZIZ AHMED SHAIKH</t>
  </si>
  <si>
    <t>ALIZA TRADERS (M ILYAS)</t>
  </si>
  <si>
    <t>PABX ON CALL SERVICE CHARGES FOR RECEPTION AREA</t>
  </si>
  <si>
    <t>LOADING OF BAGS ON STATION FOR CHAIRMAN</t>
  </si>
  <si>
    <t>FAISAL IQBAL</t>
  </si>
  <si>
    <t>CONVENCE TAXI FARE FOR PNSC BUILDING TO FACTORY</t>
  </si>
  <si>
    <t>ANWAR (DRIVER HOC)</t>
  </si>
  <si>
    <t>MAJOR SYED QAMAR ALI</t>
  </si>
  <si>
    <t>FUEL ALLOWANCE FOR M/O MAY &amp; JULY-2016</t>
  </si>
  <si>
    <t>CALL CENTER</t>
  </si>
  <si>
    <t>03.08.16</t>
  </si>
  <si>
    <t>KWH DEPT</t>
  </si>
  <si>
    <t>PETTY CASH (ASAD)</t>
  </si>
  <si>
    <t>M YASEEN (DRIVER)</t>
  </si>
  <si>
    <t>SALARY TRANSFER CHARGES FOR M YASEEN (DRIVER OF CHAIRMAN)</t>
  </si>
  <si>
    <t>UBL OMNI</t>
  </si>
  <si>
    <t>04.08.16</t>
  </si>
  <si>
    <t>NAWAB &amp; SONS (WASEEM)</t>
  </si>
  <si>
    <t>24 NESTLEY WATER BOTTLES FOR EXEXCUTIVES</t>
  </si>
  <si>
    <t>YTREASURY CHALLAN (M ILYAS)</t>
  </si>
  <si>
    <t>RENEWAL OF LICENSE FEE TO STORAGE OF CYCLOPENTANE</t>
  </si>
  <si>
    <t>MASTER ILLUMINIUM (M ILYAS)</t>
  </si>
  <si>
    <t>REPAIRING &amp; SERVICE ADMIN OFFICE DOOR</t>
  </si>
  <si>
    <t>AL KAUSAR (M ILYAS)</t>
  </si>
  <si>
    <t>5 MINERAL WATER BOOTLE AS SAMPLE</t>
  </si>
  <si>
    <t>AHMED DRY FRUITS (M ILYAS)</t>
  </si>
  <si>
    <t>DRY FRUITS PURCHASED FOR MAKING TEA FOR EXEECUTIVES</t>
  </si>
  <si>
    <t>PURCHASED LOCK &amp; MATERIAL FOR CARPANTER AS PER BILL</t>
  </si>
  <si>
    <t>NAWAB &amp; SONS (M ILYAS)</t>
  </si>
  <si>
    <t>REFRESHMENT ITEMS, COLD DRINK, NESTLEY WATER ETC</t>
  </si>
  <si>
    <t>ADEEL MOBILES (M ILYAS)</t>
  </si>
  <si>
    <t>TWO CARD READERS PURCHASED FOR HR/IR DEPT</t>
  </si>
  <si>
    <t>M MUNAWAR</t>
  </si>
  <si>
    <t>FUEL ALLOWANCE FOR M/O AUGUST-16</t>
  </si>
  <si>
    <t>AHMED COMPUTERS (WAJAHAT)</t>
  </si>
  <si>
    <t>PAID FOR UPS BATTERY FOR MRs RASHIDA</t>
  </si>
  <si>
    <t>SAIMA UMAIR (AUDITOR)</t>
  </si>
  <si>
    <t>CONVENCE ALLOWANCE FOR M/O AUG-16</t>
  </si>
  <si>
    <t>13.08.16</t>
  </si>
  <si>
    <t>PAID FOR RICKSHAW FARE FROM EXECUTIVE VILLA TO HOME</t>
  </si>
  <si>
    <t>ARSHAD (DRIVER)</t>
  </si>
  <si>
    <t>MOBILE CARDS FOR M/O AUGUST-2016</t>
  </si>
  <si>
    <t>M ETESAM HASNAIN</t>
  </si>
  <si>
    <t>PAID FOR 2 DISTRIBUTION BOX FOR TELEPHONE LINE</t>
  </si>
  <si>
    <t>DIRECTOR FINANCE (CFO)</t>
  </si>
  <si>
    <t>LUNCH EXPENSE ON SATURDAY 5-8-16</t>
  </si>
  <si>
    <t>CALL CENTER DEPT</t>
  </si>
  <si>
    <t>PAID FOR UPS BATTRIES, 1500X2=3000</t>
  </si>
  <si>
    <t>08.08.16</t>
  </si>
  <si>
    <t>PAID FOR ELECTRIC TOOLS &amp; REPAIRING OF GLASS OF MOSQUE</t>
  </si>
  <si>
    <t>SHAHID IRFAN MALIK</t>
  </si>
  <si>
    <t>LFA FOR THE YEAR OF 2016</t>
  </si>
  <si>
    <t>LFA FOR THE YEAR OF 2015</t>
  </si>
  <si>
    <t>SADIQ AHMED SIDDIQUI</t>
  </si>
  <si>
    <t>ADVANCE SALARY FOR M/O AUG-2016</t>
  </si>
  <si>
    <t>PAID FOR ELECTRIC POINT 2PCS, WIRE THROUGH CHANNEL PATTI</t>
  </si>
  <si>
    <t>09.08.16</t>
  </si>
  <si>
    <t>PEETTY CASH (ASAD)</t>
  </si>
  <si>
    <t>PEETTY CASH (M MUSTUFA)</t>
  </si>
  <si>
    <t>FAISAL SIDIQUI</t>
  </si>
  <si>
    <t>LUNCH EXPENSE 1.08.16 TO 5.08.16 (10 GUARDS)</t>
  </si>
  <si>
    <t>REPAIRING OF PTCL LINES</t>
  </si>
  <si>
    <t>TAUFIQ FOAM (M ILYAS)</t>
  </si>
  <si>
    <t>MR AMIR (PTCL) (M ILYAS)</t>
  </si>
  <si>
    <t>BACK CARE PURCHASED FOR HR MANAGER</t>
  </si>
  <si>
    <t>NAVEED ELECTRONICS (M ILYAS)</t>
  </si>
  <si>
    <t>SUP;Y CHARGER 12V OF SMART TV FOR CJHAIRMAN ROOM</t>
  </si>
  <si>
    <t>ABDUL QAYYUM (M ILYAS)</t>
  </si>
  <si>
    <t>LUNCH PURCHASED FOR PEON &amp; SWEPER STAFF ON STURDAY</t>
  </si>
  <si>
    <t>K-ELECTRIC BILL FOR M/O JULY-16</t>
  </si>
  <si>
    <t>GAS BILL FOR M/O JULY-16</t>
  </si>
  <si>
    <t>LUNCH FOR KPMG 29.07.16 TO 4.08.16</t>
  </si>
  <si>
    <t>IMTIAZ SUPER STORE (M ZAFAR)</t>
  </si>
  <si>
    <t>PAID FOR MONTHLY STATIONARY</t>
  </si>
  <si>
    <t>SANY STORE (M ZAFAR)</t>
  </si>
  <si>
    <t>PAID FOR TELEPHONE WIRE  &amp; BOXES PURCHASED</t>
  </si>
  <si>
    <t>PAID FOR MONTHLY DUSTING MATERIAL</t>
  </si>
  <si>
    <t>ZAFAR IQBAL</t>
  </si>
  <si>
    <t>FUEL ALLOWANCE FOR M/O AUG-16</t>
  </si>
  <si>
    <t>10.08.16</t>
  </si>
  <si>
    <t>FAW SOUTH MOTORS (ARSHAD)</t>
  </si>
  <si>
    <t>COMPANY VAN REPAIR &amp; MAINTAINACE EXPENSE.</t>
  </si>
  <si>
    <t>CONVENCE ALLOWANCE + SHOP VISITS</t>
  </si>
  <si>
    <t>BUKHARI TOOL CENTER (M ILYAS)</t>
  </si>
  <si>
    <t>PURCHASED OIL PUMP FOR FACTORY USE</t>
  </si>
  <si>
    <t>SHAKIR BOOK SHOP (M ILYAS)</t>
  </si>
  <si>
    <t>2 NOZ FOLDERFOR HR MANAGER</t>
  </si>
  <si>
    <t>SALAM &amp; SONS (M ILYAS)</t>
  </si>
  <si>
    <t>ONE CASH COPY # 3 PURCHASED</t>
  </si>
  <si>
    <t>ABDUL REHMAN STORE (M ILYAS)]</t>
  </si>
  <si>
    <t>TWO SPIRAL BINDERY (DIARY) PURCHASED FOR HR</t>
  </si>
  <si>
    <t>POST OFFICE (WASEEM)</t>
  </si>
  <si>
    <t>REGISTER A/D CARDS PURCHASED FOR LEGAL WORK</t>
  </si>
  <si>
    <t>HABIB BANK Ltd (MR TARIQUE)</t>
  </si>
  <si>
    <t>PAID FOR NEW A/C OPENING A/C# 121679011183103</t>
  </si>
  <si>
    <t>SYED ABDUL JABAR</t>
  </si>
  <si>
    <t>LATE SITTING ALLOWANCE ON 04.08.16</t>
  </si>
  <si>
    <t>BINDING CHARGES, 85 BOOKS @ Rs: 75.</t>
  </si>
  <si>
    <t>11.08.16</t>
  </si>
  <si>
    <t>ANWAR AHMED (ADVOCATE)</t>
  </si>
  <si>
    <t>PAID FOR PUBLICATION, PASTING T.C.S</t>
  </si>
  <si>
    <t>MRs NAILA TABASUM (ADVOCATE)</t>
  </si>
  <si>
    <t>NADEEM BAKERY (WASEEM)</t>
  </si>
  <si>
    <t>PAID FOR PURCHASING MINERAL WATER FOR EXECUTIVES</t>
  </si>
  <si>
    <t>12.08.16</t>
  </si>
  <si>
    <t>20.08.16</t>
  </si>
  <si>
    <t>CUSTOM (M FAIZAN)</t>
  </si>
  <si>
    <t>PARAL DATA CHARGES TO CUSTOM</t>
  </si>
  <si>
    <t>ZAKI AHMED</t>
  </si>
  <si>
    <t>ADVANCE SALARY FOR M/O AUG-16</t>
  </si>
  <si>
    <t>SYED ABDUL QADIR</t>
  </si>
  <si>
    <t>PAID FOR MONTHLY NEWSPAPERS</t>
  </si>
  <si>
    <t>MR ADNAN AFTAB</t>
  </si>
  <si>
    <t>FUEL ALLOWANCE FOR M/O JULY-16</t>
  </si>
  <si>
    <t>PAID FOR LIGHTS, WIRE &amp; OTHER ELECTRICAL EQUIPMENTS</t>
  </si>
  <si>
    <t>NEW CITY TRADERS (MOIZ)</t>
  </si>
  <si>
    <t>THE MORAJ ARMS (MOIZ)</t>
  </si>
  <si>
    <t>PAID FOR SHOES &amp; UNIFORM FOR SECUIRITY GUARDS OF CHAIRMAN.</t>
  </si>
  <si>
    <t>THE NEWS (MOIZ)</t>
  </si>
  <si>
    <t>PUBLISHING OF VACANCY ADD IN NEWSPAPER</t>
  </si>
  <si>
    <t>AZAM TRADERS (MOIZ)</t>
  </si>
  <si>
    <t xml:space="preserve">PURCHASING OF PLUMBING ITEMS </t>
  </si>
  <si>
    <t>SATTAR HARDWARE STORE (MOIZ)</t>
  </si>
  <si>
    <t>PURCHASING SCREW &amp; NUTBOLDS ETC</t>
  </si>
  <si>
    <t>QASIM &amp; SONS (MOIZ)</t>
  </si>
  <si>
    <t>PURCHASING OF ELECTRICAL ITEMS FOR MULTIPLE TIME</t>
  </si>
  <si>
    <t>HAMZA &amp; RIZWAN BROTHERS (MOIZ)</t>
  </si>
  <si>
    <t>REPAIRING OF GARDENING EQUIPMENTS</t>
  </si>
  <si>
    <t>FAHAD HARDWARE (MOIZ)</t>
  </si>
  <si>
    <t>PURCHASING HARDWARE EQUIPMENT</t>
  </si>
  <si>
    <t>15.08.16</t>
  </si>
  <si>
    <t>FINANCE / ACCOUNTS</t>
  </si>
  <si>
    <t>WINDOZ 1</t>
  </si>
  <si>
    <t>I.O.U ADJUSTED AGAINST CBP#16-08-0060, CHQ#9355482</t>
  </si>
  <si>
    <t>TOYOTA SOUTHERN MOTORS (WASEEM)</t>
  </si>
  <si>
    <t>CAR MAINTAINANCE CHARGES, CAR# AVX-611</t>
  </si>
  <si>
    <t>MR SHAHID</t>
  </si>
  <si>
    <t>SALARY FOR M/O AUG-16, (12 DAYS)</t>
  </si>
  <si>
    <t>CONVENCE CHARGES FOR VARIOUS PLACES FOR OFFICIAL PURPOSE</t>
  </si>
  <si>
    <t>NEW CITY TRADERS (M ILYAS)</t>
  </si>
  <si>
    <t>ELECTRICAL ITEMS PURCHASED FOR 14-AUGUST CELEBRATION.</t>
  </si>
  <si>
    <t>M ZAFAR</t>
  </si>
  <si>
    <t>CONVENCE CHARGES FROM RESIDENCE TO FACTORY ON 13.08.16</t>
  </si>
  <si>
    <t>ARSHAD SAEED (DRIVER)</t>
  </si>
  <si>
    <t>PARKING CHARGES FOR M/O AUG-16</t>
  </si>
  <si>
    <t>EXTERNAL AUDITORS (KPMG)</t>
  </si>
  <si>
    <t>DINER REIMBURSEMENT ON 11.08.16</t>
  </si>
  <si>
    <t>DINER REIMBURSEMENT ON 12.08.16</t>
  </si>
  <si>
    <t>16.08.16</t>
  </si>
  <si>
    <t>SPECIAL PROJECT</t>
  </si>
  <si>
    <t>DINNER REIMBURSEMENT ON 15.08.16</t>
  </si>
  <si>
    <t>DINNER REIMBURSEMENT ON 13.08.16</t>
  </si>
  <si>
    <t>KHURRAM ALI</t>
  </si>
  <si>
    <t>TOSIF AHMED ZAKAI</t>
  </si>
  <si>
    <t>MR AZAM KHAN</t>
  </si>
  <si>
    <t>PAID FOR UPS BATRIES 1 FOR INVENTORY &amp; 1 FOR FINANCE DEPT.</t>
  </si>
  <si>
    <t>17.08.16</t>
  </si>
  <si>
    <t>BEING PAID FOR PURCHASING MINERAL WATER, COLD DRINKS, COFFEE &amp; TISSUE PPRS</t>
  </si>
  <si>
    <t>WAJAHAT AKHTAR</t>
  </si>
  <si>
    <t>MR MUKHTAR AHMED (BRIG)</t>
  </si>
  <si>
    <t>SHAMS</t>
  </si>
  <si>
    <t>SALARY OF ONE DAY WORKING, 16.08.16 AS A TEA-MAN</t>
  </si>
  <si>
    <t>DINNER REIMBURSEMENT 16.08.16</t>
  </si>
  <si>
    <t>LUNCH EXPENSE ON VISIT TO FBR &amp; ASKARI BANK</t>
  </si>
  <si>
    <t>18.08.16</t>
  </si>
  <si>
    <t>MEHMOOD AHMED (CEO)</t>
  </si>
  <si>
    <t>PAYMENT AGAINST TRAVEL EXPENSE</t>
  </si>
  <si>
    <t>M AZAM KHAN</t>
  </si>
  <si>
    <t>BEING PAID FOR SUBCRIPTION FEE OF DREAM WORLD FOR M/O AUG-16</t>
  </si>
  <si>
    <t>MRS KULSOOM SANJRANI (ADVOCATE)</t>
  </si>
  <si>
    <t>MISC RENT CASE 94/2016, PENDING BEFORE 1ST RENT CONTRACTER</t>
  </si>
  <si>
    <t>CSS SUPPLIES &amp; SULUTION (M ZAFAR)</t>
  </si>
  <si>
    <t>PAID FOR PURCHASING TELEPHONE SET &amp; METAL TRAY</t>
  </si>
  <si>
    <t>S.KHAN &amp; SONS (M ZAFAR)</t>
  </si>
  <si>
    <t xml:space="preserve">PAID FOR MAKING STAMPS </t>
  </si>
  <si>
    <t>ANWAR AHMED</t>
  </si>
  <si>
    <t>PAID FOR EASY LOAD MAR-16 &amp; APR-16 DUE TO UNSUFICENT BALANCE</t>
  </si>
  <si>
    <t>PAID FOR EASY LOAD ON MAY-16</t>
  </si>
  <si>
    <t>DINNER REIMBURSEMENT ON 17.08.16</t>
  </si>
  <si>
    <t>FAIZAN ELECTRIC STORE (M ZAFAR)</t>
  </si>
  <si>
    <t>PAID FOR PURCHASING TELEPHONE WIRE &amp; SAVER 32 WATT</t>
  </si>
  <si>
    <t>SHABNAM ENAYAT (ADVOCATE)</t>
  </si>
  <si>
    <t>BINDING CHARGES, 88 BOOK @ Rs:75</t>
  </si>
  <si>
    <t>31.08.16</t>
  </si>
  <si>
    <t>SPECIAL PROJECT JK</t>
  </si>
  <si>
    <t>SHERAZ SYAL</t>
  </si>
  <si>
    <t>MUDASAR (GATE KEEPER)</t>
  </si>
  <si>
    <t>PAID FOR MATT, FACTORY TOILET REPAIRING &amp; MISC EXPENSES</t>
  </si>
  <si>
    <t>BABA OIL SERVICR (MOIZ)</t>
  </si>
  <si>
    <t>OIL CHANGE &amp; SERVICE OF OFFICIAL VEHICLES NO AUG-569 &amp; AUD-782</t>
  </si>
  <si>
    <t>EXTERNAL AUDITOR (KPMG)</t>
  </si>
  <si>
    <t>DINNER REIMBURSEMENT ON 28.08.16</t>
  </si>
  <si>
    <t>DINNER REIMBURSEMENT ON 18.08.16</t>
  </si>
  <si>
    <t>DINNER REIMBURSEMENT ON 19.08.16</t>
  </si>
  <si>
    <t>LUNCH REIMBURSEMENT ON 20.08.16</t>
  </si>
  <si>
    <t>IMTIAZ SUPER STORE</t>
  </si>
  <si>
    <t>PAID FOR 2 BOTTLES COFFEE FOR EXECUTIVES</t>
  </si>
  <si>
    <t>BISMILLAH COOL REFRIGRATION (M ILYAS)</t>
  </si>
  <si>
    <t>A.C MATERIAL FOR MULTI DEPTS IN HEAD OFFICE</t>
  </si>
  <si>
    <t>IMAM FOOD (M ILYAS)</t>
  </si>
  <si>
    <t>LUNCH FOR CHAIRMAN GUESTS</t>
  </si>
  <si>
    <t>IMTIAZ SUPER STORE (M ILYAS)</t>
  </si>
  <si>
    <t>PAID FOR DYINING TABLE ITEMS, NAPKINS ETC</t>
  </si>
  <si>
    <t>REHMAT SHEEREN STORE (M ILYAS)</t>
  </si>
  <si>
    <t>REFRESHMENT FOR EXECUTIVE STAFF</t>
  </si>
  <si>
    <t>KOKAB SAVER STORE (M ILYAS)</t>
  </si>
  <si>
    <t>MULTI CROKERY ITEMS FOR KITCHEN</t>
  </si>
  <si>
    <t>AL SAAD IRANI (M ILYAS)</t>
  </si>
  <si>
    <t>MULTI CATLARY ITEMS PURCHASED FOR EXECUTVE STAFF</t>
  </si>
  <si>
    <t>FRIENDS ELECTRIC STORE (M ILYAS)</t>
  </si>
  <si>
    <t>ONE SAVER PURCHASED</t>
  </si>
  <si>
    <t>CITY TRADERS (M ILYAS)</t>
  </si>
  <si>
    <t>4 LEADS &amp; CABLE WIRE 90 METER</t>
  </si>
  <si>
    <t>FINE RUBBER STAMP MAKER (M ILYAS)</t>
  </si>
  <si>
    <t>NYLON PLASTIC STAMP NAME PLATE (CHANGE)</t>
  </si>
  <si>
    <t>AL MADINA CHAIR REPAIRING (M ILYAS)</t>
  </si>
  <si>
    <t>MULTI CHAIR REPAIRING EXPENSE</t>
  </si>
  <si>
    <t>JAFFAR ABBAS ZAIDI</t>
  </si>
  <si>
    <t>ZONG INTERNET (JAFFAR ABBAS)</t>
  </si>
  <si>
    <t>INTERNET CHARGES FOR M/O AUG-16</t>
  </si>
  <si>
    <t>23.08.16</t>
  </si>
  <si>
    <t>PAID FOR PURCHASING FORM-6 FOR LEGAL WORK</t>
  </si>
  <si>
    <t>PAID FOR PURCHASING REVENEU STAMPS</t>
  </si>
  <si>
    <t>OFFICIAL SHOPS VISIT</t>
  </si>
  <si>
    <t xml:space="preserve">STANDARD BRANDS </t>
  </si>
  <si>
    <t>HYGINE TISSUE PURCHASED FOR EXECUTIVE</t>
  </si>
  <si>
    <t>ZAINAB COMUNICATION (M ILYAS)</t>
  </si>
  <si>
    <t>MOBILE BILL 50 GB FOR DIRECTOR OPRATION</t>
  </si>
  <si>
    <t>TAXI FARE FROM FACTORY TO FBR</t>
  </si>
  <si>
    <t>SHAKIL AHMED</t>
  </si>
  <si>
    <t>PAID FOR PURCHASING CALCULATOR FOR OFFICE USE</t>
  </si>
  <si>
    <t>SYED ABDUL JABBAR</t>
  </si>
  <si>
    <t>MOBILINK (M ILYAS)</t>
  </si>
  <si>
    <t>MOBILE DEVICE BILL FOR DIRECTOR OPRATION</t>
  </si>
  <si>
    <t>PTCL BILL FOR M/O JULY-16</t>
  </si>
  <si>
    <t>AL SYED AUTOS (ARSHAD)</t>
  </si>
  <si>
    <t>PAID FOR PARKING FEE &amp; 1 TYPIN FOR VAN</t>
  </si>
  <si>
    <t>SHOUKIA STATIONERS (FAISAL)</t>
  </si>
  <si>
    <t>FILES FOR AUDIT COMMITTEE MEETING</t>
  </si>
  <si>
    <t>MADINA ELECTRONICS (M ILYAS)</t>
  </si>
  <si>
    <t>PAID FOR  REMOTE BELL &amp; 36 WATT ROD.</t>
  </si>
  <si>
    <t>PETROMINE CORPORATION (M ILYAS)</t>
  </si>
  <si>
    <t>DIP ROAD PURCHASED FOR MEASURING DESIEL</t>
  </si>
  <si>
    <t>MADINA GENERAL STORE (M ILYAS)</t>
  </si>
  <si>
    <t>PURCHASED KEY CHAIN, NEWSPAPERS.</t>
  </si>
  <si>
    <t>MAMOON AUTO DECORATIONS (M ILYAS)</t>
  </si>
  <si>
    <t>CAR PARKING PLATE PAINT &amp; NUMBER STICKERS</t>
  </si>
  <si>
    <t>NAEEM HARDWARE (M ILYAS)</t>
  </si>
  <si>
    <t>PURCHASED MULTI ITEMS FOR CARPAINTER WORK</t>
  </si>
  <si>
    <t>NOOR STORE (M ILYAS)</t>
  </si>
  <si>
    <t>LPG GAS &amp; CYLINDER NOZEL PURCHASED FOR CHAIRMAN'S ROOM</t>
  </si>
  <si>
    <t>VENUS/ARABIA SERVICE CENTER (M ILYAS)</t>
  </si>
  <si>
    <t>FUEL FOR ELECTRITION MOTOR CYCLE</t>
  </si>
  <si>
    <t>24.08.16</t>
  </si>
  <si>
    <t>MANSHA SERVICES (M ILYAS)</t>
  </si>
  <si>
    <t>COMPLAINT VISIT INSTALLATION PABX CHARGES</t>
  </si>
  <si>
    <t>CONVENCE CHARGES FOR MEETING WITH ASKARI BANK</t>
  </si>
  <si>
    <t>KABABJEE'S RESTOURENT (MR ADNAN)</t>
  </si>
  <si>
    <t>PAID FOR DINNER WITH SPEED BIRDS CHINESE GUESTS</t>
  </si>
  <si>
    <t>ATTA UL KALEEM</t>
  </si>
  <si>
    <t>CONVENCE CHARGES HEAD OFFICE TO KPMG</t>
  </si>
  <si>
    <t>CONVENCE &amp; LATE SITTING ALLOWANCE 19.08.16</t>
  </si>
  <si>
    <t>CONVENCE &amp; LATE SITTING ALLOWANCE 18.08.16</t>
  </si>
  <si>
    <t>OFFICIAL VISIT TO SRB OFFICE</t>
  </si>
  <si>
    <t>OFFICIAL VISIT TO NBP OFFICE</t>
  </si>
  <si>
    <t>BINDING CHARGES, 74 BOOK @ Rs:75</t>
  </si>
  <si>
    <t>MR WASEEM</t>
  </si>
  <si>
    <t>FUEL FOR BIKE OF RIDER</t>
  </si>
  <si>
    <t>M ALI HOZRI &amp; GARMENTS (M ILYAS)</t>
  </si>
  <si>
    <t>TOWELS &amp; STAND PURCHASED FOR HEAD OFFICE</t>
  </si>
  <si>
    <t>GLASS WORK (M ILYAS)</t>
  </si>
  <si>
    <t>GLASS CUTTING FOR DOOR OF DIRECTOR ADMIN</t>
  </si>
  <si>
    <t>WAQAS NURSERY (M ILYAS)</t>
  </si>
  <si>
    <t>MULTI PLANTS PURCHASED FOR GARDEN</t>
  </si>
  <si>
    <t>MR SULTAN</t>
  </si>
  <si>
    <t>ABID GIFT CENTER (M ILYAS)</t>
  </si>
  <si>
    <t>PAID FOR SINK, HAND WASH &amp; FITTING ITEM FOR HR WASHROOM</t>
  </si>
  <si>
    <t>26.08.16</t>
  </si>
  <si>
    <t>PAID FOR COLLECTION OF MORLD FROM SITE AREA</t>
  </si>
  <si>
    <t>HR DEPT</t>
  </si>
  <si>
    <t>METRO CASH &amp; CARRY (M ILYAS)</t>
  </si>
  <si>
    <t>PAID FOR DEGITAL LOCKER FOR CREDIT DEPT</t>
  </si>
  <si>
    <t>MISC ITEMS PURCHASED FOR HEAD OFFICE USE</t>
  </si>
  <si>
    <t>ASHRAF SWEETS (M ILYAS)</t>
  </si>
  <si>
    <t>REIMBURSEMENT FOR GUESTS OF HR DEPT</t>
  </si>
  <si>
    <t>NEC ELECTRONICS (M ILYAS)</t>
  </si>
  <si>
    <t>PAID FOR LED TV STAND, MOTOR BELT ETC</t>
  </si>
  <si>
    <t>M ARSALAN AUTOS (M ILYAS)</t>
  </si>
  <si>
    <t>MOTOR CYCLE COVERS FOR RIDERS BIKE</t>
  </si>
  <si>
    <t>JANNAT FILING STATION (M ILYAS)</t>
  </si>
  <si>
    <t>OPEL ELECTRONICS (M ILYAS)</t>
  </si>
  <si>
    <t>PAID FOR MULTI ELECTRONICS &amp; FITTING ITEMS</t>
  </si>
  <si>
    <t>SHAHID LOCK MAKER (M ILYAS)</t>
  </si>
  <si>
    <t>PAID FOR ALUMINIUM LOCK REPAIRE OF ASST RECOVERY MANAGER'S ROOM</t>
  </si>
  <si>
    <t>QAYUM PENA FLEX (M ILYAS)</t>
  </si>
  <si>
    <t>PENA FLEX PURCHASED FOR RAIN EMERGRNCY DUE TO LECKAGE OF HR DEPT</t>
  </si>
  <si>
    <t>SHAHZAD SHAH</t>
  </si>
  <si>
    <t>SALARY OF CARE TAKER FOR M/O AUG-16</t>
  </si>
  <si>
    <t>SALARY OF CHEF FOR M/O AUG-16</t>
  </si>
  <si>
    <t>MR NADEEM BUTT</t>
  </si>
  <si>
    <t>WASEEM AKHTER (DRIVER)</t>
  </si>
  <si>
    <t>CONVENCE CHARGES BALOCH COLONY TO PM FOR OFFICE PURPOSE</t>
  </si>
  <si>
    <t>AZIZ AHMED SHEIKH</t>
  </si>
  <si>
    <t>MS HINA BUTT (R.M HABL)</t>
  </si>
  <si>
    <t>ISSUED NEW CHECK BOOK CHARGES</t>
  </si>
  <si>
    <t>MR AZAM KHAN (DRIVER MEHTAB)</t>
  </si>
  <si>
    <t>SALARY OF DRIVER FOR M/O AUG-16</t>
  </si>
  <si>
    <t>MEHMOOD AHMED</t>
  </si>
  <si>
    <t>29.08.16</t>
  </si>
  <si>
    <t>ACOUNTS / FINANCE</t>
  </si>
  <si>
    <t>CONVENCE &amp; LATE SITTING ALLOWANCE + OFFICIAL VISITS</t>
  </si>
  <si>
    <t>FAISAL BANK Ltd</t>
  </si>
  <si>
    <t>CASH DEPOSIT INTO FAISAL BANK</t>
  </si>
  <si>
    <t>OFFICIAL VISITS FOR LEGAL WORK</t>
  </si>
  <si>
    <t>RICKSHAW FARE COMPANY TO CENTURION PRINTER</t>
  </si>
  <si>
    <t>Remarks</t>
  </si>
  <si>
    <t>d</t>
  </si>
  <si>
    <t>Salary Advance</t>
  </si>
  <si>
    <t>Cafeteria or Entertainment</t>
  </si>
  <si>
    <t>Executive Employee Benefits - Medical</t>
  </si>
  <si>
    <t>Executive Employee Benefits - Utilities</t>
  </si>
  <si>
    <t>Photo Copy</t>
  </si>
  <si>
    <t>Traveling-fuel</t>
  </si>
  <si>
    <t>Traveling-Other</t>
  </si>
  <si>
    <t>Bike Lifting (from parking)</t>
  </si>
  <si>
    <t>Telephone expenses</t>
  </si>
  <si>
    <t>Stationary &amp; Office supplies</t>
  </si>
  <si>
    <t>Book binding</t>
  </si>
  <si>
    <t>Repair &amp; maintenance</t>
  </si>
  <si>
    <t>Postage charges</t>
  </si>
  <si>
    <t>Convince allowance trainees</t>
  </si>
  <si>
    <t>Miscellaneous</t>
  </si>
  <si>
    <t>Type of expense</t>
  </si>
  <si>
    <t>Income</t>
  </si>
  <si>
    <t>Expense</t>
  </si>
  <si>
    <t>Running Total</t>
  </si>
  <si>
    <t>Book Binding</t>
  </si>
  <si>
    <t>Convince Allowance Trainees</t>
  </si>
  <si>
    <t>Postage Charges</t>
  </si>
  <si>
    <t>Repair &amp; Maintenance</t>
  </si>
  <si>
    <t>Stationary &amp; Office Supplies</t>
  </si>
  <si>
    <t>Telephone Expenses</t>
  </si>
  <si>
    <t>Traveling-Fuel</t>
  </si>
  <si>
    <t>Bike Lifting (from Parking)</t>
  </si>
  <si>
    <t>BLFK</t>
  </si>
  <si>
    <t>BKBD</t>
  </si>
  <si>
    <t>CFOE</t>
  </si>
  <si>
    <t>CATR</t>
  </si>
  <si>
    <t>EEBM</t>
  </si>
  <si>
    <t>EEBU</t>
  </si>
  <si>
    <t>MISC</t>
  </si>
  <si>
    <t>PHCO</t>
  </si>
  <si>
    <t>PTCH</t>
  </si>
  <si>
    <t>REMT</t>
  </si>
  <si>
    <t>SALA</t>
  </si>
  <si>
    <t>SOSP</t>
  </si>
  <si>
    <t>TEXP</t>
  </si>
  <si>
    <t>TRAF</t>
  </si>
  <si>
    <t>TRAO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</si>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</sst>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24"/>
      <color indexed="8"/>
      <name val="Calibri"/>
      <family val="2"/>
    </font>
    <font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42">
    <xf numFmtId="0" fontId="0" fillId="0" borderId="0" xfId="0"/>
    <xf numFmtId="0" fontId="2" fillId="0" borderId="0" xfId="2" applyAlignment="1">
      <alignment vertical="center"/>
    </xf>
    <xf numFmtId="0" fontId="2" fillId="0" borderId="0" xfId="2" applyAlignment="1">
      <alignment horizontal="left" vertical="center"/>
    </xf>
    <xf numFmtId="164" fontId="2" fillId="0" borderId="0" xfId="1" applyNumberFormat="1" applyFont="1" applyAlignment="1">
      <alignment vertical="center"/>
    </xf>
    <xf numFmtId="164" fontId="2" fillId="0" borderId="0" xfId="1" applyNumberFormat="1" applyFont="1" applyFill="1" applyAlignment="1">
      <alignment vertical="center"/>
    </xf>
    <xf numFmtId="164" fontId="2" fillId="0" borderId="0" xfId="1" applyNumberFormat="1" applyFont="1" applyFill="1" applyAlignment="1">
      <alignment horizontal="left" vertical="center"/>
    </xf>
    <xf numFmtId="164" fontId="2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horizontal="fill" vertical="center"/>
    </xf>
    <xf numFmtId="164" fontId="2" fillId="0" borderId="0" xfId="1" applyNumberFormat="1" applyFont="1" applyFill="1" applyBorder="1" applyAlignment="1">
      <alignment horizontal="left" vertical="center"/>
    </xf>
    <xf numFmtId="164" fontId="4" fillId="0" borderId="5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vertical="center"/>
    </xf>
    <xf numFmtId="164" fontId="4" fillId="0" borderId="11" xfId="1" applyNumberFormat="1" applyFont="1" applyFill="1" applyBorder="1" applyAlignment="1">
      <alignment vertical="center"/>
    </xf>
    <xf numFmtId="164" fontId="4" fillId="0" borderId="12" xfId="1" applyNumberFormat="1" applyFont="1" applyFill="1" applyBorder="1" applyAlignment="1">
      <alignment horizontal="center" vertical="center"/>
    </xf>
    <xf numFmtId="164" fontId="4" fillId="0" borderId="14" xfId="1" applyNumberFormat="1" applyFont="1" applyFill="1" applyBorder="1" applyAlignment="1">
      <alignment horizontal="center" vertical="center"/>
    </xf>
    <xf numFmtId="164" fontId="4" fillId="0" borderId="17" xfId="1" applyNumberFormat="1" applyFont="1" applyFill="1" applyBorder="1" applyAlignment="1">
      <alignment horizontal="left" vertical="center" wrapText="1"/>
    </xf>
    <xf numFmtId="164" fontId="4" fillId="0" borderId="14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164" fontId="4" fillId="0" borderId="21" xfId="1" applyNumberFormat="1" applyFont="1" applyFill="1" applyBorder="1" applyAlignment="1">
      <alignment vertical="center"/>
    </xf>
    <xf numFmtId="164" fontId="4" fillId="0" borderId="21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horizontal="center" vertical="center" wrapText="1"/>
    </xf>
    <xf numFmtId="164" fontId="4" fillId="0" borderId="22" xfId="1" applyNumberFormat="1" applyFont="1" applyFill="1" applyBorder="1" applyAlignment="1">
      <alignment horizontal="left" vertical="center"/>
    </xf>
    <xf numFmtId="164" fontId="4" fillId="0" borderId="4" xfId="1" applyNumberFormat="1" applyFont="1" applyFill="1" applyBorder="1" applyAlignment="1">
      <alignment vertical="center"/>
    </xf>
    <xf numFmtId="0" fontId="0" fillId="0" borderId="23" xfId="0" applyBorder="1"/>
    <xf numFmtId="164" fontId="4" fillId="0" borderId="5" xfId="1" applyNumberFormat="1" applyFont="1" applyFill="1" applyBorder="1" applyAlignment="1">
      <alignment horizontal="fill" vertical="center"/>
    </xf>
    <xf numFmtId="164" fontId="4" fillId="0" borderId="14" xfId="1" applyNumberFormat="1" applyFont="1" applyFill="1" applyBorder="1" applyAlignment="1">
      <alignment horizontal="left" vertical="center"/>
    </xf>
    <xf numFmtId="164" fontId="6" fillId="0" borderId="0" xfId="1" applyNumberFormat="1" applyFont="1" applyFill="1" applyAlignment="1">
      <alignment vertical="center"/>
    </xf>
    <xf numFmtId="164" fontId="4" fillId="0" borderId="17" xfId="1" applyNumberFormat="1" applyFont="1" applyFill="1" applyBorder="1" applyAlignment="1">
      <alignment vertical="center"/>
    </xf>
    <xf numFmtId="164" fontId="4" fillId="0" borderId="26" xfId="1" applyNumberFormat="1" applyFont="1" applyFill="1" applyBorder="1" applyAlignment="1">
      <alignment horizontal="left" vertical="center"/>
    </xf>
    <xf numFmtId="164" fontId="4" fillId="0" borderId="27" xfId="1" applyNumberFormat="1" applyFont="1" applyFill="1" applyBorder="1" applyAlignment="1">
      <alignment vertical="center" wrapText="1"/>
    </xf>
    <xf numFmtId="164" fontId="4" fillId="0" borderId="28" xfId="1" applyNumberFormat="1" applyFont="1" applyFill="1" applyBorder="1" applyAlignment="1">
      <alignment horizontal="left" vertical="center"/>
    </xf>
    <xf numFmtId="164" fontId="4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164" fontId="4" fillId="0" borderId="30" xfId="1" applyNumberFormat="1" applyFont="1" applyFill="1" applyBorder="1" applyAlignment="1">
      <alignment horizontal="left" vertical="center"/>
    </xf>
    <xf numFmtId="164" fontId="4" fillId="0" borderId="31" xfId="1" applyNumberFormat="1" applyFont="1" applyFill="1" applyBorder="1" applyAlignment="1">
      <alignment vertical="center"/>
    </xf>
    <xf numFmtId="164" fontId="4" fillId="0" borderId="32" xfId="1" applyNumberFormat="1" applyFont="1" applyFill="1" applyBorder="1" applyAlignment="1">
      <alignment horizontal="left" vertical="center"/>
    </xf>
    <xf numFmtId="164" fontId="4" fillId="0" borderId="33" xfId="1" applyNumberFormat="1" applyFont="1" applyFill="1" applyBorder="1" applyAlignment="1">
      <alignment vertical="center"/>
    </xf>
    <xf numFmtId="164" fontId="4" fillId="0" borderId="34" xfId="1" applyNumberFormat="1" applyFont="1" applyFill="1" applyBorder="1" applyAlignment="1">
      <alignment vertical="center"/>
    </xf>
    <xf numFmtId="164" fontId="4" fillId="0" borderId="35" xfId="1" applyNumberFormat="1" applyFont="1" applyFill="1" applyBorder="1" applyAlignment="1">
      <alignment horizontal="center" vertical="center"/>
    </xf>
    <xf numFmtId="164" fontId="4" fillId="0" borderId="35" xfId="1" applyNumberFormat="1" applyFont="1" applyFill="1" applyBorder="1" applyAlignment="1">
      <alignment vertical="center"/>
    </xf>
    <xf numFmtId="164" fontId="4" fillId="0" borderId="35" xfId="1" applyNumberFormat="1" applyFont="1" applyFill="1" applyBorder="1" applyAlignment="1">
      <alignment horizontal="left" vertical="center"/>
    </xf>
    <xf numFmtId="164" fontId="4" fillId="0" borderId="36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vertical="center"/>
    </xf>
    <xf numFmtId="164" fontId="4" fillId="0" borderId="0" xfId="1" applyNumberFormat="1" applyFont="1" applyFill="1" applyAlignment="1">
      <alignment horizontal="left" vertical="center"/>
    </xf>
    <xf numFmtId="164" fontId="4" fillId="0" borderId="0" xfId="1" applyNumberFormat="1" applyFont="1" applyFill="1" applyAlignment="1">
      <alignment vertical="center"/>
    </xf>
    <xf numFmtId="164" fontId="4" fillId="0" borderId="0" xfId="1" applyNumberFormat="1" applyFont="1" applyFill="1" applyAlignment="1">
      <alignment horizontal="fill" vertical="center"/>
    </xf>
    <xf numFmtId="164" fontId="6" fillId="0" borderId="0" xfId="1" applyNumberFormat="1" applyFont="1" applyFill="1" applyBorder="1" applyAlignment="1">
      <alignment vertical="center"/>
    </xf>
    <xf numFmtId="164" fontId="4" fillId="0" borderId="0" xfId="1" applyNumberFormat="1" applyFont="1" applyFill="1" applyAlignment="1" applyProtection="1">
      <alignment vertical="center"/>
      <protection locked="0"/>
    </xf>
    <xf numFmtId="164" fontId="4" fillId="0" borderId="0" xfId="1" applyNumberFormat="1" applyFont="1" applyFill="1" applyAlignment="1">
      <alignment horizontal="center" vertical="center"/>
    </xf>
    <xf numFmtId="164" fontId="7" fillId="0" borderId="0" xfId="1" applyNumberFormat="1" applyFont="1" applyFill="1" applyAlignment="1">
      <alignment vertical="center"/>
    </xf>
    <xf numFmtId="164" fontId="6" fillId="0" borderId="37" xfId="1" applyNumberFormat="1" applyFont="1" applyFill="1" applyBorder="1" applyAlignment="1">
      <alignment vertical="center"/>
    </xf>
    <xf numFmtId="164" fontId="2" fillId="0" borderId="0" xfId="1" applyNumberFormat="1" applyFont="1" applyFill="1" applyAlignment="1" applyProtection="1">
      <alignment vertical="center"/>
      <protection locked="0"/>
    </xf>
    <xf numFmtId="49" fontId="2" fillId="0" borderId="0" xfId="1" applyNumberFormat="1" applyFont="1" applyFill="1" applyAlignment="1">
      <alignment vertical="center"/>
    </xf>
    <xf numFmtId="164" fontId="8" fillId="0" borderId="0" xfId="0" applyNumberFormat="1" applyFont="1" applyBorder="1" applyAlignment="1">
      <alignment horizontal="center" vertical="center"/>
    </xf>
    <xf numFmtId="0" fontId="9" fillId="0" borderId="0" xfId="0" applyFont="1"/>
    <xf numFmtId="164" fontId="5" fillId="0" borderId="0" xfId="1" applyNumberFormat="1" applyFont="1" applyFill="1" applyAlignment="1">
      <alignment vertical="center"/>
    </xf>
    <xf numFmtId="164" fontId="7" fillId="0" borderId="0" xfId="1" applyNumberFormat="1" applyFont="1" applyFill="1" applyAlignment="1">
      <alignment horizontal="left" vertical="top"/>
    </xf>
    <xf numFmtId="164" fontId="5" fillId="0" borderId="0" xfId="1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1" applyNumberFormat="1" applyFont="1"/>
    <xf numFmtId="0" fontId="0" fillId="0" borderId="0" xfId="0" applyBorder="1"/>
    <xf numFmtId="164" fontId="4" fillId="0" borderId="4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 vertical="center"/>
    </xf>
    <xf numFmtId="164" fontId="4" fillId="0" borderId="14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horizontal="center" vertical="center"/>
    </xf>
    <xf numFmtId="164" fontId="4" fillId="0" borderId="26" xfId="1" applyNumberFormat="1" applyFont="1" applyFill="1" applyBorder="1" applyAlignment="1">
      <alignment horizontal="center" vertical="center"/>
    </xf>
    <xf numFmtId="164" fontId="4" fillId="0" borderId="13" xfId="1" applyNumberFormat="1" applyFont="1" applyFill="1" applyBorder="1" applyAlignment="1">
      <alignment vertical="center" wrapText="1"/>
    </xf>
    <xf numFmtId="164" fontId="4" fillId="0" borderId="4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 vertical="center"/>
    </xf>
    <xf numFmtId="164" fontId="4" fillId="0" borderId="14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horizontal="center" vertical="center"/>
    </xf>
    <xf numFmtId="164" fontId="4" fillId="0" borderId="26" xfId="1" applyNumberFormat="1" applyFont="1" applyFill="1" applyBorder="1" applyAlignment="1">
      <alignment horizontal="center" vertical="center"/>
    </xf>
    <xf numFmtId="164" fontId="4" fillId="0" borderId="26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 vertical="center"/>
    </xf>
    <xf numFmtId="164" fontId="4" fillId="0" borderId="14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horizontal="center" vertical="center"/>
    </xf>
    <xf numFmtId="164" fontId="4" fillId="0" borderId="26" xfId="1" applyNumberFormat="1" applyFont="1" applyFill="1" applyBorder="1" applyAlignment="1">
      <alignment horizontal="center" vertical="center"/>
    </xf>
    <xf numFmtId="164" fontId="4" fillId="0" borderId="26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 vertical="center"/>
    </xf>
    <xf numFmtId="164" fontId="4" fillId="0" borderId="14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horizontal="center" vertical="center"/>
    </xf>
    <xf numFmtId="164" fontId="4" fillId="0" borderId="26" xfId="1" applyNumberFormat="1" applyFont="1" applyFill="1" applyBorder="1" applyAlignment="1">
      <alignment horizontal="center" vertical="center"/>
    </xf>
    <xf numFmtId="164" fontId="4" fillId="0" borderId="12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41" xfId="0" applyBorder="1"/>
    <xf numFmtId="0" fontId="2" fillId="0" borderId="0" xfId="2" applyBorder="1" applyAlignment="1">
      <alignment vertical="center"/>
    </xf>
    <xf numFmtId="164" fontId="4" fillId="0" borderId="0" xfId="1" applyNumberFormat="1" applyFont="1" applyFill="1" applyBorder="1" applyAlignment="1">
      <alignment horizontal="fill" vertical="center"/>
    </xf>
    <xf numFmtId="0" fontId="2" fillId="0" borderId="12" xfId="2" applyBorder="1" applyAlignment="1">
      <alignment vertical="center"/>
    </xf>
    <xf numFmtId="164" fontId="2" fillId="0" borderId="12" xfId="1" applyNumberFormat="1" applyFont="1" applyFill="1" applyBorder="1" applyAlignment="1">
      <alignment vertical="center"/>
    </xf>
    <xf numFmtId="164" fontId="6" fillId="0" borderId="12" xfId="1" applyNumberFormat="1" applyFont="1" applyFill="1" applyBorder="1" applyAlignment="1">
      <alignment vertical="center"/>
    </xf>
    <xf numFmtId="164" fontId="4" fillId="0" borderId="12" xfId="1" applyNumberFormat="1" applyFont="1" applyFill="1" applyBorder="1" applyAlignment="1">
      <alignment horizontal="fill" vertical="center"/>
    </xf>
    <xf numFmtId="0" fontId="0" fillId="0" borderId="12" xfId="0" applyBorder="1"/>
    <xf numFmtId="164" fontId="4" fillId="0" borderId="42" xfId="1" applyNumberFormat="1" applyFont="1" applyFill="1" applyBorder="1" applyAlignment="1">
      <alignment horizontal="left" vertical="center"/>
    </xf>
    <xf numFmtId="0" fontId="2" fillId="0" borderId="41" xfId="2" applyBorder="1" applyAlignment="1">
      <alignment vertical="center"/>
    </xf>
    <xf numFmtId="164" fontId="2" fillId="0" borderId="41" xfId="1" applyNumberFormat="1" applyFont="1" applyFill="1" applyBorder="1" applyAlignment="1">
      <alignment vertical="center"/>
    </xf>
    <xf numFmtId="164" fontId="4" fillId="0" borderId="41" xfId="1" applyNumberFormat="1" applyFont="1" applyFill="1" applyBorder="1" applyAlignment="1">
      <alignment vertical="center"/>
    </xf>
    <xf numFmtId="164" fontId="4" fillId="0" borderId="41" xfId="1" applyNumberFormat="1" applyFont="1" applyFill="1" applyBorder="1" applyAlignment="1">
      <alignment horizontal="fill" vertical="center"/>
    </xf>
    <xf numFmtId="164" fontId="4" fillId="0" borderId="17" xfId="1" applyNumberFormat="1" applyFont="1" applyFill="1" applyBorder="1" applyAlignment="1">
      <alignment horizontal="left" vertical="center"/>
    </xf>
    <xf numFmtId="164" fontId="4" fillId="0" borderId="14" xfId="1" applyNumberFormat="1" applyFont="1" applyFill="1" applyBorder="1" applyAlignment="1">
      <alignment horizontal="left" vertical="center" wrapText="1"/>
    </xf>
    <xf numFmtId="164" fontId="4" fillId="0" borderId="6" xfId="1" applyNumberFormat="1" applyFont="1" applyFill="1" applyBorder="1" applyAlignment="1">
      <alignment vertical="center"/>
    </xf>
    <xf numFmtId="164" fontId="4" fillId="0" borderId="13" xfId="1" applyNumberFormat="1" applyFont="1" applyFill="1" applyBorder="1" applyAlignment="1">
      <alignment vertical="center"/>
    </xf>
    <xf numFmtId="164" fontId="4" fillId="0" borderId="20" xfId="1" applyNumberFormat="1" applyFont="1" applyFill="1" applyBorder="1" applyAlignment="1">
      <alignment vertical="center"/>
    </xf>
    <xf numFmtId="164" fontId="4" fillId="0" borderId="26" xfId="1" applyNumberFormat="1" applyFont="1" applyFill="1" applyBorder="1" applyAlignment="1">
      <alignment horizontal="center" vertical="center"/>
    </xf>
    <xf numFmtId="164" fontId="4" fillId="0" borderId="15" xfId="1" applyNumberFormat="1" applyFont="1" applyFill="1" applyBorder="1" applyAlignment="1">
      <alignment horizontal="center" vertical="center"/>
    </xf>
    <xf numFmtId="164" fontId="4" fillId="0" borderId="16" xfId="1" applyNumberFormat="1" applyFont="1" applyFill="1" applyBorder="1" applyAlignment="1">
      <alignment horizontal="center" vertical="center"/>
    </xf>
    <xf numFmtId="164" fontId="4" fillId="0" borderId="17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horizontal="center" vertical="center"/>
    </xf>
    <xf numFmtId="164" fontId="5" fillId="0" borderId="24" xfId="1" applyNumberFormat="1" applyFont="1" applyFill="1" applyBorder="1" applyAlignment="1">
      <alignment horizontal="center" vertical="center"/>
    </xf>
    <xf numFmtId="164" fontId="5" fillId="0" borderId="25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164" fontId="4" fillId="0" borderId="13" xfId="1" applyNumberFormat="1" applyFont="1" applyFill="1" applyBorder="1" applyAlignment="1">
      <alignment horizontal="center" vertical="center"/>
    </xf>
    <xf numFmtId="164" fontId="4" fillId="0" borderId="20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164" fontId="4" fillId="0" borderId="10" xfId="1" applyNumberFormat="1" applyFont="1" applyFill="1" applyBorder="1" applyAlignment="1">
      <alignment horizontal="center" vertical="center"/>
    </xf>
    <xf numFmtId="164" fontId="4" fillId="0" borderId="18" xfId="1" applyNumberFormat="1" applyFont="1" applyFill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164" fontId="4" fillId="0" borderId="8" xfId="1" applyNumberFormat="1" applyFont="1" applyFill="1" applyBorder="1" applyAlignment="1">
      <alignment horizontal="center" vertical="center"/>
    </xf>
    <xf numFmtId="164" fontId="4" fillId="0" borderId="9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 vertical="center"/>
    </xf>
    <xf numFmtId="164" fontId="4" fillId="0" borderId="14" xfId="1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 wrapText="1"/>
    </xf>
    <xf numFmtId="164" fontId="4" fillId="0" borderId="10" xfId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38" xfId="1" applyNumberFormat="1" applyFont="1" applyFill="1" applyBorder="1" applyAlignment="1">
      <alignment horizontal="center" vertical="center"/>
    </xf>
    <xf numFmtId="164" fontId="4" fillId="0" borderId="39" xfId="1" applyNumberFormat="1" applyFont="1" applyFill="1" applyBorder="1" applyAlignment="1">
      <alignment horizontal="center" vertical="center"/>
    </xf>
    <xf numFmtId="164" fontId="4" fillId="0" borderId="4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164" fontId="4" fillId="0" borderId="22" xfId="1" applyNumberFormat="1" applyFont="1" applyFill="1" applyBorder="1" applyAlignment="1">
      <alignment horizontal="center" vertical="center" wrapText="1"/>
    </xf>
    <xf numFmtId="164" fontId="4" fillId="0" borderId="42" xfId="1" applyNumberFormat="1" applyFont="1" applyFill="1" applyBorder="1" applyAlignment="1">
      <alignment horizontal="center" vertical="center" wrapText="1"/>
    </xf>
    <xf numFmtId="164" fontId="4" fillId="0" borderId="43" xfId="1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0" xfId="0" applyNumberForma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TEMBE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WEEK"/>
      <sheetName val="2ND WEEK"/>
      <sheetName val="3RD WEEK"/>
      <sheetName val="4RTH WEEK"/>
      <sheetName val="DETAILS"/>
      <sheetName val="CASH"/>
    </sheetNames>
    <sheetDataSet>
      <sheetData sheetId="0">
        <row r="10">
          <cell r="D10">
            <v>493313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workbookViewId="0">
      <pane xSplit="8" ySplit="8" topLeftCell="I9" activePane="bottomRight" state="frozen"/>
      <selection activeCell="A5" sqref="A5"/>
      <selection pane="topRight" activeCell="H5" sqref="H5"/>
      <selection pane="bottomLeft" activeCell="A9" sqref="A9"/>
      <selection pane="bottomRight" activeCell="J6" sqref="J6:N6"/>
    </sheetView>
  </sheetViews>
  <sheetFormatPr defaultRowHeight="15" x14ac:dyDescent="0.25"/>
  <cols>
    <col min="1" max="1" width="12.7109375" customWidth="1"/>
    <col min="2" max="2" width="17.85546875" customWidth="1"/>
    <col min="3" max="3" width="11.5703125" customWidth="1"/>
    <col min="4" max="4" width="11.5703125" style="96" customWidth="1"/>
    <col min="5" max="5" width="11.5703125" style="62" customWidth="1"/>
    <col min="6" max="6" width="8" style="89" bestFit="1" customWidth="1"/>
    <col min="7" max="7" width="32.7109375" customWidth="1"/>
    <col min="8" max="8" width="10.42578125" customWidth="1"/>
    <col min="9" max="9" width="13.28515625" bestFit="1" customWidth="1"/>
    <col min="10" max="10" width="14.140625" bestFit="1" customWidth="1"/>
    <col min="15" max="15" width="9.85546875" bestFit="1" customWidth="1"/>
    <col min="22" max="23" width="9.140625" customWidth="1"/>
    <col min="24" max="24" width="12.7109375" style="61" bestFit="1" customWidth="1"/>
    <col min="25" max="25" width="69.140625" bestFit="1" customWidth="1"/>
  </cols>
  <sheetData>
    <row r="1" spans="1:32" ht="15" customHeight="1" x14ac:dyDescent="0.25">
      <c r="A1" s="2"/>
      <c r="B1" s="1"/>
      <c r="C1" s="1"/>
      <c r="D1" s="92"/>
      <c r="E1" s="90"/>
      <c r="F1" s="9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"/>
      <c r="Y1" s="1"/>
      <c r="Z1" s="1"/>
      <c r="AA1" s="1"/>
      <c r="AB1" s="1"/>
      <c r="AC1" s="1"/>
      <c r="AD1" s="1"/>
      <c r="AE1" s="1"/>
      <c r="AF1" s="1"/>
    </row>
    <row r="2" spans="1:32" ht="31.5" customHeight="1" x14ac:dyDescent="0.25">
      <c r="A2" s="114" t="s">
        <v>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4"/>
      <c r="AA2" s="4"/>
      <c r="AB2" s="4"/>
      <c r="AC2" s="4"/>
      <c r="AD2" s="4"/>
      <c r="AE2" s="4"/>
      <c r="AF2" s="4"/>
    </row>
    <row r="3" spans="1:32" ht="31.5" customHeight="1" x14ac:dyDescent="0.25">
      <c r="A3" s="115" t="s">
        <v>1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4"/>
      <c r="AA3" s="4"/>
      <c r="AB3" s="4"/>
      <c r="AC3" s="4"/>
      <c r="AD3" s="4"/>
      <c r="AE3" s="4"/>
      <c r="AF3" s="4"/>
    </row>
    <row r="4" spans="1:32" ht="31.5" customHeight="1" x14ac:dyDescent="0.25">
      <c r="A4" s="115" t="s">
        <v>2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4"/>
      <c r="AA4" s="4"/>
      <c r="AB4" s="4"/>
      <c r="AC4" s="4"/>
      <c r="AD4" s="4"/>
      <c r="AE4" s="4"/>
      <c r="AF4" s="4"/>
    </row>
    <row r="5" spans="1:32" ht="16.5" thickBot="1" x14ac:dyDescent="0.3">
      <c r="A5" s="5"/>
      <c r="B5" s="4"/>
      <c r="C5" s="6"/>
      <c r="D5" s="93"/>
      <c r="E5" s="6"/>
      <c r="F5" s="99"/>
      <c r="G5" s="7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16" t="s">
        <v>3</v>
      </c>
      <c r="W5" s="116"/>
      <c r="X5" s="116"/>
      <c r="Y5" s="116"/>
      <c r="Z5" s="4"/>
      <c r="AA5" s="4"/>
      <c r="AB5" s="4"/>
      <c r="AC5" s="4"/>
      <c r="AD5" s="4"/>
      <c r="AE5" s="4"/>
      <c r="AF5" s="4"/>
    </row>
    <row r="6" spans="1:32" ht="15.75" x14ac:dyDescent="0.25">
      <c r="A6" s="107" t="s">
        <v>4</v>
      </c>
      <c r="B6" s="107" t="s">
        <v>5</v>
      </c>
      <c r="C6" s="107"/>
      <c r="D6" s="107" t="s">
        <v>436</v>
      </c>
      <c r="E6" s="87"/>
      <c r="F6" s="82" t="s">
        <v>6</v>
      </c>
      <c r="G6" s="117" t="s">
        <v>7</v>
      </c>
      <c r="H6" s="120" t="s">
        <v>8</v>
      </c>
      <c r="I6" s="10" t="s">
        <v>9</v>
      </c>
      <c r="J6" s="9" t="s">
        <v>10</v>
      </c>
      <c r="K6" s="9" t="s">
        <v>11</v>
      </c>
      <c r="L6" s="123" t="s">
        <v>12</v>
      </c>
      <c r="M6" s="124"/>
      <c r="N6" s="9" t="s">
        <v>13</v>
      </c>
      <c r="O6" s="125" t="s">
        <v>14</v>
      </c>
      <c r="P6" s="126"/>
      <c r="Q6" s="11" t="s">
        <v>15</v>
      </c>
      <c r="R6" s="9" t="s">
        <v>16</v>
      </c>
      <c r="S6" s="9" t="s">
        <v>17</v>
      </c>
      <c r="T6" s="9" t="s">
        <v>18</v>
      </c>
      <c r="U6" s="9" t="s">
        <v>19</v>
      </c>
      <c r="V6" s="9" t="s">
        <v>20</v>
      </c>
      <c r="W6" s="9" t="s">
        <v>21</v>
      </c>
      <c r="X6" s="127" t="s">
        <v>22</v>
      </c>
      <c r="Y6" s="117" t="s">
        <v>23</v>
      </c>
      <c r="Z6" s="4"/>
      <c r="AA6" s="4"/>
      <c r="AB6" s="4"/>
      <c r="AC6" s="4"/>
      <c r="AD6" s="4"/>
      <c r="AE6" s="4"/>
      <c r="AF6" s="4"/>
    </row>
    <row r="7" spans="1:32" ht="15.75" x14ac:dyDescent="0.25">
      <c r="A7" s="107"/>
      <c r="B7" s="32" t="s">
        <v>24</v>
      </c>
      <c r="C7" s="107" t="s">
        <v>25</v>
      </c>
      <c r="D7" s="107"/>
      <c r="E7" s="87"/>
      <c r="F7" s="83" t="s">
        <v>26</v>
      </c>
      <c r="G7" s="118"/>
      <c r="H7" s="121"/>
      <c r="I7" s="13" t="s">
        <v>27</v>
      </c>
      <c r="J7" s="14" t="s">
        <v>28</v>
      </c>
      <c r="K7" s="14" t="s">
        <v>29</v>
      </c>
      <c r="L7" s="108" t="s">
        <v>30</v>
      </c>
      <c r="M7" s="109"/>
      <c r="N7" s="14" t="s">
        <v>31</v>
      </c>
      <c r="O7" s="110" t="s">
        <v>32</v>
      </c>
      <c r="P7" s="15" t="s">
        <v>33</v>
      </c>
      <c r="Q7" s="16" t="s">
        <v>34</v>
      </c>
      <c r="R7" s="14" t="s">
        <v>35</v>
      </c>
      <c r="S7" s="14" t="s">
        <v>36</v>
      </c>
      <c r="T7" s="14" t="s">
        <v>37</v>
      </c>
      <c r="U7" s="14" t="s">
        <v>38</v>
      </c>
      <c r="V7" s="14" t="s">
        <v>39</v>
      </c>
      <c r="W7" s="14" t="s">
        <v>40</v>
      </c>
      <c r="X7" s="128"/>
      <c r="Y7" s="118"/>
      <c r="Z7" s="4"/>
      <c r="AA7" s="4" t="s">
        <v>41</v>
      </c>
      <c r="AB7" s="4" t="s">
        <v>42</v>
      </c>
      <c r="AC7" s="4"/>
      <c r="AD7" s="4"/>
      <c r="AE7" s="4"/>
      <c r="AF7" s="4"/>
    </row>
    <row r="8" spans="1:32" ht="16.5" thickBot="1" x14ac:dyDescent="0.3">
      <c r="A8" s="107"/>
      <c r="B8" s="32" t="s">
        <v>43</v>
      </c>
      <c r="C8" s="107"/>
      <c r="D8" s="107"/>
      <c r="E8" s="87"/>
      <c r="F8" s="19"/>
      <c r="G8" s="119"/>
      <c r="H8" s="122"/>
      <c r="I8" s="18"/>
      <c r="J8" s="19"/>
      <c r="K8" s="20" t="s">
        <v>44</v>
      </c>
      <c r="L8" s="20" t="s">
        <v>45</v>
      </c>
      <c r="M8" s="20" t="s">
        <v>46</v>
      </c>
      <c r="N8" s="19"/>
      <c r="O8" s="111"/>
      <c r="P8" s="21" t="s">
        <v>47</v>
      </c>
      <c r="Q8" s="19" t="s">
        <v>48</v>
      </c>
      <c r="R8" s="19"/>
      <c r="S8" s="19"/>
      <c r="T8" s="19"/>
      <c r="U8" s="20" t="s">
        <v>49</v>
      </c>
      <c r="V8" s="20" t="s">
        <v>50</v>
      </c>
      <c r="W8" s="19"/>
      <c r="X8" s="111"/>
      <c r="Y8" s="119"/>
      <c r="Z8" s="4"/>
      <c r="AA8" s="4"/>
      <c r="AB8" s="4"/>
      <c r="AC8" s="4"/>
      <c r="AD8" s="4"/>
      <c r="AE8" s="4"/>
      <c r="AF8" s="4"/>
    </row>
    <row r="9" spans="1:32" ht="15.75" x14ac:dyDescent="0.25">
      <c r="A9" s="97"/>
      <c r="B9" s="86"/>
      <c r="C9" s="24"/>
      <c r="D9" s="88"/>
      <c r="F9" s="11"/>
      <c r="G9" s="25"/>
      <c r="H9" s="26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Z9" s="6"/>
      <c r="AA9" s="6"/>
      <c r="AB9" s="4"/>
      <c r="AC9" s="4"/>
      <c r="AD9" s="4"/>
      <c r="AE9" s="4"/>
      <c r="AF9" s="4"/>
    </row>
    <row r="10" spans="1:32" ht="18.75" x14ac:dyDescent="0.25">
      <c r="A10" s="112" t="s">
        <v>51</v>
      </c>
      <c r="B10" s="113"/>
      <c r="C10" s="27">
        <v>658330</v>
      </c>
      <c r="D10" s="94"/>
      <c r="E10" s="48"/>
      <c r="F10" s="85">
        <v>1</v>
      </c>
      <c r="G10" s="28" t="s">
        <v>79</v>
      </c>
      <c r="H10" s="29" t="s">
        <v>78</v>
      </c>
      <c r="I10" s="28">
        <v>15000</v>
      </c>
      <c r="J10" s="28"/>
      <c r="K10" s="28"/>
      <c r="L10" s="28"/>
      <c r="M10" s="28"/>
      <c r="N10" s="28"/>
      <c r="O10" s="28"/>
      <c r="P10" s="28">
        <v>15000</v>
      </c>
      <c r="Q10" s="28"/>
      <c r="R10" s="28"/>
      <c r="S10" s="28"/>
      <c r="T10" s="28"/>
      <c r="U10" s="28"/>
      <c r="V10" s="28"/>
      <c r="W10" s="28"/>
      <c r="X10" s="28"/>
      <c r="Y10" s="30" t="s">
        <v>80</v>
      </c>
      <c r="Z10" s="6"/>
      <c r="AA10" s="6"/>
      <c r="AB10" s="6"/>
      <c r="AC10" s="4"/>
      <c r="AD10" s="4"/>
      <c r="AE10" s="4"/>
      <c r="AF10" s="4"/>
    </row>
    <row r="11" spans="1:32" ht="15.75" x14ac:dyDescent="0.25">
      <c r="A11" s="31" t="s">
        <v>116</v>
      </c>
      <c r="B11" s="32">
        <v>10944259</v>
      </c>
      <c r="C11" s="33">
        <v>103700</v>
      </c>
      <c r="D11" s="32"/>
      <c r="E11" s="44"/>
      <c r="F11" s="85">
        <f>F10+1</f>
        <v>2</v>
      </c>
      <c r="G11" s="28" t="s">
        <v>79</v>
      </c>
      <c r="H11" s="29" t="s">
        <v>78</v>
      </c>
      <c r="I11" s="28">
        <v>1390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>
        <v>1390</v>
      </c>
      <c r="Y11" s="30" t="s">
        <v>82</v>
      </c>
      <c r="Z11" s="6"/>
      <c r="AA11" s="6"/>
      <c r="AB11" s="1"/>
      <c r="AC11" s="1"/>
      <c r="AD11" s="1"/>
      <c r="AE11" s="1"/>
      <c r="AF11" s="1"/>
    </row>
    <row r="12" spans="1:32" ht="15.75" x14ac:dyDescent="0.25">
      <c r="A12" s="31" t="s">
        <v>131</v>
      </c>
      <c r="B12" s="32">
        <v>10944260</v>
      </c>
      <c r="C12" s="33">
        <v>18220</v>
      </c>
      <c r="D12" s="32"/>
      <c r="E12" s="44"/>
      <c r="F12" s="85">
        <f t="shared" ref="F12:F64" si="0">F11+1</f>
        <v>3</v>
      </c>
      <c r="G12" s="28" t="s">
        <v>55</v>
      </c>
      <c r="H12" s="29" t="s">
        <v>78</v>
      </c>
      <c r="I12" s="28">
        <v>350</v>
      </c>
      <c r="J12" s="28"/>
      <c r="K12" s="28"/>
      <c r="L12" s="28"/>
      <c r="M12" s="28"/>
      <c r="N12" s="28"/>
      <c r="O12" s="28"/>
      <c r="P12" s="28"/>
      <c r="Q12" s="28">
        <v>350</v>
      </c>
      <c r="R12" s="28"/>
      <c r="S12" s="28"/>
      <c r="T12" s="28"/>
      <c r="U12" s="28"/>
      <c r="V12" s="28"/>
      <c r="W12" s="28"/>
      <c r="X12" s="28"/>
      <c r="Y12" s="30" t="s">
        <v>81</v>
      </c>
      <c r="Z12" s="6"/>
      <c r="AA12" s="6"/>
      <c r="AB12" s="1"/>
      <c r="AC12" s="1"/>
      <c r="AD12" s="1"/>
      <c r="AE12" s="1"/>
      <c r="AF12" s="1"/>
    </row>
    <row r="13" spans="1:32" ht="15.75" x14ac:dyDescent="0.25">
      <c r="A13" s="31" t="s">
        <v>137</v>
      </c>
      <c r="B13" s="32">
        <v>10944261</v>
      </c>
      <c r="C13" s="33">
        <v>40860</v>
      </c>
      <c r="D13" s="32"/>
      <c r="E13" s="44"/>
      <c r="F13" s="85">
        <f t="shared" si="0"/>
        <v>4</v>
      </c>
      <c r="G13" s="28" t="s">
        <v>83</v>
      </c>
      <c r="H13" s="29" t="s">
        <v>78</v>
      </c>
      <c r="I13" s="28">
        <v>3980</v>
      </c>
      <c r="J13" s="28"/>
      <c r="K13" s="28"/>
      <c r="L13" s="28"/>
      <c r="M13" s="28">
        <v>3980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30" t="s">
        <v>53</v>
      </c>
      <c r="Z13" s="6"/>
      <c r="AA13" s="6"/>
      <c r="AB13" s="1"/>
      <c r="AC13" s="1"/>
      <c r="AD13" s="1"/>
      <c r="AE13" s="1"/>
      <c r="AF13" s="1"/>
    </row>
    <row r="14" spans="1:32" ht="15.75" x14ac:dyDescent="0.25">
      <c r="A14" s="31"/>
      <c r="B14" s="32"/>
      <c r="C14" s="33"/>
      <c r="D14" s="32"/>
      <c r="E14" s="44"/>
      <c r="F14" s="85">
        <f t="shared" si="0"/>
        <v>5</v>
      </c>
      <c r="G14" s="28" t="s">
        <v>84</v>
      </c>
      <c r="H14" s="29" t="s">
        <v>78</v>
      </c>
      <c r="I14" s="28">
        <v>800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>
        <v>800</v>
      </c>
      <c r="V14" s="28"/>
      <c r="W14" s="28"/>
      <c r="X14" s="28"/>
      <c r="Y14" s="30" t="s">
        <v>85</v>
      </c>
      <c r="Z14" s="6"/>
      <c r="AA14" s="6"/>
      <c r="AB14" s="1"/>
      <c r="AC14" s="1"/>
      <c r="AD14" s="1"/>
      <c r="AE14" s="1"/>
      <c r="AF14" s="1"/>
    </row>
    <row r="15" spans="1:32" ht="15.75" x14ac:dyDescent="0.25">
      <c r="A15" s="31"/>
      <c r="B15" s="32"/>
      <c r="C15" s="12"/>
      <c r="D15" s="35"/>
      <c r="E15" s="44"/>
      <c r="F15" s="85">
        <f t="shared" si="0"/>
        <v>6</v>
      </c>
      <c r="G15" s="28" t="s">
        <v>84</v>
      </c>
      <c r="H15" s="29" t="s">
        <v>78</v>
      </c>
      <c r="I15" s="28">
        <v>400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>
        <v>400</v>
      </c>
      <c r="Y15" s="30" t="s">
        <v>86</v>
      </c>
      <c r="Z15" s="6"/>
      <c r="AA15" s="6"/>
      <c r="AB15" s="1"/>
      <c r="AC15" s="1"/>
      <c r="AD15" s="1"/>
      <c r="AE15" s="1"/>
      <c r="AF15" s="1"/>
    </row>
    <row r="16" spans="1:32" ht="15.75" x14ac:dyDescent="0.25">
      <c r="A16" s="34"/>
      <c r="B16" s="32"/>
      <c r="C16" s="12"/>
      <c r="D16" s="35"/>
      <c r="E16" s="44"/>
      <c r="F16" s="85">
        <f t="shared" si="0"/>
        <v>7</v>
      </c>
      <c r="G16" s="28" t="s">
        <v>56</v>
      </c>
      <c r="H16" s="29" t="s">
        <v>78</v>
      </c>
      <c r="I16" s="28">
        <v>3728</v>
      </c>
      <c r="J16" s="28"/>
      <c r="K16" s="28">
        <v>3728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30" t="s">
        <v>87</v>
      </c>
      <c r="Z16" s="6"/>
      <c r="AA16" s="6"/>
      <c r="AB16" s="1"/>
      <c r="AC16" s="1"/>
      <c r="AD16" s="1"/>
      <c r="AE16" s="1"/>
      <c r="AF16" s="1"/>
    </row>
    <row r="17" spans="1:32" ht="15.75" x14ac:dyDescent="0.25">
      <c r="A17" s="34"/>
      <c r="B17" s="32"/>
      <c r="C17" s="12"/>
      <c r="D17" s="35"/>
      <c r="E17" s="44"/>
      <c r="F17" s="85">
        <f t="shared" si="0"/>
        <v>8</v>
      </c>
      <c r="G17" s="28" t="s">
        <v>88</v>
      </c>
      <c r="H17" s="29" t="s">
        <v>78</v>
      </c>
      <c r="I17" s="28">
        <v>30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>
        <v>30</v>
      </c>
      <c r="Y17" s="30" t="s">
        <v>89</v>
      </c>
      <c r="Z17" s="6"/>
      <c r="AA17" s="6"/>
      <c r="AB17" s="1"/>
      <c r="AC17" s="1"/>
      <c r="AD17" s="1"/>
      <c r="AE17" s="1"/>
      <c r="AF17" s="1"/>
    </row>
    <row r="18" spans="1:32" ht="15.75" x14ac:dyDescent="0.25">
      <c r="A18" s="34"/>
      <c r="B18" s="35"/>
      <c r="C18" s="12"/>
      <c r="D18" s="35"/>
      <c r="E18" s="44"/>
      <c r="F18" s="85">
        <f t="shared" si="0"/>
        <v>9</v>
      </c>
      <c r="G18" s="28" t="s">
        <v>57</v>
      </c>
      <c r="H18" s="29" t="s">
        <v>78</v>
      </c>
      <c r="I18" s="28">
        <v>18000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>
        <v>18000</v>
      </c>
      <c r="Y18" s="30" t="s">
        <v>90</v>
      </c>
      <c r="Z18" s="6"/>
      <c r="AA18" s="6"/>
      <c r="AB18" s="1"/>
      <c r="AC18" s="1"/>
      <c r="AD18" s="1"/>
      <c r="AE18" s="1"/>
      <c r="AF18" s="1"/>
    </row>
    <row r="19" spans="1:32" ht="15.75" x14ac:dyDescent="0.25">
      <c r="A19" s="34"/>
      <c r="B19" s="35"/>
      <c r="C19" s="12"/>
      <c r="D19" s="35"/>
      <c r="E19" s="44"/>
      <c r="F19" s="85">
        <f t="shared" si="0"/>
        <v>10</v>
      </c>
      <c r="G19" s="28" t="s">
        <v>52</v>
      </c>
      <c r="H19" s="29" t="s">
        <v>78</v>
      </c>
      <c r="I19" s="28">
        <v>17000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>
        <v>17000</v>
      </c>
      <c r="Y19" s="30" t="s">
        <v>91</v>
      </c>
      <c r="Z19" s="6"/>
      <c r="AA19" s="6"/>
      <c r="AB19" s="1"/>
      <c r="AC19" s="1"/>
      <c r="AD19" s="1"/>
      <c r="AE19" s="1"/>
      <c r="AF19" s="1"/>
    </row>
    <row r="20" spans="1:32" ht="15.75" x14ac:dyDescent="0.25">
      <c r="A20" s="34"/>
      <c r="B20" s="35"/>
      <c r="C20" s="12"/>
      <c r="D20" s="35"/>
      <c r="E20" s="44"/>
      <c r="F20" s="85">
        <f t="shared" si="0"/>
        <v>11</v>
      </c>
      <c r="G20" s="28" t="s">
        <v>52</v>
      </c>
      <c r="H20" s="29" t="s">
        <v>78</v>
      </c>
      <c r="I20" s="28">
        <v>20000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>
        <v>20000</v>
      </c>
      <c r="Y20" s="30" t="s">
        <v>92</v>
      </c>
      <c r="Z20" s="6"/>
      <c r="AA20" s="6"/>
      <c r="AB20" s="1"/>
      <c r="AC20" s="1"/>
      <c r="AD20" s="1"/>
      <c r="AE20" s="1"/>
      <c r="AF20" s="1"/>
    </row>
    <row r="21" spans="1:32" ht="15.75" x14ac:dyDescent="0.25">
      <c r="A21" s="34"/>
      <c r="B21" s="35"/>
      <c r="C21" s="12"/>
      <c r="D21" s="35"/>
      <c r="E21" s="44"/>
      <c r="F21" s="85">
        <f t="shared" si="0"/>
        <v>12</v>
      </c>
      <c r="G21" s="28" t="s">
        <v>93</v>
      </c>
      <c r="H21" s="29" t="s">
        <v>78</v>
      </c>
      <c r="I21" s="28">
        <v>2260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>
        <v>2260</v>
      </c>
      <c r="Y21" s="30" t="s">
        <v>94</v>
      </c>
      <c r="Z21" s="6"/>
      <c r="AA21" s="6"/>
      <c r="AB21" s="1"/>
      <c r="AC21" s="1"/>
      <c r="AD21" s="1"/>
      <c r="AE21" s="1"/>
      <c r="AF21" s="1"/>
    </row>
    <row r="22" spans="1:32" ht="15.75" x14ac:dyDescent="0.25">
      <c r="A22" s="34"/>
      <c r="B22" s="35"/>
      <c r="C22" s="12"/>
      <c r="D22" s="35"/>
      <c r="E22" s="44"/>
      <c r="F22" s="85">
        <f t="shared" si="0"/>
        <v>13</v>
      </c>
      <c r="G22" s="28" t="s">
        <v>95</v>
      </c>
      <c r="H22" s="29" t="s">
        <v>78</v>
      </c>
      <c r="I22" s="28">
        <v>5000</v>
      </c>
      <c r="J22" s="28"/>
      <c r="K22" s="28"/>
      <c r="L22" s="28"/>
      <c r="M22" s="28"/>
      <c r="N22" s="28"/>
      <c r="O22" s="28"/>
      <c r="P22" s="28">
        <v>5000</v>
      </c>
      <c r="Q22" s="28"/>
      <c r="R22" s="28"/>
      <c r="S22" s="28"/>
      <c r="T22" s="28"/>
      <c r="U22" s="28"/>
      <c r="V22" s="28"/>
      <c r="W22" s="28"/>
      <c r="X22" s="28"/>
      <c r="Y22" s="30" t="s">
        <v>80</v>
      </c>
      <c r="Z22" s="6"/>
      <c r="AA22" s="6"/>
      <c r="AB22" s="1"/>
      <c r="AC22" s="1"/>
      <c r="AD22" s="1"/>
      <c r="AE22" s="1"/>
      <c r="AF22" s="1"/>
    </row>
    <row r="23" spans="1:32" ht="15.75" x14ac:dyDescent="0.25">
      <c r="A23" s="34"/>
      <c r="B23" s="35"/>
      <c r="C23" s="12"/>
      <c r="D23" s="35"/>
      <c r="E23" s="44"/>
      <c r="F23" s="85">
        <f t="shared" si="0"/>
        <v>14</v>
      </c>
      <c r="G23" s="28" t="s">
        <v>96</v>
      </c>
      <c r="H23" s="29" t="s">
        <v>78</v>
      </c>
      <c r="I23" s="28">
        <v>20119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>
        <v>20119</v>
      </c>
      <c r="Y23" s="30" t="s">
        <v>54</v>
      </c>
      <c r="Z23" s="6"/>
      <c r="AA23" s="6"/>
      <c r="AB23" s="1"/>
      <c r="AC23" s="1"/>
      <c r="AD23" s="1"/>
      <c r="AE23" s="1"/>
      <c r="AF23" s="1"/>
    </row>
    <row r="24" spans="1:32" ht="15.75" x14ac:dyDescent="0.25">
      <c r="A24" s="34"/>
      <c r="B24" s="35"/>
      <c r="C24" s="12"/>
      <c r="D24" s="35"/>
      <c r="E24" s="44"/>
      <c r="F24" s="85">
        <f t="shared" si="0"/>
        <v>15</v>
      </c>
      <c r="G24" s="28" t="s">
        <v>96</v>
      </c>
      <c r="H24" s="29" t="s">
        <v>78</v>
      </c>
      <c r="I24" s="28">
        <v>30000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>
        <v>30000</v>
      </c>
      <c r="Y24" s="30" t="s">
        <v>54</v>
      </c>
      <c r="Z24" s="6"/>
      <c r="AA24" s="6"/>
      <c r="AB24" s="1"/>
      <c r="AC24" s="1"/>
      <c r="AD24" s="1"/>
      <c r="AE24" s="1"/>
      <c r="AF24" s="1"/>
    </row>
    <row r="25" spans="1:32" ht="15.75" x14ac:dyDescent="0.25">
      <c r="A25" s="34"/>
      <c r="B25" s="35"/>
      <c r="C25" s="12"/>
      <c r="D25" s="35"/>
      <c r="E25" s="44"/>
      <c r="F25" s="85">
        <f t="shared" si="0"/>
        <v>16</v>
      </c>
      <c r="G25" s="28" t="s">
        <v>97</v>
      </c>
      <c r="H25" s="29" t="s">
        <v>78</v>
      </c>
      <c r="I25" s="28">
        <v>15000</v>
      </c>
      <c r="J25" s="28"/>
      <c r="K25" s="28"/>
      <c r="L25" s="28"/>
      <c r="M25" s="28"/>
      <c r="N25" s="28"/>
      <c r="O25" s="28"/>
      <c r="P25" s="28">
        <v>15000</v>
      </c>
      <c r="Q25" s="28"/>
      <c r="R25" s="28"/>
      <c r="S25" s="28"/>
      <c r="T25" s="28"/>
      <c r="U25" s="28"/>
      <c r="V25" s="28"/>
      <c r="W25" s="28"/>
      <c r="X25" s="28"/>
      <c r="Y25" s="30" t="s">
        <v>80</v>
      </c>
      <c r="Z25" s="6"/>
      <c r="AA25" s="6"/>
      <c r="AB25" s="1"/>
      <c r="AC25" s="1"/>
      <c r="AD25" s="1"/>
      <c r="AE25" s="1"/>
      <c r="AF25" s="1"/>
    </row>
    <row r="26" spans="1:32" ht="15.75" x14ac:dyDescent="0.25">
      <c r="A26" s="34"/>
      <c r="B26" s="35"/>
      <c r="C26" s="12"/>
      <c r="D26" s="35"/>
      <c r="E26" s="44"/>
      <c r="F26" s="85">
        <f t="shared" si="0"/>
        <v>17</v>
      </c>
      <c r="G26" s="28" t="s">
        <v>437</v>
      </c>
      <c r="H26" s="29" t="s">
        <v>78</v>
      </c>
      <c r="I26" s="28">
        <v>7500</v>
      </c>
      <c r="J26" s="28"/>
      <c r="K26" s="28"/>
      <c r="L26" s="28"/>
      <c r="M26" s="28"/>
      <c r="N26" s="28"/>
      <c r="O26" s="28"/>
      <c r="P26" s="28">
        <v>7500</v>
      </c>
      <c r="Q26" s="28"/>
      <c r="R26" s="28"/>
      <c r="S26" s="28"/>
      <c r="T26" s="28"/>
      <c r="U26" s="28"/>
      <c r="V26" s="28"/>
      <c r="W26" s="28"/>
      <c r="X26" s="28"/>
      <c r="Y26" s="30" t="s">
        <v>80</v>
      </c>
      <c r="Z26" s="6"/>
      <c r="AA26" s="6"/>
      <c r="AB26" s="1"/>
      <c r="AC26" s="1"/>
      <c r="AD26" s="1"/>
      <c r="AE26" s="1"/>
      <c r="AF26" s="1"/>
    </row>
    <row r="27" spans="1:32" ht="15.75" x14ac:dyDescent="0.25">
      <c r="A27" s="34"/>
      <c r="B27" s="35"/>
      <c r="C27" s="12"/>
      <c r="D27" s="35"/>
      <c r="E27" s="44"/>
      <c r="F27" s="85">
        <f t="shared" si="0"/>
        <v>18</v>
      </c>
      <c r="G27" s="28" t="s">
        <v>98</v>
      </c>
      <c r="H27" s="29" t="s">
        <v>78</v>
      </c>
      <c r="I27" s="28">
        <v>12000</v>
      </c>
      <c r="J27" s="28">
        <v>12000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30" t="s">
        <v>99</v>
      </c>
      <c r="Z27" s="6"/>
      <c r="AA27" s="6"/>
      <c r="AB27" s="1"/>
      <c r="AC27" s="1"/>
      <c r="AD27" s="1"/>
      <c r="AE27" s="1"/>
      <c r="AF27" s="1"/>
    </row>
    <row r="28" spans="1:32" ht="15.75" x14ac:dyDescent="0.25">
      <c r="A28" s="34"/>
      <c r="B28" s="35"/>
      <c r="C28" s="12"/>
      <c r="D28" s="35"/>
      <c r="E28" s="44"/>
      <c r="F28" s="85">
        <f t="shared" si="0"/>
        <v>19</v>
      </c>
      <c r="G28" s="28" t="s">
        <v>100</v>
      </c>
      <c r="H28" s="29" t="s">
        <v>78</v>
      </c>
      <c r="I28" s="28">
        <v>6300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>
        <v>6300</v>
      </c>
      <c r="U28" s="28"/>
      <c r="V28" s="28"/>
      <c r="W28" s="28"/>
      <c r="X28" s="28"/>
      <c r="Y28" s="30" t="s">
        <v>101</v>
      </c>
      <c r="Z28" s="6"/>
      <c r="AA28" s="6"/>
      <c r="AB28" s="1"/>
      <c r="AC28" s="1"/>
      <c r="AD28" s="1"/>
      <c r="AE28" s="1"/>
      <c r="AF28" s="1"/>
    </row>
    <row r="29" spans="1:32" ht="15.75" x14ac:dyDescent="0.25">
      <c r="A29" s="34"/>
      <c r="B29" s="35"/>
      <c r="C29" s="12"/>
      <c r="D29" s="35"/>
      <c r="E29" s="44"/>
      <c r="F29" s="85">
        <f t="shared" si="0"/>
        <v>20</v>
      </c>
      <c r="G29" s="28" t="s">
        <v>102</v>
      </c>
      <c r="H29" s="29" t="s">
        <v>78</v>
      </c>
      <c r="I29" s="28">
        <v>15000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>
        <v>15000</v>
      </c>
      <c r="Y29" s="30" t="s">
        <v>90</v>
      </c>
      <c r="Z29" s="6"/>
      <c r="AA29" s="6"/>
      <c r="AB29" s="1"/>
      <c r="AC29" s="1"/>
      <c r="AD29" s="1"/>
      <c r="AE29" s="1"/>
      <c r="AF29" s="1"/>
    </row>
    <row r="30" spans="1:32" ht="15.75" x14ac:dyDescent="0.25">
      <c r="A30" s="34"/>
      <c r="B30" s="35"/>
      <c r="C30" s="12"/>
      <c r="D30" s="35"/>
      <c r="E30" s="44"/>
      <c r="F30" s="85">
        <f t="shared" si="0"/>
        <v>21</v>
      </c>
      <c r="G30" s="28" t="s">
        <v>103</v>
      </c>
      <c r="H30" s="29" t="s">
        <v>78</v>
      </c>
      <c r="I30" s="28">
        <v>400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>
        <v>400</v>
      </c>
      <c r="Y30" s="30" t="s">
        <v>104</v>
      </c>
      <c r="Z30" s="6"/>
      <c r="AA30" s="6"/>
      <c r="AB30" s="1"/>
      <c r="AC30" s="1"/>
      <c r="AD30" s="1"/>
      <c r="AE30" s="1"/>
      <c r="AF30" s="1"/>
    </row>
    <row r="31" spans="1:32" ht="15.75" x14ac:dyDescent="0.25">
      <c r="A31" s="34"/>
      <c r="B31" s="35"/>
      <c r="C31" s="12"/>
      <c r="D31" s="35"/>
      <c r="E31" s="44"/>
      <c r="F31" s="85">
        <f t="shared" si="0"/>
        <v>22</v>
      </c>
      <c r="G31" s="28" t="s">
        <v>105</v>
      </c>
      <c r="H31" s="29" t="s">
        <v>78</v>
      </c>
      <c r="I31" s="28">
        <v>1200</v>
      </c>
      <c r="J31" s="28"/>
      <c r="K31" s="28">
        <v>300</v>
      </c>
      <c r="L31" s="28"/>
      <c r="M31" s="28"/>
      <c r="N31" s="28"/>
      <c r="O31" s="28">
        <v>900</v>
      </c>
      <c r="P31" s="28"/>
      <c r="Q31" s="28"/>
      <c r="R31" s="28"/>
      <c r="S31" s="28"/>
      <c r="T31" s="28"/>
      <c r="U31" s="28"/>
      <c r="V31" s="28"/>
      <c r="W31" s="28"/>
      <c r="X31" s="28"/>
      <c r="Y31" s="30" t="s">
        <v>106</v>
      </c>
      <c r="Z31" s="6"/>
      <c r="AA31" s="6"/>
      <c r="AB31" s="1"/>
      <c r="AC31" s="1"/>
      <c r="AD31" s="1"/>
      <c r="AE31" s="1"/>
      <c r="AF31" s="1"/>
    </row>
    <row r="32" spans="1:32" ht="15.75" x14ac:dyDescent="0.25">
      <c r="A32" s="34"/>
      <c r="B32" s="35"/>
      <c r="C32" s="12"/>
      <c r="D32" s="35"/>
      <c r="E32" s="44"/>
      <c r="F32" s="85">
        <f t="shared" si="0"/>
        <v>23</v>
      </c>
      <c r="G32" s="28" t="s">
        <v>107</v>
      </c>
      <c r="H32" s="29" t="s">
        <v>78</v>
      </c>
      <c r="I32" s="28">
        <v>11200</v>
      </c>
      <c r="J32" s="28"/>
      <c r="K32" s="28">
        <v>3100</v>
      </c>
      <c r="L32" s="28"/>
      <c r="M32" s="28"/>
      <c r="N32" s="28"/>
      <c r="O32" s="28">
        <v>8100</v>
      </c>
      <c r="P32" s="28"/>
      <c r="Q32" s="28"/>
      <c r="R32" s="28"/>
      <c r="S32" s="28"/>
      <c r="T32" s="28"/>
      <c r="U32" s="28"/>
      <c r="V32" s="28"/>
      <c r="W32" s="28"/>
      <c r="X32" s="28"/>
      <c r="Y32" s="30" t="s">
        <v>106</v>
      </c>
      <c r="Z32" s="6"/>
      <c r="AA32" s="6"/>
      <c r="AB32" s="1"/>
      <c r="AC32" s="1"/>
      <c r="AD32" s="1"/>
      <c r="AE32" s="1"/>
      <c r="AF32" s="1"/>
    </row>
    <row r="33" spans="1:32" ht="15.75" x14ac:dyDescent="0.25">
      <c r="A33" s="34"/>
      <c r="B33" s="35"/>
      <c r="C33" s="12"/>
      <c r="D33" s="35"/>
      <c r="E33" s="44"/>
      <c r="F33" s="85">
        <f t="shared" si="0"/>
        <v>24</v>
      </c>
      <c r="G33" s="28" t="s">
        <v>108</v>
      </c>
      <c r="H33" s="29" t="s">
        <v>78</v>
      </c>
      <c r="I33" s="28">
        <v>2300</v>
      </c>
      <c r="J33" s="28"/>
      <c r="K33" s="28">
        <v>500</v>
      </c>
      <c r="L33" s="28"/>
      <c r="M33" s="28"/>
      <c r="N33" s="28"/>
      <c r="O33" s="28">
        <v>1800</v>
      </c>
      <c r="P33" s="28"/>
      <c r="Q33" s="28"/>
      <c r="R33" s="28"/>
      <c r="S33" s="28"/>
      <c r="T33" s="28"/>
      <c r="U33" s="28"/>
      <c r="V33" s="28"/>
      <c r="W33" s="28"/>
      <c r="X33" s="28"/>
      <c r="Y33" s="30" t="s">
        <v>106</v>
      </c>
      <c r="Z33" s="6"/>
      <c r="AA33" s="6"/>
      <c r="AB33" s="1"/>
      <c r="AC33" s="1"/>
      <c r="AD33" s="1"/>
      <c r="AE33" s="1"/>
      <c r="AF33" s="1"/>
    </row>
    <row r="34" spans="1:32" ht="15.75" x14ac:dyDescent="0.25">
      <c r="A34" s="34"/>
      <c r="B34" s="35"/>
      <c r="C34" s="12"/>
      <c r="D34" s="35"/>
      <c r="E34" s="44"/>
      <c r="F34" s="85">
        <f t="shared" si="0"/>
        <v>25</v>
      </c>
      <c r="G34" s="28" t="s">
        <v>109</v>
      </c>
      <c r="H34" s="29" t="s">
        <v>78</v>
      </c>
      <c r="I34" s="28">
        <v>2000</v>
      </c>
      <c r="J34" s="28"/>
      <c r="K34" s="28">
        <v>500</v>
      </c>
      <c r="L34" s="28"/>
      <c r="M34" s="28"/>
      <c r="N34" s="28"/>
      <c r="O34" s="28">
        <v>1500</v>
      </c>
      <c r="P34" s="28"/>
      <c r="Q34" s="28"/>
      <c r="R34" s="28"/>
      <c r="S34" s="28"/>
      <c r="T34" s="28"/>
      <c r="U34" s="28"/>
      <c r="V34" s="28"/>
      <c r="W34" s="28"/>
      <c r="X34" s="28"/>
      <c r="Y34" s="30" t="s">
        <v>106</v>
      </c>
      <c r="Z34" s="6"/>
      <c r="AA34" s="6"/>
      <c r="AB34" s="1"/>
      <c r="AC34" s="1"/>
      <c r="AD34" s="1"/>
      <c r="AE34" s="1"/>
      <c r="AF34" s="1"/>
    </row>
    <row r="35" spans="1:32" ht="15.75" x14ac:dyDescent="0.25">
      <c r="A35" s="34"/>
      <c r="B35" s="35"/>
      <c r="C35" s="12"/>
      <c r="D35" s="35"/>
      <c r="E35" s="44"/>
      <c r="F35" s="85">
        <f t="shared" si="0"/>
        <v>26</v>
      </c>
      <c r="G35" s="28" t="s">
        <v>110</v>
      </c>
      <c r="H35" s="29" t="s">
        <v>78</v>
      </c>
      <c r="I35" s="28">
        <v>2600</v>
      </c>
      <c r="J35" s="28"/>
      <c r="K35" s="28">
        <v>400</v>
      </c>
      <c r="L35" s="28"/>
      <c r="M35" s="28"/>
      <c r="N35" s="28"/>
      <c r="O35" s="28">
        <v>2200</v>
      </c>
      <c r="P35" s="28"/>
      <c r="Q35" s="28"/>
      <c r="R35" s="28"/>
      <c r="S35" s="28"/>
      <c r="T35" s="28"/>
      <c r="U35" s="28"/>
      <c r="V35" s="28"/>
      <c r="W35" s="28"/>
      <c r="X35" s="28"/>
      <c r="Y35" s="30" t="s">
        <v>106</v>
      </c>
      <c r="Z35" s="6"/>
      <c r="AA35" s="6"/>
      <c r="AB35" s="1"/>
      <c r="AC35" s="1"/>
      <c r="AD35" s="1"/>
      <c r="AE35" s="1"/>
      <c r="AF35" s="1"/>
    </row>
    <row r="36" spans="1:32" ht="15.75" x14ac:dyDescent="0.25">
      <c r="A36" s="34"/>
      <c r="B36" s="35"/>
      <c r="C36" s="12"/>
      <c r="D36" s="35"/>
      <c r="E36" s="44"/>
      <c r="F36" s="85">
        <f t="shared" si="0"/>
        <v>27</v>
      </c>
      <c r="G36" s="28" t="s">
        <v>111</v>
      </c>
      <c r="H36" s="29" t="s">
        <v>78</v>
      </c>
      <c r="I36" s="28">
        <v>1900</v>
      </c>
      <c r="J36" s="28"/>
      <c r="K36" s="28">
        <v>500</v>
      </c>
      <c r="L36" s="28"/>
      <c r="M36" s="28"/>
      <c r="N36" s="28"/>
      <c r="O36" s="28">
        <v>1400</v>
      </c>
      <c r="P36" s="28"/>
      <c r="Q36" s="28"/>
      <c r="R36" s="28"/>
      <c r="S36" s="28"/>
      <c r="T36" s="28"/>
      <c r="U36" s="28"/>
      <c r="V36" s="28"/>
      <c r="W36" s="28"/>
      <c r="X36" s="28"/>
      <c r="Y36" s="30" t="s">
        <v>106</v>
      </c>
      <c r="Z36" s="6"/>
      <c r="AA36" s="6"/>
      <c r="AB36" s="1"/>
      <c r="AC36" s="1"/>
      <c r="AD36" s="1"/>
      <c r="AE36" s="1"/>
      <c r="AF36" s="1"/>
    </row>
    <row r="37" spans="1:32" ht="15.75" x14ac:dyDescent="0.25">
      <c r="A37" s="34"/>
      <c r="B37" s="35"/>
      <c r="C37" s="12"/>
      <c r="D37" s="35"/>
      <c r="E37" s="44"/>
      <c r="F37" s="85">
        <f t="shared" si="0"/>
        <v>28</v>
      </c>
      <c r="G37" s="28" t="s">
        <v>112</v>
      </c>
      <c r="H37" s="29" t="s">
        <v>78</v>
      </c>
      <c r="I37" s="28">
        <v>500</v>
      </c>
      <c r="J37" s="28"/>
      <c r="K37" s="28">
        <v>100</v>
      </c>
      <c r="L37" s="28"/>
      <c r="M37" s="28"/>
      <c r="N37" s="28"/>
      <c r="O37" s="28">
        <v>400</v>
      </c>
      <c r="P37" s="28"/>
      <c r="Q37" s="28"/>
      <c r="R37" s="28"/>
      <c r="S37" s="28"/>
      <c r="T37" s="28"/>
      <c r="U37" s="28"/>
      <c r="V37" s="28"/>
      <c r="W37" s="28"/>
      <c r="X37" s="28"/>
      <c r="Y37" s="30" t="s">
        <v>106</v>
      </c>
      <c r="Z37" s="6"/>
      <c r="AA37" s="6"/>
      <c r="AB37" s="1"/>
      <c r="AC37" s="1"/>
      <c r="AD37" s="1"/>
      <c r="AE37" s="1"/>
      <c r="AF37" s="1"/>
    </row>
    <row r="38" spans="1:32" ht="15.75" x14ac:dyDescent="0.25">
      <c r="A38" s="34"/>
      <c r="B38" s="35"/>
      <c r="C38" s="12"/>
      <c r="D38" s="35"/>
      <c r="E38" s="44"/>
      <c r="F38" s="85">
        <f t="shared" si="0"/>
        <v>29</v>
      </c>
      <c r="G38" s="28" t="s">
        <v>113</v>
      </c>
      <c r="H38" s="29" t="s">
        <v>78</v>
      </c>
      <c r="I38" s="28">
        <v>3720</v>
      </c>
      <c r="J38" s="28"/>
      <c r="K38" s="28"/>
      <c r="L38" s="28"/>
      <c r="M38" s="28"/>
      <c r="N38" s="28"/>
      <c r="O38" s="28">
        <v>3720</v>
      </c>
      <c r="P38" s="28"/>
      <c r="Q38" s="28"/>
      <c r="R38" s="28"/>
      <c r="S38" s="28"/>
      <c r="T38" s="28"/>
      <c r="U38" s="28"/>
      <c r="V38" s="28"/>
      <c r="W38" s="28"/>
      <c r="X38" s="28"/>
      <c r="Y38" s="30" t="s">
        <v>114</v>
      </c>
      <c r="Z38" s="6"/>
      <c r="AA38" s="6"/>
      <c r="AB38" s="1"/>
      <c r="AC38" s="1"/>
      <c r="AD38" s="1"/>
      <c r="AE38" s="1"/>
      <c r="AF38" s="1"/>
    </row>
    <row r="39" spans="1:32" ht="15.75" x14ac:dyDescent="0.25">
      <c r="A39" s="34"/>
      <c r="B39" s="35"/>
      <c r="C39" s="12"/>
      <c r="D39" s="35"/>
      <c r="E39" s="44"/>
      <c r="F39" s="85">
        <f t="shared" si="0"/>
        <v>30</v>
      </c>
      <c r="G39" s="28" t="s">
        <v>115</v>
      </c>
      <c r="H39" s="29" t="s">
        <v>78</v>
      </c>
      <c r="I39" s="28">
        <v>3660</v>
      </c>
      <c r="J39" s="28"/>
      <c r="K39" s="28"/>
      <c r="L39" s="28"/>
      <c r="M39" s="28"/>
      <c r="N39" s="28"/>
      <c r="O39" s="28">
        <v>3660</v>
      </c>
      <c r="P39" s="28"/>
      <c r="Q39" s="28"/>
      <c r="R39" s="28"/>
      <c r="S39" s="28"/>
      <c r="T39" s="28"/>
      <c r="U39" s="28"/>
      <c r="V39" s="28"/>
      <c r="W39" s="28"/>
      <c r="X39" s="28"/>
      <c r="Y39" s="30" t="s">
        <v>114</v>
      </c>
      <c r="Z39" s="6"/>
      <c r="AA39" s="6"/>
      <c r="AB39" s="1"/>
      <c r="AC39" s="1"/>
      <c r="AD39" s="1"/>
      <c r="AE39" s="1"/>
      <c r="AF39" s="1"/>
    </row>
    <row r="40" spans="1:32" ht="15.75" x14ac:dyDescent="0.25">
      <c r="A40" s="34"/>
      <c r="B40" s="35"/>
      <c r="C40" s="12"/>
      <c r="D40" s="35"/>
      <c r="E40" s="44"/>
      <c r="F40" s="85">
        <f t="shared" si="0"/>
        <v>31</v>
      </c>
      <c r="G40" s="28" t="s">
        <v>117</v>
      </c>
      <c r="H40" s="29" t="s">
        <v>78</v>
      </c>
      <c r="I40" s="28">
        <v>700</v>
      </c>
      <c r="J40" s="28"/>
      <c r="K40" s="28">
        <v>100</v>
      </c>
      <c r="L40" s="28"/>
      <c r="M40" s="28"/>
      <c r="N40" s="28"/>
      <c r="O40" s="28">
        <v>600</v>
      </c>
      <c r="P40" s="28"/>
      <c r="Q40" s="28"/>
      <c r="R40" s="28"/>
      <c r="S40" s="28"/>
      <c r="T40" s="28"/>
      <c r="U40" s="28"/>
      <c r="V40" s="28"/>
      <c r="W40" s="28"/>
      <c r="X40" s="28"/>
      <c r="Y40" s="30" t="s">
        <v>106</v>
      </c>
      <c r="Z40" s="6"/>
      <c r="AA40" s="6"/>
      <c r="AB40" s="1"/>
      <c r="AC40" s="1"/>
      <c r="AD40" s="1"/>
      <c r="AE40" s="1"/>
      <c r="AF40" s="1"/>
    </row>
    <row r="41" spans="1:32" ht="15.75" x14ac:dyDescent="0.25">
      <c r="A41" s="34"/>
      <c r="B41" s="35"/>
      <c r="C41" s="12"/>
      <c r="D41" s="35"/>
      <c r="E41" s="44"/>
      <c r="F41" s="85">
        <f t="shared" si="0"/>
        <v>32</v>
      </c>
      <c r="G41" s="28" t="s">
        <v>117</v>
      </c>
      <c r="H41" s="29" t="s">
        <v>78</v>
      </c>
      <c r="I41" s="28">
        <v>700</v>
      </c>
      <c r="J41" s="28"/>
      <c r="K41" s="28"/>
      <c r="L41" s="28"/>
      <c r="M41" s="28"/>
      <c r="N41" s="28"/>
      <c r="O41" s="28">
        <v>700</v>
      </c>
      <c r="P41" s="28"/>
      <c r="Q41" s="28"/>
      <c r="R41" s="28"/>
      <c r="S41" s="28"/>
      <c r="T41" s="28"/>
      <c r="U41" s="28"/>
      <c r="V41" s="28"/>
      <c r="W41" s="28"/>
      <c r="X41" s="28"/>
      <c r="Y41" s="30" t="s">
        <v>118</v>
      </c>
      <c r="Z41" s="6"/>
      <c r="AA41" s="6"/>
      <c r="AB41" s="1"/>
      <c r="AC41" s="1"/>
      <c r="AD41" s="1"/>
      <c r="AE41" s="1"/>
      <c r="AF41" s="1"/>
    </row>
    <row r="42" spans="1:32" ht="15.75" x14ac:dyDescent="0.25">
      <c r="A42" s="34"/>
      <c r="B42" s="35"/>
      <c r="C42" s="12"/>
      <c r="D42" s="35"/>
      <c r="E42" s="44"/>
      <c r="F42" s="85">
        <f t="shared" si="0"/>
        <v>33</v>
      </c>
      <c r="G42" s="28" t="s">
        <v>119</v>
      </c>
      <c r="H42" s="29" t="s">
        <v>78</v>
      </c>
      <c r="I42" s="28">
        <v>1676</v>
      </c>
      <c r="J42" s="28"/>
      <c r="K42" s="28"/>
      <c r="L42" s="28"/>
      <c r="M42" s="28">
        <v>1676</v>
      </c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30" t="s">
        <v>120</v>
      </c>
      <c r="Z42" s="6"/>
      <c r="AA42" s="6"/>
      <c r="AB42" s="1"/>
      <c r="AC42" s="1"/>
      <c r="AD42" s="1"/>
      <c r="AE42" s="1"/>
      <c r="AF42" s="1"/>
    </row>
    <row r="43" spans="1:32" ht="15.75" x14ac:dyDescent="0.25">
      <c r="A43" s="34"/>
      <c r="B43" s="35"/>
      <c r="C43" s="12"/>
      <c r="D43" s="35"/>
      <c r="E43" s="44"/>
      <c r="F43" s="85">
        <f t="shared" si="0"/>
        <v>34</v>
      </c>
      <c r="G43" s="28" t="s">
        <v>121</v>
      </c>
      <c r="H43" s="29" t="s">
        <v>78</v>
      </c>
      <c r="I43" s="28">
        <v>200</v>
      </c>
      <c r="J43" s="28"/>
      <c r="K43" s="28">
        <v>200</v>
      </c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30" t="s">
        <v>106</v>
      </c>
      <c r="Z43" s="6"/>
      <c r="AA43" s="6"/>
      <c r="AB43" s="1"/>
      <c r="AC43" s="1"/>
      <c r="AD43" s="1"/>
      <c r="AE43" s="1"/>
      <c r="AF43" s="1"/>
    </row>
    <row r="44" spans="1:32" ht="15.75" x14ac:dyDescent="0.25">
      <c r="A44" s="34"/>
      <c r="B44" s="35"/>
      <c r="C44" s="12"/>
      <c r="D44" s="35"/>
      <c r="E44" s="44"/>
      <c r="F44" s="85">
        <f t="shared" si="0"/>
        <v>35</v>
      </c>
      <c r="G44" s="28" t="s">
        <v>122</v>
      </c>
      <c r="H44" s="29" t="s">
        <v>78</v>
      </c>
      <c r="I44" s="28">
        <v>1500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>
        <v>1500</v>
      </c>
      <c r="Y44" s="30" t="s">
        <v>123</v>
      </c>
      <c r="Z44" s="6"/>
      <c r="AA44" s="6"/>
      <c r="AB44" s="1"/>
      <c r="AC44" s="1"/>
      <c r="AD44" s="1"/>
      <c r="AE44" s="1"/>
      <c r="AF44" s="1"/>
    </row>
    <row r="45" spans="1:32" ht="15.75" x14ac:dyDescent="0.25">
      <c r="A45" s="34"/>
      <c r="B45" s="35"/>
      <c r="C45" s="12"/>
      <c r="D45" s="35"/>
      <c r="E45" s="44"/>
      <c r="F45" s="85">
        <f t="shared" si="0"/>
        <v>36</v>
      </c>
      <c r="G45" s="28" t="s">
        <v>84</v>
      </c>
      <c r="H45" s="29" t="s">
        <v>78</v>
      </c>
      <c r="I45" s="28">
        <v>200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>
        <v>200</v>
      </c>
      <c r="Y45" s="30" t="s">
        <v>124</v>
      </c>
      <c r="Z45" s="6"/>
      <c r="AA45" s="6"/>
      <c r="AB45" s="1"/>
      <c r="AC45" s="1"/>
      <c r="AD45" s="1"/>
      <c r="AE45" s="1"/>
      <c r="AF45" s="1"/>
    </row>
    <row r="46" spans="1:32" ht="15.75" x14ac:dyDescent="0.25">
      <c r="A46" s="34"/>
      <c r="B46" s="35"/>
      <c r="C46" s="12"/>
      <c r="D46" s="35"/>
      <c r="E46" s="44"/>
      <c r="F46" s="85">
        <f t="shared" si="0"/>
        <v>37</v>
      </c>
      <c r="G46" s="28" t="s">
        <v>125</v>
      </c>
      <c r="H46" s="29" t="s">
        <v>78</v>
      </c>
      <c r="I46" s="28">
        <v>500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>
        <v>500</v>
      </c>
      <c r="Y46" s="30" t="s">
        <v>126</v>
      </c>
      <c r="Z46" s="6"/>
      <c r="AA46" s="6"/>
      <c r="AB46" s="1"/>
      <c r="AC46" s="1"/>
      <c r="AD46" s="1"/>
      <c r="AE46" s="1"/>
      <c r="AF46" s="1"/>
    </row>
    <row r="47" spans="1:32" ht="15.75" x14ac:dyDescent="0.25">
      <c r="A47" s="34"/>
      <c r="B47" s="35"/>
      <c r="C47" s="12"/>
      <c r="D47" s="35"/>
      <c r="E47" s="44"/>
      <c r="F47" s="85">
        <f t="shared" si="0"/>
        <v>38</v>
      </c>
      <c r="G47" s="28" t="s">
        <v>127</v>
      </c>
      <c r="H47" s="29" t="s">
        <v>78</v>
      </c>
      <c r="I47" s="28">
        <v>13000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>
        <v>13000</v>
      </c>
      <c r="Y47" s="30" t="s">
        <v>90</v>
      </c>
      <c r="Z47" s="6"/>
      <c r="AA47" s="6"/>
      <c r="AB47" s="1"/>
      <c r="AC47" s="1"/>
      <c r="AD47" s="1"/>
      <c r="AE47" s="1"/>
      <c r="AF47" s="1"/>
    </row>
    <row r="48" spans="1:32" ht="15.75" x14ac:dyDescent="0.25">
      <c r="A48" s="34"/>
      <c r="B48" s="35"/>
      <c r="C48" s="12"/>
      <c r="D48" s="35"/>
      <c r="E48" s="44"/>
      <c r="F48" s="85">
        <f t="shared" si="0"/>
        <v>39</v>
      </c>
      <c r="G48" s="28" t="s">
        <v>128</v>
      </c>
      <c r="H48" s="29" t="s">
        <v>78</v>
      </c>
      <c r="I48" s="28">
        <v>8546</v>
      </c>
      <c r="J48" s="28"/>
      <c r="K48" s="28"/>
      <c r="L48" s="28"/>
      <c r="M48" s="28"/>
      <c r="N48" s="28"/>
      <c r="O48" s="28"/>
      <c r="P48" s="28">
        <v>8546</v>
      </c>
      <c r="Q48" s="28"/>
      <c r="R48" s="28"/>
      <c r="S48" s="28"/>
      <c r="T48" s="28"/>
      <c r="U48" s="28"/>
      <c r="V48" s="28"/>
      <c r="W48" s="28"/>
      <c r="X48" s="28"/>
      <c r="Y48" s="30" t="s">
        <v>129</v>
      </c>
      <c r="Z48" s="6"/>
      <c r="AA48" s="6"/>
      <c r="AB48" s="1"/>
      <c r="AC48" s="1"/>
      <c r="AD48" s="1"/>
      <c r="AE48" s="1"/>
      <c r="AF48" s="1"/>
    </row>
    <row r="49" spans="1:32" ht="15.75" x14ac:dyDescent="0.25">
      <c r="A49" s="34"/>
      <c r="B49" s="35"/>
      <c r="C49" s="12"/>
      <c r="D49" s="35"/>
      <c r="E49" s="44"/>
      <c r="F49" s="85">
        <f t="shared" si="0"/>
        <v>40</v>
      </c>
      <c r="G49" s="28" t="s">
        <v>130</v>
      </c>
      <c r="H49" s="29" t="s">
        <v>78</v>
      </c>
      <c r="I49" s="28">
        <v>1000</v>
      </c>
      <c r="J49" s="28"/>
      <c r="K49" s="28">
        <v>200</v>
      </c>
      <c r="L49" s="28"/>
      <c r="M49" s="28"/>
      <c r="N49" s="28"/>
      <c r="O49" s="28">
        <v>800</v>
      </c>
      <c r="P49" s="28"/>
      <c r="Q49" s="28"/>
      <c r="R49" s="28"/>
      <c r="S49" s="28"/>
      <c r="T49" s="28"/>
      <c r="U49" s="28"/>
      <c r="V49" s="28"/>
      <c r="W49" s="28"/>
      <c r="X49" s="28"/>
      <c r="Y49" s="30" t="s">
        <v>106</v>
      </c>
      <c r="Z49" s="6"/>
      <c r="AA49" s="6"/>
      <c r="AB49" s="1"/>
      <c r="AC49" s="1"/>
      <c r="AD49" s="1"/>
      <c r="AE49" s="1"/>
      <c r="AF49" s="1"/>
    </row>
    <row r="50" spans="1:32" ht="15.75" x14ac:dyDescent="0.25">
      <c r="A50" s="34"/>
      <c r="B50" s="35"/>
      <c r="C50" s="12"/>
      <c r="D50" s="35"/>
      <c r="E50" s="44"/>
      <c r="F50" s="85">
        <f t="shared" si="0"/>
        <v>41</v>
      </c>
      <c r="G50" s="28" t="s">
        <v>132</v>
      </c>
      <c r="H50" s="29" t="s">
        <v>78</v>
      </c>
      <c r="I50" s="28">
        <v>900</v>
      </c>
      <c r="J50" s="28"/>
      <c r="K50" s="28">
        <v>200</v>
      </c>
      <c r="L50" s="28"/>
      <c r="M50" s="28"/>
      <c r="N50" s="28"/>
      <c r="O50" s="28">
        <v>700</v>
      </c>
      <c r="P50" s="28"/>
      <c r="Q50" s="28"/>
      <c r="R50" s="28"/>
      <c r="S50" s="28"/>
      <c r="T50" s="28"/>
      <c r="U50" s="28"/>
      <c r="V50" s="28"/>
      <c r="W50" s="28"/>
      <c r="X50" s="28"/>
      <c r="Y50" s="30" t="s">
        <v>106</v>
      </c>
      <c r="Z50" s="6"/>
      <c r="AA50" s="6"/>
      <c r="AB50" s="1"/>
      <c r="AC50" s="1"/>
      <c r="AD50" s="1"/>
      <c r="AE50" s="1"/>
      <c r="AF50" s="1"/>
    </row>
    <row r="51" spans="1:32" ht="15.75" x14ac:dyDescent="0.25">
      <c r="A51" s="34"/>
      <c r="B51" s="35"/>
      <c r="C51" s="12"/>
      <c r="D51" s="35"/>
      <c r="E51" s="44"/>
      <c r="F51" s="85">
        <f t="shared" si="0"/>
        <v>42</v>
      </c>
      <c r="G51" s="28" t="s">
        <v>133</v>
      </c>
      <c r="H51" s="29" t="s">
        <v>78</v>
      </c>
      <c r="I51" s="28">
        <v>43060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>
        <v>43060</v>
      </c>
      <c r="Y51" s="30" t="s">
        <v>54</v>
      </c>
      <c r="Z51" s="6"/>
      <c r="AA51" s="6"/>
      <c r="AB51" s="1"/>
      <c r="AC51" s="1"/>
      <c r="AD51" s="1"/>
      <c r="AE51" s="1"/>
      <c r="AF51" s="1"/>
    </row>
    <row r="52" spans="1:32" ht="15.75" customHeight="1" x14ac:dyDescent="0.25">
      <c r="A52" s="34"/>
      <c r="B52" s="35"/>
      <c r="C52" s="12"/>
      <c r="D52" s="35"/>
      <c r="E52" s="44"/>
      <c r="F52" s="85">
        <f t="shared" si="0"/>
        <v>43</v>
      </c>
      <c r="G52" s="28" t="s">
        <v>134</v>
      </c>
      <c r="H52" s="29" t="s">
        <v>78</v>
      </c>
      <c r="I52" s="28">
        <v>20000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>
        <v>20000</v>
      </c>
      <c r="Y52" s="30" t="s">
        <v>90</v>
      </c>
      <c r="Z52" s="6"/>
      <c r="AA52" s="6"/>
      <c r="AB52" s="1"/>
      <c r="AC52" s="1"/>
      <c r="AD52" s="1"/>
      <c r="AE52" s="1"/>
      <c r="AF52" s="1"/>
    </row>
    <row r="53" spans="1:32" ht="15.75" x14ac:dyDescent="0.25">
      <c r="A53" s="34"/>
      <c r="B53" s="35"/>
      <c r="C53" s="12"/>
      <c r="D53" s="35"/>
      <c r="E53" s="44"/>
      <c r="F53" s="85">
        <f t="shared" si="0"/>
        <v>44</v>
      </c>
      <c r="G53" s="28" t="s">
        <v>136</v>
      </c>
      <c r="H53" s="29" t="s">
        <v>78</v>
      </c>
      <c r="I53" s="28">
        <v>690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>
        <v>690</v>
      </c>
      <c r="Y53" s="30" t="s">
        <v>135</v>
      </c>
      <c r="Z53" s="6"/>
      <c r="AA53" s="6"/>
      <c r="AB53" s="1"/>
      <c r="AC53" s="1"/>
      <c r="AD53" s="1"/>
      <c r="AE53" s="1"/>
      <c r="AF53" s="1"/>
    </row>
    <row r="54" spans="1:32" ht="15.75" x14ac:dyDescent="0.25">
      <c r="A54" s="34"/>
      <c r="B54" s="35"/>
      <c r="C54" s="12"/>
      <c r="D54" s="35"/>
      <c r="E54" s="44"/>
      <c r="F54" s="85">
        <f t="shared" si="0"/>
        <v>45</v>
      </c>
      <c r="G54" s="28" t="s">
        <v>138</v>
      </c>
      <c r="H54" s="29" t="s">
        <v>78</v>
      </c>
      <c r="I54" s="28">
        <v>540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>
        <v>540</v>
      </c>
      <c r="Y54" s="30" t="s">
        <v>139</v>
      </c>
      <c r="Z54" s="6"/>
      <c r="AA54" s="6"/>
      <c r="AB54" s="1"/>
      <c r="AC54" s="1"/>
      <c r="AD54" s="1"/>
      <c r="AE54" s="1"/>
      <c r="AF54" s="1"/>
    </row>
    <row r="55" spans="1:32" ht="15.75" x14ac:dyDescent="0.25">
      <c r="A55" s="34"/>
      <c r="B55" s="35"/>
      <c r="C55" s="12"/>
      <c r="D55" s="35"/>
      <c r="E55" s="44"/>
      <c r="F55" s="85">
        <f t="shared" si="0"/>
        <v>46</v>
      </c>
      <c r="G55" s="28" t="s">
        <v>140</v>
      </c>
      <c r="H55" s="29" t="s">
        <v>78</v>
      </c>
      <c r="I55" s="28">
        <v>1000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>
        <v>1000</v>
      </c>
      <c r="Y55" s="30" t="s">
        <v>141</v>
      </c>
      <c r="Z55" s="6"/>
      <c r="AA55" s="6"/>
      <c r="AB55" s="1"/>
      <c r="AC55" s="1"/>
      <c r="AD55" s="1"/>
      <c r="AE55" s="1"/>
      <c r="AF55" s="1"/>
    </row>
    <row r="56" spans="1:32" ht="15.75" x14ac:dyDescent="0.25">
      <c r="A56" s="34"/>
      <c r="B56" s="35"/>
      <c r="C56" s="12"/>
      <c r="D56" s="35"/>
      <c r="E56" s="44"/>
      <c r="F56" s="85">
        <f t="shared" si="0"/>
        <v>47</v>
      </c>
      <c r="G56" s="28" t="s">
        <v>142</v>
      </c>
      <c r="H56" s="29" t="s">
        <v>78</v>
      </c>
      <c r="I56" s="28">
        <v>2250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>
        <v>2250</v>
      </c>
      <c r="Y56" s="30" t="s">
        <v>143</v>
      </c>
      <c r="Z56" s="6"/>
      <c r="AA56" s="6"/>
      <c r="AB56" s="1"/>
      <c r="AC56" s="1"/>
      <c r="AD56" s="1"/>
      <c r="AE56" s="1"/>
      <c r="AF56" s="1"/>
    </row>
    <row r="57" spans="1:32" ht="15.75" x14ac:dyDescent="0.25">
      <c r="A57" s="34"/>
      <c r="B57" s="35"/>
      <c r="C57" s="12"/>
      <c r="D57" s="35"/>
      <c r="E57" s="44"/>
      <c r="F57" s="85">
        <f t="shared" si="0"/>
        <v>48</v>
      </c>
      <c r="G57" s="28" t="s">
        <v>144</v>
      </c>
      <c r="H57" s="29" t="s">
        <v>78</v>
      </c>
      <c r="I57" s="28">
        <v>350</v>
      </c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>
        <v>350</v>
      </c>
      <c r="Y57" s="30" t="s">
        <v>145</v>
      </c>
      <c r="Z57" s="6"/>
      <c r="AA57" s="6"/>
      <c r="AB57" s="1"/>
      <c r="AC57" s="1"/>
      <c r="AD57" s="1"/>
      <c r="AE57" s="1"/>
      <c r="AF57" s="1"/>
    </row>
    <row r="58" spans="1:32" ht="15.75" x14ac:dyDescent="0.25">
      <c r="A58" s="34"/>
      <c r="B58" s="35"/>
      <c r="C58" s="12"/>
      <c r="D58" s="35"/>
      <c r="E58" s="44"/>
      <c r="F58" s="85">
        <f t="shared" si="0"/>
        <v>49</v>
      </c>
      <c r="G58" s="28" t="s">
        <v>146</v>
      </c>
      <c r="H58" s="29" t="s">
        <v>78</v>
      </c>
      <c r="I58" s="28">
        <v>1730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>
        <v>1730</v>
      </c>
      <c r="Y58" s="30" t="s">
        <v>147</v>
      </c>
      <c r="Z58" s="6"/>
      <c r="AA58" s="6"/>
      <c r="AB58" s="1"/>
      <c r="AC58" s="1"/>
      <c r="AD58" s="1"/>
      <c r="AE58" s="1"/>
      <c r="AF58" s="1"/>
    </row>
    <row r="59" spans="1:32" ht="15.75" x14ac:dyDescent="0.25">
      <c r="A59" s="34"/>
      <c r="B59" s="35"/>
      <c r="C59" s="12"/>
      <c r="D59" s="35"/>
      <c r="E59" s="44"/>
      <c r="F59" s="85">
        <f t="shared" si="0"/>
        <v>50</v>
      </c>
      <c r="G59" s="28" t="s">
        <v>93</v>
      </c>
      <c r="H59" s="29" t="s">
        <v>78</v>
      </c>
      <c r="I59" s="28">
        <v>4846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>
        <v>4846</v>
      </c>
      <c r="Y59" s="30" t="s">
        <v>148</v>
      </c>
      <c r="Z59" s="6"/>
      <c r="AA59" s="6"/>
      <c r="AB59" s="1"/>
      <c r="AC59" s="1"/>
      <c r="AD59" s="1"/>
      <c r="AE59" s="1"/>
      <c r="AF59" s="1"/>
    </row>
    <row r="60" spans="1:32" ht="15.75" x14ac:dyDescent="0.25">
      <c r="A60" s="34"/>
      <c r="B60" s="35"/>
      <c r="C60" s="12"/>
      <c r="D60" s="35"/>
      <c r="E60" s="44"/>
      <c r="F60" s="85">
        <f t="shared" si="0"/>
        <v>51</v>
      </c>
      <c r="G60" s="28" t="s">
        <v>149</v>
      </c>
      <c r="H60" s="29" t="s">
        <v>78</v>
      </c>
      <c r="I60" s="28">
        <v>290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>
        <v>290</v>
      </c>
      <c r="Y60" s="30" t="s">
        <v>150</v>
      </c>
      <c r="Z60" s="6"/>
      <c r="AA60" s="6"/>
      <c r="AB60" s="1"/>
      <c r="AC60" s="1"/>
      <c r="AD60" s="1"/>
      <c r="AE60" s="1"/>
      <c r="AF60" s="1"/>
    </row>
    <row r="61" spans="1:32" ht="15.75" x14ac:dyDescent="0.25">
      <c r="A61" s="34"/>
      <c r="B61" s="35"/>
      <c r="C61" s="12"/>
      <c r="D61" s="35"/>
      <c r="E61" s="44"/>
      <c r="F61" s="85">
        <f t="shared" si="0"/>
        <v>52</v>
      </c>
      <c r="G61" s="28" t="s">
        <v>151</v>
      </c>
      <c r="H61" s="29" t="s">
        <v>78</v>
      </c>
      <c r="I61" s="28">
        <v>200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>
        <v>200</v>
      </c>
      <c r="Y61" s="30" t="s">
        <v>152</v>
      </c>
      <c r="Z61" s="6"/>
      <c r="AA61" s="6"/>
      <c r="AB61" s="1"/>
      <c r="AC61" s="1"/>
      <c r="AD61" s="1"/>
      <c r="AE61" s="1"/>
      <c r="AF61" s="1"/>
    </row>
    <row r="62" spans="1:32" ht="15.75" x14ac:dyDescent="0.25">
      <c r="A62" s="34"/>
      <c r="B62" s="35"/>
      <c r="C62" s="12"/>
      <c r="D62" s="35"/>
      <c r="E62" s="44"/>
      <c r="F62" s="85">
        <f t="shared" si="0"/>
        <v>53</v>
      </c>
      <c r="G62" s="28" t="s">
        <v>153</v>
      </c>
      <c r="H62" s="29" t="s">
        <v>78</v>
      </c>
      <c r="I62" s="28">
        <v>5000</v>
      </c>
      <c r="J62" s="28"/>
      <c r="K62" s="28"/>
      <c r="L62" s="28"/>
      <c r="M62" s="28"/>
      <c r="N62" s="28"/>
      <c r="O62" s="28"/>
      <c r="P62" s="28">
        <v>5000</v>
      </c>
      <c r="Q62" s="28"/>
      <c r="R62" s="28"/>
      <c r="S62" s="28"/>
      <c r="T62" s="28"/>
      <c r="U62" s="28"/>
      <c r="V62" s="28"/>
      <c r="W62" s="28"/>
      <c r="X62" s="28"/>
      <c r="Y62" s="30" t="s">
        <v>154</v>
      </c>
      <c r="Z62" s="6"/>
      <c r="AA62" s="6"/>
      <c r="AB62" s="1"/>
      <c r="AC62" s="1"/>
      <c r="AD62" s="1"/>
      <c r="AE62" s="1"/>
      <c r="AF62" s="1"/>
    </row>
    <row r="63" spans="1:32" ht="15.75" x14ac:dyDescent="0.25">
      <c r="A63" s="34"/>
      <c r="B63" s="35"/>
      <c r="C63" s="12"/>
      <c r="D63" s="35"/>
      <c r="E63" s="44"/>
      <c r="F63" s="85">
        <f t="shared" si="0"/>
        <v>54</v>
      </c>
      <c r="G63" s="28" t="s">
        <v>155</v>
      </c>
      <c r="H63" s="29" t="s">
        <v>78</v>
      </c>
      <c r="I63" s="28">
        <v>1500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>
        <v>1500</v>
      </c>
      <c r="Y63" s="30" t="s">
        <v>156</v>
      </c>
      <c r="Z63" s="6"/>
      <c r="AA63" s="6"/>
      <c r="AB63" s="1"/>
      <c r="AC63" s="1"/>
      <c r="AD63" s="1"/>
      <c r="AE63" s="1"/>
      <c r="AF63" s="1"/>
    </row>
    <row r="64" spans="1:32" ht="16.5" thickBot="1" x14ac:dyDescent="0.3">
      <c r="A64" s="34"/>
      <c r="B64" s="35"/>
      <c r="C64" s="12"/>
      <c r="D64" s="35"/>
      <c r="E64" s="44"/>
      <c r="F64" s="85">
        <f t="shared" si="0"/>
        <v>55</v>
      </c>
      <c r="G64" s="28" t="s">
        <v>157</v>
      </c>
      <c r="H64" s="29" t="s">
        <v>78</v>
      </c>
      <c r="I64" s="28">
        <v>5000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>
        <v>5000</v>
      </c>
      <c r="Y64" s="30" t="s">
        <v>158</v>
      </c>
      <c r="Z64" s="6"/>
      <c r="AA64" s="6"/>
      <c r="AB64" s="1"/>
      <c r="AC64" s="1"/>
      <c r="AD64" s="1"/>
      <c r="AE64" s="1"/>
      <c r="AF64" s="1"/>
    </row>
    <row r="65" spans="1:32" ht="16.5" thickBot="1" x14ac:dyDescent="0.3">
      <c r="A65" s="36"/>
      <c r="B65" s="37"/>
      <c r="C65" s="38">
        <f>SUM(C10:C64)</f>
        <v>821110</v>
      </c>
      <c r="D65" s="40"/>
      <c r="E65" s="44"/>
      <c r="F65" s="39"/>
      <c r="G65" s="40"/>
      <c r="H65" s="41"/>
      <c r="I65" s="40">
        <f t="shared" ref="I65:X65" si="1">SUM(I10:I64)</f>
        <v>338715</v>
      </c>
      <c r="J65" s="40">
        <f t="shared" si="1"/>
        <v>12000</v>
      </c>
      <c r="K65" s="40">
        <f t="shared" si="1"/>
        <v>9828</v>
      </c>
      <c r="L65" s="40">
        <f t="shared" si="1"/>
        <v>0</v>
      </c>
      <c r="M65" s="40">
        <f t="shared" si="1"/>
        <v>5656</v>
      </c>
      <c r="N65" s="40">
        <f t="shared" si="1"/>
        <v>0</v>
      </c>
      <c r="O65" s="40">
        <f t="shared" si="1"/>
        <v>26480</v>
      </c>
      <c r="P65" s="40">
        <f t="shared" si="1"/>
        <v>56046</v>
      </c>
      <c r="Q65" s="40">
        <f t="shared" si="1"/>
        <v>350</v>
      </c>
      <c r="R65" s="40">
        <f t="shared" si="1"/>
        <v>0</v>
      </c>
      <c r="S65" s="40">
        <f t="shared" si="1"/>
        <v>0</v>
      </c>
      <c r="T65" s="40">
        <f t="shared" si="1"/>
        <v>6300</v>
      </c>
      <c r="U65" s="40">
        <f t="shared" si="1"/>
        <v>800</v>
      </c>
      <c r="V65" s="40">
        <f t="shared" si="1"/>
        <v>0</v>
      </c>
      <c r="W65" s="40">
        <f t="shared" si="1"/>
        <v>0</v>
      </c>
      <c r="X65" s="40">
        <f t="shared" si="1"/>
        <v>221255</v>
      </c>
      <c r="Y65" s="42"/>
      <c r="Z65" s="6"/>
      <c r="AA65" s="6"/>
      <c r="AB65" s="1"/>
      <c r="AC65" s="1"/>
      <c r="AD65" s="1"/>
      <c r="AE65" s="1"/>
      <c r="AF65" s="1"/>
    </row>
    <row r="66" spans="1:32" ht="15.75" x14ac:dyDescent="0.25">
      <c r="A66" s="43"/>
      <c r="B66" s="44"/>
      <c r="C66" s="44"/>
      <c r="D66" s="86"/>
      <c r="E66" s="44"/>
      <c r="F66" s="100"/>
      <c r="G66" s="44"/>
      <c r="H66" s="43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"/>
      <c r="AA66" s="4"/>
      <c r="AB66" s="1"/>
      <c r="AC66" s="1"/>
      <c r="AD66" s="1"/>
      <c r="AE66" s="1"/>
      <c r="AF66" s="1"/>
    </row>
    <row r="67" spans="1:32" ht="15.75" x14ac:dyDescent="0.25">
      <c r="A67" s="45"/>
      <c r="B67" s="46"/>
      <c r="C67" s="47"/>
      <c r="D67" s="95"/>
      <c r="E67" s="91"/>
      <c r="F67" s="101"/>
      <c r="G67" s="44" t="s">
        <v>58</v>
      </c>
      <c r="H67" s="45"/>
      <c r="I67" s="32">
        <f>C65-I65</f>
        <v>482395</v>
      </c>
      <c r="J67" s="46" t="s">
        <v>59</v>
      </c>
      <c r="K67" s="46" t="s">
        <v>60</v>
      </c>
      <c r="L67" s="46" t="s">
        <v>61</v>
      </c>
      <c r="M67" s="46" t="s">
        <v>62</v>
      </c>
      <c r="N67" s="46" t="s">
        <v>63</v>
      </c>
      <c r="O67" s="46" t="s">
        <v>64</v>
      </c>
      <c r="P67" s="46"/>
      <c r="Q67" s="46" t="s">
        <v>65</v>
      </c>
      <c r="R67" s="46" t="s">
        <v>66</v>
      </c>
      <c r="S67" s="46" t="s">
        <v>67</v>
      </c>
      <c r="T67" s="46" t="s">
        <v>68</v>
      </c>
      <c r="U67" s="46" t="s">
        <v>69</v>
      </c>
      <c r="V67" s="46" t="s">
        <v>70</v>
      </c>
      <c r="W67" s="46" t="s">
        <v>71</v>
      </c>
      <c r="X67" s="46"/>
      <c r="Y67" s="47"/>
      <c r="Z67" s="4"/>
      <c r="AA67" s="4"/>
      <c r="AB67" s="1"/>
      <c r="AC67" s="1"/>
      <c r="AD67" s="1"/>
      <c r="AE67" s="1"/>
      <c r="AF67" s="1"/>
    </row>
    <row r="68" spans="1:32" ht="15.75" x14ac:dyDescent="0.25">
      <c r="A68" s="45"/>
      <c r="B68" s="46"/>
      <c r="C68" s="46"/>
      <c r="D68" s="86"/>
      <c r="E68" s="44"/>
      <c r="F68" s="100"/>
      <c r="G68" s="46"/>
      <c r="H68" s="45"/>
      <c r="I68" s="48"/>
      <c r="J68" s="49"/>
      <c r="K68" s="49"/>
      <c r="L68" s="49"/>
      <c r="M68" s="49"/>
      <c r="N68" s="49"/>
      <c r="O68" s="49"/>
      <c r="P68" s="46"/>
      <c r="Q68" s="49"/>
      <c r="R68" s="49"/>
      <c r="S68" s="49"/>
      <c r="T68" s="49"/>
      <c r="U68" s="49"/>
      <c r="V68" s="49"/>
      <c r="W68" s="49"/>
      <c r="X68" s="46"/>
      <c r="Y68" s="46"/>
      <c r="Z68" s="4"/>
      <c r="AA68" s="4"/>
      <c r="AB68" s="1"/>
      <c r="AC68" s="1"/>
      <c r="AD68" s="1"/>
      <c r="AE68" s="1"/>
      <c r="AF68" s="1"/>
    </row>
    <row r="69" spans="1:32" ht="15.75" x14ac:dyDescent="0.25">
      <c r="A69" s="45"/>
      <c r="B69" s="46"/>
      <c r="C69" s="46"/>
      <c r="D69" s="86"/>
      <c r="E69" s="44"/>
      <c r="F69" s="100"/>
      <c r="G69" s="46"/>
      <c r="H69" s="45"/>
      <c r="I69" s="46"/>
      <c r="J69" s="49"/>
      <c r="K69" s="49"/>
      <c r="L69" s="49"/>
      <c r="M69" s="49"/>
      <c r="N69" s="49"/>
      <c r="O69" s="49"/>
      <c r="P69" s="46"/>
      <c r="Q69" s="46"/>
      <c r="R69" s="49"/>
      <c r="S69" s="49"/>
      <c r="T69" s="49"/>
      <c r="U69" s="49"/>
      <c r="V69" s="49"/>
      <c r="W69" s="49"/>
      <c r="X69" s="46"/>
      <c r="Y69" s="46"/>
      <c r="Z69" s="4"/>
      <c r="AA69" s="4"/>
      <c r="AB69" s="1"/>
      <c r="AC69" s="1"/>
      <c r="AD69" s="1"/>
      <c r="AE69" s="1"/>
      <c r="AF69" s="1"/>
    </row>
    <row r="70" spans="1:32" ht="15.75" x14ac:dyDescent="0.25">
      <c r="A70" s="45"/>
      <c r="B70" s="27"/>
      <c r="C70" s="46"/>
      <c r="D70" s="86"/>
      <c r="E70" s="44"/>
      <c r="F70" s="100"/>
      <c r="G70" s="46" t="s">
        <v>72</v>
      </c>
      <c r="H70" s="45"/>
      <c r="I70" s="46">
        <f>I67</f>
        <v>482395</v>
      </c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"/>
      <c r="AA70" s="4"/>
      <c r="AB70" s="1"/>
      <c r="AC70" s="1"/>
      <c r="AD70" s="1"/>
      <c r="AE70" s="1"/>
      <c r="AF70" s="1"/>
    </row>
    <row r="71" spans="1:32" ht="15.75" x14ac:dyDescent="0.25">
      <c r="A71" s="45"/>
      <c r="B71" s="27"/>
      <c r="C71" s="46"/>
      <c r="D71" s="86"/>
      <c r="E71" s="44"/>
      <c r="F71" s="100"/>
      <c r="G71" s="44" t="s">
        <v>73</v>
      </c>
      <c r="H71" s="50"/>
      <c r="I71" s="46">
        <f>-380350</f>
        <v>-380350</v>
      </c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1"/>
      <c r="AA71" s="1"/>
      <c r="AB71" s="1"/>
      <c r="AC71" s="1"/>
      <c r="AD71" s="1"/>
      <c r="AE71" s="1"/>
      <c r="AF71" s="1"/>
    </row>
    <row r="72" spans="1:32" ht="15.75" x14ac:dyDescent="0.25">
      <c r="A72" s="45"/>
      <c r="B72" s="27"/>
      <c r="C72" s="46"/>
      <c r="D72" s="86"/>
      <c r="E72" s="44"/>
      <c r="F72" s="100"/>
      <c r="G72" s="46" t="s">
        <v>74</v>
      </c>
      <c r="I72" s="46">
        <v>-25033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7"/>
      <c r="Z72" s="1"/>
      <c r="AA72" s="1"/>
      <c r="AB72" s="1"/>
      <c r="AC72" s="1"/>
      <c r="AD72" s="1"/>
      <c r="AE72" s="1"/>
      <c r="AF72" s="1"/>
    </row>
    <row r="73" spans="1:32" ht="15.75" x14ac:dyDescent="0.25">
      <c r="A73" s="45"/>
      <c r="B73" s="27"/>
      <c r="C73" s="46"/>
      <c r="D73" s="86"/>
      <c r="E73" s="44"/>
      <c r="F73" s="100"/>
      <c r="G73" s="46"/>
      <c r="H73" s="45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1"/>
      <c r="AA73" s="1"/>
      <c r="AB73" s="1"/>
      <c r="AC73" s="1"/>
      <c r="AD73" s="1"/>
      <c r="AE73" s="1"/>
      <c r="AF73" s="1"/>
    </row>
    <row r="74" spans="1:32" ht="16.5" thickBot="1" x14ac:dyDescent="0.3">
      <c r="A74" s="5"/>
      <c r="B74" s="51"/>
      <c r="C74" s="4"/>
      <c r="D74" s="93"/>
      <c r="E74" s="6"/>
      <c r="F74" s="99"/>
      <c r="G74" s="4" t="s">
        <v>75</v>
      </c>
      <c r="H74" s="5"/>
      <c r="I74" s="52">
        <f>SUM(I70:I73)</f>
        <v>77012</v>
      </c>
      <c r="J74" s="53"/>
      <c r="K74" s="5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1"/>
      <c r="AA74" s="1"/>
      <c r="AB74" s="1"/>
      <c r="AC74" s="1"/>
      <c r="AD74" s="1"/>
      <c r="AE74" s="1"/>
      <c r="AF74" s="1"/>
    </row>
    <row r="75" spans="1:32" ht="15.75" thickTop="1" x14ac:dyDescent="0.25">
      <c r="A75" s="5"/>
      <c r="B75" s="51"/>
      <c r="C75" s="4"/>
      <c r="D75" s="93"/>
      <c r="E75" s="6"/>
      <c r="F75" s="99"/>
      <c r="G75" s="4"/>
      <c r="H75" s="5"/>
      <c r="I75" s="4" t="s">
        <v>76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1"/>
      <c r="AA75" s="1"/>
      <c r="AB75" s="1"/>
      <c r="AC75" s="1"/>
      <c r="AD75" s="1"/>
      <c r="AE75" s="1"/>
      <c r="AF75" s="1"/>
    </row>
    <row r="76" spans="1:32" ht="18.75" x14ac:dyDescent="0.25">
      <c r="A76" s="5"/>
      <c r="B76" s="51"/>
      <c r="C76" s="4"/>
      <c r="D76" s="93"/>
      <c r="E76" s="6"/>
      <c r="F76" s="99"/>
      <c r="G76" s="46"/>
      <c r="I76" s="55"/>
      <c r="J76" s="5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1"/>
      <c r="AA76" s="1"/>
      <c r="AB76" s="1"/>
      <c r="AC76" s="1"/>
      <c r="AD76" s="1"/>
      <c r="AE76" s="1"/>
      <c r="AF76" s="1"/>
    </row>
    <row r="77" spans="1:32" ht="18.75" x14ac:dyDescent="0.25">
      <c r="A77" s="5"/>
      <c r="B77" s="51"/>
      <c r="C77" s="4"/>
      <c r="D77" s="93"/>
      <c r="E77" s="6"/>
      <c r="F77" s="99"/>
      <c r="H77" s="50"/>
      <c r="I77" s="57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1"/>
      <c r="AA77" s="1"/>
      <c r="AB77" s="1"/>
      <c r="AC77" s="1"/>
      <c r="AD77" s="1"/>
      <c r="AE77" s="1"/>
      <c r="AF77" s="1"/>
    </row>
    <row r="78" spans="1:32" ht="18.75" x14ac:dyDescent="0.25">
      <c r="A78" s="2"/>
      <c r="B78" s="1"/>
      <c r="C78" s="1"/>
      <c r="D78" s="92"/>
      <c r="E78" s="90"/>
      <c r="F78" s="98"/>
      <c r="G78" s="58"/>
      <c r="H78" s="5"/>
      <c r="I78" s="59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3"/>
      <c r="Y78" s="1"/>
      <c r="Z78" s="1"/>
      <c r="AA78" s="1"/>
      <c r="AB78" s="1"/>
      <c r="AC78" s="1"/>
      <c r="AD78" s="1"/>
      <c r="AE78" s="1"/>
      <c r="AF78" s="1"/>
    </row>
    <row r="79" spans="1:32" x14ac:dyDescent="0.25">
      <c r="A79" s="5"/>
      <c r="B79" s="4"/>
      <c r="C79" s="4"/>
      <c r="D79" s="93"/>
      <c r="E79" s="6"/>
      <c r="F79" s="99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1"/>
      <c r="AA79" s="1"/>
      <c r="AB79" s="1"/>
      <c r="AC79" s="1"/>
      <c r="AD79" s="1"/>
      <c r="AE79" s="1"/>
      <c r="AF79" s="1"/>
    </row>
    <row r="80" spans="1:32" x14ac:dyDescent="0.25">
      <c r="I80" s="60"/>
      <c r="J80" s="60"/>
      <c r="K80" t="s">
        <v>77</v>
      </c>
    </row>
    <row r="81" spans="9:9" x14ac:dyDescent="0.25">
      <c r="I81" s="60"/>
    </row>
  </sheetData>
  <mergeCells count="17">
    <mergeCell ref="A2:Y2"/>
    <mergeCell ref="A3:Y3"/>
    <mergeCell ref="A4:Y4"/>
    <mergeCell ref="V5:Y5"/>
    <mergeCell ref="A6:A8"/>
    <mergeCell ref="B6:C6"/>
    <mergeCell ref="G6:G8"/>
    <mergeCell ref="H6:H8"/>
    <mergeCell ref="L6:M6"/>
    <mergeCell ref="O6:P6"/>
    <mergeCell ref="X6:X8"/>
    <mergeCell ref="Y6:Y8"/>
    <mergeCell ref="C7:C8"/>
    <mergeCell ref="L7:M7"/>
    <mergeCell ref="O7:O8"/>
    <mergeCell ref="D6:D8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opLeftCell="A5" workbookViewId="0">
      <pane xSplit="7" ySplit="4" topLeftCell="H9" activePane="bottomRight" state="frozen"/>
      <selection activeCell="A5" sqref="A5"/>
      <selection pane="topRight" activeCell="H5" sqref="H5"/>
      <selection pane="bottomLeft" activeCell="A9" sqref="A9"/>
      <selection pane="bottomRight" activeCell="F57" sqref="F57"/>
    </sheetView>
  </sheetViews>
  <sheetFormatPr defaultRowHeight="15" x14ac:dyDescent="0.25"/>
  <cols>
    <col min="1" max="1" width="10" customWidth="1"/>
    <col min="2" max="2" width="12.7109375" customWidth="1"/>
    <col min="3" max="3" width="17.85546875" customWidth="1"/>
    <col min="4" max="4" width="11.5703125" customWidth="1"/>
    <col min="5" max="5" width="8" bestFit="1" customWidth="1"/>
    <col min="6" max="6" width="32.7109375" customWidth="1"/>
    <col min="7" max="7" width="10.42578125" customWidth="1"/>
    <col min="8" max="8" width="13.28515625" bestFit="1" customWidth="1"/>
    <col min="9" max="9" width="14.85546875" customWidth="1"/>
    <col min="14" max="14" width="9.85546875" bestFit="1" customWidth="1"/>
    <col min="16" max="16" width="0" hidden="1" customWidth="1"/>
    <col min="20" max="22" width="9.140625" customWidth="1"/>
    <col min="23" max="23" width="12.7109375" style="61" bestFit="1" customWidth="1"/>
    <col min="24" max="24" width="69.140625" bestFit="1" customWidth="1"/>
  </cols>
  <sheetData>
    <row r="1" spans="1:31" ht="15" hidden="1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1"/>
      <c r="Y1" s="1"/>
      <c r="Z1" s="1"/>
      <c r="AA1" s="1"/>
      <c r="AB1" s="1"/>
      <c r="AC1" s="1"/>
      <c r="AD1" s="1"/>
      <c r="AE1" s="1"/>
    </row>
    <row r="2" spans="1:31" ht="31.5" hidden="1" customHeight="1" x14ac:dyDescent="0.25">
      <c r="A2" s="1"/>
      <c r="B2" s="114" t="s">
        <v>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4"/>
      <c r="Z2" s="4"/>
      <c r="AA2" s="4"/>
      <c r="AB2" s="4"/>
      <c r="AC2" s="4"/>
      <c r="AD2" s="4"/>
      <c r="AE2" s="4"/>
    </row>
    <row r="3" spans="1:31" ht="31.5" hidden="1" customHeight="1" x14ac:dyDescent="0.25">
      <c r="A3" s="1"/>
      <c r="B3" s="115" t="s">
        <v>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4"/>
      <c r="Z3" s="4"/>
      <c r="AA3" s="4"/>
      <c r="AB3" s="4"/>
      <c r="AC3" s="4"/>
      <c r="AD3" s="4"/>
      <c r="AE3" s="4"/>
    </row>
    <row r="4" spans="1:31" ht="31.5" hidden="1" customHeight="1" x14ac:dyDescent="0.25">
      <c r="A4" s="1"/>
      <c r="B4" s="115" t="s">
        <v>2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4"/>
      <c r="Z4" s="4"/>
      <c r="AA4" s="4"/>
      <c r="AB4" s="4"/>
      <c r="AC4" s="4"/>
      <c r="AD4" s="4"/>
      <c r="AE4" s="4"/>
    </row>
    <row r="5" spans="1:31" ht="16.5" thickBot="1" x14ac:dyDescent="0.3">
      <c r="A5" s="1"/>
      <c r="B5" s="5"/>
      <c r="C5" s="4"/>
      <c r="D5" s="6"/>
      <c r="E5" s="6"/>
      <c r="F5" s="7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16" t="s">
        <v>3</v>
      </c>
      <c r="V5" s="116"/>
      <c r="W5" s="116"/>
      <c r="X5" s="116"/>
      <c r="Y5" s="4"/>
      <c r="Z5" s="4"/>
      <c r="AA5" s="4"/>
      <c r="AB5" s="4"/>
      <c r="AC5" s="4"/>
      <c r="AD5" s="4"/>
      <c r="AE5" s="4"/>
    </row>
    <row r="6" spans="1:31" ht="16.5" thickBot="1" x14ac:dyDescent="0.3">
      <c r="A6" s="1"/>
      <c r="B6" s="120" t="s">
        <v>4</v>
      </c>
      <c r="C6" s="129" t="s">
        <v>5</v>
      </c>
      <c r="D6" s="124"/>
      <c r="E6" s="64" t="s">
        <v>6</v>
      </c>
      <c r="F6" s="117" t="s">
        <v>7</v>
      </c>
      <c r="G6" s="120" t="s">
        <v>8</v>
      </c>
      <c r="H6" s="63" t="s">
        <v>9</v>
      </c>
      <c r="I6" s="64" t="s">
        <v>10</v>
      </c>
      <c r="J6" s="64" t="s">
        <v>11</v>
      </c>
      <c r="K6" s="123" t="s">
        <v>12</v>
      </c>
      <c r="L6" s="124"/>
      <c r="M6" s="64" t="s">
        <v>13</v>
      </c>
      <c r="N6" s="125" t="s">
        <v>14</v>
      </c>
      <c r="O6" s="126"/>
      <c r="P6" s="11" t="s">
        <v>15</v>
      </c>
      <c r="Q6" s="64" t="s">
        <v>16</v>
      </c>
      <c r="R6" s="64" t="s">
        <v>17</v>
      </c>
      <c r="S6" s="64" t="s">
        <v>18</v>
      </c>
      <c r="T6" s="64" t="s">
        <v>19</v>
      </c>
      <c r="U6" s="64" t="s">
        <v>20</v>
      </c>
      <c r="V6" s="64" t="s">
        <v>21</v>
      </c>
      <c r="W6" s="127" t="s">
        <v>22</v>
      </c>
      <c r="X6" s="117" t="s">
        <v>23</v>
      </c>
      <c r="Y6" s="4"/>
      <c r="Z6" s="4"/>
      <c r="AA6" s="4"/>
      <c r="AB6" s="4"/>
      <c r="AC6" s="4"/>
      <c r="AD6" s="4"/>
      <c r="AE6" s="4"/>
    </row>
    <row r="7" spans="1:31" ht="15.75" x14ac:dyDescent="0.25">
      <c r="A7" s="1"/>
      <c r="B7" s="121"/>
      <c r="C7" s="12" t="s">
        <v>24</v>
      </c>
      <c r="D7" s="120" t="s">
        <v>25</v>
      </c>
      <c r="E7" s="13" t="s">
        <v>26</v>
      </c>
      <c r="F7" s="118"/>
      <c r="G7" s="121"/>
      <c r="H7" s="13" t="s">
        <v>27</v>
      </c>
      <c r="I7" s="65" t="s">
        <v>28</v>
      </c>
      <c r="J7" s="65" t="s">
        <v>29</v>
      </c>
      <c r="K7" s="108" t="s">
        <v>30</v>
      </c>
      <c r="L7" s="109"/>
      <c r="M7" s="65" t="s">
        <v>31</v>
      </c>
      <c r="N7" s="110" t="s">
        <v>32</v>
      </c>
      <c r="O7" s="15" t="s">
        <v>33</v>
      </c>
      <c r="P7" s="16" t="s">
        <v>34</v>
      </c>
      <c r="Q7" s="65" t="s">
        <v>35</v>
      </c>
      <c r="R7" s="65" t="s">
        <v>36</v>
      </c>
      <c r="S7" s="65" t="s">
        <v>37</v>
      </c>
      <c r="T7" s="65" t="s">
        <v>38</v>
      </c>
      <c r="U7" s="65" t="s">
        <v>39</v>
      </c>
      <c r="V7" s="65" t="s">
        <v>40</v>
      </c>
      <c r="W7" s="128"/>
      <c r="X7" s="118"/>
      <c r="Y7" s="4"/>
      <c r="Z7" s="4" t="s">
        <v>41</v>
      </c>
      <c r="AA7" s="4" t="s">
        <v>42</v>
      </c>
      <c r="AB7" s="4"/>
      <c r="AC7" s="4"/>
      <c r="AD7" s="4"/>
      <c r="AE7" s="4"/>
    </row>
    <row r="8" spans="1:31" ht="16.5" thickBot="1" x14ac:dyDescent="0.3">
      <c r="A8" s="1"/>
      <c r="B8" s="122"/>
      <c r="C8" s="17" t="s">
        <v>43</v>
      </c>
      <c r="D8" s="122"/>
      <c r="E8" s="18"/>
      <c r="F8" s="119"/>
      <c r="G8" s="122"/>
      <c r="H8" s="18"/>
      <c r="I8" s="19"/>
      <c r="J8" s="66" t="s">
        <v>44</v>
      </c>
      <c r="K8" s="66" t="s">
        <v>45</v>
      </c>
      <c r="L8" s="66" t="s">
        <v>46</v>
      </c>
      <c r="M8" s="19"/>
      <c r="N8" s="111"/>
      <c r="O8" s="21" t="s">
        <v>47</v>
      </c>
      <c r="P8" s="19" t="s">
        <v>48</v>
      </c>
      <c r="Q8" s="19"/>
      <c r="R8" s="19"/>
      <c r="S8" s="19"/>
      <c r="T8" s="66" t="s">
        <v>49</v>
      </c>
      <c r="U8" s="66" t="s">
        <v>50</v>
      </c>
      <c r="V8" s="19"/>
      <c r="W8" s="111"/>
      <c r="X8" s="119"/>
      <c r="Y8" s="4"/>
      <c r="Z8" s="4"/>
      <c r="AA8" s="4"/>
      <c r="AB8" s="4"/>
      <c r="AC8" s="4"/>
      <c r="AD8" s="4"/>
      <c r="AE8" s="4"/>
    </row>
    <row r="9" spans="1:31" ht="15.75" x14ac:dyDescent="0.25">
      <c r="A9" s="1"/>
      <c r="B9" s="22"/>
      <c r="C9" s="23"/>
      <c r="D9" s="24"/>
      <c r="E9" s="11"/>
      <c r="F9" s="25"/>
      <c r="G9" s="2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Y9" s="6"/>
      <c r="Z9" s="6"/>
      <c r="AA9" s="4"/>
      <c r="AB9" s="4"/>
      <c r="AC9" s="4"/>
      <c r="AD9" s="4"/>
      <c r="AE9" s="4"/>
    </row>
    <row r="10" spans="1:31" ht="18.75" x14ac:dyDescent="0.25">
      <c r="A10" s="1"/>
      <c r="B10" s="112" t="s">
        <v>51</v>
      </c>
      <c r="C10" s="113"/>
      <c r="D10" s="27">
        <f>'1ST WEEK'!I67</f>
        <v>482395</v>
      </c>
      <c r="E10" s="67">
        <v>56</v>
      </c>
      <c r="F10" s="28" t="s">
        <v>107</v>
      </c>
      <c r="G10" s="29" t="s">
        <v>159</v>
      </c>
      <c r="H10" s="28">
        <v>9400</v>
      </c>
      <c r="I10" s="28"/>
      <c r="J10" s="28">
        <v>2700</v>
      </c>
      <c r="K10" s="28"/>
      <c r="L10" s="28"/>
      <c r="M10" s="28"/>
      <c r="N10" s="28">
        <v>6700</v>
      </c>
      <c r="O10" s="28"/>
      <c r="P10" s="28"/>
      <c r="Q10" s="28"/>
      <c r="R10" s="28"/>
      <c r="S10" s="28"/>
      <c r="T10" s="28"/>
      <c r="U10" s="28"/>
      <c r="V10" s="28"/>
      <c r="W10" s="28"/>
      <c r="X10" s="30" t="s">
        <v>106</v>
      </c>
      <c r="Y10" s="6"/>
      <c r="Z10" s="6"/>
      <c r="AA10" s="6"/>
      <c r="AB10" s="4"/>
      <c r="AC10" s="4"/>
      <c r="AD10" s="4"/>
      <c r="AE10" s="4"/>
    </row>
    <row r="11" spans="1:31" ht="15.75" x14ac:dyDescent="0.25">
      <c r="A11" s="1"/>
      <c r="B11" s="31" t="s">
        <v>169</v>
      </c>
      <c r="C11" s="32">
        <v>10944262</v>
      </c>
      <c r="D11" s="33">
        <v>61470</v>
      </c>
      <c r="E11" s="67">
        <f>E10+1</f>
        <v>57</v>
      </c>
      <c r="F11" s="28" t="s">
        <v>109</v>
      </c>
      <c r="G11" s="29" t="s">
        <v>159</v>
      </c>
      <c r="H11" s="28">
        <v>3400</v>
      </c>
      <c r="I11" s="28"/>
      <c r="J11" s="28">
        <v>900</v>
      </c>
      <c r="K11" s="28"/>
      <c r="L11" s="28"/>
      <c r="M11" s="28"/>
      <c r="N11" s="28">
        <v>2500</v>
      </c>
      <c r="O11" s="28"/>
      <c r="P11" s="28"/>
      <c r="Q11" s="28"/>
      <c r="R11" s="28"/>
      <c r="S11" s="28"/>
      <c r="T11" s="28"/>
      <c r="U11" s="28"/>
      <c r="V11" s="28"/>
      <c r="W11" s="28"/>
      <c r="X11" s="30" t="s">
        <v>106</v>
      </c>
      <c r="Y11" s="6"/>
      <c r="Z11" s="6"/>
      <c r="AA11" s="1"/>
      <c r="AB11" s="1"/>
      <c r="AC11" s="1"/>
      <c r="AD11" s="1"/>
      <c r="AE11" s="1"/>
    </row>
    <row r="12" spans="1:31" ht="15.75" x14ac:dyDescent="0.25">
      <c r="A12" s="1"/>
      <c r="B12" s="31" t="s">
        <v>177</v>
      </c>
      <c r="C12" s="32">
        <v>10944263</v>
      </c>
      <c r="D12" s="33">
        <v>106900</v>
      </c>
      <c r="E12" s="67">
        <f t="shared" ref="E12:E58" si="0">E11+1</f>
        <v>58</v>
      </c>
      <c r="F12" s="28" t="s">
        <v>108</v>
      </c>
      <c r="G12" s="29" t="s">
        <v>159</v>
      </c>
      <c r="H12" s="28">
        <v>5250</v>
      </c>
      <c r="I12" s="28"/>
      <c r="J12" s="28">
        <v>700</v>
      </c>
      <c r="K12" s="28"/>
      <c r="L12" s="28"/>
      <c r="M12" s="28"/>
      <c r="N12" s="28">
        <v>4550</v>
      </c>
      <c r="O12" s="28"/>
      <c r="P12" s="28"/>
      <c r="Q12" s="28"/>
      <c r="R12" s="28"/>
      <c r="S12" s="28"/>
      <c r="T12" s="28"/>
      <c r="U12" s="28"/>
      <c r="V12" s="28"/>
      <c r="W12" s="28"/>
      <c r="X12" s="30" t="s">
        <v>106</v>
      </c>
      <c r="Y12" s="6"/>
      <c r="Z12" s="6"/>
      <c r="AA12" s="1"/>
      <c r="AB12" s="1"/>
      <c r="AC12" s="1"/>
      <c r="AD12" s="1"/>
      <c r="AE12" s="1"/>
    </row>
    <row r="13" spans="1:31" ht="15.75" x14ac:dyDescent="0.25">
      <c r="A13" s="1"/>
      <c r="B13" s="31" t="s">
        <v>200</v>
      </c>
      <c r="C13" s="32">
        <v>10944264</v>
      </c>
      <c r="D13" s="33">
        <v>73520</v>
      </c>
      <c r="E13" s="67">
        <f t="shared" si="0"/>
        <v>59</v>
      </c>
      <c r="F13" s="28" t="s">
        <v>105</v>
      </c>
      <c r="G13" s="29" t="s">
        <v>159</v>
      </c>
      <c r="H13" s="28">
        <v>450</v>
      </c>
      <c r="I13" s="28"/>
      <c r="J13" s="28">
        <v>0</v>
      </c>
      <c r="K13" s="28"/>
      <c r="L13" s="28"/>
      <c r="M13" s="28"/>
      <c r="N13" s="28">
        <v>450</v>
      </c>
      <c r="O13" s="28"/>
      <c r="P13" s="28"/>
      <c r="Q13" s="28"/>
      <c r="R13" s="28"/>
      <c r="S13" s="28"/>
      <c r="T13" s="28"/>
      <c r="U13" s="28"/>
      <c r="V13" s="28"/>
      <c r="W13" s="28"/>
      <c r="X13" s="30" t="s">
        <v>106</v>
      </c>
      <c r="Y13" s="6"/>
      <c r="Z13" s="6"/>
      <c r="AA13" s="1"/>
      <c r="AB13" s="1"/>
      <c r="AC13" s="1"/>
      <c r="AD13" s="1"/>
      <c r="AE13" s="1"/>
    </row>
    <row r="14" spans="1:31" ht="15.75" x14ac:dyDescent="0.25">
      <c r="A14" s="1"/>
      <c r="B14" s="31" t="s">
        <v>200</v>
      </c>
      <c r="C14" s="32">
        <v>10944265</v>
      </c>
      <c r="D14" s="33">
        <v>100000</v>
      </c>
      <c r="E14" s="67">
        <f t="shared" si="0"/>
        <v>60</v>
      </c>
      <c r="F14" s="28" t="s">
        <v>111</v>
      </c>
      <c r="G14" s="29" t="s">
        <v>159</v>
      </c>
      <c r="H14" s="28">
        <v>2000</v>
      </c>
      <c r="I14" s="28"/>
      <c r="J14" s="28">
        <v>600</v>
      </c>
      <c r="K14" s="28"/>
      <c r="L14" s="28"/>
      <c r="M14" s="28"/>
      <c r="N14" s="28">
        <v>1400</v>
      </c>
      <c r="O14" s="28"/>
      <c r="P14" s="28"/>
      <c r="Q14" s="28"/>
      <c r="R14" s="28"/>
      <c r="S14" s="28"/>
      <c r="T14" s="28"/>
      <c r="U14" s="28"/>
      <c r="V14" s="28"/>
      <c r="W14" s="28"/>
      <c r="X14" s="30" t="s">
        <v>106</v>
      </c>
      <c r="Y14" s="6"/>
      <c r="Z14" s="6"/>
      <c r="AA14" s="1"/>
      <c r="AB14" s="1"/>
      <c r="AC14" s="1"/>
      <c r="AD14" s="1"/>
      <c r="AE14" s="1"/>
    </row>
    <row r="15" spans="1:31" ht="15.75" x14ac:dyDescent="0.25">
      <c r="A15" s="1"/>
      <c r="B15" s="31" t="s">
        <v>219</v>
      </c>
      <c r="C15" s="32">
        <v>10944266</v>
      </c>
      <c r="D15" s="12">
        <v>80070</v>
      </c>
      <c r="E15" s="67">
        <f t="shared" si="0"/>
        <v>61</v>
      </c>
      <c r="F15" s="28" t="s">
        <v>55</v>
      </c>
      <c r="G15" s="29" t="s">
        <v>159</v>
      </c>
      <c r="H15" s="28">
        <v>170</v>
      </c>
      <c r="I15" s="28"/>
      <c r="J15" s="28">
        <v>170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30" t="s">
        <v>166</v>
      </c>
      <c r="Y15" s="6"/>
      <c r="Z15" s="6"/>
      <c r="AA15" s="1"/>
      <c r="AB15" s="1"/>
      <c r="AC15" s="1"/>
      <c r="AD15" s="1"/>
      <c r="AE15" s="1"/>
    </row>
    <row r="16" spans="1:31" ht="15.75" x14ac:dyDescent="0.25">
      <c r="A16" s="1"/>
      <c r="B16" s="34" t="s">
        <v>225</v>
      </c>
      <c r="C16" s="32">
        <v>10944267</v>
      </c>
      <c r="D16" s="12">
        <v>221500</v>
      </c>
      <c r="E16" s="67">
        <f t="shared" si="0"/>
        <v>62</v>
      </c>
      <c r="F16" s="28" t="s">
        <v>55</v>
      </c>
      <c r="G16" s="29" t="s">
        <v>159</v>
      </c>
      <c r="H16" s="28">
        <v>340</v>
      </c>
      <c r="I16" s="28"/>
      <c r="J16" s="28"/>
      <c r="K16" s="28"/>
      <c r="L16" s="28"/>
      <c r="M16" s="28"/>
      <c r="N16" s="28">
        <v>340</v>
      </c>
      <c r="O16" s="28"/>
      <c r="P16" s="28"/>
      <c r="Q16" s="28"/>
      <c r="R16" s="28"/>
      <c r="S16" s="28"/>
      <c r="T16" s="28"/>
      <c r="U16" s="28"/>
      <c r="V16" s="28"/>
      <c r="W16" s="28"/>
      <c r="X16" s="30" t="s">
        <v>160</v>
      </c>
      <c r="Y16" s="6"/>
      <c r="Z16" s="6"/>
      <c r="AA16" s="1"/>
      <c r="AB16" s="1"/>
      <c r="AC16" s="1"/>
      <c r="AD16" s="1"/>
      <c r="AE16" s="1"/>
    </row>
    <row r="17" spans="1:31" ht="15.75" x14ac:dyDescent="0.25">
      <c r="A17" s="1"/>
      <c r="B17" s="34"/>
      <c r="C17" s="32"/>
      <c r="D17" s="12"/>
      <c r="E17" s="67">
        <f t="shared" si="0"/>
        <v>63</v>
      </c>
      <c r="F17" s="28" t="s">
        <v>161</v>
      </c>
      <c r="G17" s="29" t="s">
        <v>159</v>
      </c>
      <c r="H17" s="28">
        <v>400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>
        <v>400</v>
      </c>
      <c r="X17" s="30" t="s">
        <v>162</v>
      </c>
      <c r="Y17" s="6"/>
      <c r="Z17" s="6"/>
      <c r="AA17" s="1"/>
      <c r="AB17" s="1"/>
      <c r="AC17" s="1"/>
      <c r="AD17" s="1"/>
      <c r="AE17" s="1"/>
    </row>
    <row r="18" spans="1:31" ht="15.75" x14ac:dyDescent="0.25">
      <c r="A18" s="1"/>
      <c r="B18" s="34"/>
      <c r="C18" s="35"/>
      <c r="D18" s="12"/>
      <c r="E18" s="67">
        <f t="shared" si="0"/>
        <v>64</v>
      </c>
      <c r="F18" s="28" t="s">
        <v>163</v>
      </c>
      <c r="G18" s="29" t="s">
        <v>159</v>
      </c>
      <c r="H18" s="28">
        <v>4500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>
        <v>4500</v>
      </c>
      <c r="X18" s="30" t="s">
        <v>164</v>
      </c>
      <c r="Y18" s="6"/>
      <c r="Z18" s="6"/>
      <c r="AA18" s="1"/>
      <c r="AB18" s="1"/>
      <c r="AC18" s="1"/>
      <c r="AD18" s="1"/>
      <c r="AE18" s="1"/>
    </row>
    <row r="19" spans="1:31" ht="15.75" x14ac:dyDescent="0.25">
      <c r="A19" s="1"/>
      <c r="B19" s="34"/>
      <c r="C19" s="35"/>
      <c r="D19" s="12"/>
      <c r="E19" s="67">
        <f t="shared" si="0"/>
        <v>65</v>
      </c>
      <c r="F19" s="28" t="s">
        <v>165</v>
      </c>
      <c r="G19" s="29" t="s">
        <v>159</v>
      </c>
      <c r="H19" s="28">
        <v>1595</v>
      </c>
      <c r="I19" s="28"/>
      <c r="J19" s="28">
        <v>1595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30" t="s">
        <v>166</v>
      </c>
      <c r="Y19" s="6"/>
      <c r="Z19" s="6"/>
      <c r="AA19" s="1"/>
      <c r="AB19" s="1"/>
      <c r="AC19" s="1"/>
      <c r="AD19" s="1"/>
      <c r="AE19" s="1"/>
    </row>
    <row r="20" spans="1:31" ht="15.75" x14ac:dyDescent="0.25">
      <c r="A20" s="1"/>
      <c r="B20" s="34"/>
      <c r="C20" s="35"/>
      <c r="D20" s="12"/>
      <c r="E20" s="67">
        <f t="shared" si="0"/>
        <v>66</v>
      </c>
      <c r="F20" s="28" t="s">
        <v>167</v>
      </c>
      <c r="G20" s="29" t="s">
        <v>159</v>
      </c>
      <c r="H20" s="28">
        <v>1000</v>
      </c>
      <c r="I20" s="28"/>
      <c r="J20" s="28">
        <v>200</v>
      </c>
      <c r="K20" s="28"/>
      <c r="L20" s="28"/>
      <c r="M20" s="28"/>
      <c r="N20" s="28">
        <v>800</v>
      </c>
      <c r="O20" s="28"/>
      <c r="P20" s="28"/>
      <c r="Q20" s="28"/>
      <c r="R20" s="28"/>
      <c r="S20" s="28"/>
      <c r="T20" s="28"/>
      <c r="U20" s="28"/>
      <c r="V20" s="28"/>
      <c r="W20" s="28"/>
      <c r="X20" s="30" t="s">
        <v>106</v>
      </c>
      <c r="Y20" s="6"/>
      <c r="Z20" s="6"/>
      <c r="AA20" s="1"/>
      <c r="AB20" s="1"/>
      <c r="AC20" s="1"/>
      <c r="AD20" s="1"/>
      <c r="AE20" s="1"/>
    </row>
    <row r="21" spans="1:31" ht="15.75" x14ac:dyDescent="0.25">
      <c r="A21" s="1"/>
      <c r="B21" s="34"/>
      <c r="C21" s="35"/>
      <c r="D21" s="12"/>
      <c r="E21" s="67">
        <f t="shared" si="0"/>
        <v>67</v>
      </c>
      <c r="F21" s="28" t="s">
        <v>155</v>
      </c>
      <c r="G21" s="29" t="s">
        <v>159</v>
      </c>
      <c r="H21" s="28">
        <v>3000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>
        <v>3000</v>
      </c>
      <c r="X21" s="30" t="s">
        <v>168</v>
      </c>
      <c r="Y21" s="6"/>
      <c r="Z21" s="6"/>
      <c r="AA21" s="1"/>
      <c r="AB21" s="1"/>
      <c r="AC21" s="1"/>
      <c r="AD21" s="1"/>
      <c r="AE21" s="1"/>
    </row>
    <row r="22" spans="1:31" ht="15.75" x14ac:dyDescent="0.25">
      <c r="A22" s="1"/>
      <c r="B22" s="34"/>
      <c r="C22" s="35"/>
      <c r="D22" s="12"/>
      <c r="E22" s="67">
        <f t="shared" si="0"/>
        <v>68</v>
      </c>
      <c r="F22" s="28" t="s">
        <v>93</v>
      </c>
      <c r="G22" s="29" t="s">
        <v>159</v>
      </c>
      <c r="H22" s="28">
        <v>9780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>
        <v>9780</v>
      </c>
      <c r="X22" s="30" t="s">
        <v>170</v>
      </c>
      <c r="Y22" s="6"/>
      <c r="Z22" s="6"/>
      <c r="AA22" s="1"/>
      <c r="AB22" s="1"/>
      <c r="AC22" s="1"/>
      <c r="AD22" s="1"/>
      <c r="AE22" s="1"/>
    </row>
    <row r="23" spans="1:31" ht="15.75" x14ac:dyDescent="0.25">
      <c r="A23" s="1"/>
      <c r="B23" s="34"/>
      <c r="C23" s="35"/>
      <c r="D23" s="12"/>
      <c r="E23" s="67">
        <f t="shared" si="0"/>
        <v>69</v>
      </c>
      <c r="F23" s="28" t="s">
        <v>171</v>
      </c>
      <c r="G23" s="29" t="s">
        <v>159</v>
      </c>
      <c r="H23" s="28">
        <v>1900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>
        <v>1900</v>
      </c>
      <c r="X23" s="30" t="s">
        <v>172</v>
      </c>
      <c r="Y23" s="6"/>
      <c r="Z23" s="6"/>
      <c r="AA23" s="1"/>
      <c r="AB23" s="1"/>
      <c r="AC23" s="1"/>
      <c r="AD23" s="1"/>
      <c r="AE23" s="1"/>
    </row>
    <row r="24" spans="1:31" ht="15.75" x14ac:dyDescent="0.25">
      <c r="A24" s="1"/>
      <c r="B24" s="34"/>
      <c r="C24" s="35"/>
      <c r="D24" s="12"/>
      <c r="E24" s="67">
        <f t="shared" si="0"/>
        <v>70</v>
      </c>
      <c r="F24" s="28" t="s">
        <v>171</v>
      </c>
      <c r="G24" s="29" t="s">
        <v>159</v>
      </c>
      <c r="H24" s="28">
        <v>1900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>
        <v>1900</v>
      </c>
      <c r="X24" s="30" t="s">
        <v>173</v>
      </c>
      <c r="Y24" s="6"/>
      <c r="Z24" s="6"/>
      <c r="AA24" s="1"/>
      <c r="AB24" s="1"/>
      <c r="AC24" s="1"/>
      <c r="AD24" s="1"/>
      <c r="AE24" s="1"/>
    </row>
    <row r="25" spans="1:31" ht="15.75" x14ac:dyDescent="0.25">
      <c r="A25" s="1"/>
      <c r="B25" s="34"/>
      <c r="C25" s="35"/>
      <c r="D25" s="12"/>
      <c r="E25" s="67">
        <f t="shared" si="0"/>
        <v>71</v>
      </c>
      <c r="F25" s="28" t="s">
        <v>174</v>
      </c>
      <c r="G25" s="29" t="s">
        <v>159</v>
      </c>
      <c r="H25" s="28">
        <v>12000</v>
      </c>
      <c r="I25" s="28">
        <v>12000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30" t="s">
        <v>175</v>
      </c>
      <c r="Y25" s="6"/>
      <c r="Z25" s="6"/>
      <c r="AA25" s="1"/>
      <c r="AB25" s="1"/>
      <c r="AC25" s="1"/>
      <c r="AD25" s="1"/>
      <c r="AE25" s="1"/>
    </row>
    <row r="26" spans="1:31" ht="15.75" x14ac:dyDescent="0.25">
      <c r="A26" s="1"/>
      <c r="B26" s="34"/>
      <c r="C26" s="35"/>
      <c r="D26" s="12"/>
      <c r="E26" s="67">
        <f t="shared" si="0"/>
        <v>72</v>
      </c>
      <c r="F26" s="28" t="s">
        <v>93</v>
      </c>
      <c r="G26" s="29" t="s">
        <v>159</v>
      </c>
      <c r="H26" s="28">
        <v>3850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>
        <v>3850</v>
      </c>
      <c r="X26" s="30" t="s">
        <v>176</v>
      </c>
      <c r="Y26" s="6"/>
      <c r="Z26" s="6"/>
      <c r="AA26" s="1"/>
      <c r="AB26" s="1"/>
      <c r="AC26" s="1"/>
      <c r="AD26" s="1"/>
      <c r="AE26" s="1"/>
    </row>
    <row r="27" spans="1:31" ht="15.75" x14ac:dyDescent="0.25">
      <c r="A27" s="1"/>
      <c r="B27" s="34"/>
      <c r="C27" s="35"/>
      <c r="D27" s="12"/>
      <c r="E27" s="67">
        <f t="shared" si="0"/>
        <v>73</v>
      </c>
      <c r="F27" s="28" t="s">
        <v>178</v>
      </c>
      <c r="G27" s="29" t="s">
        <v>159</v>
      </c>
      <c r="H27" s="28">
        <v>8610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>
        <v>8610</v>
      </c>
      <c r="X27" s="30" t="s">
        <v>54</v>
      </c>
      <c r="Y27" s="6"/>
      <c r="Z27" s="6"/>
      <c r="AA27" s="1"/>
      <c r="AB27" s="1"/>
      <c r="AC27" s="1"/>
      <c r="AD27" s="1"/>
      <c r="AE27" s="1"/>
    </row>
    <row r="28" spans="1:31" ht="15.75" x14ac:dyDescent="0.25">
      <c r="A28" s="1"/>
      <c r="B28" s="34"/>
      <c r="C28" s="35"/>
      <c r="D28" s="12"/>
      <c r="E28" s="67">
        <f t="shared" si="0"/>
        <v>74</v>
      </c>
      <c r="F28" s="28" t="s">
        <v>179</v>
      </c>
      <c r="G28" s="29" t="s">
        <v>159</v>
      </c>
      <c r="H28" s="28">
        <v>50000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>
        <v>50000</v>
      </c>
      <c r="X28" s="30" t="s">
        <v>54</v>
      </c>
      <c r="Y28" s="6"/>
      <c r="Z28" s="6"/>
      <c r="AA28" s="1"/>
      <c r="AB28" s="1"/>
      <c r="AC28" s="1"/>
      <c r="AD28" s="1"/>
      <c r="AE28" s="1"/>
    </row>
    <row r="29" spans="1:31" ht="15.75" x14ac:dyDescent="0.25">
      <c r="A29" s="1"/>
      <c r="B29" s="34"/>
      <c r="C29" s="35"/>
      <c r="D29" s="12"/>
      <c r="E29" s="67">
        <f t="shared" si="0"/>
        <v>75</v>
      </c>
      <c r="F29" s="28" t="s">
        <v>180</v>
      </c>
      <c r="G29" s="29" t="s">
        <v>159</v>
      </c>
      <c r="H29" s="28">
        <v>7000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>
        <v>7000</v>
      </c>
      <c r="X29" s="30" t="s">
        <v>181</v>
      </c>
      <c r="Y29" s="6"/>
      <c r="Z29" s="6"/>
      <c r="AA29" s="1"/>
      <c r="AB29" s="1"/>
      <c r="AC29" s="1"/>
      <c r="AD29" s="1"/>
      <c r="AE29" s="1"/>
    </row>
    <row r="30" spans="1:31" ht="15.75" x14ac:dyDescent="0.25">
      <c r="A30" s="1"/>
      <c r="B30" s="34"/>
      <c r="C30" s="35"/>
      <c r="D30" s="12"/>
      <c r="E30" s="67">
        <f t="shared" si="0"/>
        <v>76</v>
      </c>
      <c r="F30" s="28" t="s">
        <v>184</v>
      </c>
      <c r="G30" s="29" t="s">
        <v>159</v>
      </c>
      <c r="H30" s="28">
        <v>500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>
        <v>500</v>
      </c>
      <c r="X30" s="68" t="s">
        <v>182</v>
      </c>
      <c r="Y30" s="6"/>
      <c r="Z30" s="6"/>
      <c r="AA30" s="1"/>
      <c r="AB30" s="1"/>
      <c r="AC30" s="1"/>
      <c r="AD30" s="1"/>
      <c r="AE30" s="1"/>
    </row>
    <row r="31" spans="1:31" ht="15.75" x14ac:dyDescent="0.25">
      <c r="A31" s="1"/>
      <c r="B31" s="34"/>
      <c r="C31" s="35"/>
      <c r="D31" s="12"/>
      <c r="E31" s="67">
        <f t="shared" si="0"/>
        <v>77</v>
      </c>
      <c r="F31" s="28" t="s">
        <v>183</v>
      </c>
      <c r="G31" s="29" t="s">
        <v>159</v>
      </c>
      <c r="H31" s="28">
        <v>2500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>
        <v>2500</v>
      </c>
      <c r="X31" s="30" t="s">
        <v>185</v>
      </c>
      <c r="Y31" s="6"/>
      <c r="Z31" s="6"/>
      <c r="AA31" s="1"/>
      <c r="AB31" s="1"/>
      <c r="AC31" s="1"/>
      <c r="AD31" s="1"/>
      <c r="AE31" s="1"/>
    </row>
    <row r="32" spans="1:31" ht="15.75" x14ac:dyDescent="0.25">
      <c r="A32" s="1"/>
      <c r="B32" s="34"/>
      <c r="C32" s="35"/>
      <c r="D32" s="12"/>
      <c r="E32" s="67">
        <f t="shared" si="0"/>
        <v>78</v>
      </c>
      <c r="F32" s="28" t="s">
        <v>186</v>
      </c>
      <c r="G32" s="29" t="s">
        <v>159</v>
      </c>
      <c r="H32" s="28">
        <v>160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>
        <v>160</v>
      </c>
      <c r="X32" s="30" t="s">
        <v>187</v>
      </c>
      <c r="Y32" s="6"/>
      <c r="Z32" s="6"/>
      <c r="AA32" s="1"/>
      <c r="AB32" s="1"/>
      <c r="AC32" s="1"/>
      <c r="AD32" s="1"/>
      <c r="AE32" s="1"/>
    </row>
    <row r="33" spans="1:31" ht="15.75" x14ac:dyDescent="0.25">
      <c r="A33" s="1"/>
      <c r="B33" s="34"/>
      <c r="C33" s="35"/>
      <c r="D33" s="12"/>
      <c r="E33" s="67">
        <f t="shared" si="0"/>
        <v>79</v>
      </c>
      <c r="F33" s="28" t="s">
        <v>188</v>
      </c>
      <c r="G33" s="29" t="s">
        <v>159</v>
      </c>
      <c r="H33" s="28">
        <v>350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>
        <v>350</v>
      </c>
      <c r="X33" s="30" t="s">
        <v>189</v>
      </c>
      <c r="Y33" s="6"/>
      <c r="Z33" s="6"/>
      <c r="AA33" s="1"/>
      <c r="AB33" s="1"/>
      <c r="AC33" s="1"/>
      <c r="AD33" s="1"/>
      <c r="AE33" s="1"/>
    </row>
    <row r="34" spans="1:31" ht="15.75" x14ac:dyDescent="0.25">
      <c r="A34" s="1"/>
      <c r="B34" s="34"/>
      <c r="C34" s="35"/>
      <c r="D34" s="12"/>
      <c r="E34" s="67">
        <f t="shared" si="0"/>
        <v>80</v>
      </c>
      <c r="F34" s="28" t="s">
        <v>52</v>
      </c>
      <c r="G34" s="29" t="s">
        <v>159</v>
      </c>
      <c r="H34" s="28">
        <v>5144</v>
      </c>
      <c r="I34" s="28"/>
      <c r="J34" s="28"/>
      <c r="K34" s="28"/>
      <c r="L34" s="28">
        <v>5144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30" t="s">
        <v>190</v>
      </c>
      <c r="Y34" s="6"/>
      <c r="Z34" s="6"/>
      <c r="AA34" s="1"/>
      <c r="AB34" s="1"/>
      <c r="AC34" s="1"/>
      <c r="AD34" s="1"/>
      <c r="AE34" s="1"/>
    </row>
    <row r="35" spans="1:31" ht="15.75" x14ac:dyDescent="0.25">
      <c r="A35" s="1"/>
      <c r="B35" s="34"/>
      <c r="C35" s="35"/>
      <c r="D35" s="12"/>
      <c r="E35" s="67">
        <f t="shared" si="0"/>
        <v>81</v>
      </c>
      <c r="F35" s="28" t="s">
        <v>52</v>
      </c>
      <c r="G35" s="29" t="s">
        <v>159</v>
      </c>
      <c r="H35" s="28">
        <v>8893</v>
      </c>
      <c r="I35" s="28"/>
      <c r="J35" s="28"/>
      <c r="K35" s="28"/>
      <c r="L35" s="28">
        <v>8893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30" t="s">
        <v>190</v>
      </c>
      <c r="Y35" s="6"/>
      <c r="Z35" s="6"/>
      <c r="AA35" s="1"/>
      <c r="AB35" s="1"/>
      <c r="AC35" s="1"/>
      <c r="AD35" s="1"/>
      <c r="AE35" s="1"/>
    </row>
    <row r="36" spans="1:31" ht="15.75" x14ac:dyDescent="0.25">
      <c r="A36" s="1"/>
      <c r="B36" s="34"/>
      <c r="C36" s="35"/>
      <c r="D36" s="12"/>
      <c r="E36" s="67">
        <f t="shared" si="0"/>
        <v>82</v>
      </c>
      <c r="F36" s="28" t="s">
        <v>52</v>
      </c>
      <c r="G36" s="29" t="s">
        <v>159</v>
      </c>
      <c r="H36" s="28">
        <v>190</v>
      </c>
      <c r="I36" s="28"/>
      <c r="J36" s="28"/>
      <c r="K36" s="28"/>
      <c r="L36" s="28">
        <v>190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30" t="s">
        <v>191</v>
      </c>
      <c r="Y36" s="6"/>
      <c r="Z36" s="6"/>
      <c r="AA36" s="1"/>
      <c r="AB36" s="1"/>
      <c r="AC36" s="1"/>
      <c r="AD36" s="1"/>
      <c r="AE36" s="1"/>
    </row>
    <row r="37" spans="1:31" ht="15.75" x14ac:dyDescent="0.25">
      <c r="A37" s="1"/>
      <c r="B37" s="34"/>
      <c r="C37" s="35"/>
      <c r="D37" s="12"/>
      <c r="E37" s="67">
        <f t="shared" si="0"/>
        <v>83</v>
      </c>
      <c r="F37" s="28" t="s">
        <v>180</v>
      </c>
      <c r="G37" s="29" t="s">
        <v>159</v>
      </c>
      <c r="H37" s="28">
        <v>2450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>
        <v>2450</v>
      </c>
      <c r="X37" s="30" t="s">
        <v>192</v>
      </c>
      <c r="Y37" s="6"/>
      <c r="Z37" s="6"/>
      <c r="AA37" s="1"/>
      <c r="AB37" s="1"/>
      <c r="AC37" s="1"/>
      <c r="AD37" s="1"/>
      <c r="AE37" s="1"/>
    </row>
    <row r="38" spans="1:31" ht="15.75" x14ac:dyDescent="0.25">
      <c r="A38" s="1"/>
      <c r="B38" s="34"/>
      <c r="C38" s="35"/>
      <c r="D38" s="12"/>
      <c r="E38" s="67">
        <f t="shared" si="0"/>
        <v>84</v>
      </c>
      <c r="F38" s="28" t="s">
        <v>110</v>
      </c>
      <c r="G38" s="29" t="s">
        <v>159</v>
      </c>
      <c r="H38" s="28">
        <v>450</v>
      </c>
      <c r="I38" s="28"/>
      <c r="J38" s="28">
        <v>100</v>
      </c>
      <c r="K38" s="28"/>
      <c r="L38" s="28"/>
      <c r="M38" s="28"/>
      <c r="N38" s="28">
        <v>350</v>
      </c>
      <c r="O38" s="28"/>
      <c r="P38" s="28"/>
      <c r="Q38" s="28"/>
      <c r="R38" s="28"/>
      <c r="S38" s="28"/>
      <c r="T38" s="28"/>
      <c r="U38" s="28"/>
      <c r="V38" s="28"/>
      <c r="W38" s="28"/>
      <c r="X38" s="30" t="s">
        <v>106</v>
      </c>
      <c r="Y38" s="6"/>
      <c r="Z38" s="6"/>
      <c r="AA38" s="1"/>
      <c r="AB38" s="1"/>
      <c r="AC38" s="1"/>
      <c r="AD38" s="1"/>
      <c r="AE38" s="1"/>
    </row>
    <row r="39" spans="1:31" ht="15.75" x14ac:dyDescent="0.25">
      <c r="A39" s="1"/>
      <c r="B39" s="34"/>
      <c r="C39" s="35"/>
      <c r="D39" s="12"/>
      <c r="E39" s="67">
        <f t="shared" si="0"/>
        <v>85</v>
      </c>
      <c r="F39" s="28" t="s">
        <v>112</v>
      </c>
      <c r="G39" s="29" t="s">
        <v>159</v>
      </c>
      <c r="H39" s="28">
        <v>500</v>
      </c>
      <c r="I39" s="28"/>
      <c r="J39" s="28">
        <v>100</v>
      </c>
      <c r="K39" s="28"/>
      <c r="L39" s="28"/>
      <c r="M39" s="28"/>
      <c r="N39" s="28">
        <v>400</v>
      </c>
      <c r="O39" s="28"/>
      <c r="P39" s="28"/>
      <c r="Q39" s="28"/>
      <c r="R39" s="28"/>
      <c r="S39" s="28"/>
      <c r="T39" s="28"/>
      <c r="U39" s="28"/>
      <c r="V39" s="28"/>
      <c r="W39" s="28"/>
      <c r="X39" s="30" t="s">
        <v>106</v>
      </c>
      <c r="Y39" s="6"/>
      <c r="Z39" s="6"/>
      <c r="AA39" s="1"/>
      <c r="AB39" s="1"/>
      <c r="AC39" s="1"/>
      <c r="AD39" s="1"/>
      <c r="AE39" s="1"/>
    </row>
    <row r="40" spans="1:31" ht="15.75" x14ac:dyDescent="0.25">
      <c r="A40" s="1"/>
      <c r="B40" s="34"/>
      <c r="C40" s="35"/>
      <c r="D40" s="12"/>
      <c r="E40" s="67">
        <f t="shared" si="0"/>
        <v>86</v>
      </c>
      <c r="F40" s="28" t="s">
        <v>193</v>
      </c>
      <c r="G40" s="29" t="s">
        <v>159</v>
      </c>
      <c r="H40" s="28">
        <v>8952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>
        <v>8952</v>
      </c>
      <c r="X40" s="30" t="s">
        <v>194</v>
      </c>
      <c r="Y40" s="6"/>
      <c r="Z40" s="6"/>
      <c r="AA40" s="1"/>
      <c r="AB40" s="1"/>
      <c r="AC40" s="1"/>
      <c r="AD40" s="1"/>
      <c r="AE40" s="1"/>
    </row>
    <row r="41" spans="1:31" ht="15.75" x14ac:dyDescent="0.25">
      <c r="A41" s="1"/>
      <c r="B41" s="34"/>
      <c r="C41" s="35"/>
      <c r="D41" s="12"/>
      <c r="E41" s="67">
        <f t="shared" si="0"/>
        <v>87</v>
      </c>
      <c r="F41" s="28" t="s">
        <v>195</v>
      </c>
      <c r="G41" s="29" t="s">
        <v>159</v>
      </c>
      <c r="H41" s="28">
        <v>3230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>
        <v>3230</v>
      </c>
      <c r="X41" s="30" t="s">
        <v>196</v>
      </c>
      <c r="Y41" s="6"/>
      <c r="Z41" s="6"/>
      <c r="AA41" s="1"/>
      <c r="AB41" s="1"/>
      <c r="AC41" s="1"/>
      <c r="AD41" s="1"/>
      <c r="AE41" s="1"/>
    </row>
    <row r="42" spans="1:31" ht="15.75" x14ac:dyDescent="0.25">
      <c r="A42" s="1"/>
      <c r="B42" s="34"/>
      <c r="C42" s="35"/>
      <c r="D42" s="12"/>
      <c r="E42" s="67">
        <f t="shared" si="0"/>
        <v>88</v>
      </c>
      <c r="F42" s="28" t="s">
        <v>193</v>
      </c>
      <c r="G42" s="29" t="s">
        <v>159</v>
      </c>
      <c r="H42" s="28">
        <v>9119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>
        <v>9119</v>
      </c>
      <c r="X42" s="30" t="s">
        <v>197</v>
      </c>
      <c r="Y42" s="6"/>
      <c r="Z42" s="6"/>
      <c r="AA42" s="1"/>
      <c r="AB42" s="1"/>
      <c r="AC42" s="1"/>
      <c r="AD42" s="1"/>
      <c r="AE42" s="1"/>
    </row>
    <row r="43" spans="1:31" ht="15.75" x14ac:dyDescent="0.25">
      <c r="A43" s="1"/>
      <c r="B43" s="34"/>
      <c r="C43" s="35"/>
      <c r="D43" s="12"/>
      <c r="E43" s="67">
        <f t="shared" si="0"/>
        <v>89</v>
      </c>
      <c r="F43" s="28" t="s">
        <v>198</v>
      </c>
      <c r="G43" s="29" t="s">
        <v>159</v>
      </c>
      <c r="H43" s="28">
        <v>7500</v>
      </c>
      <c r="I43" s="28"/>
      <c r="J43" s="28"/>
      <c r="K43" s="28"/>
      <c r="L43" s="28"/>
      <c r="M43" s="28"/>
      <c r="N43" s="28"/>
      <c r="O43" s="28">
        <v>7500</v>
      </c>
      <c r="P43" s="28"/>
      <c r="Q43" s="28"/>
      <c r="R43" s="28"/>
      <c r="S43" s="28"/>
      <c r="T43" s="28"/>
      <c r="U43" s="28"/>
      <c r="V43" s="28"/>
      <c r="W43" s="28"/>
      <c r="X43" s="30" t="s">
        <v>199</v>
      </c>
      <c r="Y43" s="6"/>
      <c r="Z43" s="6"/>
      <c r="AA43" s="1"/>
      <c r="AB43" s="1"/>
      <c r="AC43" s="1"/>
      <c r="AD43" s="1"/>
      <c r="AE43" s="1"/>
    </row>
    <row r="44" spans="1:31" ht="15.75" x14ac:dyDescent="0.25">
      <c r="A44" s="1"/>
      <c r="B44" s="34"/>
      <c r="C44" s="35"/>
      <c r="D44" s="12"/>
      <c r="E44" s="67">
        <f t="shared" si="0"/>
        <v>90</v>
      </c>
      <c r="F44" s="28" t="s">
        <v>201</v>
      </c>
      <c r="G44" s="29" t="s">
        <v>159</v>
      </c>
      <c r="H44" s="28">
        <v>3940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>
        <v>3940</v>
      </c>
      <c r="U44" s="28"/>
      <c r="V44" s="28"/>
      <c r="W44" s="28"/>
      <c r="X44" s="30" t="s">
        <v>202</v>
      </c>
      <c r="Y44" s="6"/>
      <c r="Z44" s="6"/>
      <c r="AA44" s="1"/>
      <c r="AB44" s="1"/>
      <c r="AC44" s="1"/>
      <c r="AD44" s="1"/>
      <c r="AE44" s="1"/>
    </row>
    <row r="45" spans="1:31" ht="15.75" x14ac:dyDescent="0.25">
      <c r="A45" s="1"/>
      <c r="B45" s="34"/>
      <c r="C45" s="35"/>
      <c r="D45" s="12"/>
      <c r="E45" s="67">
        <f t="shared" si="0"/>
        <v>91</v>
      </c>
      <c r="F45" s="28" t="s">
        <v>113</v>
      </c>
      <c r="G45" s="29" t="s">
        <v>159</v>
      </c>
      <c r="H45" s="28">
        <v>3535</v>
      </c>
      <c r="I45" s="28"/>
      <c r="J45" s="28"/>
      <c r="K45" s="28"/>
      <c r="L45" s="28"/>
      <c r="M45" s="28"/>
      <c r="N45" s="28">
        <v>2535</v>
      </c>
      <c r="O45" s="28"/>
      <c r="P45" s="28"/>
      <c r="Q45" s="28"/>
      <c r="R45" s="28"/>
      <c r="S45" s="28"/>
      <c r="T45" s="28"/>
      <c r="U45" s="28"/>
      <c r="V45" s="28"/>
      <c r="W45" s="28"/>
      <c r="X45" s="30" t="s">
        <v>203</v>
      </c>
      <c r="Y45" s="6"/>
      <c r="Z45" s="6"/>
      <c r="AA45" s="1"/>
      <c r="AB45" s="1"/>
      <c r="AC45" s="1"/>
      <c r="AD45" s="1"/>
      <c r="AE45" s="1"/>
    </row>
    <row r="46" spans="1:31" ht="15.75" x14ac:dyDescent="0.25">
      <c r="A46" s="1"/>
      <c r="B46" s="34"/>
      <c r="C46" s="35"/>
      <c r="D46" s="12"/>
      <c r="E46" s="67">
        <f t="shared" si="0"/>
        <v>92</v>
      </c>
      <c r="F46" s="28" t="s">
        <v>115</v>
      </c>
      <c r="G46" s="29" t="s">
        <v>159</v>
      </c>
      <c r="H46" s="28">
        <v>2430</v>
      </c>
      <c r="I46" s="28"/>
      <c r="J46" s="28"/>
      <c r="K46" s="28"/>
      <c r="L46" s="28"/>
      <c r="M46" s="28"/>
      <c r="N46" s="28">
        <v>2430</v>
      </c>
      <c r="O46" s="28"/>
      <c r="P46" s="28"/>
      <c r="Q46" s="28"/>
      <c r="R46" s="28"/>
      <c r="S46" s="28"/>
      <c r="T46" s="28"/>
      <c r="U46" s="28"/>
      <c r="V46" s="28"/>
      <c r="W46" s="28"/>
      <c r="X46" s="30" t="s">
        <v>203</v>
      </c>
      <c r="Y46" s="6"/>
      <c r="Z46" s="6"/>
      <c r="AA46" s="1"/>
      <c r="AB46" s="1"/>
      <c r="AC46" s="1"/>
      <c r="AD46" s="1"/>
      <c r="AE46" s="1"/>
    </row>
    <row r="47" spans="1:31" ht="15.75" x14ac:dyDescent="0.25">
      <c r="A47" s="1"/>
      <c r="B47" s="34"/>
      <c r="C47" s="35"/>
      <c r="D47" s="12"/>
      <c r="E47" s="67">
        <f t="shared" si="0"/>
        <v>93</v>
      </c>
      <c r="F47" s="28" t="s">
        <v>204</v>
      </c>
      <c r="G47" s="29" t="s">
        <v>159</v>
      </c>
      <c r="H47" s="28">
        <v>3500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>
        <v>3500</v>
      </c>
      <c r="X47" s="30" t="s">
        <v>205</v>
      </c>
      <c r="Y47" s="6"/>
      <c r="Z47" s="6"/>
      <c r="AA47" s="1"/>
      <c r="AB47" s="1"/>
      <c r="AC47" s="1"/>
      <c r="AD47" s="1"/>
      <c r="AE47" s="1"/>
    </row>
    <row r="48" spans="1:31" ht="15.75" x14ac:dyDescent="0.25">
      <c r="A48" s="1"/>
      <c r="B48" s="34"/>
      <c r="C48" s="35"/>
      <c r="D48" s="12"/>
      <c r="E48" s="67">
        <f t="shared" si="0"/>
        <v>94</v>
      </c>
      <c r="F48" s="28" t="s">
        <v>206</v>
      </c>
      <c r="G48" s="29" t="s">
        <v>159</v>
      </c>
      <c r="H48" s="28">
        <v>1000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>
        <v>1000</v>
      </c>
      <c r="X48" s="30" t="s">
        <v>207</v>
      </c>
      <c r="Y48" s="6"/>
      <c r="Z48" s="6"/>
      <c r="AA48" s="1"/>
      <c r="AB48" s="1"/>
      <c r="AC48" s="1"/>
      <c r="AD48" s="1"/>
      <c r="AE48" s="1"/>
    </row>
    <row r="49" spans="1:31" ht="15.75" x14ac:dyDescent="0.25">
      <c r="A49" s="1"/>
      <c r="B49" s="34"/>
      <c r="C49" s="35"/>
      <c r="D49" s="12"/>
      <c r="E49" s="67">
        <f t="shared" si="0"/>
        <v>95</v>
      </c>
      <c r="F49" s="28" t="s">
        <v>208</v>
      </c>
      <c r="G49" s="29" t="s">
        <v>159</v>
      </c>
      <c r="H49" s="28">
        <v>200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>
        <v>200</v>
      </c>
      <c r="X49" s="30" t="s">
        <v>209</v>
      </c>
      <c r="Y49" s="6"/>
      <c r="Z49" s="6"/>
      <c r="AA49" s="1"/>
      <c r="AB49" s="1"/>
      <c r="AC49" s="1"/>
      <c r="AD49" s="1"/>
      <c r="AE49" s="1"/>
    </row>
    <row r="50" spans="1:31" ht="15.75" x14ac:dyDescent="0.25">
      <c r="A50" s="1"/>
      <c r="B50" s="34"/>
      <c r="C50" s="35"/>
      <c r="D50" s="12"/>
      <c r="E50" s="67">
        <f t="shared" si="0"/>
        <v>96</v>
      </c>
      <c r="F50" s="28" t="s">
        <v>210</v>
      </c>
      <c r="G50" s="29" t="s">
        <v>159</v>
      </c>
      <c r="H50" s="28">
        <v>240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>
        <v>240</v>
      </c>
      <c r="X50" s="30" t="s">
        <v>211</v>
      </c>
      <c r="Y50" s="6"/>
      <c r="Z50" s="6"/>
      <c r="AA50" s="1"/>
      <c r="AB50" s="1"/>
      <c r="AC50" s="1"/>
      <c r="AD50" s="1"/>
      <c r="AE50" s="1"/>
    </row>
    <row r="51" spans="1:31" ht="15.75" x14ac:dyDescent="0.25">
      <c r="A51" s="1"/>
      <c r="B51" s="34"/>
      <c r="C51" s="35"/>
      <c r="D51" s="12"/>
      <c r="E51" s="67">
        <f t="shared" si="0"/>
        <v>97</v>
      </c>
      <c r="F51" s="28" t="s">
        <v>212</v>
      </c>
      <c r="G51" s="29" t="s">
        <v>159</v>
      </c>
      <c r="H51" s="28">
        <v>500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>
        <v>500</v>
      </c>
      <c r="X51" s="30" t="s">
        <v>213</v>
      </c>
      <c r="Y51" s="6"/>
      <c r="Z51" s="6"/>
      <c r="AA51" s="1"/>
      <c r="AB51" s="1"/>
      <c r="AC51" s="1"/>
      <c r="AD51" s="1"/>
      <c r="AE51" s="1"/>
    </row>
    <row r="52" spans="1:31" ht="15.75" customHeight="1" x14ac:dyDescent="0.25">
      <c r="A52" s="1"/>
      <c r="B52" s="34"/>
      <c r="C52" s="35"/>
      <c r="D52" s="12"/>
      <c r="E52" s="67">
        <f t="shared" si="0"/>
        <v>98</v>
      </c>
      <c r="F52" s="28" t="s">
        <v>214</v>
      </c>
      <c r="G52" s="29" t="s">
        <v>159</v>
      </c>
      <c r="H52" s="28">
        <v>1000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>
        <v>1000</v>
      </c>
      <c r="X52" s="30" t="s">
        <v>215</v>
      </c>
      <c r="Y52" s="6"/>
      <c r="Z52" s="6"/>
      <c r="AA52" s="1"/>
      <c r="AB52" s="1"/>
      <c r="AC52" s="1"/>
      <c r="AD52" s="1"/>
      <c r="AE52" s="1"/>
    </row>
    <row r="53" spans="1:31" ht="15.75" x14ac:dyDescent="0.25">
      <c r="A53" s="1"/>
      <c r="B53" s="34"/>
      <c r="C53" s="35"/>
      <c r="D53" s="12"/>
      <c r="E53" s="67">
        <f t="shared" si="0"/>
        <v>99</v>
      </c>
      <c r="F53" s="28" t="s">
        <v>216</v>
      </c>
      <c r="G53" s="29" t="s">
        <v>159</v>
      </c>
      <c r="H53" s="28">
        <v>200</v>
      </c>
      <c r="I53" s="28"/>
      <c r="J53" s="28"/>
      <c r="K53" s="28"/>
      <c r="L53" s="28"/>
      <c r="M53" s="28"/>
      <c r="N53" s="28">
        <v>200</v>
      </c>
      <c r="O53" s="28"/>
      <c r="P53" s="28"/>
      <c r="Q53" s="28"/>
      <c r="R53" s="28"/>
      <c r="S53" s="28"/>
      <c r="T53" s="28"/>
      <c r="U53" s="28"/>
      <c r="V53" s="28"/>
      <c r="W53" s="28"/>
      <c r="X53" s="30" t="s">
        <v>217</v>
      </c>
      <c r="Y53" s="6"/>
      <c r="Z53" s="6"/>
      <c r="AA53" s="1"/>
      <c r="AB53" s="1"/>
      <c r="AC53" s="1"/>
      <c r="AD53" s="1"/>
      <c r="AE53" s="1"/>
    </row>
    <row r="54" spans="1:31" ht="15.75" x14ac:dyDescent="0.25">
      <c r="A54" s="1"/>
      <c r="B54" s="34"/>
      <c r="C54" s="35"/>
      <c r="D54" s="12"/>
      <c r="E54" s="67">
        <f t="shared" si="0"/>
        <v>100</v>
      </c>
      <c r="F54" s="28" t="s">
        <v>100</v>
      </c>
      <c r="G54" s="29" t="s">
        <v>159</v>
      </c>
      <c r="H54" s="28">
        <v>6375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>
        <v>6375</v>
      </c>
      <c r="T54" s="28"/>
      <c r="U54" s="28"/>
      <c r="V54" s="28"/>
      <c r="W54" s="28"/>
      <c r="X54" s="30" t="s">
        <v>218</v>
      </c>
      <c r="Y54" s="6"/>
      <c r="Z54" s="6"/>
      <c r="AA54" s="1"/>
      <c r="AB54" s="1"/>
      <c r="AC54" s="1"/>
      <c r="AD54" s="1"/>
      <c r="AE54" s="1"/>
    </row>
    <row r="55" spans="1:31" ht="15.75" x14ac:dyDescent="0.25">
      <c r="A55" s="1"/>
      <c r="B55" s="34"/>
      <c r="C55" s="35"/>
      <c r="D55" s="12"/>
      <c r="E55" s="67">
        <f t="shared" si="0"/>
        <v>101</v>
      </c>
      <c r="F55" s="28" t="s">
        <v>220</v>
      </c>
      <c r="G55" s="29" t="s">
        <v>159</v>
      </c>
      <c r="H55" s="28">
        <v>5000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>
        <v>5000</v>
      </c>
      <c r="X55" s="30" t="s">
        <v>221</v>
      </c>
      <c r="Y55" s="6"/>
      <c r="Z55" s="6"/>
      <c r="AA55" s="1"/>
      <c r="AB55" s="1"/>
      <c r="AC55" s="1"/>
      <c r="AD55" s="1"/>
      <c r="AE55" s="1"/>
    </row>
    <row r="56" spans="1:31" ht="15.75" x14ac:dyDescent="0.25">
      <c r="A56" s="1"/>
      <c r="B56" s="34"/>
      <c r="C56" s="35"/>
      <c r="D56" s="12"/>
      <c r="E56" s="67">
        <f t="shared" si="0"/>
        <v>102</v>
      </c>
      <c r="F56" s="28" t="s">
        <v>222</v>
      </c>
      <c r="G56" s="29" t="s">
        <v>159</v>
      </c>
      <c r="H56" s="28">
        <v>4500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>
        <v>4500</v>
      </c>
      <c r="X56" s="30" t="s">
        <v>221</v>
      </c>
      <c r="Y56" s="6"/>
      <c r="Z56" s="6"/>
      <c r="AA56" s="1"/>
      <c r="AB56" s="1"/>
      <c r="AC56" s="1"/>
      <c r="AD56" s="1"/>
      <c r="AE56" s="1"/>
    </row>
    <row r="57" spans="1:31" ht="15.75" x14ac:dyDescent="0.25">
      <c r="A57" s="1"/>
      <c r="B57" s="34"/>
      <c r="C57" s="35"/>
      <c r="D57" s="12"/>
      <c r="E57" s="67">
        <f t="shared" si="0"/>
        <v>103</v>
      </c>
      <c r="F57" s="28" t="s">
        <v>222</v>
      </c>
      <c r="G57" s="29" t="s">
        <v>159</v>
      </c>
      <c r="H57" s="28">
        <v>4500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>
        <v>4500</v>
      </c>
      <c r="X57" s="30" t="s">
        <v>221</v>
      </c>
      <c r="Y57" s="6"/>
      <c r="Z57" s="6"/>
      <c r="AA57" s="1"/>
      <c r="AB57" s="1"/>
      <c r="AC57" s="1"/>
      <c r="AD57" s="1"/>
      <c r="AE57" s="1"/>
    </row>
    <row r="58" spans="1:31" ht="16.5" thickBot="1" x14ac:dyDescent="0.3">
      <c r="A58" s="1"/>
      <c r="B58" s="34"/>
      <c r="C58" s="35"/>
      <c r="D58" s="12"/>
      <c r="E58" s="67">
        <f t="shared" si="0"/>
        <v>104</v>
      </c>
      <c r="F58" s="28" t="s">
        <v>223</v>
      </c>
      <c r="G58" s="29" t="s">
        <v>159</v>
      </c>
      <c r="H58" s="28">
        <v>240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>
        <v>240</v>
      </c>
      <c r="X58" s="30" t="s">
        <v>224</v>
      </c>
      <c r="Y58" s="6"/>
      <c r="Z58" s="6"/>
      <c r="AA58" s="1"/>
      <c r="AB58" s="1"/>
      <c r="AC58" s="1"/>
      <c r="AD58" s="1"/>
      <c r="AE58" s="1"/>
    </row>
    <row r="59" spans="1:31" ht="16.5" thickBot="1" x14ac:dyDescent="0.3">
      <c r="A59" s="1"/>
      <c r="B59" s="36"/>
      <c r="C59" s="37"/>
      <c r="D59" s="38">
        <f>SUM(D10:D58)</f>
        <v>1125855</v>
      </c>
      <c r="E59" s="39"/>
      <c r="F59" s="40"/>
      <c r="G59" s="41"/>
      <c r="H59" s="40">
        <f t="shared" ref="H59:W59" si="1">SUM(H10:H58)</f>
        <v>213643</v>
      </c>
      <c r="I59" s="40">
        <f t="shared" si="1"/>
        <v>12000</v>
      </c>
      <c r="J59" s="40">
        <f t="shared" si="1"/>
        <v>7065</v>
      </c>
      <c r="K59" s="40">
        <f t="shared" si="1"/>
        <v>0</v>
      </c>
      <c r="L59" s="40">
        <f t="shared" si="1"/>
        <v>14227</v>
      </c>
      <c r="M59" s="40">
        <f t="shared" si="1"/>
        <v>0</v>
      </c>
      <c r="N59" s="40">
        <f t="shared" si="1"/>
        <v>22655</v>
      </c>
      <c r="O59" s="40">
        <f t="shared" si="1"/>
        <v>7500</v>
      </c>
      <c r="P59" s="40">
        <f t="shared" si="1"/>
        <v>0</v>
      </c>
      <c r="Q59" s="40">
        <f t="shared" si="1"/>
        <v>0</v>
      </c>
      <c r="R59" s="40">
        <f t="shared" si="1"/>
        <v>0</v>
      </c>
      <c r="S59" s="40">
        <f t="shared" si="1"/>
        <v>6375</v>
      </c>
      <c r="T59" s="40">
        <f t="shared" si="1"/>
        <v>3940</v>
      </c>
      <c r="U59" s="40">
        <f t="shared" si="1"/>
        <v>0</v>
      </c>
      <c r="V59" s="40">
        <f t="shared" si="1"/>
        <v>0</v>
      </c>
      <c r="W59" s="40">
        <f t="shared" si="1"/>
        <v>138881</v>
      </c>
      <c r="X59" s="42"/>
      <c r="Y59" s="6"/>
      <c r="Z59" s="6"/>
      <c r="AA59" s="1"/>
      <c r="AB59" s="1"/>
      <c r="AC59" s="1"/>
      <c r="AD59" s="1"/>
      <c r="AE59" s="1"/>
    </row>
    <row r="60" spans="1:31" ht="15.75" x14ac:dyDescent="0.25">
      <c r="A60" s="1"/>
      <c r="B60" s="43"/>
      <c r="C60" s="44"/>
      <c r="D60" s="44"/>
      <c r="E60" s="44"/>
      <c r="F60" s="44"/>
      <c r="G60" s="43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"/>
      <c r="Z60" s="4"/>
      <c r="AA60" s="1"/>
      <c r="AB60" s="1"/>
      <c r="AC60" s="1"/>
      <c r="AD60" s="1"/>
      <c r="AE60" s="1"/>
    </row>
    <row r="61" spans="1:31" ht="15.75" x14ac:dyDescent="0.25">
      <c r="A61" s="1"/>
      <c r="B61" s="45"/>
      <c r="C61" s="46"/>
      <c r="D61" s="47"/>
      <c r="E61" s="47"/>
      <c r="F61" s="44" t="s">
        <v>58</v>
      </c>
      <c r="G61" s="45"/>
      <c r="H61" s="32">
        <f>D59-H59</f>
        <v>912212</v>
      </c>
      <c r="I61" s="46" t="s">
        <v>59</v>
      </c>
      <c r="J61" s="46" t="s">
        <v>60</v>
      </c>
      <c r="K61" s="46" t="s">
        <v>61</v>
      </c>
      <c r="L61" s="46" t="s">
        <v>62</v>
      </c>
      <c r="M61" s="46" t="s">
        <v>63</v>
      </c>
      <c r="N61" s="46" t="s">
        <v>64</v>
      </c>
      <c r="O61" s="46"/>
      <c r="P61" s="46" t="s">
        <v>65</v>
      </c>
      <c r="Q61" s="46" t="s">
        <v>66</v>
      </c>
      <c r="R61" s="46" t="s">
        <v>67</v>
      </c>
      <c r="S61" s="46" t="s">
        <v>68</v>
      </c>
      <c r="T61" s="46" t="s">
        <v>69</v>
      </c>
      <c r="U61" s="46" t="s">
        <v>70</v>
      </c>
      <c r="V61" s="46" t="s">
        <v>71</v>
      </c>
      <c r="W61" s="46"/>
      <c r="X61" s="47"/>
      <c r="Y61" s="4"/>
      <c r="Z61" s="4"/>
      <c r="AA61" s="1"/>
      <c r="AB61" s="1"/>
      <c r="AC61" s="1"/>
      <c r="AD61" s="1"/>
      <c r="AE61" s="1"/>
    </row>
    <row r="62" spans="1:31" ht="15.75" x14ac:dyDescent="0.25">
      <c r="A62" s="1"/>
      <c r="B62" s="45"/>
      <c r="C62" s="46"/>
      <c r="D62" s="46"/>
      <c r="E62" s="46"/>
      <c r="F62" s="46"/>
      <c r="G62" s="45"/>
      <c r="H62" s="48"/>
      <c r="I62" s="49"/>
      <c r="J62" s="49"/>
      <c r="K62" s="49"/>
      <c r="L62" s="49"/>
      <c r="M62" s="49"/>
      <c r="N62" s="49"/>
      <c r="O62" s="46"/>
      <c r="P62" s="49"/>
      <c r="Q62" s="49"/>
      <c r="R62" s="49"/>
      <c r="S62" s="49"/>
      <c r="T62" s="49"/>
      <c r="U62" s="49"/>
      <c r="V62" s="49"/>
      <c r="W62" s="46"/>
      <c r="X62" s="46"/>
      <c r="Y62" s="4"/>
      <c r="Z62" s="4"/>
      <c r="AA62" s="1"/>
      <c r="AB62" s="1"/>
      <c r="AC62" s="1"/>
      <c r="AD62" s="1"/>
      <c r="AE62" s="1"/>
    </row>
    <row r="63" spans="1:31" ht="15.75" x14ac:dyDescent="0.25">
      <c r="A63" s="1"/>
      <c r="B63" s="45"/>
      <c r="C63" s="46"/>
      <c r="D63" s="46"/>
      <c r="E63" s="46"/>
      <c r="F63" s="46"/>
      <c r="G63" s="45"/>
      <c r="H63" s="46"/>
      <c r="I63" s="49"/>
      <c r="J63" s="49"/>
      <c r="K63" s="49"/>
      <c r="L63" s="49"/>
      <c r="M63" s="49"/>
      <c r="N63" s="49"/>
      <c r="O63" s="46"/>
      <c r="P63" s="46"/>
      <c r="Q63" s="49"/>
      <c r="R63" s="49"/>
      <c r="S63" s="49"/>
      <c r="T63" s="49"/>
      <c r="U63" s="49"/>
      <c r="V63" s="49"/>
      <c r="W63" s="46"/>
      <c r="X63" s="46"/>
      <c r="Y63" s="4"/>
      <c r="Z63" s="4"/>
      <c r="AA63" s="1"/>
      <c r="AB63" s="1"/>
      <c r="AC63" s="1"/>
      <c r="AD63" s="1"/>
      <c r="AE63" s="1"/>
    </row>
    <row r="64" spans="1:31" ht="15.75" x14ac:dyDescent="0.25">
      <c r="A64" s="1"/>
      <c r="B64" s="45"/>
      <c r="C64" s="27"/>
      <c r="D64" s="46"/>
      <c r="E64" s="46"/>
      <c r="F64" s="46" t="s">
        <v>72</v>
      </c>
      <c r="G64" s="45"/>
      <c r="H64" s="46">
        <f>H61</f>
        <v>912212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"/>
      <c r="Z64" s="4"/>
      <c r="AA64" s="1"/>
      <c r="AB64" s="1"/>
      <c r="AC64" s="1"/>
      <c r="AD64" s="1"/>
      <c r="AE64" s="1"/>
    </row>
    <row r="65" spans="1:31" ht="15.75" x14ac:dyDescent="0.25">
      <c r="A65" s="1"/>
      <c r="B65" s="45"/>
      <c r="C65" s="27"/>
      <c r="D65" s="46"/>
      <c r="E65" s="46"/>
      <c r="F65" s="44" t="s">
        <v>73</v>
      </c>
      <c r="G65" s="50"/>
      <c r="H65" s="46">
        <f>-403000</f>
        <v>-403000</v>
      </c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1"/>
      <c r="Z65" s="1"/>
      <c r="AA65" s="1"/>
      <c r="AB65" s="1"/>
      <c r="AC65" s="1"/>
      <c r="AD65" s="1"/>
      <c r="AE65" s="1"/>
    </row>
    <row r="66" spans="1:31" ht="15.75" x14ac:dyDescent="0.25">
      <c r="A66" s="1"/>
      <c r="B66" s="45"/>
      <c r="C66" s="27"/>
      <c r="D66" s="46"/>
      <c r="E66" s="46"/>
      <c r="F66" s="46" t="s">
        <v>74</v>
      </c>
      <c r="H66" s="46">
        <v>-25033</v>
      </c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7"/>
      <c r="Y66" s="1"/>
      <c r="Z66" s="1"/>
      <c r="AA66" s="1"/>
      <c r="AB66" s="1"/>
      <c r="AC66" s="1"/>
      <c r="AD66" s="1"/>
      <c r="AE66" s="1"/>
    </row>
    <row r="67" spans="1:31" ht="15.75" x14ac:dyDescent="0.25">
      <c r="A67" s="1"/>
      <c r="B67" s="45"/>
      <c r="C67" s="27"/>
      <c r="D67" s="46"/>
      <c r="E67" s="46"/>
      <c r="F67" s="46"/>
      <c r="G67" s="45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1"/>
      <c r="Z67" s="1"/>
      <c r="AA67" s="1"/>
      <c r="AB67" s="1"/>
      <c r="AC67" s="1"/>
      <c r="AD67" s="1"/>
      <c r="AE67" s="1"/>
    </row>
    <row r="68" spans="1:31" ht="16.5" thickBot="1" x14ac:dyDescent="0.3">
      <c r="A68" s="1"/>
      <c r="B68" s="5"/>
      <c r="C68" s="51"/>
      <c r="D68" s="4"/>
      <c r="E68" s="4"/>
      <c r="F68" s="4" t="s">
        <v>75</v>
      </c>
      <c r="G68" s="5"/>
      <c r="H68" s="52">
        <f>SUM(H64:H67)</f>
        <v>484179</v>
      </c>
      <c r="I68" s="53"/>
      <c r="J68" s="5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1"/>
      <c r="Z68" s="1"/>
      <c r="AA68" s="1"/>
      <c r="AB68" s="1"/>
      <c r="AC68" s="1"/>
      <c r="AD68" s="1"/>
      <c r="AE68" s="1"/>
    </row>
    <row r="69" spans="1:31" ht="15.75" thickTop="1" x14ac:dyDescent="0.25">
      <c r="A69" s="1"/>
      <c r="B69" s="5"/>
      <c r="C69" s="51"/>
      <c r="D69" s="4"/>
      <c r="E69" s="4"/>
      <c r="F69" s="4"/>
      <c r="G69" s="5"/>
      <c r="H69" s="4" t="s">
        <v>76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1"/>
      <c r="Z69" s="1"/>
      <c r="AA69" s="1"/>
      <c r="AB69" s="1"/>
      <c r="AC69" s="1"/>
      <c r="AD69" s="1"/>
      <c r="AE69" s="1"/>
    </row>
    <row r="70" spans="1:31" ht="18.75" x14ac:dyDescent="0.25">
      <c r="A70" s="1"/>
      <c r="B70" s="5"/>
      <c r="C70" s="51"/>
      <c r="D70" s="4"/>
      <c r="E70" s="4"/>
      <c r="F70" s="46"/>
      <c r="H70" s="55"/>
      <c r="I70" s="5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1"/>
      <c r="Z70" s="1"/>
      <c r="AA70" s="1"/>
      <c r="AB70" s="1"/>
      <c r="AC70" s="1"/>
      <c r="AD70" s="1"/>
      <c r="AE70" s="1"/>
    </row>
    <row r="71" spans="1:31" ht="18.75" x14ac:dyDescent="0.25">
      <c r="A71" s="1"/>
      <c r="B71" s="5"/>
      <c r="C71" s="51"/>
      <c r="D71" s="4"/>
      <c r="E71" s="4"/>
      <c r="G71" s="50"/>
      <c r="H71" s="5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1"/>
      <c r="Z71" s="1"/>
      <c r="AA71" s="1"/>
      <c r="AB71" s="1"/>
      <c r="AC71" s="1"/>
      <c r="AD71" s="1"/>
      <c r="AE71" s="1"/>
    </row>
    <row r="72" spans="1:31" ht="18.75" x14ac:dyDescent="0.25">
      <c r="A72" s="1"/>
      <c r="B72" s="2"/>
      <c r="C72" s="1"/>
      <c r="D72" s="1"/>
      <c r="E72" s="1"/>
      <c r="F72" s="58"/>
      <c r="G72" s="5"/>
      <c r="H72" s="5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1"/>
      <c r="B73" s="5"/>
      <c r="C73" s="4"/>
      <c r="D73" s="4"/>
      <c r="E73" s="6"/>
      <c r="F73" s="4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1"/>
      <c r="Z73" s="1"/>
      <c r="AA73" s="1"/>
      <c r="AB73" s="1"/>
      <c r="AC73" s="1"/>
      <c r="AD73" s="1"/>
      <c r="AE73" s="1"/>
    </row>
    <row r="74" spans="1:31" x14ac:dyDescent="0.25">
      <c r="H74" s="60"/>
      <c r="I74" s="60"/>
      <c r="J74" t="s">
        <v>77</v>
      </c>
    </row>
    <row r="75" spans="1:31" x14ac:dyDescent="0.25">
      <c r="H75" s="60"/>
    </row>
  </sheetData>
  <mergeCells count="16">
    <mergeCell ref="B10:C10"/>
    <mergeCell ref="B2:X2"/>
    <mergeCell ref="B3:X3"/>
    <mergeCell ref="B4:X4"/>
    <mergeCell ref="U5:X5"/>
    <mergeCell ref="B6:B8"/>
    <mergeCell ref="C6:D6"/>
    <mergeCell ref="F6:F8"/>
    <mergeCell ref="G6:G8"/>
    <mergeCell ref="K6:L6"/>
    <mergeCell ref="N6:O6"/>
    <mergeCell ref="W6:W8"/>
    <mergeCell ref="X6:X8"/>
    <mergeCell ref="D7:D8"/>
    <mergeCell ref="K7:L7"/>
    <mergeCell ref="N7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topLeftCell="A5" workbookViewId="0">
      <pane xSplit="6" ySplit="4" topLeftCell="W9" activePane="bottomRight" state="frozen"/>
      <selection activeCell="A5" sqref="A5"/>
      <selection pane="topRight" activeCell="G5" sqref="G5"/>
      <selection pane="bottomLeft" activeCell="A9" sqref="A9"/>
      <selection pane="bottomRight" activeCell="X15" sqref="X15"/>
    </sheetView>
  </sheetViews>
  <sheetFormatPr defaultRowHeight="15" x14ac:dyDescent="0.25"/>
  <cols>
    <col min="1" max="1" width="10" customWidth="1"/>
    <col min="2" max="2" width="12.7109375" customWidth="1"/>
    <col min="3" max="3" width="17.85546875" customWidth="1"/>
    <col min="4" max="4" width="11.5703125" customWidth="1"/>
    <col min="5" max="5" width="8" bestFit="1" customWidth="1"/>
    <col min="6" max="6" width="41.7109375" bestFit="1" customWidth="1"/>
    <col min="7" max="7" width="10.42578125" customWidth="1"/>
    <col min="8" max="8" width="13.28515625" bestFit="1" customWidth="1"/>
    <col min="9" max="9" width="14.85546875" customWidth="1"/>
    <col min="14" max="14" width="9.85546875" bestFit="1" customWidth="1"/>
    <col min="16" max="16" width="9.140625" customWidth="1"/>
    <col min="20" max="22" width="9.140625" customWidth="1"/>
    <col min="23" max="23" width="12.7109375" style="61" bestFit="1" customWidth="1"/>
    <col min="24" max="24" width="69.140625" bestFit="1" customWidth="1"/>
  </cols>
  <sheetData>
    <row r="1" spans="1:31" ht="15" hidden="1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1"/>
      <c r="Y1" s="1"/>
      <c r="Z1" s="1"/>
      <c r="AA1" s="1"/>
      <c r="AB1" s="1"/>
      <c r="AC1" s="1"/>
      <c r="AD1" s="1"/>
      <c r="AE1" s="1"/>
    </row>
    <row r="2" spans="1:31" ht="31.5" hidden="1" customHeight="1" x14ac:dyDescent="0.25">
      <c r="A2" s="1"/>
      <c r="B2" s="114" t="s">
        <v>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4"/>
      <c r="Z2" s="4"/>
      <c r="AA2" s="4"/>
      <c r="AB2" s="4"/>
      <c r="AC2" s="4"/>
      <c r="AD2" s="4"/>
      <c r="AE2" s="4"/>
    </row>
    <row r="3" spans="1:31" ht="31.5" hidden="1" customHeight="1" x14ac:dyDescent="0.25">
      <c r="A3" s="1"/>
      <c r="B3" s="115" t="s">
        <v>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4"/>
      <c r="Z3" s="4"/>
      <c r="AA3" s="4"/>
      <c r="AB3" s="4"/>
      <c r="AC3" s="4"/>
      <c r="AD3" s="4"/>
      <c r="AE3" s="4"/>
    </row>
    <row r="4" spans="1:31" ht="31.5" hidden="1" customHeight="1" x14ac:dyDescent="0.25">
      <c r="A4" s="1"/>
      <c r="B4" s="115" t="s">
        <v>2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4"/>
      <c r="Z4" s="4"/>
      <c r="AA4" s="4"/>
      <c r="AB4" s="4"/>
      <c r="AC4" s="4"/>
      <c r="AD4" s="4"/>
      <c r="AE4" s="4"/>
    </row>
    <row r="5" spans="1:31" ht="16.5" thickBot="1" x14ac:dyDescent="0.3">
      <c r="A5" s="1"/>
      <c r="B5" s="5"/>
      <c r="C5" s="4"/>
      <c r="D5" s="6"/>
      <c r="E5" s="6"/>
      <c r="F5" s="7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16" t="s">
        <v>3</v>
      </c>
      <c r="V5" s="116"/>
      <c r="W5" s="116"/>
      <c r="X5" s="116"/>
      <c r="Y5" s="4"/>
      <c r="Z5" s="4"/>
      <c r="AA5" s="4"/>
      <c r="AB5" s="4"/>
      <c r="AC5" s="4"/>
      <c r="AD5" s="4"/>
      <c r="AE5" s="4"/>
    </row>
    <row r="6" spans="1:31" ht="16.5" thickBot="1" x14ac:dyDescent="0.3">
      <c r="A6" s="1"/>
      <c r="B6" s="120" t="s">
        <v>4</v>
      </c>
      <c r="C6" s="129" t="s">
        <v>5</v>
      </c>
      <c r="D6" s="124"/>
      <c r="E6" s="70" t="s">
        <v>6</v>
      </c>
      <c r="F6" s="117" t="s">
        <v>7</v>
      </c>
      <c r="G6" s="120" t="s">
        <v>8</v>
      </c>
      <c r="H6" s="69" t="s">
        <v>9</v>
      </c>
      <c r="I6" s="70" t="s">
        <v>10</v>
      </c>
      <c r="J6" s="70" t="s">
        <v>11</v>
      </c>
      <c r="K6" s="123" t="s">
        <v>12</v>
      </c>
      <c r="L6" s="124"/>
      <c r="M6" s="70" t="s">
        <v>13</v>
      </c>
      <c r="N6" s="125" t="s">
        <v>14</v>
      </c>
      <c r="O6" s="126"/>
      <c r="P6" s="11" t="s">
        <v>15</v>
      </c>
      <c r="Q6" s="70" t="s">
        <v>16</v>
      </c>
      <c r="R6" s="70" t="s">
        <v>17</v>
      </c>
      <c r="S6" s="70" t="s">
        <v>18</v>
      </c>
      <c r="T6" s="70" t="s">
        <v>19</v>
      </c>
      <c r="U6" s="70" t="s">
        <v>20</v>
      </c>
      <c r="V6" s="70" t="s">
        <v>21</v>
      </c>
      <c r="W6" s="127" t="s">
        <v>22</v>
      </c>
      <c r="X6" s="117" t="s">
        <v>23</v>
      </c>
      <c r="Y6" s="4"/>
      <c r="Z6" s="4"/>
      <c r="AA6" s="4"/>
      <c r="AB6" s="4"/>
      <c r="AC6" s="4"/>
      <c r="AD6" s="4"/>
      <c r="AE6" s="4"/>
    </row>
    <row r="7" spans="1:31" ht="15.75" x14ac:dyDescent="0.25">
      <c r="A7" s="1"/>
      <c r="B7" s="121"/>
      <c r="C7" s="12" t="s">
        <v>24</v>
      </c>
      <c r="D7" s="120" t="s">
        <v>25</v>
      </c>
      <c r="E7" s="13" t="s">
        <v>26</v>
      </c>
      <c r="F7" s="118"/>
      <c r="G7" s="121"/>
      <c r="H7" s="13" t="s">
        <v>27</v>
      </c>
      <c r="I7" s="71" t="s">
        <v>28</v>
      </c>
      <c r="J7" s="71" t="s">
        <v>29</v>
      </c>
      <c r="K7" s="108" t="s">
        <v>30</v>
      </c>
      <c r="L7" s="109"/>
      <c r="M7" s="71" t="s">
        <v>31</v>
      </c>
      <c r="N7" s="110" t="s">
        <v>32</v>
      </c>
      <c r="O7" s="15" t="s">
        <v>33</v>
      </c>
      <c r="P7" s="16" t="s">
        <v>34</v>
      </c>
      <c r="Q7" s="71" t="s">
        <v>35</v>
      </c>
      <c r="R7" s="71" t="s">
        <v>36</v>
      </c>
      <c r="S7" s="71" t="s">
        <v>37</v>
      </c>
      <c r="T7" s="71" t="s">
        <v>38</v>
      </c>
      <c r="U7" s="71" t="s">
        <v>39</v>
      </c>
      <c r="V7" s="71" t="s">
        <v>40</v>
      </c>
      <c r="W7" s="128"/>
      <c r="X7" s="118"/>
      <c r="Y7" s="4"/>
      <c r="Z7" s="4" t="s">
        <v>41</v>
      </c>
      <c r="AA7" s="4" t="s">
        <v>42</v>
      </c>
      <c r="AB7" s="4"/>
      <c r="AC7" s="4"/>
      <c r="AD7" s="4"/>
      <c r="AE7" s="4"/>
    </row>
    <row r="8" spans="1:31" ht="16.5" thickBot="1" x14ac:dyDescent="0.3">
      <c r="A8" s="1"/>
      <c r="B8" s="122"/>
      <c r="C8" s="17" t="s">
        <v>43</v>
      </c>
      <c r="D8" s="122"/>
      <c r="E8" s="18"/>
      <c r="F8" s="119"/>
      <c r="G8" s="122"/>
      <c r="H8" s="18"/>
      <c r="I8" s="19"/>
      <c r="J8" s="72" t="s">
        <v>44</v>
      </c>
      <c r="K8" s="72" t="s">
        <v>45</v>
      </c>
      <c r="L8" s="72" t="s">
        <v>46</v>
      </c>
      <c r="M8" s="19"/>
      <c r="N8" s="111"/>
      <c r="O8" s="21" t="s">
        <v>47</v>
      </c>
      <c r="P8" s="19" t="s">
        <v>48</v>
      </c>
      <c r="Q8" s="19"/>
      <c r="R8" s="19"/>
      <c r="S8" s="19"/>
      <c r="T8" s="72" t="s">
        <v>49</v>
      </c>
      <c r="U8" s="72" t="s">
        <v>50</v>
      </c>
      <c r="V8" s="19"/>
      <c r="W8" s="111"/>
      <c r="X8" s="119"/>
      <c r="Y8" s="4"/>
      <c r="Z8" s="4"/>
      <c r="AA8" s="4"/>
      <c r="AB8" s="4"/>
      <c r="AC8" s="4"/>
      <c r="AD8" s="4"/>
      <c r="AE8" s="4"/>
    </row>
    <row r="9" spans="1:31" ht="15.75" x14ac:dyDescent="0.25">
      <c r="A9" s="1"/>
      <c r="B9" s="22"/>
      <c r="C9" s="23"/>
      <c r="D9" s="24"/>
      <c r="E9" s="11"/>
      <c r="F9" s="25"/>
      <c r="G9" s="2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Y9" s="6"/>
      <c r="Z9" s="6"/>
      <c r="AA9" s="4"/>
      <c r="AB9" s="4"/>
      <c r="AC9" s="4"/>
      <c r="AD9" s="4"/>
      <c r="AE9" s="4"/>
    </row>
    <row r="10" spans="1:31" ht="18.75" x14ac:dyDescent="0.25">
      <c r="A10" s="1"/>
      <c r="B10" s="112" t="s">
        <v>51</v>
      </c>
      <c r="C10" s="113"/>
      <c r="D10" s="27">
        <f>'2nd week'!H61</f>
        <v>912212</v>
      </c>
      <c r="E10" s="73">
        <v>105</v>
      </c>
      <c r="F10" s="28" t="s">
        <v>227</v>
      </c>
      <c r="G10" s="29" t="s">
        <v>226</v>
      </c>
      <c r="H10" s="28">
        <v>6000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>
        <v>6000</v>
      </c>
      <c r="X10" s="30" t="s">
        <v>228</v>
      </c>
      <c r="Y10" s="6"/>
      <c r="Z10" s="6"/>
      <c r="AA10" s="6"/>
      <c r="AB10" s="4"/>
      <c r="AC10" s="4"/>
      <c r="AD10" s="4"/>
      <c r="AE10" s="4"/>
    </row>
    <row r="11" spans="1:31" ht="15.75" x14ac:dyDescent="0.25">
      <c r="A11" s="1"/>
      <c r="B11" s="31" t="s">
        <v>251</v>
      </c>
      <c r="C11" s="32">
        <v>10944268</v>
      </c>
      <c r="D11" s="33">
        <v>140070</v>
      </c>
      <c r="E11" s="73">
        <f>E10+1</f>
        <v>106</v>
      </c>
      <c r="F11" s="28" t="s">
        <v>111</v>
      </c>
      <c r="G11" s="29" t="s">
        <v>226</v>
      </c>
      <c r="H11" s="28">
        <v>2600</v>
      </c>
      <c r="I11" s="28"/>
      <c r="J11" s="28">
        <v>800</v>
      </c>
      <c r="K11" s="28"/>
      <c r="L11" s="28"/>
      <c r="M11" s="28"/>
      <c r="N11" s="28">
        <v>1800</v>
      </c>
      <c r="O11" s="28"/>
      <c r="P11" s="28"/>
      <c r="Q11" s="28"/>
      <c r="R11" s="28"/>
      <c r="S11" s="28"/>
      <c r="T11" s="28"/>
      <c r="U11" s="28"/>
      <c r="V11" s="28"/>
      <c r="W11" s="28"/>
      <c r="X11" s="30" t="s">
        <v>106</v>
      </c>
      <c r="Y11" s="6"/>
      <c r="Z11" s="6"/>
      <c r="AA11" s="1"/>
      <c r="AB11" s="1"/>
      <c r="AC11" s="1"/>
      <c r="AD11" s="1"/>
      <c r="AE11" s="1"/>
    </row>
    <row r="12" spans="1:31" ht="15.75" x14ac:dyDescent="0.25">
      <c r="A12" s="1"/>
      <c r="B12" s="31" t="s">
        <v>269</v>
      </c>
      <c r="C12" s="32">
        <v>10944269</v>
      </c>
      <c r="D12" s="33">
        <v>117440</v>
      </c>
      <c r="E12" s="73">
        <f t="shared" ref="E12:E55" si="0">E11+1</f>
        <v>107</v>
      </c>
      <c r="F12" s="28" t="s">
        <v>98</v>
      </c>
      <c r="G12" s="29" t="s">
        <v>226</v>
      </c>
      <c r="H12" s="28">
        <v>1000</v>
      </c>
      <c r="I12" s="28"/>
      <c r="J12" s="28">
        <v>400</v>
      </c>
      <c r="K12" s="28"/>
      <c r="L12" s="28"/>
      <c r="M12" s="28"/>
      <c r="N12" s="28">
        <v>600</v>
      </c>
      <c r="O12" s="28"/>
      <c r="P12" s="28"/>
      <c r="Q12" s="28"/>
      <c r="R12" s="28"/>
      <c r="S12" s="28"/>
      <c r="T12" s="28"/>
      <c r="U12" s="28"/>
      <c r="V12" s="28"/>
      <c r="W12" s="28"/>
      <c r="X12" s="30" t="s">
        <v>106</v>
      </c>
      <c r="Y12" s="6"/>
      <c r="Z12" s="6"/>
      <c r="AA12" s="1"/>
      <c r="AB12" s="1"/>
      <c r="AC12" s="1"/>
      <c r="AD12" s="1"/>
      <c r="AE12" s="1"/>
    </row>
    <row r="13" spans="1:31" ht="15.75" x14ac:dyDescent="0.25">
      <c r="A13" s="1"/>
      <c r="B13" s="31" t="s">
        <v>269</v>
      </c>
      <c r="C13" s="32">
        <v>10944270</v>
      </c>
      <c r="D13" s="33">
        <v>81</v>
      </c>
      <c r="E13" s="73">
        <f t="shared" si="0"/>
        <v>108</v>
      </c>
      <c r="F13" s="28" t="s">
        <v>229</v>
      </c>
      <c r="G13" s="29" t="s">
        <v>226</v>
      </c>
      <c r="H13" s="28">
        <v>10000</v>
      </c>
      <c r="I13" s="28">
        <v>10000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30" t="s">
        <v>230</v>
      </c>
      <c r="Y13" s="6"/>
      <c r="Z13" s="6"/>
      <c r="AA13" s="1"/>
      <c r="AB13" s="1"/>
      <c r="AC13" s="1"/>
      <c r="AD13" s="1"/>
      <c r="AE13" s="1"/>
    </row>
    <row r="14" spans="1:31" ht="15.75" x14ac:dyDescent="0.25">
      <c r="A14" s="1"/>
      <c r="B14" s="31" t="s">
        <v>277</v>
      </c>
      <c r="C14" s="32">
        <v>10944271</v>
      </c>
      <c r="D14" s="33">
        <v>113160</v>
      </c>
      <c r="E14" s="73">
        <f t="shared" si="0"/>
        <v>109</v>
      </c>
      <c r="F14" s="28" t="s">
        <v>231</v>
      </c>
      <c r="G14" s="29" t="s">
        <v>226</v>
      </c>
      <c r="H14" s="28">
        <v>1305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>
        <v>1305</v>
      </c>
      <c r="X14" s="30" t="s">
        <v>232</v>
      </c>
      <c r="Y14" s="6"/>
      <c r="Z14" s="6"/>
      <c r="AA14" s="1"/>
      <c r="AB14" s="1"/>
      <c r="AC14" s="1"/>
      <c r="AD14" s="1"/>
      <c r="AE14" s="1"/>
    </row>
    <row r="15" spans="1:31" ht="15.75" x14ac:dyDescent="0.25">
      <c r="A15" s="1"/>
      <c r="B15" s="31" t="s">
        <v>285</v>
      </c>
      <c r="C15" s="32">
        <v>10944272</v>
      </c>
      <c r="D15" s="12">
        <v>95730</v>
      </c>
      <c r="E15" s="73">
        <f t="shared" si="0"/>
        <v>110</v>
      </c>
      <c r="F15" s="28" t="s">
        <v>233</v>
      </c>
      <c r="G15" s="29" t="s">
        <v>226</v>
      </c>
      <c r="H15" s="28">
        <v>15000</v>
      </c>
      <c r="I15" s="28"/>
      <c r="J15" s="28"/>
      <c r="K15" s="28"/>
      <c r="L15" s="28"/>
      <c r="M15" s="28"/>
      <c r="N15" s="28"/>
      <c r="O15" s="28">
        <v>15000</v>
      </c>
      <c r="P15" s="28"/>
      <c r="Q15" s="28"/>
      <c r="R15" s="28"/>
      <c r="S15" s="28"/>
      <c r="T15" s="28"/>
      <c r="U15" s="28"/>
      <c r="V15" s="28"/>
      <c r="W15" s="28"/>
      <c r="X15" s="30" t="s">
        <v>234</v>
      </c>
      <c r="Y15" s="6"/>
      <c r="Z15" s="6"/>
      <c r="AA15" s="1"/>
      <c r="AB15" s="1"/>
      <c r="AC15" s="1"/>
      <c r="AD15" s="1"/>
      <c r="AE15" s="1"/>
    </row>
    <row r="16" spans="1:31" ht="15.75" x14ac:dyDescent="0.25">
      <c r="A16" s="1"/>
      <c r="B16" s="34"/>
      <c r="C16" s="32"/>
      <c r="D16" s="12"/>
      <c r="E16" s="73">
        <f t="shared" si="0"/>
        <v>111</v>
      </c>
      <c r="F16" s="28" t="s">
        <v>236</v>
      </c>
      <c r="G16" s="29" t="s">
        <v>226</v>
      </c>
      <c r="H16" s="28">
        <v>21130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>
        <v>21130</v>
      </c>
      <c r="X16" s="30" t="s">
        <v>235</v>
      </c>
      <c r="Y16" s="6"/>
      <c r="Z16" s="6"/>
      <c r="AA16" s="1"/>
      <c r="AB16" s="1"/>
      <c r="AC16" s="1"/>
      <c r="AD16" s="1"/>
      <c r="AE16" s="1"/>
    </row>
    <row r="17" spans="1:31" ht="15.75" x14ac:dyDescent="0.25">
      <c r="A17" s="1"/>
      <c r="B17" s="34"/>
      <c r="C17" s="32"/>
      <c r="D17" s="12"/>
      <c r="E17" s="73">
        <f t="shared" si="0"/>
        <v>112</v>
      </c>
      <c r="F17" s="28" t="s">
        <v>237</v>
      </c>
      <c r="G17" s="29" t="s">
        <v>226</v>
      </c>
      <c r="H17" s="28">
        <v>12000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>
        <v>12000</v>
      </c>
      <c r="X17" s="30" t="s">
        <v>238</v>
      </c>
      <c r="Y17" s="6"/>
      <c r="Z17" s="6"/>
      <c r="AA17" s="1"/>
      <c r="AB17" s="1"/>
      <c r="AC17" s="1"/>
      <c r="AD17" s="1"/>
      <c r="AE17" s="1"/>
    </row>
    <row r="18" spans="1:31" ht="15.75" x14ac:dyDescent="0.25">
      <c r="A18" s="1"/>
      <c r="B18" s="34"/>
      <c r="C18" s="35"/>
      <c r="D18" s="12"/>
      <c r="E18" s="73">
        <f t="shared" si="0"/>
        <v>113</v>
      </c>
      <c r="F18" s="28" t="s">
        <v>239</v>
      </c>
      <c r="G18" s="29" t="s">
        <v>226</v>
      </c>
      <c r="H18" s="28">
        <v>4830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>
        <v>4830</v>
      </c>
      <c r="X18" s="30" t="s">
        <v>240</v>
      </c>
      <c r="Y18" s="6"/>
      <c r="Z18" s="6"/>
      <c r="AA18" s="1"/>
      <c r="AB18" s="1"/>
      <c r="AC18" s="1"/>
      <c r="AD18" s="1"/>
      <c r="AE18" s="1"/>
    </row>
    <row r="19" spans="1:31" ht="15.75" x14ac:dyDescent="0.25">
      <c r="A19" s="1"/>
      <c r="B19" s="34"/>
      <c r="C19" s="35"/>
      <c r="D19" s="12"/>
      <c r="E19" s="73">
        <f t="shared" si="0"/>
        <v>114</v>
      </c>
      <c r="F19" s="28" t="s">
        <v>241</v>
      </c>
      <c r="G19" s="29" t="s">
        <v>226</v>
      </c>
      <c r="H19" s="28">
        <v>1255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>
        <v>1255</v>
      </c>
      <c r="X19" s="30" t="s">
        <v>242</v>
      </c>
      <c r="Y19" s="6"/>
      <c r="Z19" s="6"/>
      <c r="AA19" s="1"/>
      <c r="AB19" s="1"/>
      <c r="AC19" s="1"/>
      <c r="AD19" s="1"/>
      <c r="AE19" s="1"/>
    </row>
    <row r="20" spans="1:31" ht="15.75" x14ac:dyDescent="0.25">
      <c r="A20" s="1"/>
      <c r="B20" s="34"/>
      <c r="C20" s="35"/>
      <c r="D20" s="12"/>
      <c r="E20" s="73">
        <f t="shared" si="0"/>
        <v>115</v>
      </c>
      <c r="F20" s="28" t="s">
        <v>243</v>
      </c>
      <c r="G20" s="29" t="s">
        <v>226</v>
      </c>
      <c r="H20" s="28">
        <v>233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>
        <v>233</v>
      </c>
      <c r="X20" s="30" t="s">
        <v>244</v>
      </c>
      <c r="Y20" s="6"/>
      <c r="Z20" s="6"/>
      <c r="AA20" s="1"/>
      <c r="AB20" s="1"/>
      <c r="AC20" s="1"/>
      <c r="AD20" s="1"/>
      <c r="AE20" s="1"/>
    </row>
    <row r="21" spans="1:31" ht="15.75" x14ac:dyDescent="0.25">
      <c r="A21" s="1"/>
      <c r="B21" s="34"/>
      <c r="C21" s="35"/>
      <c r="D21" s="12"/>
      <c r="E21" s="73">
        <f t="shared" si="0"/>
        <v>116</v>
      </c>
      <c r="F21" s="28" t="s">
        <v>245</v>
      </c>
      <c r="G21" s="29" t="s">
        <v>226</v>
      </c>
      <c r="H21" s="28">
        <v>470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>
        <v>470</v>
      </c>
      <c r="X21" s="30" t="s">
        <v>246</v>
      </c>
      <c r="Y21" s="6"/>
      <c r="Z21" s="6"/>
      <c r="AA21" s="1"/>
      <c r="AB21" s="1"/>
      <c r="AC21" s="1"/>
      <c r="AD21" s="1"/>
      <c r="AE21" s="1"/>
    </row>
    <row r="22" spans="1:31" ht="15.75" x14ac:dyDescent="0.25">
      <c r="A22" s="1"/>
      <c r="B22" s="34"/>
      <c r="C22" s="35"/>
      <c r="D22" s="12"/>
      <c r="E22" s="73">
        <f t="shared" si="0"/>
        <v>117</v>
      </c>
      <c r="F22" s="28" t="s">
        <v>247</v>
      </c>
      <c r="G22" s="29" t="s">
        <v>226</v>
      </c>
      <c r="H22" s="28">
        <v>600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>
        <v>600</v>
      </c>
      <c r="X22" s="30" t="s">
        <v>248</v>
      </c>
      <c r="Y22" s="6"/>
      <c r="Z22" s="6"/>
      <c r="AA22" s="1"/>
      <c r="AB22" s="1"/>
      <c r="AC22" s="1"/>
      <c r="AD22" s="1"/>
      <c r="AE22" s="1"/>
    </row>
    <row r="23" spans="1:31" ht="15.75" x14ac:dyDescent="0.25">
      <c r="A23" s="1"/>
      <c r="B23" s="34"/>
      <c r="C23" s="35"/>
      <c r="D23" s="12"/>
      <c r="E23" s="73">
        <f t="shared" si="0"/>
        <v>118</v>
      </c>
      <c r="F23" s="28" t="s">
        <v>249</v>
      </c>
      <c r="G23" s="29" t="s">
        <v>226</v>
      </c>
      <c r="H23" s="28">
        <v>210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>
        <v>210</v>
      </c>
      <c r="X23" s="30" t="s">
        <v>250</v>
      </c>
      <c r="Y23" s="6"/>
      <c r="Z23" s="6"/>
      <c r="AA23" s="1"/>
      <c r="AB23" s="1"/>
      <c r="AC23" s="1"/>
      <c r="AD23" s="1"/>
      <c r="AE23" s="1"/>
    </row>
    <row r="24" spans="1:31" ht="15.75" x14ac:dyDescent="0.25">
      <c r="A24" s="1"/>
      <c r="B24" s="34"/>
      <c r="C24" s="35"/>
      <c r="D24" s="12"/>
      <c r="E24" s="73">
        <f t="shared" si="0"/>
        <v>119</v>
      </c>
      <c r="F24" s="28" t="s">
        <v>252</v>
      </c>
      <c r="G24" s="29" t="s">
        <v>226</v>
      </c>
      <c r="H24" s="28">
        <v>2950</v>
      </c>
      <c r="I24" s="28"/>
      <c r="J24" s="28">
        <v>800</v>
      </c>
      <c r="K24" s="28"/>
      <c r="L24" s="28"/>
      <c r="M24" s="28"/>
      <c r="N24" s="28">
        <v>2150</v>
      </c>
      <c r="O24" s="28"/>
      <c r="P24" s="28"/>
      <c r="Q24" s="28"/>
      <c r="R24" s="28"/>
      <c r="S24" s="28"/>
      <c r="T24" s="28"/>
      <c r="U24" s="28"/>
      <c r="V24" s="28"/>
      <c r="W24" s="28"/>
      <c r="X24" s="30" t="s">
        <v>106</v>
      </c>
      <c r="Y24" s="6"/>
      <c r="Z24" s="6"/>
      <c r="AA24" s="1"/>
      <c r="AB24" s="1"/>
      <c r="AC24" s="1"/>
      <c r="AD24" s="1"/>
      <c r="AE24" s="1"/>
    </row>
    <row r="25" spans="1:31" ht="15.75" x14ac:dyDescent="0.25">
      <c r="A25" s="1"/>
      <c r="B25" s="34"/>
      <c r="C25" s="35"/>
      <c r="D25" s="12"/>
      <c r="E25" s="73">
        <f t="shared" si="0"/>
        <v>120</v>
      </c>
      <c r="F25" s="28" t="s">
        <v>107</v>
      </c>
      <c r="G25" s="29" t="s">
        <v>226</v>
      </c>
      <c r="H25" s="28">
        <v>10500</v>
      </c>
      <c r="I25" s="28"/>
      <c r="J25" s="28">
        <v>3200</v>
      </c>
      <c r="K25" s="28"/>
      <c r="L25" s="28"/>
      <c r="M25" s="28"/>
      <c r="N25" s="28">
        <v>7300</v>
      </c>
      <c r="O25" s="28"/>
      <c r="P25" s="28"/>
      <c r="Q25" s="28"/>
      <c r="R25" s="28"/>
      <c r="S25" s="28"/>
      <c r="T25" s="28"/>
      <c r="U25" s="28"/>
      <c r="V25" s="28"/>
      <c r="W25" s="28"/>
      <c r="X25" s="30" t="s">
        <v>106</v>
      </c>
      <c r="Y25" s="6"/>
      <c r="Z25" s="6"/>
      <c r="AA25" s="1"/>
      <c r="AB25" s="1"/>
      <c r="AC25" s="1"/>
      <c r="AD25" s="1"/>
      <c r="AE25" s="1"/>
    </row>
    <row r="26" spans="1:31" ht="15.75" x14ac:dyDescent="0.25">
      <c r="A26" s="1"/>
      <c r="B26" s="34"/>
      <c r="C26" s="35"/>
      <c r="D26" s="12"/>
      <c r="E26" s="73">
        <f t="shared" si="0"/>
        <v>121</v>
      </c>
      <c r="F26" s="28" t="s">
        <v>109</v>
      </c>
      <c r="G26" s="29" t="s">
        <v>226</v>
      </c>
      <c r="H26" s="28">
        <v>9500</v>
      </c>
      <c r="I26" s="28"/>
      <c r="J26" s="28">
        <v>2900</v>
      </c>
      <c r="K26" s="28"/>
      <c r="L26" s="28"/>
      <c r="M26" s="28"/>
      <c r="N26" s="28">
        <v>6600</v>
      </c>
      <c r="O26" s="28"/>
      <c r="P26" s="28"/>
      <c r="Q26" s="28"/>
      <c r="R26" s="28"/>
      <c r="S26" s="28"/>
      <c r="T26" s="28"/>
      <c r="U26" s="28"/>
      <c r="V26" s="28"/>
      <c r="W26" s="28"/>
      <c r="X26" s="30" t="s">
        <v>106</v>
      </c>
      <c r="Y26" s="6"/>
      <c r="Z26" s="6"/>
      <c r="AA26" s="1"/>
      <c r="AB26" s="1"/>
      <c r="AC26" s="1"/>
      <c r="AD26" s="1"/>
      <c r="AE26" s="1"/>
    </row>
    <row r="27" spans="1:31" ht="15.75" x14ac:dyDescent="0.25">
      <c r="A27" s="1"/>
      <c r="B27" s="34"/>
      <c r="C27" s="35"/>
      <c r="D27" s="12"/>
      <c r="E27" s="73">
        <f t="shared" si="0"/>
        <v>122</v>
      </c>
      <c r="F27" s="28" t="s">
        <v>108</v>
      </c>
      <c r="G27" s="29" t="s">
        <v>226</v>
      </c>
      <c r="H27" s="28">
        <v>8500</v>
      </c>
      <c r="I27" s="28"/>
      <c r="J27" s="28">
        <v>900</v>
      </c>
      <c r="K27" s="28"/>
      <c r="L27" s="28"/>
      <c r="M27" s="28"/>
      <c r="N27" s="28">
        <v>7600</v>
      </c>
      <c r="O27" s="28"/>
      <c r="P27" s="28"/>
      <c r="Q27" s="28"/>
      <c r="R27" s="28"/>
      <c r="S27" s="28"/>
      <c r="T27" s="28"/>
      <c r="U27" s="28"/>
      <c r="V27" s="28"/>
      <c r="W27" s="28"/>
      <c r="X27" s="30" t="s">
        <v>106</v>
      </c>
      <c r="Y27" s="6"/>
      <c r="Z27" s="6"/>
      <c r="AA27" s="1"/>
      <c r="AB27" s="1"/>
      <c r="AC27" s="1"/>
      <c r="AD27" s="1"/>
      <c r="AE27" s="1"/>
    </row>
    <row r="28" spans="1:31" ht="15.75" x14ac:dyDescent="0.25">
      <c r="A28" s="1"/>
      <c r="B28" s="34"/>
      <c r="C28" s="35"/>
      <c r="D28" s="12"/>
      <c r="E28" s="73">
        <f t="shared" si="0"/>
        <v>123</v>
      </c>
      <c r="F28" s="28" t="s">
        <v>130</v>
      </c>
      <c r="G28" s="29" t="s">
        <v>226</v>
      </c>
      <c r="H28" s="28">
        <v>1000</v>
      </c>
      <c r="I28" s="28"/>
      <c r="J28" s="28">
        <v>200</v>
      </c>
      <c r="K28" s="28"/>
      <c r="L28" s="28"/>
      <c r="M28" s="28"/>
      <c r="N28" s="28">
        <v>800</v>
      </c>
      <c r="O28" s="28"/>
      <c r="P28" s="28"/>
      <c r="Q28" s="28"/>
      <c r="R28" s="28"/>
      <c r="S28" s="28"/>
      <c r="T28" s="28"/>
      <c r="U28" s="28"/>
      <c r="V28" s="28"/>
      <c r="W28" s="28"/>
      <c r="X28" s="30" t="s">
        <v>106</v>
      </c>
      <c r="Y28" s="6"/>
      <c r="Z28" s="6"/>
      <c r="AA28" s="1"/>
      <c r="AB28" s="1"/>
      <c r="AC28" s="1"/>
      <c r="AD28" s="1"/>
      <c r="AE28" s="1"/>
    </row>
    <row r="29" spans="1:31" ht="15.75" x14ac:dyDescent="0.25">
      <c r="A29" s="1"/>
      <c r="B29" s="34"/>
      <c r="C29" s="35"/>
      <c r="D29" s="12"/>
      <c r="E29" s="73">
        <f t="shared" si="0"/>
        <v>124</v>
      </c>
      <c r="F29" s="28" t="s">
        <v>113</v>
      </c>
      <c r="G29" s="29" t="s">
        <v>226</v>
      </c>
      <c r="H29" s="28">
        <v>3720</v>
      </c>
      <c r="I29" s="28"/>
      <c r="J29" s="28"/>
      <c r="K29" s="28"/>
      <c r="L29" s="28"/>
      <c r="M29" s="28"/>
      <c r="N29" s="28">
        <v>3720</v>
      </c>
      <c r="O29" s="28"/>
      <c r="P29" s="28"/>
      <c r="Q29" s="28"/>
      <c r="R29" s="28"/>
      <c r="S29" s="28"/>
      <c r="T29" s="28"/>
      <c r="U29" s="28"/>
      <c r="V29" s="28"/>
      <c r="W29" s="28"/>
      <c r="X29" s="30" t="s">
        <v>114</v>
      </c>
      <c r="Y29" s="6"/>
      <c r="Z29" s="6"/>
      <c r="AA29" s="1"/>
      <c r="AB29" s="1"/>
      <c r="AC29" s="1"/>
      <c r="AD29" s="1"/>
      <c r="AE29" s="1"/>
    </row>
    <row r="30" spans="1:31" ht="15.75" x14ac:dyDescent="0.25">
      <c r="A30" s="1"/>
      <c r="B30" s="34"/>
      <c r="C30" s="35"/>
      <c r="D30" s="12"/>
      <c r="E30" s="73">
        <f t="shared" si="0"/>
        <v>125</v>
      </c>
      <c r="F30" s="28" t="s">
        <v>253</v>
      </c>
      <c r="G30" s="29" t="s">
        <v>226</v>
      </c>
      <c r="H30" s="28">
        <v>200000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>
        <v>200000</v>
      </c>
      <c r="X30" s="68" t="s">
        <v>254</v>
      </c>
      <c r="Y30" s="6"/>
      <c r="Z30" s="6"/>
      <c r="AA30" s="1"/>
      <c r="AB30" s="1"/>
      <c r="AC30" s="1"/>
      <c r="AD30" s="1"/>
      <c r="AE30" s="1"/>
    </row>
    <row r="31" spans="1:31" ht="15.75" x14ac:dyDescent="0.25">
      <c r="A31" s="1"/>
      <c r="B31" s="34"/>
      <c r="C31" s="35"/>
      <c r="D31" s="12"/>
      <c r="E31" s="73">
        <f t="shared" si="0"/>
        <v>126</v>
      </c>
      <c r="F31" s="28" t="s">
        <v>255</v>
      </c>
      <c r="G31" s="29" t="s">
        <v>226</v>
      </c>
      <c r="H31" s="28">
        <v>14190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>
        <v>14190</v>
      </c>
      <c r="V31" s="28"/>
      <c r="W31" s="28"/>
      <c r="X31" s="30" t="s">
        <v>256</v>
      </c>
      <c r="Y31" s="6"/>
      <c r="Z31" s="6"/>
      <c r="AA31" s="1"/>
      <c r="AB31" s="1"/>
      <c r="AC31" s="1"/>
      <c r="AD31" s="1"/>
      <c r="AE31" s="1"/>
    </row>
    <row r="32" spans="1:31" ht="15.75" x14ac:dyDescent="0.25">
      <c r="A32" s="1"/>
      <c r="B32" s="34"/>
      <c r="C32" s="35"/>
      <c r="D32" s="12"/>
      <c r="E32" s="73">
        <f t="shared" si="0"/>
        <v>127</v>
      </c>
      <c r="F32" s="28" t="s">
        <v>257</v>
      </c>
      <c r="G32" s="29" t="s">
        <v>226</v>
      </c>
      <c r="H32" s="28">
        <v>7852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>
        <v>7852</v>
      </c>
      <c r="X32" s="30" t="s">
        <v>258</v>
      </c>
      <c r="Y32" s="6"/>
      <c r="Z32" s="6"/>
      <c r="AA32" s="1"/>
      <c r="AB32" s="1"/>
      <c r="AC32" s="1"/>
      <c r="AD32" s="1"/>
      <c r="AE32" s="1"/>
    </row>
    <row r="33" spans="1:31" ht="15.75" x14ac:dyDescent="0.25">
      <c r="A33" s="1"/>
      <c r="B33" s="34"/>
      <c r="C33" s="35"/>
      <c r="D33" s="12"/>
      <c r="E33" s="73">
        <f t="shared" si="0"/>
        <v>128</v>
      </c>
      <c r="F33" s="28" t="s">
        <v>55</v>
      </c>
      <c r="G33" s="29" t="s">
        <v>226</v>
      </c>
      <c r="H33" s="28">
        <v>130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>
        <v>130</v>
      </c>
      <c r="X33" s="30" t="s">
        <v>259</v>
      </c>
      <c r="Y33" s="6"/>
      <c r="Z33" s="6"/>
      <c r="AA33" s="1"/>
      <c r="AB33" s="1"/>
      <c r="AC33" s="1"/>
      <c r="AD33" s="1"/>
      <c r="AE33" s="1"/>
    </row>
    <row r="34" spans="1:31" ht="15.75" x14ac:dyDescent="0.25">
      <c r="A34" s="1"/>
      <c r="B34" s="34"/>
      <c r="C34" s="35"/>
      <c r="D34" s="12"/>
      <c r="E34" s="73">
        <f t="shared" si="0"/>
        <v>129</v>
      </c>
      <c r="F34" s="28" t="s">
        <v>260</v>
      </c>
      <c r="G34" s="29" t="s">
        <v>226</v>
      </c>
      <c r="H34" s="28">
        <v>10720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>
        <v>10720</v>
      </c>
      <c r="X34" s="30" t="s">
        <v>261</v>
      </c>
      <c r="Y34" s="6"/>
      <c r="Z34" s="6"/>
      <c r="AA34" s="1"/>
      <c r="AB34" s="1"/>
      <c r="AC34" s="1"/>
      <c r="AD34" s="1"/>
      <c r="AE34" s="1"/>
    </row>
    <row r="35" spans="1:31" ht="15.75" x14ac:dyDescent="0.25">
      <c r="A35" s="1"/>
      <c r="B35" s="34"/>
      <c r="C35" s="35"/>
      <c r="D35" s="12"/>
      <c r="E35" s="73">
        <f t="shared" si="0"/>
        <v>130</v>
      </c>
      <c r="F35" s="28" t="s">
        <v>262</v>
      </c>
      <c r="G35" s="29" t="s">
        <v>226</v>
      </c>
      <c r="H35" s="28">
        <v>250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>
        <v>250</v>
      </c>
      <c r="X35" s="30" t="s">
        <v>263</v>
      </c>
      <c r="Y35" s="6"/>
      <c r="Z35" s="6"/>
      <c r="AA35" s="1"/>
      <c r="AB35" s="1"/>
      <c r="AC35" s="1"/>
      <c r="AD35" s="1"/>
      <c r="AE35" s="1"/>
    </row>
    <row r="36" spans="1:31" ht="15.75" x14ac:dyDescent="0.25">
      <c r="A36" s="1"/>
      <c r="B36" s="34"/>
      <c r="C36" s="35"/>
      <c r="D36" s="12"/>
      <c r="E36" s="73">
        <f t="shared" si="0"/>
        <v>131</v>
      </c>
      <c r="F36" s="28" t="s">
        <v>264</v>
      </c>
      <c r="G36" s="29" t="s">
        <v>226</v>
      </c>
      <c r="H36" s="28">
        <v>1000</v>
      </c>
      <c r="I36" s="28"/>
      <c r="J36" s="28"/>
      <c r="K36" s="28"/>
      <c r="L36" s="28"/>
      <c r="M36" s="28"/>
      <c r="N36" s="28"/>
      <c r="O36" s="28"/>
      <c r="P36" s="28">
        <v>1000</v>
      </c>
      <c r="Q36" s="28"/>
      <c r="R36" s="28"/>
      <c r="S36" s="28"/>
      <c r="T36" s="28"/>
      <c r="U36" s="28"/>
      <c r="V36" s="28"/>
      <c r="W36" s="28"/>
      <c r="X36" s="30" t="s">
        <v>265</v>
      </c>
      <c r="Y36" s="6"/>
      <c r="Z36" s="6"/>
      <c r="AA36" s="1"/>
      <c r="AB36" s="1"/>
      <c r="AC36" s="1"/>
      <c r="AD36" s="1"/>
      <c r="AE36" s="1"/>
    </row>
    <row r="37" spans="1:31" ht="15.75" x14ac:dyDescent="0.25">
      <c r="A37" s="1"/>
      <c r="B37" s="34"/>
      <c r="C37" s="35"/>
      <c r="D37" s="12"/>
      <c r="E37" s="73">
        <f t="shared" si="0"/>
        <v>132</v>
      </c>
      <c r="F37" s="28" t="s">
        <v>112</v>
      </c>
      <c r="G37" s="29" t="s">
        <v>226</v>
      </c>
      <c r="H37" s="28">
        <v>500</v>
      </c>
      <c r="I37" s="28"/>
      <c r="J37" s="28">
        <v>100</v>
      </c>
      <c r="K37" s="28"/>
      <c r="L37" s="28"/>
      <c r="M37" s="28"/>
      <c r="N37" s="28">
        <v>400</v>
      </c>
      <c r="O37" s="28"/>
      <c r="P37" s="28"/>
      <c r="Q37" s="28"/>
      <c r="R37" s="28"/>
      <c r="S37" s="28"/>
      <c r="T37" s="28"/>
      <c r="U37" s="28"/>
      <c r="V37" s="28"/>
      <c r="W37" s="28"/>
      <c r="X37" s="30" t="s">
        <v>106</v>
      </c>
      <c r="Y37" s="6"/>
      <c r="Z37" s="6"/>
      <c r="AA37" s="1"/>
      <c r="AB37" s="1"/>
      <c r="AC37" s="1"/>
      <c r="AD37" s="1"/>
      <c r="AE37" s="1"/>
    </row>
    <row r="38" spans="1:31" ht="15.75" x14ac:dyDescent="0.25">
      <c r="A38" s="1"/>
      <c r="B38" s="34"/>
      <c r="C38" s="35"/>
      <c r="D38" s="12"/>
      <c r="E38" s="73">
        <f t="shared" si="0"/>
        <v>133</v>
      </c>
      <c r="F38" s="28" t="s">
        <v>266</v>
      </c>
      <c r="G38" s="29" t="s">
        <v>226</v>
      </c>
      <c r="H38" s="28">
        <v>750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>
        <v>750</v>
      </c>
      <c r="X38" s="30" t="s">
        <v>267</v>
      </c>
      <c r="Y38" s="6"/>
      <c r="Z38" s="6"/>
      <c r="AA38" s="1"/>
      <c r="AB38" s="1"/>
      <c r="AC38" s="1"/>
      <c r="AD38" s="1"/>
      <c r="AE38" s="1"/>
    </row>
    <row r="39" spans="1:31" ht="15.75" x14ac:dyDescent="0.25">
      <c r="A39" s="1"/>
      <c r="B39" s="34"/>
      <c r="C39" s="35"/>
      <c r="D39" s="12"/>
      <c r="E39" s="73">
        <f t="shared" si="0"/>
        <v>134</v>
      </c>
      <c r="F39" s="28" t="s">
        <v>266</v>
      </c>
      <c r="G39" s="29" t="s">
        <v>226</v>
      </c>
      <c r="H39" s="28">
        <v>600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>
        <v>600</v>
      </c>
      <c r="X39" s="30" t="s">
        <v>268</v>
      </c>
      <c r="Y39" s="6"/>
      <c r="Z39" s="6"/>
      <c r="AA39" s="1"/>
      <c r="AB39" s="1"/>
      <c r="AC39" s="1"/>
      <c r="AD39" s="1"/>
      <c r="AE39" s="1"/>
    </row>
    <row r="40" spans="1:31" ht="15.75" x14ac:dyDescent="0.25">
      <c r="A40" s="1"/>
      <c r="B40" s="34"/>
      <c r="C40" s="35"/>
      <c r="D40" s="12"/>
      <c r="E40" s="73">
        <f t="shared" si="0"/>
        <v>135</v>
      </c>
      <c r="F40" s="28" t="s">
        <v>270</v>
      </c>
      <c r="G40" s="29" t="s">
        <v>226</v>
      </c>
      <c r="H40" s="28">
        <v>2000</v>
      </c>
      <c r="I40" s="28"/>
      <c r="J40" s="28">
        <v>400</v>
      </c>
      <c r="K40" s="28"/>
      <c r="L40" s="28"/>
      <c r="M40" s="28"/>
      <c r="N40" s="28">
        <v>1600</v>
      </c>
      <c r="O40" s="28"/>
      <c r="P40" s="28"/>
      <c r="Q40" s="28"/>
      <c r="R40" s="28"/>
      <c r="S40" s="28"/>
      <c r="T40" s="28"/>
      <c r="U40" s="28"/>
      <c r="V40" s="28"/>
      <c r="W40" s="28"/>
      <c r="X40" s="30" t="s">
        <v>106</v>
      </c>
      <c r="Y40" s="6"/>
      <c r="Z40" s="6"/>
      <c r="AA40" s="1"/>
      <c r="AB40" s="1"/>
      <c r="AC40" s="1"/>
      <c r="AD40" s="1"/>
      <c r="AE40" s="1"/>
    </row>
    <row r="41" spans="1:31" ht="15.75" x14ac:dyDescent="0.25">
      <c r="A41" s="1"/>
      <c r="B41" s="34"/>
      <c r="C41" s="35"/>
      <c r="D41" s="12"/>
      <c r="E41" s="73">
        <f t="shared" si="0"/>
        <v>136</v>
      </c>
      <c r="F41" s="28" t="s">
        <v>96</v>
      </c>
      <c r="G41" s="29" t="s">
        <v>226</v>
      </c>
      <c r="H41" s="28">
        <v>50000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>
        <v>50000</v>
      </c>
      <c r="X41" s="30" t="s">
        <v>54</v>
      </c>
      <c r="Y41" s="6"/>
      <c r="Z41" s="6"/>
      <c r="AA41" s="1"/>
      <c r="AB41" s="1"/>
      <c r="AC41" s="1"/>
      <c r="AD41" s="1"/>
      <c r="AE41" s="1"/>
    </row>
    <row r="42" spans="1:31" ht="15.75" x14ac:dyDescent="0.25">
      <c r="A42" s="1"/>
      <c r="B42" s="34"/>
      <c r="C42" s="35"/>
      <c r="D42" s="12"/>
      <c r="E42" s="73">
        <f t="shared" si="0"/>
        <v>137</v>
      </c>
      <c r="F42" s="28" t="s">
        <v>266</v>
      </c>
      <c r="G42" s="29" t="s">
        <v>226</v>
      </c>
      <c r="H42" s="28">
        <v>630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>
        <v>630</v>
      </c>
      <c r="X42" s="30" t="s">
        <v>271</v>
      </c>
      <c r="Y42" s="6"/>
      <c r="Z42" s="6"/>
      <c r="AA42" s="1"/>
      <c r="AB42" s="1"/>
      <c r="AC42" s="1"/>
      <c r="AD42" s="1"/>
      <c r="AE42" s="1"/>
    </row>
    <row r="43" spans="1:31" ht="15.75" x14ac:dyDescent="0.25">
      <c r="A43" s="1"/>
      <c r="B43" s="34"/>
      <c r="C43" s="35"/>
      <c r="D43" s="12"/>
      <c r="E43" s="73">
        <f t="shared" si="0"/>
        <v>138</v>
      </c>
      <c r="F43" s="28" t="s">
        <v>266</v>
      </c>
      <c r="G43" s="29" t="s">
        <v>226</v>
      </c>
      <c r="H43" s="28">
        <v>1080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>
        <v>1080</v>
      </c>
      <c r="X43" s="30" t="s">
        <v>272</v>
      </c>
      <c r="Y43" s="6"/>
      <c r="Z43" s="6"/>
      <c r="AA43" s="1"/>
      <c r="AB43" s="1"/>
      <c r="AC43" s="1"/>
      <c r="AD43" s="1"/>
      <c r="AE43" s="1"/>
    </row>
    <row r="44" spans="1:31" ht="15.75" x14ac:dyDescent="0.25">
      <c r="A44" s="1"/>
      <c r="B44" s="34"/>
      <c r="C44" s="35"/>
      <c r="D44" s="12"/>
      <c r="E44" s="73">
        <f t="shared" si="0"/>
        <v>139</v>
      </c>
      <c r="F44" s="28" t="s">
        <v>273</v>
      </c>
      <c r="G44" s="29" t="s">
        <v>226</v>
      </c>
      <c r="H44" s="28">
        <v>7500</v>
      </c>
      <c r="I44" s="28"/>
      <c r="J44" s="28"/>
      <c r="K44" s="28"/>
      <c r="L44" s="28"/>
      <c r="M44" s="28"/>
      <c r="N44" s="28"/>
      <c r="O44" s="28">
        <v>7500</v>
      </c>
      <c r="P44" s="28"/>
      <c r="Q44" s="28"/>
      <c r="R44" s="28"/>
      <c r="S44" s="28"/>
      <c r="T44" s="28"/>
      <c r="U44" s="28"/>
      <c r="V44" s="28"/>
      <c r="W44" s="28"/>
      <c r="X44" s="30" t="s">
        <v>154</v>
      </c>
      <c r="Y44" s="6"/>
      <c r="Z44" s="6"/>
      <c r="AA44" s="1"/>
      <c r="AB44" s="1"/>
      <c r="AC44" s="1"/>
      <c r="AD44" s="1"/>
      <c r="AE44" s="1"/>
    </row>
    <row r="45" spans="1:31" ht="15.75" x14ac:dyDescent="0.25">
      <c r="A45" s="1"/>
      <c r="B45" s="34"/>
      <c r="C45" s="35"/>
      <c r="D45" s="12"/>
      <c r="E45" s="73">
        <f t="shared" si="0"/>
        <v>140</v>
      </c>
      <c r="F45" s="28" t="s">
        <v>274</v>
      </c>
      <c r="G45" s="29" t="s">
        <v>226</v>
      </c>
      <c r="H45" s="28">
        <v>7500</v>
      </c>
      <c r="I45" s="28"/>
      <c r="J45" s="28"/>
      <c r="K45" s="28"/>
      <c r="L45" s="28"/>
      <c r="M45" s="28"/>
      <c r="N45" s="28"/>
      <c r="O45" s="28">
        <v>7500</v>
      </c>
      <c r="P45" s="28"/>
      <c r="Q45" s="28"/>
      <c r="R45" s="28"/>
      <c r="S45" s="28"/>
      <c r="T45" s="28"/>
      <c r="U45" s="28"/>
      <c r="V45" s="28"/>
      <c r="W45" s="28"/>
      <c r="X45" s="30" t="s">
        <v>154</v>
      </c>
      <c r="Y45" s="6"/>
      <c r="Z45" s="6"/>
      <c r="AA45" s="1"/>
      <c r="AB45" s="1"/>
      <c r="AC45" s="1"/>
      <c r="AD45" s="1"/>
      <c r="AE45" s="1"/>
    </row>
    <row r="46" spans="1:31" ht="15.75" x14ac:dyDescent="0.25">
      <c r="A46" s="1"/>
      <c r="B46" s="34"/>
      <c r="C46" s="35"/>
      <c r="D46" s="12"/>
      <c r="E46" s="73">
        <f t="shared" si="0"/>
        <v>141</v>
      </c>
      <c r="F46" s="28" t="s">
        <v>275</v>
      </c>
      <c r="G46" s="29" t="s">
        <v>226</v>
      </c>
      <c r="H46" s="28">
        <v>14643</v>
      </c>
      <c r="I46" s="28"/>
      <c r="J46" s="28"/>
      <c r="K46" s="28"/>
      <c r="L46" s="28"/>
      <c r="M46" s="28"/>
      <c r="N46" s="28"/>
      <c r="O46" s="28">
        <v>14643</v>
      </c>
      <c r="P46" s="28"/>
      <c r="Q46" s="28"/>
      <c r="R46" s="28"/>
      <c r="S46" s="28"/>
      <c r="T46" s="28"/>
      <c r="U46" s="28"/>
      <c r="V46" s="28"/>
      <c r="W46" s="28"/>
      <c r="X46" s="30" t="s">
        <v>154</v>
      </c>
      <c r="Y46" s="6"/>
      <c r="Z46" s="6"/>
      <c r="AA46" s="1"/>
      <c r="AB46" s="1"/>
      <c r="AC46" s="1"/>
      <c r="AD46" s="1"/>
      <c r="AE46" s="1"/>
    </row>
    <row r="47" spans="1:31" ht="15.75" x14ac:dyDescent="0.25">
      <c r="A47" s="1"/>
      <c r="B47" s="34"/>
      <c r="C47" s="35"/>
      <c r="D47" s="12"/>
      <c r="E47" s="73">
        <f t="shared" si="0"/>
        <v>142</v>
      </c>
      <c r="F47" s="28" t="s">
        <v>155</v>
      </c>
      <c r="G47" s="29" t="s">
        <v>226</v>
      </c>
      <c r="H47" s="28">
        <v>3000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>
        <v>3000</v>
      </c>
      <c r="X47" s="30" t="s">
        <v>276</v>
      </c>
      <c r="Y47" s="6"/>
      <c r="Z47" s="6"/>
      <c r="AA47" s="1"/>
      <c r="AB47" s="1"/>
      <c r="AC47" s="1"/>
      <c r="AD47" s="1"/>
      <c r="AE47" s="1"/>
    </row>
    <row r="48" spans="1:31" ht="18.75" customHeight="1" x14ac:dyDescent="0.25">
      <c r="A48" s="1"/>
      <c r="B48" s="34"/>
      <c r="C48" s="35"/>
      <c r="D48" s="12"/>
      <c r="E48" s="73">
        <f t="shared" si="0"/>
        <v>143</v>
      </c>
      <c r="F48" s="28" t="s">
        <v>193</v>
      </c>
      <c r="G48" s="29" t="s">
        <v>226</v>
      </c>
      <c r="H48" s="28">
        <v>4459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>
        <v>4459</v>
      </c>
      <c r="X48" s="30" t="s">
        <v>278</v>
      </c>
      <c r="Y48" s="6"/>
      <c r="Z48" s="6"/>
      <c r="AA48" s="1"/>
      <c r="AB48" s="1"/>
      <c r="AC48" s="1"/>
      <c r="AD48" s="1"/>
      <c r="AE48" s="1"/>
    </row>
    <row r="49" spans="1:31" ht="15.75" x14ac:dyDescent="0.25">
      <c r="A49" s="1"/>
      <c r="B49" s="34"/>
      <c r="C49" s="35"/>
      <c r="D49" s="12"/>
      <c r="E49" s="73">
        <f t="shared" si="0"/>
        <v>144</v>
      </c>
      <c r="F49" s="28" t="s">
        <v>133</v>
      </c>
      <c r="G49" s="29" t="s">
        <v>226</v>
      </c>
      <c r="H49" s="28">
        <v>9540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>
        <v>9540</v>
      </c>
      <c r="X49" s="30" t="s">
        <v>54</v>
      </c>
      <c r="Y49" s="6"/>
      <c r="Z49" s="6"/>
      <c r="AA49" s="1"/>
      <c r="AB49" s="1"/>
      <c r="AC49" s="1"/>
      <c r="AD49" s="1"/>
      <c r="AE49" s="1"/>
    </row>
    <row r="50" spans="1:31" ht="15.75" x14ac:dyDescent="0.25">
      <c r="A50" s="1"/>
      <c r="B50" s="34"/>
      <c r="C50" s="35"/>
      <c r="D50" s="12"/>
      <c r="E50" s="73">
        <f t="shared" si="0"/>
        <v>145</v>
      </c>
      <c r="F50" s="28" t="s">
        <v>117</v>
      </c>
      <c r="G50" s="29" t="s">
        <v>226</v>
      </c>
      <c r="H50" s="28">
        <v>500</v>
      </c>
      <c r="I50" s="28"/>
      <c r="J50" s="28">
        <v>100</v>
      </c>
      <c r="K50" s="28"/>
      <c r="L50" s="28"/>
      <c r="M50" s="28"/>
      <c r="N50" s="28">
        <v>400</v>
      </c>
      <c r="O50" s="28"/>
      <c r="P50" s="28"/>
      <c r="Q50" s="28"/>
      <c r="R50" s="28"/>
      <c r="S50" s="28"/>
      <c r="T50" s="28"/>
      <c r="U50" s="28"/>
      <c r="V50" s="28"/>
      <c r="W50" s="28"/>
      <c r="X50" s="30" t="s">
        <v>106</v>
      </c>
      <c r="Y50" s="6"/>
      <c r="Z50" s="6"/>
      <c r="AA50" s="1"/>
      <c r="AB50" s="1"/>
      <c r="AC50" s="1"/>
      <c r="AD50" s="1"/>
      <c r="AE50" s="1"/>
    </row>
    <row r="51" spans="1:31" ht="15.75" x14ac:dyDescent="0.25">
      <c r="A51" s="1"/>
      <c r="B51" s="34"/>
      <c r="C51" s="35"/>
      <c r="D51" s="12"/>
      <c r="E51" s="73">
        <f t="shared" si="0"/>
        <v>146</v>
      </c>
      <c r="F51" s="28" t="s">
        <v>279</v>
      </c>
      <c r="G51" s="29" t="s">
        <v>226</v>
      </c>
      <c r="H51" s="28">
        <v>3120</v>
      </c>
      <c r="I51" s="28"/>
      <c r="J51" s="28"/>
      <c r="K51" s="28"/>
      <c r="L51" s="28"/>
      <c r="M51" s="28"/>
      <c r="N51" s="28">
        <v>3120</v>
      </c>
      <c r="O51" s="28"/>
      <c r="P51" s="28"/>
      <c r="Q51" s="28"/>
      <c r="R51" s="28"/>
      <c r="S51" s="28"/>
      <c r="T51" s="28"/>
      <c r="U51" s="28"/>
      <c r="V51" s="28"/>
      <c r="W51" s="28"/>
      <c r="X51" s="30" t="s">
        <v>106</v>
      </c>
      <c r="Y51" s="6"/>
      <c r="Z51" s="6"/>
      <c r="AA51" s="1"/>
      <c r="AB51" s="1"/>
      <c r="AC51" s="1"/>
      <c r="AD51" s="1"/>
      <c r="AE51" s="1"/>
    </row>
    <row r="52" spans="1:31" ht="15.75" customHeight="1" x14ac:dyDescent="0.25">
      <c r="A52" s="1"/>
      <c r="B52" s="34"/>
      <c r="C52" s="35"/>
      <c r="D52" s="12"/>
      <c r="E52" s="73">
        <f t="shared" si="0"/>
        <v>147</v>
      </c>
      <c r="F52" s="28" t="s">
        <v>280</v>
      </c>
      <c r="G52" s="29" t="s">
        <v>226</v>
      </c>
      <c r="H52" s="28">
        <v>15000</v>
      </c>
      <c r="I52" s="28"/>
      <c r="J52" s="28"/>
      <c r="K52" s="28"/>
      <c r="L52" s="28"/>
      <c r="M52" s="28"/>
      <c r="N52" s="28"/>
      <c r="O52" s="28">
        <v>15000</v>
      </c>
      <c r="P52" s="28"/>
      <c r="Q52" s="28"/>
      <c r="R52" s="28"/>
      <c r="S52" s="28"/>
      <c r="T52" s="28"/>
      <c r="U52" s="28"/>
      <c r="V52" s="28"/>
      <c r="W52" s="28"/>
      <c r="X52" s="30" t="s">
        <v>154</v>
      </c>
      <c r="Y52" s="6"/>
      <c r="Z52" s="6"/>
      <c r="AA52" s="1"/>
      <c r="AB52" s="1"/>
      <c r="AC52" s="1"/>
      <c r="AD52" s="1"/>
      <c r="AE52" s="1"/>
    </row>
    <row r="53" spans="1:31" ht="15.75" x14ac:dyDescent="0.25">
      <c r="A53" s="1"/>
      <c r="B53" s="34"/>
      <c r="C53" s="35"/>
      <c r="D53" s="12"/>
      <c r="E53" s="73">
        <f t="shared" si="0"/>
        <v>148</v>
      </c>
      <c r="F53" s="28" t="s">
        <v>281</v>
      </c>
      <c r="G53" s="29" t="s">
        <v>226</v>
      </c>
      <c r="H53" s="28">
        <v>420</v>
      </c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>
        <v>420</v>
      </c>
      <c r="X53" s="30" t="s">
        <v>282</v>
      </c>
      <c r="Y53" s="6"/>
      <c r="Z53" s="6"/>
      <c r="AA53" s="1"/>
      <c r="AB53" s="1"/>
      <c r="AC53" s="1"/>
      <c r="AD53" s="1"/>
      <c r="AE53" s="1"/>
    </row>
    <row r="54" spans="1:31" ht="15.75" x14ac:dyDescent="0.25">
      <c r="A54" s="1"/>
      <c r="B54" s="34"/>
      <c r="C54" s="35"/>
      <c r="D54" s="12"/>
      <c r="E54" s="73">
        <f t="shared" si="0"/>
        <v>149</v>
      </c>
      <c r="F54" s="28" t="s">
        <v>266</v>
      </c>
      <c r="G54" s="29" t="s">
        <v>226</v>
      </c>
      <c r="H54" s="28">
        <v>1330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>
        <v>1330</v>
      </c>
      <c r="X54" s="30" t="s">
        <v>283</v>
      </c>
      <c r="Y54" s="6"/>
      <c r="Z54" s="6"/>
      <c r="AA54" s="1"/>
      <c r="AB54" s="1"/>
      <c r="AC54" s="1"/>
      <c r="AD54" s="1"/>
      <c r="AE54" s="1"/>
    </row>
    <row r="55" spans="1:31" ht="15.75" x14ac:dyDescent="0.25">
      <c r="A55" s="1"/>
      <c r="B55" s="34"/>
      <c r="C55" s="35"/>
      <c r="D55" s="12"/>
      <c r="E55" s="73">
        <f t="shared" si="0"/>
        <v>150</v>
      </c>
      <c r="F55" s="28" t="s">
        <v>125</v>
      </c>
      <c r="G55" s="29" t="s">
        <v>226</v>
      </c>
      <c r="H55" s="28">
        <v>440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>
        <v>440</v>
      </c>
      <c r="X55" s="30" t="s">
        <v>284</v>
      </c>
      <c r="Y55" s="6"/>
      <c r="Z55" s="6"/>
      <c r="AA55" s="1"/>
      <c r="AB55" s="1"/>
      <c r="AC55" s="1"/>
      <c r="AD55" s="1"/>
      <c r="AE55" s="1"/>
    </row>
    <row r="56" spans="1:31" ht="15.75" x14ac:dyDescent="0.25">
      <c r="A56" s="1"/>
      <c r="B56" s="34"/>
      <c r="C56" s="35"/>
      <c r="D56" s="12"/>
      <c r="E56" s="73">
        <f>E55+1</f>
        <v>151</v>
      </c>
      <c r="F56" s="28" t="s">
        <v>286</v>
      </c>
      <c r="G56" s="29" t="s">
        <v>226</v>
      </c>
      <c r="H56" s="28">
        <v>2200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>
        <v>2200</v>
      </c>
      <c r="X56" s="30" t="s">
        <v>287</v>
      </c>
      <c r="Y56" s="6"/>
      <c r="Z56" s="6"/>
      <c r="AA56" s="1"/>
      <c r="AB56" s="1"/>
      <c r="AC56" s="1"/>
      <c r="AD56" s="1"/>
      <c r="AE56" s="1"/>
    </row>
    <row r="57" spans="1:31" ht="15.75" customHeight="1" x14ac:dyDescent="0.25">
      <c r="A57" s="1"/>
      <c r="B57" s="34"/>
      <c r="C57" s="35"/>
      <c r="D57" s="12"/>
      <c r="E57" s="73">
        <f>E56+1</f>
        <v>152</v>
      </c>
      <c r="F57" s="28" t="s">
        <v>288</v>
      </c>
      <c r="G57" s="29" t="s">
        <v>226</v>
      </c>
      <c r="H57" s="28">
        <v>3040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>
        <v>3040</v>
      </c>
      <c r="X57" s="30" t="s">
        <v>289</v>
      </c>
      <c r="Y57" s="6"/>
      <c r="Z57" s="6"/>
      <c r="AA57" s="1"/>
      <c r="AB57" s="1"/>
      <c r="AC57" s="1"/>
      <c r="AD57" s="1"/>
      <c r="AE57" s="1"/>
    </row>
    <row r="58" spans="1:31" ht="15.75" x14ac:dyDescent="0.25">
      <c r="A58" s="1"/>
      <c r="B58" s="34"/>
      <c r="C58" s="35"/>
      <c r="D58" s="12"/>
      <c r="E58" s="74">
        <f t="shared" ref="E58:E67" si="1">E57+1</f>
        <v>153</v>
      </c>
      <c r="F58" s="28" t="s">
        <v>290</v>
      </c>
      <c r="G58" s="29" t="s">
        <v>226</v>
      </c>
      <c r="H58" s="28">
        <v>5000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>
        <v>5000</v>
      </c>
      <c r="X58" s="30" t="s">
        <v>291</v>
      </c>
      <c r="Y58" s="6"/>
      <c r="Z58" s="6"/>
      <c r="AA58" s="1"/>
      <c r="AB58" s="1"/>
      <c r="AC58" s="1"/>
      <c r="AD58" s="1"/>
      <c r="AE58" s="1"/>
    </row>
    <row r="59" spans="1:31" ht="15.75" x14ac:dyDescent="0.25">
      <c r="A59" s="1"/>
      <c r="B59" s="34"/>
      <c r="C59" s="35"/>
      <c r="D59" s="12"/>
      <c r="E59" s="74">
        <f t="shared" si="1"/>
        <v>154</v>
      </c>
      <c r="F59" s="28" t="s">
        <v>292</v>
      </c>
      <c r="G59" s="29" t="s">
        <v>226</v>
      </c>
      <c r="H59" s="28">
        <v>2250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>
        <v>2250</v>
      </c>
      <c r="X59" s="30" t="s">
        <v>293</v>
      </c>
      <c r="Y59" s="6"/>
      <c r="Z59" s="6"/>
      <c r="AA59" s="1"/>
      <c r="AB59" s="1"/>
      <c r="AC59" s="1"/>
      <c r="AD59" s="1"/>
      <c r="AE59" s="1"/>
    </row>
    <row r="60" spans="1:31" ht="15.75" x14ac:dyDescent="0.25">
      <c r="A60" s="1"/>
      <c r="B60" s="34"/>
      <c r="C60" s="35"/>
      <c r="D60" s="12"/>
      <c r="E60" s="74">
        <f t="shared" si="1"/>
        <v>155</v>
      </c>
      <c r="F60" s="28" t="s">
        <v>294</v>
      </c>
      <c r="G60" s="29" t="s">
        <v>226</v>
      </c>
      <c r="H60" s="28">
        <v>2000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>
        <v>2000</v>
      </c>
      <c r="X60" s="30" t="s">
        <v>295</v>
      </c>
      <c r="Y60" s="6"/>
      <c r="Z60" s="6"/>
      <c r="AA60" s="1"/>
      <c r="AB60" s="1"/>
      <c r="AC60" s="1"/>
      <c r="AD60" s="1"/>
      <c r="AE60" s="1"/>
    </row>
    <row r="61" spans="1:31" ht="15.75" x14ac:dyDescent="0.25">
      <c r="A61" s="1"/>
      <c r="B61" s="34"/>
      <c r="C61" s="35"/>
      <c r="D61" s="12"/>
      <c r="E61" s="74">
        <f t="shared" si="1"/>
        <v>156</v>
      </c>
      <c r="F61" s="28" t="s">
        <v>296</v>
      </c>
      <c r="G61" s="29" t="s">
        <v>226</v>
      </c>
      <c r="H61" s="28">
        <v>7500</v>
      </c>
      <c r="I61" s="28"/>
      <c r="J61" s="28"/>
      <c r="K61" s="28"/>
      <c r="L61" s="28"/>
      <c r="M61" s="28"/>
      <c r="N61" s="28"/>
      <c r="O61" s="28">
        <v>7500</v>
      </c>
      <c r="P61" s="28"/>
      <c r="Q61" s="28"/>
      <c r="R61" s="28"/>
      <c r="S61" s="28"/>
      <c r="T61" s="28"/>
      <c r="U61" s="28"/>
      <c r="V61" s="28"/>
      <c r="W61" s="28"/>
      <c r="X61" s="30" t="s">
        <v>154</v>
      </c>
      <c r="Y61" s="6"/>
      <c r="Z61" s="6"/>
      <c r="AA61" s="1"/>
      <c r="AB61" s="1"/>
      <c r="AC61" s="1"/>
      <c r="AD61" s="1"/>
      <c r="AE61" s="1"/>
    </row>
    <row r="62" spans="1:31" ht="21" customHeight="1" x14ac:dyDescent="0.25">
      <c r="A62" s="1"/>
      <c r="B62" s="34"/>
      <c r="C62" s="35"/>
      <c r="D62" s="12"/>
      <c r="E62" s="74">
        <f t="shared" si="1"/>
        <v>157</v>
      </c>
      <c r="F62" s="28" t="s">
        <v>153</v>
      </c>
      <c r="G62" s="29" t="s">
        <v>226</v>
      </c>
      <c r="H62" s="28">
        <v>400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400</v>
      </c>
      <c r="X62" s="30" t="s">
        <v>297</v>
      </c>
      <c r="Y62" s="6"/>
      <c r="Z62" s="6"/>
      <c r="AA62" s="1"/>
      <c r="AB62" s="1"/>
      <c r="AC62" s="1"/>
      <c r="AD62" s="1"/>
      <c r="AE62" s="1"/>
    </row>
    <row r="63" spans="1:31" ht="15.75" x14ac:dyDescent="0.25">
      <c r="A63" s="1"/>
      <c r="B63" s="34"/>
      <c r="C63" s="35"/>
      <c r="D63" s="12"/>
      <c r="E63" s="74">
        <f t="shared" si="1"/>
        <v>158</v>
      </c>
      <c r="F63" s="28" t="s">
        <v>153</v>
      </c>
      <c r="G63" s="29" t="s">
        <v>226</v>
      </c>
      <c r="H63" s="28">
        <v>800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800</v>
      </c>
      <c r="X63" s="30" t="s">
        <v>298</v>
      </c>
      <c r="Y63" s="6"/>
      <c r="Z63" s="6"/>
      <c r="AA63" s="1"/>
      <c r="AB63" s="1"/>
      <c r="AC63" s="1"/>
      <c r="AD63" s="1"/>
      <c r="AE63" s="1"/>
    </row>
    <row r="64" spans="1:31" ht="15.75" x14ac:dyDescent="0.25">
      <c r="A64" s="1"/>
      <c r="B64" s="34"/>
      <c r="C64" s="35"/>
      <c r="D64" s="12"/>
      <c r="E64" s="74">
        <f t="shared" si="1"/>
        <v>159</v>
      </c>
      <c r="F64" s="28" t="s">
        <v>266</v>
      </c>
      <c r="G64" s="29" t="s">
        <v>226</v>
      </c>
      <c r="H64" s="28">
        <v>1470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1470</v>
      </c>
      <c r="X64" s="30" t="s">
        <v>299</v>
      </c>
      <c r="Y64" s="6"/>
      <c r="Z64" s="6"/>
      <c r="AA64" s="1"/>
      <c r="AB64" s="1"/>
      <c r="AC64" s="1"/>
      <c r="AD64" s="1"/>
      <c r="AE64" s="1"/>
    </row>
    <row r="65" spans="1:31" ht="15.75" x14ac:dyDescent="0.25">
      <c r="A65" s="1"/>
      <c r="B65" s="34"/>
      <c r="C65" s="35"/>
      <c r="D65" s="12"/>
      <c r="E65" s="74">
        <f t="shared" si="1"/>
        <v>160</v>
      </c>
      <c r="F65" s="28" t="s">
        <v>300</v>
      </c>
      <c r="G65" s="29" t="s">
        <v>226</v>
      </c>
      <c r="H65" s="28">
        <v>2550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>
        <v>2550</v>
      </c>
      <c r="X65" s="30" t="s">
        <v>301</v>
      </c>
      <c r="Y65" s="6"/>
      <c r="Z65" s="6"/>
      <c r="AA65" s="1"/>
      <c r="AB65" s="1"/>
      <c r="AC65" s="1"/>
      <c r="AD65" s="1"/>
      <c r="AE65" s="1"/>
    </row>
    <row r="66" spans="1:31" ht="15.75" x14ac:dyDescent="0.25">
      <c r="A66" s="1"/>
      <c r="B66" s="34"/>
      <c r="C66" s="35"/>
      <c r="D66" s="12"/>
      <c r="E66" s="74">
        <f t="shared" si="1"/>
        <v>161</v>
      </c>
      <c r="F66" s="28" t="s">
        <v>302</v>
      </c>
      <c r="G66" s="29" t="s">
        <v>226</v>
      </c>
      <c r="H66" s="28">
        <v>5000</v>
      </c>
      <c r="I66" s="28"/>
      <c r="J66" s="28"/>
      <c r="K66" s="28"/>
      <c r="L66" s="28"/>
      <c r="M66" s="28"/>
      <c r="N66" s="28"/>
      <c r="O66" s="28">
        <v>5000</v>
      </c>
      <c r="P66" s="28"/>
      <c r="Q66" s="28"/>
      <c r="R66" s="28"/>
      <c r="S66" s="28"/>
      <c r="T66" s="28"/>
      <c r="U66" s="28"/>
      <c r="V66" s="28"/>
      <c r="W66" s="28"/>
      <c r="X66" s="30" t="s">
        <v>154</v>
      </c>
      <c r="Y66" s="6"/>
      <c r="Z66" s="6"/>
      <c r="AA66" s="1"/>
      <c r="AB66" s="1"/>
      <c r="AC66" s="1"/>
      <c r="AD66" s="1"/>
      <c r="AE66" s="1"/>
    </row>
    <row r="67" spans="1:31" ht="16.5" thickBot="1" x14ac:dyDescent="0.3">
      <c r="A67" s="1"/>
      <c r="B67" s="34"/>
      <c r="C67" s="35"/>
      <c r="D67" s="12"/>
      <c r="E67" s="74">
        <f t="shared" si="1"/>
        <v>162</v>
      </c>
      <c r="F67" s="28" t="s">
        <v>100</v>
      </c>
      <c r="G67" s="29" t="s">
        <v>226</v>
      </c>
      <c r="H67" s="28">
        <v>6600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>
        <v>6600</v>
      </c>
      <c r="T67" s="28"/>
      <c r="U67" s="28"/>
      <c r="V67" s="28"/>
      <c r="W67" s="28"/>
      <c r="X67" s="30" t="s">
        <v>303</v>
      </c>
      <c r="Y67" s="6"/>
      <c r="Z67" s="6"/>
      <c r="AA67" s="1"/>
      <c r="AB67" s="1"/>
      <c r="AC67" s="1"/>
      <c r="AD67" s="1"/>
      <c r="AE67" s="1"/>
    </row>
    <row r="68" spans="1:31" ht="16.5" thickBot="1" x14ac:dyDescent="0.3">
      <c r="A68" s="1"/>
      <c r="B68" s="36"/>
      <c r="C68" s="37"/>
      <c r="D68" s="38">
        <f>SUM(D10:D67)</f>
        <v>1378693</v>
      </c>
      <c r="E68" s="39"/>
      <c r="F68" s="40"/>
      <c r="G68" s="41"/>
      <c r="H68" s="40">
        <f t="shared" ref="H68:W68" si="2">SUM(H10:H67)</f>
        <v>508767</v>
      </c>
      <c r="I68" s="40">
        <f t="shared" si="2"/>
        <v>10000</v>
      </c>
      <c r="J68" s="40">
        <f t="shared" si="2"/>
        <v>9800</v>
      </c>
      <c r="K68" s="40">
        <f t="shared" si="2"/>
        <v>0</v>
      </c>
      <c r="L68" s="40">
        <f t="shared" si="2"/>
        <v>0</v>
      </c>
      <c r="M68" s="40">
        <f t="shared" si="2"/>
        <v>0</v>
      </c>
      <c r="N68" s="40">
        <f t="shared" si="2"/>
        <v>36090</v>
      </c>
      <c r="O68" s="40">
        <f t="shared" si="2"/>
        <v>72143</v>
      </c>
      <c r="P68" s="40">
        <f t="shared" si="2"/>
        <v>1000</v>
      </c>
      <c r="Q68" s="40">
        <f t="shared" si="2"/>
        <v>0</v>
      </c>
      <c r="R68" s="40">
        <f t="shared" si="2"/>
        <v>0</v>
      </c>
      <c r="S68" s="40">
        <f t="shared" si="2"/>
        <v>6600</v>
      </c>
      <c r="T68" s="40">
        <f t="shared" si="2"/>
        <v>0</v>
      </c>
      <c r="U68" s="40">
        <f t="shared" si="2"/>
        <v>14190</v>
      </c>
      <c r="V68" s="40">
        <f t="shared" si="2"/>
        <v>0</v>
      </c>
      <c r="W68" s="40">
        <f t="shared" si="2"/>
        <v>358944</v>
      </c>
      <c r="X68" s="42"/>
      <c r="Y68" s="6"/>
      <c r="Z68" s="6"/>
      <c r="AA68" s="1"/>
      <c r="AB68" s="1"/>
      <c r="AC68" s="1"/>
      <c r="AD68" s="1"/>
      <c r="AE68" s="1"/>
    </row>
    <row r="69" spans="1:31" ht="15.75" x14ac:dyDescent="0.25">
      <c r="A69" s="1"/>
      <c r="B69" s="43"/>
      <c r="C69" s="44"/>
      <c r="D69" s="44"/>
      <c r="E69" s="44"/>
      <c r="F69" s="44"/>
      <c r="G69" s="43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"/>
      <c r="Z69" s="4"/>
      <c r="AA69" s="1"/>
      <c r="AB69" s="1"/>
      <c r="AC69" s="1"/>
      <c r="AD69" s="1"/>
      <c r="AE69" s="1"/>
    </row>
    <row r="70" spans="1:31" ht="15.75" x14ac:dyDescent="0.25">
      <c r="A70" s="1"/>
      <c r="B70" s="45"/>
      <c r="C70" s="46"/>
      <c r="D70" s="47"/>
      <c r="E70" s="47"/>
      <c r="F70" s="44" t="s">
        <v>58</v>
      </c>
      <c r="G70" s="45"/>
      <c r="H70" s="32">
        <f>D68-H68</f>
        <v>869926</v>
      </c>
      <c r="I70" s="46" t="s">
        <v>59</v>
      </c>
      <c r="J70" s="46" t="s">
        <v>60</v>
      </c>
      <c r="K70" s="46" t="s">
        <v>61</v>
      </c>
      <c r="L70" s="46" t="s">
        <v>62</v>
      </c>
      <c r="M70" s="46" t="s">
        <v>63</v>
      </c>
      <c r="N70" s="46" t="s">
        <v>64</v>
      </c>
      <c r="O70" s="46"/>
      <c r="P70" s="46" t="s">
        <v>65</v>
      </c>
      <c r="Q70" s="46" t="s">
        <v>66</v>
      </c>
      <c r="R70" s="46" t="s">
        <v>67</v>
      </c>
      <c r="S70" s="46" t="s">
        <v>68</v>
      </c>
      <c r="T70" s="46" t="s">
        <v>69</v>
      </c>
      <c r="U70" s="46" t="s">
        <v>70</v>
      </c>
      <c r="V70" s="46" t="s">
        <v>71</v>
      </c>
      <c r="W70" s="46"/>
      <c r="X70" s="47"/>
      <c r="Y70" s="4"/>
      <c r="Z70" s="4"/>
      <c r="AA70" s="1"/>
      <c r="AB70" s="1"/>
      <c r="AC70" s="1"/>
      <c r="AD70" s="1"/>
      <c r="AE70" s="1"/>
    </row>
    <row r="71" spans="1:31" ht="15.75" x14ac:dyDescent="0.25">
      <c r="A71" s="1"/>
      <c r="B71" s="45"/>
      <c r="C71" s="46"/>
      <c r="D71" s="46"/>
      <c r="E71" s="46"/>
      <c r="F71" s="46"/>
      <c r="G71" s="45"/>
      <c r="H71" s="48"/>
      <c r="I71" s="49"/>
      <c r="J71" s="49"/>
      <c r="K71" s="49"/>
      <c r="L71" s="49"/>
      <c r="M71" s="49"/>
      <c r="N71" s="49"/>
      <c r="O71" s="46"/>
      <c r="P71" s="49"/>
      <c r="Q71" s="49"/>
      <c r="R71" s="49"/>
      <c r="S71" s="49"/>
      <c r="T71" s="49"/>
      <c r="U71" s="49"/>
      <c r="V71" s="49"/>
      <c r="W71" s="46"/>
      <c r="X71" s="46"/>
      <c r="Y71" s="4"/>
      <c r="Z71" s="4"/>
      <c r="AA71" s="1"/>
      <c r="AB71" s="1"/>
      <c r="AC71" s="1"/>
      <c r="AD71" s="1"/>
      <c r="AE71" s="1"/>
    </row>
    <row r="72" spans="1:31" ht="15.75" x14ac:dyDescent="0.25">
      <c r="A72" s="1"/>
      <c r="B72" s="45"/>
      <c r="C72" s="46"/>
      <c r="D72" s="46"/>
      <c r="E72" s="46"/>
      <c r="F72" s="46"/>
      <c r="G72" s="45"/>
      <c r="H72" s="46"/>
      <c r="I72" s="49"/>
      <c r="J72" s="49"/>
      <c r="K72" s="49"/>
      <c r="L72" s="49"/>
      <c r="M72" s="49"/>
      <c r="N72" s="49"/>
      <c r="O72" s="46"/>
      <c r="P72" s="46"/>
      <c r="Q72" s="49"/>
      <c r="R72" s="49"/>
      <c r="S72" s="49"/>
      <c r="T72" s="49"/>
      <c r="U72" s="49"/>
      <c r="V72" s="49"/>
      <c r="W72" s="46"/>
      <c r="X72" s="46"/>
      <c r="Y72" s="4"/>
      <c r="Z72" s="4"/>
      <c r="AA72" s="1"/>
      <c r="AB72" s="1"/>
      <c r="AC72" s="1"/>
      <c r="AD72" s="1"/>
      <c r="AE72" s="1"/>
    </row>
    <row r="73" spans="1:31" ht="15.75" x14ac:dyDescent="0.25">
      <c r="A73" s="1"/>
      <c r="B73" s="45"/>
      <c r="C73" s="27"/>
      <c r="D73" s="46"/>
      <c r="E73" s="46"/>
      <c r="F73" s="46" t="s">
        <v>72</v>
      </c>
      <c r="G73" s="45"/>
      <c r="H73" s="46">
        <f>H70</f>
        <v>869926</v>
      </c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"/>
      <c r="Z73" s="4"/>
      <c r="AA73" s="1"/>
      <c r="AB73" s="1"/>
      <c r="AC73" s="1"/>
      <c r="AD73" s="1"/>
      <c r="AE73" s="1"/>
    </row>
    <row r="74" spans="1:31" ht="15.75" x14ac:dyDescent="0.25">
      <c r="A74" s="1"/>
      <c r="B74" s="45"/>
      <c r="C74" s="27"/>
      <c r="D74" s="46"/>
      <c r="E74" s="46"/>
      <c r="F74" s="44" t="s">
        <v>73</v>
      </c>
      <c r="G74" s="50"/>
      <c r="H74" s="46">
        <f>-190000</f>
        <v>-190000</v>
      </c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1"/>
      <c r="Z74" s="1"/>
      <c r="AA74" s="1"/>
      <c r="AB74" s="1"/>
      <c r="AC74" s="1"/>
      <c r="AD74" s="1"/>
      <c r="AE74" s="1"/>
    </row>
    <row r="75" spans="1:31" ht="15.75" x14ac:dyDescent="0.25">
      <c r="A75" s="1"/>
      <c r="B75" s="45"/>
      <c r="C75" s="27"/>
      <c r="D75" s="46"/>
      <c r="E75" s="46"/>
      <c r="F75" s="46" t="s">
        <v>74</v>
      </c>
      <c r="H75" s="46">
        <v>-25033</v>
      </c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7"/>
      <c r="Y75" s="1"/>
      <c r="Z75" s="1"/>
      <c r="AA75" s="1"/>
      <c r="AB75" s="1"/>
      <c r="AC75" s="1"/>
      <c r="AD75" s="1"/>
      <c r="AE75" s="1"/>
    </row>
    <row r="76" spans="1:31" ht="15.75" x14ac:dyDescent="0.25">
      <c r="A76" s="1"/>
      <c r="B76" s="45"/>
      <c r="C76" s="27"/>
      <c r="D76" s="46"/>
      <c r="E76" s="46"/>
      <c r="F76" s="46"/>
      <c r="G76" s="45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1"/>
      <c r="Z76" s="1"/>
      <c r="AA76" s="1"/>
      <c r="AB76" s="1"/>
      <c r="AC76" s="1"/>
      <c r="AD76" s="1"/>
      <c r="AE76" s="1"/>
    </row>
    <row r="77" spans="1:31" ht="16.5" thickBot="1" x14ac:dyDescent="0.3">
      <c r="A77" s="1"/>
      <c r="B77" s="5"/>
      <c r="C77" s="51"/>
      <c r="D77" s="4"/>
      <c r="E77" s="4"/>
      <c r="F77" s="4" t="s">
        <v>75</v>
      </c>
      <c r="G77" s="5"/>
      <c r="H77" s="52">
        <f>SUM(H73:H76)</f>
        <v>654893</v>
      </c>
      <c r="I77" s="53"/>
      <c r="J77" s="5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1"/>
      <c r="Z77" s="1"/>
      <c r="AA77" s="1"/>
      <c r="AB77" s="1"/>
      <c r="AC77" s="1"/>
      <c r="AD77" s="1"/>
      <c r="AE77" s="1"/>
    </row>
    <row r="78" spans="1:31" ht="15.75" thickTop="1" x14ac:dyDescent="0.25">
      <c r="A78" s="1"/>
      <c r="B78" s="5"/>
      <c r="C78" s="51"/>
      <c r="D78" s="4"/>
      <c r="E78" s="4"/>
      <c r="F78" s="4"/>
      <c r="G78" s="5"/>
      <c r="H78" s="4" t="s">
        <v>76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1"/>
      <c r="Z78" s="1"/>
      <c r="AA78" s="1"/>
      <c r="AB78" s="1"/>
      <c r="AC78" s="1"/>
      <c r="AD78" s="1"/>
      <c r="AE78" s="1"/>
    </row>
    <row r="79" spans="1:31" ht="18.75" x14ac:dyDescent="0.25">
      <c r="A79" s="1"/>
      <c r="B79" s="5"/>
      <c r="C79" s="51"/>
      <c r="D79" s="4"/>
      <c r="E79" s="4"/>
      <c r="F79" s="46"/>
      <c r="H79" s="55"/>
      <c r="I79" s="5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1"/>
      <c r="Z79" s="1"/>
      <c r="AA79" s="1"/>
      <c r="AB79" s="1"/>
      <c r="AC79" s="1"/>
      <c r="AD79" s="1"/>
      <c r="AE79" s="1"/>
    </row>
    <row r="80" spans="1:31" ht="18.75" x14ac:dyDescent="0.25">
      <c r="A80" s="1"/>
      <c r="B80" s="5"/>
      <c r="C80" s="51"/>
      <c r="D80" s="4"/>
      <c r="E80" s="4"/>
      <c r="G80" s="50"/>
      <c r="H80" s="5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1"/>
      <c r="Z80" s="1"/>
      <c r="AA80" s="1"/>
      <c r="AB80" s="1"/>
      <c r="AC80" s="1"/>
      <c r="AD80" s="1"/>
      <c r="AE80" s="1"/>
    </row>
    <row r="81" spans="1:31" ht="18.75" x14ac:dyDescent="0.25">
      <c r="A81" s="1"/>
      <c r="B81" s="2"/>
      <c r="C81" s="1"/>
      <c r="D81" s="1"/>
      <c r="E81" s="1"/>
      <c r="F81" s="58"/>
      <c r="G81" s="5"/>
      <c r="H81" s="5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1"/>
      <c r="B82" s="5"/>
      <c r="C82" s="4"/>
      <c r="D82" s="4"/>
      <c r="E82" s="6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1"/>
      <c r="Z82" s="1"/>
      <c r="AA82" s="1"/>
      <c r="AB82" s="1"/>
      <c r="AC82" s="1"/>
      <c r="AD82" s="1"/>
      <c r="AE82" s="1"/>
    </row>
    <row r="83" spans="1:31" x14ac:dyDescent="0.25">
      <c r="H83" s="60"/>
      <c r="I83" s="60"/>
      <c r="J83" t="s">
        <v>77</v>
      </c>
    </row>
    <row r="84" spans="1:31" x14ac:dyDescent="0.25">
      <c r="H84" s="60"/>
    </row>
  </sheetData>
  <mergeCells count="16">
    <mergeCell ref="B10:C10"/>
    <mergeCell ref="B2:X2"/>
    <mergeCell ref="B3:X3"/>
    <mergeCell ref="B4:X4"/>
    <mergeCell ref="U5:X5"/>
    <mergeCell ref="B6:B8"/>
    <mergeCell ref="C6:D6"/>
    <mergeCell ref="F6:F8"/>
    <mergeCell ref="G6:G8"/>
    <mergeCell ref="K6:L6"/>
    <mergeCell ref="N6:O6"/>
    <mergeCell ref="W6:W8"/>
    <mergeCell ref="X6:X8"/>
    <mergeCell ref="D7:D8"/>
    <mergeCell ref="K7:L7"/>
    <mergeCell ref="N7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opLeftCell="A5" workbookViewId="0">
      <pane xSplit="7" ySplit="4" topLeftCell="H9" activePane="bottomRight" state="frozen"/>
      <selection activeCell="A5" sqref="A5"/>
      <selection pane="topRight" activeCell="H5" sqref="H5"/>
      <selection pane="bottomLeft" activeCell="A9" sqref="A9"/>
      <selection pane="bottomRight" activeCell="B16" sqref="B16"/>
    </sheetView>
  </sheetViews>
  <sheetFormatPr defaultRowHeight="15" x14ac:dyDescent="0.25"/>
  <cols>
    <col min="1" max="1" width="10" customWidth="1"/>
    <col min="2" max="2" width="12.7109375" customWidth="1"/>
    <col min="3" max="3" width="17.85546875" customWidth="1"/>
    <col min="4" max="4" width="11.5703125" customWidth="1"/>
    <col min="5" max="5" width="8" bestFit="1" customWidth="1"/>
    <col min="6" max="6" width="41.7109375" bestFit="1" customWidth="1"/>
    <col min="7" max="7" width="10.42578125" customWidth="1"/>
    <col min="8" max="8" width="13.28515625" bestFit="1" customWidth="1"/>
    <col min="9" max="9" width="14.85546875" customWidth="1"/>
    <col min="14" max="14" width="9.85546875" bestFit="1" customWidth="1"/>
    <col min="16" max="16" width="9.140625" customWidth="1"/>
    <col min="20" max="22" width="9.140625" customWidth="1"/>
    <col min="23" max="23" width="12.7109375" style="61" bestFit="1" customWidth="1"/>
    <col min="24" max="24" width="69.140625" bestFit="1" customWidth="1"/>
  </cols>
  <sheetData>
    <row r="1" spans="1:31" ht="15" hidden="1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1"/>
      <c r="Y1" s="1"/>
      <c r="Z1" s="1"/>
      <c r="AA1" s="1"/>
      <c r="AB1" s="1"/>
      <c r="AC1" s="1"/>
      <c r="AD1" s="1"/>
      <c r="AE1" s="1"/>
    </row>
    <row r="2" spans="1:31" ht="31.5" hidden="1" customHeight="1" x14ac:dyDescent="0.25">
      <c r="A2" s="1"/>
      <c r="B2" s="114" t="s">
        <v>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4"/>
      <c r="Z2" s="4"/>
      <c r="AA2" s="4"/>
      <c r="AB2" s="4"/>
      <c r="AC2" s="4"/>
      <c r="AD2" s="4"/>
      <c r="AE2" s="4"/>
    </row>
    <row r="3" spans="1:31" ht="31.5" hidden="1" customHeight="1" x14ac:dyDescent="0.25">
      <c r="A3" s="1"/>
      <c r="B3" s="115" t="s">
        <v>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4"/>
      <c r="Z3" s="4"/>
      <c r="AA3" s="4"/>
      <c r="AB3" s="4"/>
      <c r="AC3" s="4"/>
      <c r="AD3" s="4"/>
      <c r="AE3" s="4"/>
    </row>
    <row r="4" spans="1:31" ht="31.5" hidden="1" customHeight="1" x14ac:dyDescent="0.25">
      <c r="A4" s="1"/>
      <c r="B4" s="115" t="s">
        <v>2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4"/>
      <c r="Z4" s="4"/>
      <c r="AA4" s="4"/>
      <c r="AB4" s="4"/>
      <c r="AC4" s="4"/>
      <c r="AD4" s="4"/>
      <c r="AE4" s="4"/>
    </row>
    <row r="5" spans="1:31" ht="16.5" thickBot="1" x14ac:dyDescent="0.3">
      <c r="A5" s="1"/>
      <c r="B5" s="5"/>
      <c r="C5" s="4"/>
      <c r="D5" s="6"/>
      <c r="E5" s="6"/>
      <c r="F5" s="7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116" t="s">
        <v>3</v>
      </c>
      <c r="V5" s="116"/>
      <c r="W5" s="116"/>
      <c r="X5" s="116"/>
      <c r="Y5" s="4"/>
      <c r="Z5" s="4"/>
      <c r="AA5" s="4"/>
      <c r="AB5" s="4"/>
      <c r="AC5" s="4"/>
      <c r="AD5" s="4"/>
      <c r="AE5" s="4"/>
    </row>
    <row r="6" spans="1:31" ht="16.5" thickBot="1" x14ac:dyDescent="0.3">
      <c r="A6" s="1"/>
      <c r="B6" s="120" t="s">
        <v>4</v>
      </c>
      <c r="C6" s="129" t="s">
        <v>5</v>
      </c>
      <c r="D6" s="124"/>
      <c r="E6" s="76" t="s">
        <v>6</v>
      </c>
      <c r="F6" s="117" t="s">
        <v>7</v>
      </c>
      <c r="G6" s="120" t="s">
        <v>8</v>
      </c>
      <c r="H6" s="75" t="s">
        <v>9</v>
      </c>
      <c r="I6" s="76" t="s">
        <v>10</v>
      </c>
      <c r="J6" s="76" t="s">
        <v>11</v>
      </c>
      <c r="K6" s="123" t="s">
        <v>12</v>
      </c>
      <c r="L6" s="124"/>
      <c r="M6" s="76" t="s">
        <v>13</v>
      </c>
      <c r="N6" s="125" t="s">
        <v>14</v>
      </c>
      <c r="O6" s="126"/>
      <c r="P6" s="11" t="s">
        <v>15</v>
      </c>
      <c r="Q6" s="76" t="s">
        <v>16</v>
      </c>
      <c r="R6" s="76" t="s">
        <v>17</v>
      </c>
      <c r="S6" s="76" t="s">
        <v>18</v>
      </c>
      <c r="T6" s="76" t="s">
        <v>19</v>
      </c>
      <c r="U6" s="76" t="s">
        <v>20</v>
      </c>
      <c r="V6" s="76" t="s">
        <v>21</v>
      </c>
      <c r="W6" s="127" t="s">
        <v>22</v>
      </c>
      <c r="X6" s="117" t="s">
        <v>23</v>
      </c>
      <c r="Y6" s="4"/>
      <c r="Z6" s="4"/>
      <c r="AA6" s="4"/>
      <c r="AB6" s="4"/>
      <c r="AC6" s="4"/>
      <c r="AD6" s="4"/>
      <c r="AE6" s="4"/>
    </row>
    <row r="7" spans="1:31" ht="15.75" x14ac:dyDescent="0.25">
      <c r="A7" s="1"/>
      <c r="B7" s="121"/>
      <c r="C7" s="12" t="s">
        <v>24</v>
      </c>
      <c r="D7" s="120" t="s">
        <v>25</v>
      </c>
      <c r="E7" s="13" t="s">
        <v>26</v>
      </c>
      <c r="F7" s="118"/>
      <c r="G7" s="121"/>
      <c r="H7" s="13" t="s">
        <v>27</v>
      </c>
      <c r="I7" s="77" t="s">
        <v>28</v>
      </c>
      <c r="J7" s="77" t="s">
        <v>29</v>
      </c>
      <c r="K7" s="108" t="s">
        <v>30</v>
      </c>
      <c r="L7" s="109"/>
      <c r="M7" s="77" t="s">
        <v>31</v>
      </c>
      <c r="N7" s="110" t="s">
        <v>32</v>
      </c>
      <c r="O7" s="15" t="s">
        <v>33</v>
      </c>
      <c r="P7" s="16" t="s">
        <v>34</v>
      </c>
      <c r="Q7" s="77" t="s">
        <v>35</v>
      </c>
      <c r="R7" s="77" t="s">
        <v>36</v>
      </c>
      <c r="S7" s="77" t="s">
        <v>37</v>
      </c>
      <c r="T7" s="77" t="s">
        <v>38</v>
      </c>
      <c r="U7" s="77" t="s">
        <v>39</v>
      </c>
      <c r="V7" s="77" t="s">
        <v>40</v>
      </c>
      <c r="W7" s="128"/>
      <c r="X7" s="118"/>
      <c r="Y7" s="4"/>
      <c r="Z7" s="4" t="s">
        <v>41</v>
      </c>
      <c r="AA7" s="4" t="s">
        <v>42</v>
      </c>
      <c r="AB7" s="4"/>
      <c r="AC7" s="4"/>
      <c r="AD7" s="4"/>
      <c r="AE7" s="4"/>
    </row>
    <row r="8" spans="1:31" ht="16.5" thickBot="1" x14ac:dyDescent="0.3">
      <c r="A8" s="1"/>
      <c r="B8" s="122"/>
      <c r="C8" s="17" t="s">
        <v>43</v>
      </c>
      <c r="D8" s="122"/>
      <c r="E8" s="18"/>
      <c r="F8" s="119"/>
      <c r="G8" s="122"/>
      <c r="H8" s="18"/>
      <c r="I8" s="19"/>
      <c r="J8" s="78" t="s">
        <v>44</v>
      </c>
      <c r="K8" s="78" t="s">
        <v>45</v>
      </c>
      <c r="L8" s="78" t="s">
        <v>46</v>
      </c>
      <c r="M8" s="19"/>
      <c r="N8" s="111"/>
      <c r="O8" s="21" t="s">
        <v>47</v>
      </c>
      <c r="P8" s="19" t="s">
        <v>48</v>
      </c>
      <c r="Q8" s="19"/>
      <c r="R8" s="19"/>
      <c r="S8" s="19"/>
      <c r="T8" s="78" t="s">
        <v>49</v>
      </c>
      <c r="U8" s="78" t="s">
        <v>50</v>
      </c>
      <c r="V8" s="19"/>
      <c r="W8" s="111"/>
      <c r="X8" s="119"/>
      <c r="Y8" s="4"/>
      <c r="Z8" s="4"/>
      <c r="AA8" s="4"/>
      <c r="AB8" s="4"/>
      <c r="AC8" s="4"/>
      <c r="AD8" s="4"/>
      <c r="AE8" s="4"/>
    </row>
    <row r="9" spans="1:31" ht="15.75" x14ac:dyDescent="0.25">
      <c r="A9" s="1"/>
      <c r="B9" s="22"/>
      <c r="C9" s="23"/>
      <c r="D9" s="24"/>
      <c r="E9" s="11"/>
      <c r="F9" s="25"/>
      <c r="G9" s="2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Y9" s="6"/>
      <c r="Z9" s="6"/>
      <c r="AA9" s="4"/>
      <c r="AB9" s="4"/>
      <c r="AC9" s="4"/>
      <c r="AD9" s="4"/>
      <c r="AE9" s="4"/>
    </row>
    <row r="10" spans="1:31" ht="18.75" x14ac:dyDescent="0.25">
      <c r="A10" s="1"/>
      <c r="B10" s="112" t="s">
        <v>51</v>
      </c>
      <c r="C10" s="113"/>
      <c r="D10" s="27">
        <f>'3rd week'!H70</f>
        <v>869926</v>
      </c>
      <c r="E10" s="79">
        <v>163</v>
      </c>
      <c r="F10" s="28" t="s">
        <v>108</v>
      </c>
      <c r="G10" s="29" t="s">
        <v>304</v>
      </c>
      <c r="H10" s="28">
        <v>8800</v>
      </c>
      <c r="I10" s="28"/>
      <c r="J10" s="28">
        <v>1900</v>
      </c>
      <c r="K10" s="28"/>
      <c r="L10" s="28"/>
      <c r="M10" s="28"/>
      <c r="N10" s="28">
        <v>6900</v>
      </c>
      <c r="O10" s="28"/>
      <c r="P10" s="28"/>
      <c r="Q10" s="28"/>
      <c r="R10" s="28"/>
      <c r="S10" s="28"/>
      <c r="T10" s="28"/>
      <c r="U10" s="28"/>
      <c r="V10" s="28"/>
      <c r="W10" s="28"/>
      <c r="X10" s="30" t="s">
        <v>106</v>
      </c>
      <c r="Y10" s="6"/>
      <c r="Z10" s="6"/>
      <c r="AA10" s="6"/>
      <c r="AB10" s="4"/>
      <c r="AC10" s="4"/>
      <c r="AD10" s="4"/>
      <c r="AE10" s="4"/>
    </row>
    <row r="11" spans="1:31" ht="15.75" x14ac:dyDescent="0.25">
      <c r="A11" s="1"/>
      <c r="B11" s="31" t="s">
        <v>341</v>
      </c>
      <c r="C11" s="32">
        <v>10944274</v>
      </c>
      <c r="D11" s="33">
        <v>300</v>
      </c>
      <c r="E11" s="79">
        <f>E10+1</f>
        <v>164</v>
      </c>
      <c r="F11" s="28" t="s">
        <v>109</v>
      </c>
      <c r="G11" s="29" t="s">
        <v>304</v>
      </c>
      <c r="H11" s="28">
        <v>9500</v>
      </c>
      <c r="I11" s="28"/>
      <c r="J11" s="28">
        <v>2600</v>
      </c>
      <c r="K11" s="28"/>
      <c r="L11" s="28"/>
      <c r="M11" s="28"/>
      <c r="N11" s="28">
        <v>6900</v>
      </c>
      <c r="O11" s="28"/>
      <c r="P11" s="28"/>
      <c r="Q11" s="28"/>
      <c r="R11" s="28"/>
      <c r="S11" s="28"/>
      <c r="T11" s="28"/>
      <c r="U11" s="28"/>
      <c r="V11" s="28"/>
      <c r="W11" s="28"/>
      <c r="X11" s="30" t="s">
        <v>106</v>
      </c>
      <c r="Y11" s="6"/>
      <c r="Z11" s="6"/>
      <c r="AA11" s="1"/>
      <c r="AB11" s="1"/>
      <c r="AC11" s="1"/>
      <c r="AD11" s="1"/>
      <c r="AE11" s="1"/>
    </row>
    <row r="12" spans="1:31" ht="15.75" x14ac:dyDescent="0.25">
      <c r="A12" s="1"/>
      <c r="B12" s="31" t="s">
        <v>341</v>
      </c>
      <c r="C12" s="32">
        <v>10944275</v>
      </c>
      <c r="D12" s="33">
        <v>35020</v>
      </c>
      <c r="E12" s="79">
        <f t="shared" ref="E12:E55" si="0">E11+1</f>
        <v>165</v>
      </c>
      <c r="F12" s="28" t="s">
        <v>107</v>
      </c>
      <c r="G12" s="29" t="s">
        <v>304</v>
      </c>
      <c r="H12" s="28">
        <v>15100</v>
      </c>
      <c r="I12" s="28"/>
      <c r="J12" s="28">
        <v>4700</v>
      </c>
      <c r="K12" s="28"/>
      <c r="L12" s="28"/>
      <c r="M12" s="28"/>
      <c r="N12" s="28">
        <v>10400</v>
      </c>
      <c r="O12" s="28"/>
      <c r="P12" s="28"/>
      <c r="Q12" s="28"/>
      <c r="R12" s="28"/>
      <c r="S12" s="28"/>
      <c r="T12" s="28"/>
      <c r="U12" s="28"/>
      <c r="V12" s="28"/>
      <c r="W12" s="28"/>
      <c r="X12" s="30" t="s">
        <v>106</v>
      </c>
      <c r="Y12" s="6"/>
      <c r="Z12" s="6"/>
      <c r="AA12" s="1"/>
      <c r="AB12" s="1"/>
      <c r="AC12" s="1"/>
      <c r="AD12" s="1"/>
      <c r="AE12" s="1"/>
    </row>
    <row r="13" spans="1:31" ht="15.75" x14ac:dyDescent="0.25">
      <c r="A13" s="1"/>
      <c r="B13" s="31" t="s">
        <v>374</v>
      </c>
      <c r="C13" s="32">
        <v>10944276</v>
      </c>
      <c r="D13" s="33">
        <v>11400</v>
      </c>
      <c r="E13" s="79">
        <f t="shared" si="0"/>
        <v>166</v>
      </c>
      <c r="F13" s="28" t="s">
        <v>130</v>
      </c>
      <c r="G13" s="29" t="s">
        <v>304</v>
      </c>
      <c r="H13" s="28">
        <v>1000</v>
      </c>
      <c r="I13" s="28"/>
      <c r="J13" s="28">
        <v>200</v>
      </c>
      <c r="K13" s="28"/>
      <c r="L13" s="28"/>
      <c r="M13" s="28"/>
      <c r="N13" s="28">
        <v>800</v>
      </c>
      <c r="O13" s="28"/>
      <c r="P13" s="28"/>
      <c r="Q13" s="28"/>
      <c r="R13" s="28"/>
      <c r="S13" s="28"/>
      <c r="T13" s="28"/>
      <c r="U13" s="28"/>
      <c r="V13" s="28"/>
      <c r="W13" s="28"/>
      <c r="X13" s="30" t="s">
        <v>106</v>
      </c>
      <c r="Y13" s="6"/>
      <c r="Z13" s="6"/>
      <c r="AA13" s="1"/>
      <c r="AB13" s="1"/>
      <c r="AC13" s="1"/>
      <c r="AD13" s="1"/>
      <c r="AE13" s="1"/>
    </row>
    <row r="14" spans="1:31" ht="15.75" x14ac:dyDescent="0.25">
      <c r="A14" s="1"/>
      <c r="B14" s="31" t="s">
        <v>398</v>
      </c>
      <c r="C14" s="32">
        <v>10944277</v>
      </c>
      <c r="D14" s="33">
        <v>41380</v>
      </c>
      <c r="E14" s="79">
        <f t="shared" si="0"/>
        <v>167</v>
      </c>
      <c r="F14" s="28" t="s">
        <v>305</v>
      </c>
      <c r="G14" s="29" t="s">
        <v>304</v>
      </c>
      <c r="H14" s="28">
        <v>1600</v>
      </c>
      <c r="I14" s="28"/>
      <c r="J14" s="28">
        <v>400</v>
      </c>
      <c r="K14" s="28"/>
      <c r="L14" s="28"/>
      <c r="M14" s="28"/>
      <c r="N14" s="28">
        <v>1200</v>
      </c>
      <c r="O14" s="28"/>
      <c r="P14" s="28"/>
      <c r="Q14" s="28"/>
      <c r="R14" s="28"/>
      <c r="S14" s="28"/>
      <c r="T14" s="28"/>
      <c r="U14" s="28"/>
      <c r="V14" s="28"/>
      <c r="W14" s="28"/>
      <c r="X14" s="30" t="s">
        <v>106</v>
      </c>
      <c r="Y14" s="6"/>
      <c r="Z14" s="6"/>
      <c r="AA14" s="1"/>
      <c r="AB14" s="1"/>
      <c r="AC14" s="1"/>
      <c r="AD14" s="1"/>
      <c r="AE14" s="1"/>
    </row>
    <row r="15" spans="1:31" ht="15.75" x14ac:dyDescent="0.25">
      <c r="A15" s="1"/>
      <c r="B15" s="31" t="s">
        <v>429</v>
      </c>
      <c r="C15" s="32">
        <v>10944278</v>
      </c>
      <c r="D15" s="12">
        <v>67780</v>
      </c>
      <c r="E15" s="79">
        <f t="shared" si="0"/>
        <v>168</v>
      </c>
      <c r="F15" s="28" t="s">
        <v>252</v>
      </c>
      <c r="G15" s="29" t="s">
        <v>304</v>
      </c>
      <c r="H15" s="28">
        <v>2350</v>
      </c>
      <c r="I15" s="28"/>
      <c r="J15" s="28">
        <f>100+400+100+100</f>
        <v>700</v>
      </c>
      <c r="K15" s="28"/>
      <c r="L15" s="28"/>
      <c r="M15" s="28"/>
      <c r="N15" s="28">
        <f>400+450+300+400+100</f>
        <v>1650</v>
      </c>
      <c r="O15" s="28"/>
      <c r="P15" s="28"/>
      <c r="Q15" s="28"/>
      <c r="R15" s="28"/>
      <c r="S15" s="28"/>
      <c r="T15" s="28"/>
      <c r="U15" s="28"/>
      <c r="V15" s="28"/>
      <c r="W15" s="28"/>
      <c r="X15" s="30" t="s">
        <v>106</v>
      </c>
      <c r="Y15" s="6"/>
      <c r="Z15" s="6"/>
      <c r="AA15" s="1"/>
      <c r="AB15" s="1"/>
      <c r="AC15" s="1"/>
      <c r="AD15" s="1"/>
      <c r="AE15" s="1"/>
    </row>
    <row r="16" spans="1:31" ht="15.75" x14ac:dyDescent="0.25">
      <c r="A16" s="1"/>
      <c r="B16" s="34"/>
      <c r="C16" s="32"/>
      <c r="D16" s="12"/>
      <c r="E16" s="79">
        <f t="shared" si="0"/>
        <v>169</v>
      </c>
      <c r="F16" s="28" t="s">
        <v>113</v>
      </c>
      <c r="G16" s="29" t="s">
        <v>304</v>
      </c>
      <c r="H16" s="28">
        <v>900</v>
      </c>
      <c r="I16" s="28"/>
      <c r="J16" s="28">
        <v>300</v>
      </c>
      <c r="K16" s="28"/>
      <c r="L16" s="28"/>
      <c r="M16" s="28"/>
      <c r="N16" s="28">
        <v>600</v>
      </c>
      <c r="O16" s="28"/>
      <c r="P16" s="28"/>
      <c r="Q16" s="28"/>
      <c r="R16" s="28"/>
      <c r="S16" s="28"/>
      <c r="T16" s="28"/>
      <c r="U16" s="28"/>
      <c r="V16" s="28"/>
      <c r="W16" s="28"/>
      <c r="X16" s="30" t="s">
        <v>106</v>
      </c>
      <c r="Y16" s="6"/>
      <c r="Z16" s="6"/>
      <c r="AA16" s="1"/>
      <c r="AB16" s="1"/>
      <c r="AC16" s="1"/>
      <c r="AD16" s="1"/>
      <c r="AE16" s="1"/>
    </row>
    <row r="17" spans="1:31" ht="15.75" x14ac:dyDescent="0.25">
      <c r="A17" s="1"/>
      <c r="B17" s="34"/>
      <c r="C17" s="32"/>
      <c r="D17" s="12"/>
      <c r="E17" s="79">
        <f t="shared" si="0"/>
        <v>170</v>
      </c>
      <c r="F17" s="28" t="s">
        <v>115</v>
      </c>
      <c r="G17" s="29" t="s">
        <v>304</v>
      </c>
      <c r="H17" s="28">
        <v>900</v>
      </c>
      <c r="I17" s="28"/>
      <c r="J17" s="28">
        <v>300</v>
      </c>
      <c r="K17" s="28"/>
      <c r="L17" s="28"/>
      <c r="M17" s="28"/>
      <c r="N17" s="28">
        <v>600</v>
      </c>
      <c r="O17" s="28"/>
      <c r="P17" s="28"/>
      <c r="Q17" s="28"/>
      <c r="R17" s="28"/>
      <c r="S17" s="28"/>
      <c r="T17" s="28"/>
      <c r="U17" s="28"/>
      <c r="V17" s="28"/>
      <c r="W17" s="28"/>
      <c r="X17" s="30" t="s">
        <v>106</v>
      </c>
      <c r="Y17" s="6"/>
      <c r="Z17" s="6"/>
      <c r="AA17" s="1"/>
      <c r="AB17" s="1"/>
      <c r="AC17" s="1"/>
      <c r="AD17" s="1"/>
      <c r="AE17" s="1"/>
    </row>
    <row r="18" spans="1:31" ht="15.75" x14ac:dyDescent="0.25">
      <c r="A18" s="1"/>
      <c r="B18" s="34"/>
      <c r="C18" s="35"/>
      <c r="D18" s="12"/>
      <c r="E18" s="79">
        <f t="shared" si="0"/>
        <v>171</v>
      </c>
      <c r="F18" s="28" t="s">
        <v>98</v>
      </c>
      <c r="G18" s="29" t="s">
        <v>304</v>
      </c>
      <c r="H18" s="28">
        <v>1900</v>
      </c>
      <c r="I18" s="28"/>
      <c r="J18" s="28">
        <v>500</v>
      </c>
      <c r="K18" s="28"/>
      <c r="L18" s="28"/>
      <c r="M18" s="28"/>
      <c r="N18" s="28">
        <v>1400</v>
      </c>
      <c r="O18" s="28"/>
      <c r="P18" s="28"/>
      <c r="Q18" s="28"/>
      <c r="R18" s="28"/>
      <c r="S18" s="28"/>
      <c r="T18" s="28"/>
      <c r="U18" s="28"/>
      <c r="V18" s="28"/>
      <c r="W18" s="28"/>
      <c r="X18" s="30" t="s">
        <v>106</v>
      </c>
      <c r="Y18" s="6"/>
      <c r="Z18" s="6"/>
      <c r="AA18" s="1"/>
      <c r="AB18" s="1"/>
      <c r="AC18" s="1"/>
      <c r="AD18" s="1"/>
      <c r="AE18" s="1"/>
    </row>
    <row r="19" spans="1:31" ht="15.75" x14ac:dyDescent="0.25">
      <c r="A19" s="1"/>
      <c r="B19" s="34"/>
      <c r="C19" s="35"/>
      <c r="D19" s="12"/>
      <c r="E19" s="79">
        <f t="shared" si="0"/>
        <v>172</v>
      </c>
      <c r="F19" s="28" t="s">
        <v>111</v>
      </c>
      <c r="G19" s="29" t="s">
        <v>304</v>
      </c>
      <c r="H19" s="28">
        <v>1800</v>
      </c>
      <c r="I19" s="28"/>
      <c r="J19" s="28">
        <v>600</v>
      </c>
      <c r="K19" s="28"/>
      <c r="L19" s="28"/>
      <c r="M19" s="28"/>
      <c r="N19" s="28">
        <v>1200</v>
      </c>
      <c r="O19" s="28"/>
      <c r="P19" s="28"/>
      <c r="Q19" s="28"/>
      <c r="R19" s="28"/>
      <c r="S19" s="28"/>
      <c r="T19" s="28"/>
      <c r="U19" s="28"/>
      <c r="V19" s="28"/>
      <c r="W19" s="28"/>
      <c r="X19" s="30" t="s">
        <v>106</v>
      </c>
      <c r="Y19" s="6"/>
      <c r="Z19" s="6"/>
      <c r="AA19" s="1"/>
      <c r="AB19" s="1"/>
      <c r="AC19" s="1"/>
      <c r="AD19" s="1"/>
      <c r="AE19" s="1"/>
    </row>
    <row r="20" spans="1:31" ht="15.75" x14ac:dyDescent="0.25">
      <c r="A20" s="1"/>
      <c r="B20" s="34"/>
      <c r="C20" s="35"/>
      <c r="D20" s="12"/>
      <c r="E20" s="79">
        <f t="shared" si="0"/>
        <v>173</v>
      </c>
      <c r="F20" s="28" t="s">
        <v>153</v>
      </c>
      <c r="G20" s="29" t="s">
        <v>304</v>
      </c>
      <c r="H20" s="28">
        <v>200</v>
      </c>
      <c r="I20" s="28"/>
      <c r="J20" s="28">
        <v>200</v>
      </c>
      <c r="K20" s="28"/>
      <c r="L20" s="28"/>
      <c r="M20" s="28"/>
      <c r="N20" s="28">
        <v>0</v>
      </c>
      <c r="O20" s="28"/>
      <c r="P20" s="28"/>
      <c r="Q20" s="28"/>
      <c r="R20" s="28"/>
      <c r="S20" s="28"/>
      <c r="T20" s="28"/>
      <c r="U20" s="28"/>
      <c r="V20" s="28"/>
      <c r="W20" s="28"/>
      <c r="X20" s="30" t="s">
        <v>106</v>
      </c>
      <c r="Y20" s="6"/>
      <c r="Z20" s="6"/>
      <c r="AA20" s="1"/>
      <c r="AB20" s="1"/>
      <c r="AC20" s="1"/>
      <c r="AD20" s="1"/>
      <c r="AE20" s="1"/>
    </row>
    <row r="21" spans="1:31" ht="15.75" x14ac:dyDescent="0.25">
      <c r="A21" s="1"/>
      <c r="B21" s="34"/>
      <c r="C21" s="35"/>
      <c r="D21" s="12"/>
      <c r="E21" s="79">
        <f t="shared" si="0"/>
        <v>174</v>
      </c>
      <c r="F21" s="28" t="s">
        <v>306</v>
      </c>
      <c r="G21" s="29" t="s">
        <v>304</v>
      </c>
      <c r="H21" s="28">
        <v>240</v>
      </c>
      <c r="I21" s="28"/>
      <c r="J21" s="28"/>
      <c r="K21" s="28"/>
      <c r="L21" s="28"/>
      <c r="M21" s="28"/>
      <c r="N21" s="28">
        <v>240</v>
      </c>
      <c r="O21" s="28"/>
      <c r="P21" s="28"/>
      <c r="Q21" s="28"/>
      <c r="R21" s="28"/>
      <c r="S21" s="28"/>
      <c r="T21" s="28"/>
      <c r="U21" s="28"/>
      <c r="V21" s="28"/>
      <c r="W21" s="28"/>
      <c r="X21" s="30" t="s">
        <v>106</v>
      </c>
      <c r="Y21" s="6"/>
      <c r="Z21" s="6"/>
      <c r="AA21" s="1"/>
      <c r="AB21" s="1"/>
      <c r="AC21" s="1"/>
      <c r="AD21" s="1"/>
      <c r="AE21" s="1"/>
    </row>
    <row r="22" spans="1:31" ht="15.75" x14ac:dyDescent="0.25">
      <c r="A22" s="1"/>
      <c r="B22" s="34"/>
      <c r="C22" s="35"/>
      <c r="D22" s="12"/>
      <c r="E22" s="79">
        <f t="shared" si="0"/>
        <v>175</v>
      </c>
      <c r="F22" s="28" t="s">
        <v>96</v>
      </c>
      <c r="G22" s="29" t="s">
        <v>304</v>
      </c>
      <c r="H22" s="28">
        <v>50000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>
        <v>50000</v>
      </c>
      <c r="X22" s="30" t="s">
        <v>54</v>
      </c>
      <c r="Y22" s="6"/>
      <c r="Z22" s="6"/>
      <c r="AA22" s="1"/>
      <c r="AB22" s="1"/>
      <c r="AC22" s="1"/>
      <c r="AD22" s="1"/>
      <c r="AE22" s="1"/>
    </row>
    <row r="23" spans="1:31" ht="15.75" x14ac:dyDescent="0.25">
      <c r="A23" s="1"/>
      <c r="B23" s="34"/>
      <c r="C23" s="35"/>
      <c r="D23" s="12"/>
      <c r="E23" s="79">
        <f t="shared" si="0"/>
        <v>176</v>
      </c>
      <c r="F23" s="28" t="s">
        <v>307</v>
      </c>
      <c r="G23" s="29" t="s">
        <v>304</v>
      </c>
      <c r="H23" s="28">
        <v>15180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>
        <v>15180</v>
      </c>
      <c r="X23" s="30" t="s">
        <v>308</v>
      </c>
      <c r="Y23" s="6"/>
      <c r="Z23" s="6"/>
      <c r="AA23" s="1"/>
      <c r="AB23" s="1"/>
      <c r="AC23" s="1"/>
      <c r="AD23" s="1"/>
      <c r="AE23" s="1"/>
    </row>
    <row r="24" spans="1:31" ht="21" customHeight="1" x14ac:dyDescent="0.25">
      <c r="A24" s="1"/>
      <c r="B24" s="34"/>
      <c r="C24" s="35"/>
      <c r="D24" s="12"/>
      <c r="E24" s="79">
        <f t="shared" si="0"/>
        <v>177</v>
      </c>
      <c r="F24" s="28" t="s">
        <v>309</v>
      </c>
      <c r="G24" s="29" t="s">
        <v>304</v>
      </c>
      <c r="H24" s="28">
        <v>5060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>
        <v>5060</v>
      </c>
      <c r="U24" s="28"/>
      <c r="V24" s="28"/>
      <c r="W24" s="28"/>
      <c r="X24" s="30" t="s">
        <v>310</v>
      </c>
      <c r="Y24" s="6"/>
      <c r="Z24" s="6"/>
      <c r="AA24" s="1"/>
      <c r="AB24" s="1"/>
      <c r="AC24" s="1"/>
      <c r="AD24" s="1"/>
      <c r="AE24" s="1"/>
    </row>
    <row r="25" spans="1:31" ht="15.75" x14ac:dyDescent="0.25">
      <c r="A25" s="1"/>
      <c r="B25" s="34"/>
      <c r="C25" s="35"/>
      <c r="D25" s="12"/>
      <c r="E25" s="79">
        <f t="shared" si="0"/>
        <v>178</v>
      </c>
      <c r="F25" s="28" t="s">
        <v>311</v>
      </c>
      <c r="G25" s="29" t="s">
        <v>304</v>
      </c>
      <c r="H25" s="28">
        <v>840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>
        <v>840</v>
      </c>
      <c r="X25" s="30" t="s">
        <v>312</v>
      </c>
      <c r="Y25" s="6"/>
      <c r="Z25" s="6"/>
      <c r="AA25" s="1"/>
      <c r="AB25" s="1"/>
      <c r="AC25" s="1"/>
      <c r="AD25" s="1"/>
      <c r="AE25" s="1"/>
    </row>
    <row r="26" spans="1:31" ht="15.75" x14ac:dyDescent="0.25">
      <c r="A26" s="1"/>
      <c r="B26" s="34"/>
      <c r="C26" s="35"/>
      <c r="D26" s="12"/>
      <c r="E26" s="79">
        <f t="shared" si="0"/>
        <v>179</v>
      </c>
      <c r="F26" s="28" t="s">
        <v>311</v>
      </c>
      <c r="G26" s="29" t="s">
        <v>304</v>
      </c>
      <c r="H26" s="28">
        <v>1860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>
        <v>1860</v>
      </c>
      <c r="X26" s="30" t="s">
        <v>313</v>
      </c>
      <c r="Y26" s="6"/>
      <c r="Z26" s="6"/>
      <c r="AA26" s="1"/>
      <c r="AB26" s="1"/>
      <c r="AC26" s="1"/>
      <c r="AD26" s="1"/>
      <c r="AE26" s="1"/>
    </row>
    <row r="27" spans="1:31" ht="15.75" x14ac:dyDescent="0.25">
      <c r="A27" s="1"/>
      <c r="B27" s="34"/>
      <c r="C27" s="35"/>
      <c r="D27" s="12"/>
      <c r="E27" s="79">
        <f t="shared" si="0"/>
        <v>180</v>
      </c>
      <c r="F27" s="28" t="s">
        <v>311</v>
      </c>
      <c r="G27" s="29" t="s">
        <v>304</v>
      </c>
      <c r="H27" s="28">
        <v>1620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>
        <v>1620</v>
      </c>
      <c r="X27" s="30" t="s">
        <v>314</v>
      </c>
      <c r="Y27" s="6"/>
      <c r="Z27" s="6"/>
      <c r="AA27" s="1"/>
      <c r="AB27" s="1"/>
      <c r="AC27" s="1"/>
      <c r="AD27" s="1"/>
      <c r="AE27" s="1"/>
    </row>
    <row r="28" spans="1:31" ht="15.75" x14ac:dyDescent="0.25">
      <c r="A28" s="1"/>
      <c r="B28" s="34"/>
      <c r="C28" s="35"/>
      <c r="D28" s="12"/>
      <c r="E28" s="79">
        <f t="shared" si="0"/>
        <v>181</v>
      </c>
      <c r="F28" s="28" t="s">
        <v>252</v>
      </c>
      <c r="G28" s="29" t="s">
        <v>304</v>
      </c>
      <c r="H28" s="28">
        <v>1230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>
        <v>1230</v>
      </c>
      <c r="X28" s="30" t="s">
        <v>315</v>
      </c>
      <c r="Y28" s="6"/>
      <c r="Z28" s="6"/>
      <c r="AA28" s="1"/>
      <c r="AB28" s="1"/>
      <c r="AC28" s="1"/>
      <c r="AD28" s="1"/>
      <c r="AE28" s="1"/>
    </row>
    <row r="29" spans="1:31" ht="15.75" x14ac:dyDescent="0.25">
      <c r="A29" s="1"/>
      <c r="B29" s="34"/>
      <c r="C29" s="35"/>
      <c r="D29" s="12"/>
      <c r="E29" s="79">
        <f t="shared" si="0"/>
        <v>182</v>
      </c>
      <c r="F29" s="28" t="s">
        <v>316</v>
      </c>
      <c r="G29" s="29" t="s">
        <v>304</v>
      </c>
      <c r="H29" s="28">
        <v>268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>
        <v>268</v>
      </c>
      <c r="X29" s="30" t="s">
        <v>317</v>
      </c>
      <c r="Y29" s="6"/>
      <c r="Z29" s="6"/>
      <c r="AA29" s="1"/>
      <c r="AB29" s="1"/>
      <c r="AC29" s="1"/>
      <c r="AD29" s="1"/>
      <c r="AE29" s="1"/>
    </row>
    <row r="30" spans="1:31" ht="15.75" x14ac:dyDescent="0.25">
      <c r="A30" s="1"/>
      <c r="B30" s="34"/>
      <c r="C30" s="35"/>
      <c r="D30" s="12"/>
      <c r="E30" s="79">
        <f t="shared" si="0"/>
        <v>183</v>
      </c>
      <c r="F30" s="28" t="s">
        <v>318</v>
      </c>
      <c r="G30" s="29" t="s">
        <v>304</v>
      </c>
      <c r="H30" s="28">
        <v>4350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>
        <v>4350</v>
      </c>
      <c r="X30" s="68" t="s">
        <v>319</v>
      </c>
      <c r="Y30" s="6"/>
      <c r="Z30" s="6"/>
      <c r="AA30" s="1"/>
      <c r="AB30" s="1"/>
      <c r="AC30" s="1"/>
      <c r="AD30" s="1"/>
      <c r="AE30" s="1"/>
    </row>
    <row r="31" spans="1:31" ht="15.75" x14ac:dyDescent="0.25">
      <c r="A31" s="1"/>
      <c r="B31" s="34"/>
      <c r="C31" s="35"/>
      <c r="D31" s="12"/>
      <c r="E31" s="79">
        <f t="shared" si="0"/>
        <v>184</v>
      </c>
      <c r="F31" s="28" t="s">
        <v>320</v>
      </c>
      <c r="G31" s="29" t="s">
        <v>304</v>
      </c>
      <c r="H31" s="28">
        <v>700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>
        <v>700</v>
      </c>
      <c r="X31" s="30" t="s">
        <v>321</v>
      </c>
      <c r="Y31" s="6"/>
      <c r="Z31" s="6"/>
      <c r="AA31" s="1"/>
      <c r="AB31" s="1"/>
      <c r="AC31" s="1"/>
      <c r="AD31" s="1"/>
      <c r="AE31" s="1"/>
    </row>
    <row r="32" spans="1:31" ht="15.75" x14ac:dyDescent="0.25">
      <c r="A32" s="1"/>
      <c r="B32" s="34"/>
      <c r="C32" s="35"/>
      <c r="D32" s="12"/>
      <c r="E32" s="79">
        <f t="shared" si="0"/>
        <v>185</v>
      </c>
      <c r="F32" s="28" t="s">
        <v>322</v>
      </c>
      <c r="G32" s="29" t="s">
        <v>304</v>
      </c>
      <c r="H32" s="28">
        <v>1280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>
        <v>1280</v>
      </c>
      <c r="X32" s="30" t="s">
        <v>323</v>
      </c>
      <c r="Y32" s="6"/>
      <c r="Z32" s="6"/>
      <c r="AA32" s="1"/>
      <c r="AB32" s="1"/>
      <c r="AC32" s="1"/>
      <c r="AD32" s="1"/>
      <c r="AE32" s="1"/>
    </row>
    <row r="33" spans="1:31" ht="15.75" x14ac:dyDescent="0.25">
      <c r="A33" s="1"/>
      <c r="B33" s="34"/>
      <c r="C33" s="35"/>
      <c r="D33" s="12"/>
      <c r="E33" s="79">
        <f t="shared" si="0"/>
        <v>186</v>
      </c>
      <c r="F33" s="28" t="s">
        <v>324</v>
      </c>
      <c r="G33" s="29" t="s">
        <v>304</v>
      </c>
      <c r="H33" s="28">
        <v>560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>
        <v>560</v>
      </c>
      <c r="X33" s="30" t="s">
        <v>325</v>
      </c>
      <c r="Y33" s="6"/>
      <c r="Z33" s="6"/>
      <c r="AA33" s="1"/>
      <c r="AB33" s="1"/>
      <c r="AC33" s="1"/>
      <c r="AD33" s="1"/>
      <c r="AE33" s="1"/>
    </row>
    <row r="34" spans="1:31" ht="15.75" x14ac:dyDescent="0.25">
      <c r="A34" s="1"/>
      <c r="B34" s="34"/>
      <c r="C34" s="35"/>
      <c r="D34" s="12"/>
      <c r="E34" s="79">
        <f t="shared" si="0"/>
        <v>187</v>
      </c>
      <c r="F34" s="28" t="s">
        <v>326</v>
      </c>
      <c r="G34" s="29" t="s">
        <v>304</v>
      </c>
      <c r="H34" s="28">
        <v>10350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>
        <v>10350</v>
      </c>
      <c r="X34" s="30" t="s">
        <v>327</v>
      </c>
      <c r="Y34" s="6"/>
      <c r="Z34" s="6"/>
      <c r="AA34" s="1"/>
      <c r="AB34" s="1"/>
      <c r="AC34" s="1"/>
      <c r="AD34" s="1"/>
      <c r="AE34" s="1"/>
    </row>
    <row r="35" spans="1:31" ht="15.75" x14ac:dyDescent="0.25">
      <c r="A35" s="1"/>
      <c r="B35" s="34"/>
      <c r="C35" s="35"/>
      <c r="D35" s="12"/>
      <c r="E35" s="79">
        <f t="shared" si="0"/>
        <v>188</v>
      </c>
      <c r="F35" s="28" t="s">
        <v>328</v>
      </c>
      <c r="G35" s="29" t="s">
        <v>304</v>
      </c>
      <c r="H35" s="28">
        <v>4435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>
        <v>4435</v>
      </c>
      <c r="X35" s="30" t="s">
        <v>329</v>
      </c>
      <c r="Y35" s="6"/>
      <c r="Z35" s="6"/>
      <c r="AA35" s="1"/>
      <c r="AB35" s="1"/>
      <c r="AC35" s="1"/>
      <c r="AD35" s="1"/>
      <c r="AE35" s="1"/>
    </row>
    <row r="36" spans="1:31" ht="15.75" x14ac:dyDescent="0.25">
      <c r="A36" s="1"/>
      <c r="B36" s="34"/>
      <c r="C36" s="35"/>
      <c r="D36" s="12"/>
      <c r="E36" s="79">
        <f t="shared" si="0"/>
        <v>189</v>
      </c>
      <c r="F36" s="28" t="s">
        <v>330</v>
      </c>
      <c r="G36" s="29" t="s">
        <v>304</v>
      </c>
      <c r="H36" s="28">
        <v>130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>
        <v>130</v>
      </c>
      <c r="X36" s="30" t="s">
        <v>331</v>
      </c>
      <c r="Y36" s="6"/>
      <c r="Z36" s="6"/>
      <c r="AA36" s="1"/>
      <c r="AB36" s="1"/>
      <c r="AC36" s="1"/>
      <c r="AD36" s="1"/>
      <c r="AE36" s="1"/>
    </row>
    <row r="37" spans="1:31" ht="15.75" x14ac:dyDescent="0.25">
      <c r="A37" s="1"/>
      <c r="B37" s="34"/>
      <c r="C37" s="35"/>
      <c r="D37" s="12"/>
      <c r="E37" s="79">
        <f t="shared" si="0"/>
        <v>190</v>
      </c>
      <c r="F37" s="28" t="s">
        <v>332</v>
      </c>
      <c r="G37" s="29" t="s">
        <v>304</v>
      </c>
      <c r="H37" s="28">
        <v>1600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>
        <v>1600</v>
      </c>
      <c r="X37" s="30" t="s">
        <v>333</v>
      </c>
      <c r="Y37" s="6"/>
      <c r="Z37" s="6"/>
      <c r="AA37" s="1"/>
      <c r="AB37" s="1"/>
      <c r="AC37" s="1"/>
      <c r="AD37" s="1"/>
      <c r="AE37" s="1"/>
    </row>
    <row r="38" spans="1:31" ht="15.75" x14ac:dyDescent="0.25">
      <c r="A38" s="1"/>
      <c r="B38" s="34"/>
      <c r="C38" s="35"/>
      <c r="D38" s="12"/>
      <c r="E38" s="79">
        <f t="shared" si="0"/>
        <v>191</v>
      </c>
      <c r="F38" s="28" t="s">
        <v>334</v>
      </c>
      <c r="G38" s="29" t="s">
        <v>304</v>
      </c>
      <c r="H38" s="28">
        <v>360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>
        <v>360</v>
      </c>
      <c r="X38" s="30" t="s">
        <v>335</v>
      </c>
      <c r="Y38" s="6"/>
      <c r="Z38" s="6"/>
      <c r="AA38" s="1"/>
      <c r="AB38" s="1"/>
      <c r="AC38" s="1"/>
      <c r="AD38" s="1"/>
      <c r="AE38" s="1"/>
    </row>
    <row r="39" spans="1:31" ht="15.75" x14ac:dyDescent="0.25">
      <c r="A39" s="1"/>
      <c r="B39" s="34"/>
      <c r="C39" s="35"/>
      <c r="D39" s="12"/>
      <c r="E39" s="79">
        <f t="shared" si="0"/>
        <v>192</v>
      </c>
      <c r="F39" s="28" t="s">
        <v>336</v>
      </c>
      <c r="G39" s="29" t="s">
        <v>304</v>
      </c>
      <c r="H39" s="28">
        <v>5200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>
        <v>5200</v>
      </c>
      <c r="X39" s="30" t="s">
        <v>337</v>
      </c>
      <c r="Y39" s="6"/>
      <c r="Z39" s="6"/>
      <c r="AA39" s="1"/>
      <c r="AB39" s="1"/>
      <c r="AC39" s="1"/>
      <c r="AD39" s="1"/>
      <c r="AE39" s="1"/>
    </row>
    <row r="40" spans="1:31" ht="15.75" x14ac:dyDescent="0.25">
      <c r="A40" s="1"/>
      <c r="B40" s="34"/>
      <c r="C40" s="35"/>
      <c r="D40" s="12"/>
      <c r="E40" s="79">
        <f t="shared" si="0"/>
        <v>193</v>
      </c>
      <c r="F40" s="28" t="s">
        <v>338</v>
      </c>
      <c r="G40" s="29" t="s">
        <v>304</v>
      </c>
      <c r="H40" s="28">
        <v>7500</v>
      </c>
      <c r="I40" s="28"/>
      <c r="J40" s="28"/>
      <c r="K40" s="28"/>
      <c r="L40" s="28"/>
      <c r="M40" s="28"/>
      <c r="N40" s="28"/>
      <c r="O40" s="28">
        <v>7500</v>
      </c>
      <c r="P40" s="28"/>
      <c r="Q40" s="28"/>
      <c r="R40" s="28"/>
      <c r="S40" s="28"/>
      <c r="T40" s="28"/>
      <c r="U40" s="28"/>
      <c r="V40" s="28"/>
      <c r="W40" s="28"/>
      <c r="X40" s="30" t="s">
        <v>199</v>
      </c>
      <c r="Y40" s="6"/>
      <c r="Z40" s="6"/>
      <c r="AA40" s="1"/>
      <c r="AB40" s="1"/>
      <c r="AC40" s="1"/>
      <c r="AD40" s="1"/>
      <c r="AE40" s="1"/>
    </row>
    <row r="41" spans="1:31" ht="15.75" x14ac:dyDescent="0.25">
      <c r="A41" s="1"/>
      <c r="B41" s="34"/>
      <c r="C41" s="35"/>
      <c r="D41" s="12"/>
      <c r="E41" s="79">
        <f t="shared" si="0"/>
        <v>194</v>
      </c>
      <c r="F41" s="28" t="s">
        <v>339</v>
      </c>
      <c r="G41" s="29" t="s">
        <v>304</v>
      </c>
      <c r="H41" s="28">
        <v>1500</v>
      </c>
      <c r="I41" s="28"/>
      <c r="J41" s="28"/>
      <c r="K41" s="28"/>
      <c r="L41" s="28">
        <v>1500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30" t="s">
        <v>340</v>
      </c>
      <c r="Y41" s="6"/>
      <c r="Z41" s="6"/>
      <c r="AA41" s="1"/>
      <c r="AB41" s="1"/>
      <c r="AC41" s="1"/>
      <c r="AD41" s="1"/>
      <c r="AE41" s="1"/>
    </row>
    <row r="42" spans="1:31" ht="15.75" x14ac:dyDescent="0.25">
      <c r="A42" s="1"/>
      <c r="B42" s="34"/>
      <c r="C42" s="35"/>
      <c r="D42" s="12"/>
      <c r="E42" s="79">
        <f t="shared" si="0"/>
        <v>195</v>
      </c>
      <c r="F42" s="28" t="s">
        <v>220</v>
      </c>
      <c r="G42" s="29" t="s">
        <v>304</v>
      </c>
      <c r="H42" s="28">
        <v>1900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>
        <v>1900</v>
      </c>
      <c r="X42" s="30" t="s">
        <v>342</v>
      </c>
      <c r="Y42" s="6"/>
      <c r="Z42" s="6"/>
      <c r="AA42" s="1"/>
      <c r="AB42" s="1"/>
      <c r="AC42" s="1"/>
      <c r="AD42" s="1"/>
      <c r="AE42" s="1"/>
    </row>
    <row r="43" spans="1:31" ht="15.75" x14ac:dyDescent="0.25">
      <c r="A43" s="1"/>
      <c r="B43" s="34"/>
      <c r="C43" s="35"/>
      <c r="D43" s="12"/>
      <c r="E43" s="79">
        <f t="shared" si="0"/>
        <v>196</v>
      </c>
      <c r="F43" s="28" t="s">
        <v>220</v>
      </c>
      <c r="G43" s="29" t="s">
        <v>304</v>
      </c>
      <c r="H43" s="28">
        <v>1000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>
        <v>1000</v>
      </c>
      <c r="X43" s="30" t="s">
        <v>343</v>
      </c>
      <c r="Y43" s="6"/>
      <c r="Z43" s="6"/>
      <c r="AA43" s="1"/>
      <c r="AB43" s="1"/>
      <c r="AC43" s="1"/>
      <c r="AD43" s="1"/>
      <c r="AE43" s="1"/>
    </row>
    <row r="44" spans="1:31" ht="15.75" x14ac:dyDescent="0.25">
      <c r="A44" s="1"/>
      <c r="B44" s="34"/>
      <c r="C44" s="35"/>
      <c r="D44" s="12"/>
      <c r="E44" s="79">
        <f t="shared" si="0"/>
        <v>197</v>
      </c>
      <c r="F44" s="28" t="s">
        <v>113</v>
      </c>
      <c r="G44" s="29" t="s">
        <v>304</v>
      </c>
      <c r="H44" s="28">
        <v>1965</v>
      </c>
      <c r="I44" s="28"/>
      <c r="J44" s="28"/>
      <c r="K44" s="28"/>
      <c r="L44" s="28"/>
      <c r="M44" s="28"/>
      <c r="N44" s="28">
        <v>1965</v>
      </c>
      <c r="O44" s="28"/>
      <c r="P44" s="28"/>
      <c r="Q44" s="28"/>
      <c r="R44" s="28"/>
      <c r="S44" s="28"/>
      <c r="T44" s="28"/>
      <c r="U44" s="28"/>
      <c r="V44" s="28"/>
      <c r="W44" s="28"/>
      <c r="X44" s="30" t="s">
        <v>344</v>
      </c>
      <c r="Y44" s="6"/>
      <c r="Z44" s="6"/>
      <c r="AA44" s="1"/>
      <c r="AB44" s="1"/>
      <c r="AC44" s="1"/>
      <c r="AD44" s="1"/>
      <c r="AE44" s="1"/>
    </row>
    <row r="45" spans="1:31" ht="15.75" x14ac:dyDescent="0.25">
      <c r="A45" s="1"/>
      <c r="B45" s="34"/>
      <c r="C45" s="35"/>
      <c r="D45" s="12"/>
      <c r="E45" s="79">
        <f t="shared" si="0"/>
        <v>198</v>
      </c>
      <c r="F45" s="28" t="s">
        <v>115</v>
      </c>
      <c r="G45" s="29" t="s">
        <v>304</v>
      </c>
      <c r="H45" s="28">
        <v>1890</v>
      </c>
      <c r="I45" s="28"/>
      <c r="J45" s="28"/>
      <c r="K45" s="28"/>
      <c r="L45" s="28"/>
      <c r="M45" s="28"/>
      <c r="N45" s="28">
        <v>1890</v>
      </c>
      <c r="O45" s="28"/>
      <c r="P45" s="28"/>
      <c r="Q45" s="28"/>
      <c r="R45" s="28"/>
      <c r="S45" s="28"/>
      <c r="T45" s="28"/>
      <c r="U45" s="28"/>
      <c r="V45" s="28"/>
      <c r="W45" s="28"/>
      <c r="X45" s="30" t="s">
        <v>344</v>
      </c>
      <c r="Y45" s="6"/>
      <c r="Z45" s="6"/>
      <c r="AA45" s="1"/>
      <c r="AB45" s="1"/>
      <c r="AC45" s="1"/>
      <c r="AD45" s="1"/>
      <c r="AE45" s="1"/>
    </row>
    <row r="46" spans="1:31" ht="15.75" x14ac:dyDescent="0.25">
      <c r="A46" s="1"/>
      <c r="B46" s="34"/>
      <c r="C46" s="35"/>
      <c r="D46" s="12"/>
      <c r="E46" s="79">
        <f t="shared" si="0"/>
        <v>199</v>
      </c>
      <c r="F46" s="28" t="s">
        <v>132</v>
      </c>
      <c r="G46" s="29" t="s">
        <v>304</v>
      </c>
      <c r="H46" s="28">
        <v>700</v>
      </c>
      <c r="I46" s="28"/>
      <c r="J46" s="28">
        <v>300</v>
      </c>
      <c r="K46" s="28"/>
      <c r="L46" s="28"/>
      <c r="M46" s="28"/>
      <c r="N46" s="28">
        <v>400</v>
      </c>
      <c r="O46" s="28"/>
      <c r="P46" s="28"/>
      <c r="Q46" s="28"/>
      <c r="R46" s="28"/>
      <c r="S46" s="28"/>
      <c r="T46" s="28"/>
      <c r="U46" s="28"/>
      <c r="V46" s="28"/>
      <c r="W46" s="28"/>
      <c r="X46" s="30" t="s">
        <v>106</v>
      </c>
      <c r="Y46" s="6"/>
      <c r="Z46" s="6"/>
      <c r="AA46" s="1"/>
      <c r="AB46" s="1"/>
      <c r="AC46" s="1"/>
      <c r="AD46" s="1"/>
      <c r="AE46" s="1"/>
    </row>
    <row r="47" spans="1:31" ht="15.75" x14ac:dyDescent="0.25">
      <c r="A47" s="1"/>
      <c r="B47" s="34"/>
      <c r="C47" s="35"/>
      <c r="D47" s="12"/>
      <c r="E47" s="79">
        <f t="shared" si="0"/>
        <v>200</v>
      </c>
      <c r="F47" s="28" t="s">
        <v>132</v>
      </c>
      <c r="G47" s="29" t="s">
        <v>304</v>
      </c>
      <c r="H47" s="28">
        <v>1000</v>
      </c>
      <c r="I47" s="28"/>
      <c r="J47" s="28">
        <v>400</v>
      </c>
      <c r="K47" s="28"/>
      <c r="L47" s="28"/>
      <c r="M47" s="28"/>
      <c r="N47" s="28">
        <v>600</v>
      </c>
      <c r="O47" s="28"/>
      <c r="P47" s="28"/>
      <c r="Q47" s="28"/>
      <c r="R47" s="28"/>
      <c r="S47" s="28"/>
      <c r="T47" s="28"/>
      <c r="U47" s="28"/>
      <c r="V47" s="28"/>
      <c r="W47" s="28"/>
      <c r="X47" s="30" t="s">
        <v>106</v>
      </c>
      <c r="Y47" s="6"/>
      <c r="Z47" s="6"/>
      <c r="AA47" s="1"/>
      <c r="AB47" s="1"/>
      <c r="AC47" s="1"/>
      <c r="AD47" s="1"/>
      <c r="AE47" s="1"/>
    </row>
    <row r="48" spans="1:31" ht="18.75" customHeight="1" x14ac:dyDescent="0.25">
      <c r="A48" s="1"/>
      <c r="B48" s="34"/>
      <c r="C48" s="35"/>
      <c r="D48" s="12"/>
      <c r="E48" s="79">
        <f t="shared" si="0"/>
        <v>201</v>
      </c>
      <c r="F48" s="28" t="s">
        <v>133</v>
      </c>
      <c r="G48" s="29" t="s">
        <v>304</v>
      </c>
      <c r="H48" s="28">
        <v>38155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>
        <v>38155</v>
      </c>
      <c r="X48" s="30" t="s">
        <v>54</v>
      </c>
      <c r="Y48" s="6"/>
      <c r="Z48" s="6"/>
      <c r="AA48" s="1"/>
      <c r="AB48" s="1"/>
      <c r="AC48" s="1"/>
      <c r="AD48" s="1"/>
      <c r="AE48" s="1"/>
    </row>
    <row r="49" spans="1:31" ht="15.75" x14ac:dyDescent="0.25">
      <c r="A49" s="1"/>
      <c r="B49" s="34"/>
      <c r="C49" s="35"/>
      <c r="D49" s="12"/>
      <c r="E49" s="79">
        <f t="shared" si="0"/>
        <v>202</v>
      </c>
      <c r="F49" s="28" t="s">
        <v>345</v>
      </c>
      <c r="G49" s="29" t="s">
        <v>304</v>
      </c>
      <c r="H49" s="28">
        <v>1500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>
        <v>1500</v>
      </c>
      <c r="X49" s="30" t="s">
        <v>346</v>
      </c>
      <c r="Y49" s="6"/>
      <c r="Z49" s="6"/>
      <c r="AA49" s="1"/>
      <c r="AB49" s="1"/>
      <c r="AC49" s="1"/>
      <c r="AD49" s="1"/>
      <c r="AE49" s="1"/>
    </row>
    <row r="50" spans="1:31" ht="15.75" x14ac:dyDescent="0.25">
      <c r="A50" s="1"/>
      <c r="B50" s="34"/>
      <c r="C50" s="35"/>
      <c r="D50" s="12"/>
      <c r="E50" s="79">
        <f t="shared" si="0"/>
        <v>203</v>
      </c>
      <c r="F50" s="28" t="s">
        <v>347</v>
      </c>
      <c r="G50" s="29" t="s">
        <v>304</v>
      </c>
      <c r="H50" s="28">
        <v>2000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>
        <v>2000</v>
      </c>
      <c r="X50" s="30" t="s">
        <v>348</v>
      </c>
      <c r="Y50" s="6"/>
      <c r="Z50" s="6"/>
      <c r="AA50" s="1"/>
      <c r="AB50" s="1"/>
      <c r="AC50" s="1"/>
      <c r="AD50" s="1"/>
      <c r="AE50" s="1"/>
    </row>
    <row r="51" spans="1:31" ht="15.75" x14ac:dyDescent="0.25">
      <c r="A51" s="1"/>
      <c r="B51" s="34"/>
      <c r="C51" s="35"/>
      <c r="D51" s="12"/>
      <c r="E51" s="79">
        <f t="shared" si="0"/>
        <v>204</v>
      </c>
      <c r="F51" s="28" t="s">
        <v>125</v>
      </c>
      <c r="G51" s="29" t="s">
        <v>304</v>
      </c>
      <c r="H51" s="28">
        <v>900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>
        <v>900</v>
      </c>
      <c r="X51" s="30" t="s">
        <v>349</v>
      </c>
      <c r="Y51" s="6"/>
      <c r="Z51" s="6"/>
      <c r="AA51" s="1"/>
      <c r="AB51" s="1"/>
      <c r="AC51" s="1"/>
      <c r="AD51" s="1"/>
      <c r="AE51" s="1"/>
    </row>
    <row r="52" spans="1:31" ht="15.75" customHeight="1" x14ac:dyDescent="0.25">
      <c r="A52" s="1"/>
      <c r="B52" s="34"/>
      <c r="C52" s="35"/>
      <c r="D52" s="12"/>
      <c r="E52" s="79">
        <f t="shared" si="0"/>
        <v>205</v>
      </c>
      <c r="F52" s="28" t="s">
        <v>350</v>
      </c>
      <c r="G52" s="29" t="s">
        <v>304</v>
      </c>
      <c r="H52" s="28">
        <v>550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>
        <v>550</v>
      </c>
      <c r="X52" s="30" t="s">
        <v>351</v>
      </c>
      <c r="Y52" s="6"/>
      <c r="Z52" s="6"/>
      <c r="AA52" s="1"/>
      <c r="AB52" s="1"/>
      <c r="AC52" s="1"/>
      <c r="AD52" s="1"/>
      <c r="AE52" s="1"/>
    </row>
    <row r="53" spans="1:31" ht="15.75" x14ac:dyDescent="0.25">
      <c r="A53" s="1"/>
      <c r="B53" s="34"/>
      <c r="C53" s="35"/>
      <c r="D53" s="12"/>
      <c r="E53" s="79">
        <f t="shared" si="0"/>
        <v>206</v>
      </c>
      <c r="F53" s="28" t="s">
        <v>352</v>
      </c>
      <c r="G53" s="29" t="s">
        <v>304</v>
      </c>
      <c r="H53" s="28">
        <v>5000</v>
      </c>
      <c r="I53" s="28"/>
      <c r="J53" s="28"/>
      <c r="K53" s="28"/>
      <c r="L53" s="28"/>
      <c r="M53" s="28"/>
      <c r="N53" s="28"/>
      <c r="O53" s="28">
        <v>5000</v>
      </c>
      <c r="P53" s="28"/>
      <c r="Q53" s="28"/>
      <c r="R53" s="28"/>
      <c r="S53" s="28"/>
      <c r="T53" s="28"/>
      <c r="U53" s="28"/>
      <c r="V53" s="28"/>
      <c r="W53" s="28"/>
      <c r="X53" s="30" t="s">
        <v>199</v>
      </c>
      <c r="Y53" s="6"/>
      <c r="Z53" s="6"/>
      <c r="AA53" s="1"/>
      <c r="AB53" s="1"/>
      <c r="AC53" s="1"/>
      <c r="AD53" s="1"/>
      <c r="AE53" s="1"/>
    </row>
    <row r="54" spans="1:31" ht="15.75" x14ac:dyDescent="0.25">
      <c r="A54" s="1"/>
      <c r="B54" s="34"/>
      <c r="C54" s="35"/>
      <c r="D54" s="12"/>
      <c r="E54" s="79">
        <f t="shared" si="0"/>
        <v>207</v>
      </c>
      <c r="F54" s="28" t="s">
        <v>353</v>
      </c>
      <c r="G54" s="29" t="s">
        <v>304</v>
      </c>
      <c r="H54" s="28">
        <v>5000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>
        <v>5000</v>
      </c>
      <c r="X54" s="30" t="s">
        <v>354</v>
      </c>
      <c r="Y54" s="6"/>
      <c r="Z54" s="6"/>
      <c r="AA54" s="1"/>
      <c r="AB54" s="1"/>
      <c r="AC54" s="1"/>
      <c r="AD54" s="1"/>
      <c r="AE54" s="1"/>
    </row>
    <row r="55" spans="1:31" ht="15.75" x14ac:dyDescent="0.25">
      <c r="A55" s="1"/>
      <c r="B55" s="34"/>
      <c r="C55" s="35"/>
      <c r="D55" s="12"/>
      <c r="E55" s="79">
        <f t="shared" si="0"/>
        <v>208</v>
      </c>
      <c r="F55" s="28" t="s">
        <v>52</v>
      </c>
      <c r="G55" s="29" t="s">
        <v>304</v>
      </c>
      <c r="H55" s="28">
        <v>870</v>
      </c>
      <c r="I55" s="28"/>
      <c r="J55" s="28"/>
      <c r="K55" s="28"/>
      <c r="L55" s="28">
        <v>870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30" t="s">
        <v>355</v>
      </c>
      <c r="Y55" s="6"/>
      <c r="Z55" s="6"/>
      <c r="AA55" s="1"/>
      <c r="AB55" s="1"/>
      <c r="AC55" s="1"/>
      <c r="AD55" s="1"/>
      <c r="AE55" s="1"/>
    </row>
    <row r="56" spans="1:31" ht="15.75" x14ac:dyDescent="0.25">
      <c r="A56" s="1"/>
      <c r="B56" s="34"/>
      <c r="C56" s="35"/>
      <c r="D56" s="12"/>
      <c r="E56" s="79">
        <f>E55+1</f>
        <v>209</v>
      </c>
      <c r="F56" s="28" t="s">
        <v>52</v>
      </c>
      <c r="G56" s="29" t="s">
        <v>304</v>
      </c>
      <c r="H56" s="28">
        <v>7720</v>
      </c>
      <c r="I56" s="28"/>
      <c r="J56" s="28"/>
      <c r="K56" s="28"/>
      <c r="L56" s="28">
        <v>7720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30" t="s">
        <v>355</v>
      </c>
      <c r="Y56" s="6"/>
      <c r="Z56" s="6"/>
      <c r="AA56" s="1"/>
      <c r="AB56" s="1"/>
      <c r="AC56" s="1"/>
      <c r="AD56" s="1"/>
      <c r="AE56" s="1"/>
    </row>
    <row r="57" spans="1:31" ht="15.75" customHeight="1" x14ac:dyDescent="0.25">
      <c r="A57" s="1"/>
      <c r="B57" s="34"/>
      <c r="C57" s="35"/>
      <c r="D57" s="12"/>
      <c r="E57" s="79">
        <f>E56+1</f>
        <v>210</v>
      </c>
      <c r="F57" s="28" t="s">
        <v>356</v>
      </c>
      <c r="G57" s="29" t="s">
        <v>304</v>
      </c>
      <c r="H57" s="28">
        <v>100</v>
      </c>
      <c r="I57" s="28"/>
      <c r="J57" s="28"/>
      <c r="K57" s="28"/>
      <c r="L57" s="28"/>
      <c r="M57" s="28"/>
      <c r="N57" s="28"/>
      <c r="O57" s="28"/>
      <c r="P57" s="28">
        <v>50</v>
      </c>
      <c r="Q57" s="28"/>
      <c r="R57" s="28"/>
      <c r="S57" s="28"/>
      <c r="T57" s="28"/>
      <c r="U57" s="28"/>
      <c r="V57" s="28"/>
      <c r="W57" s="28">
        <v>50</v>
      </c>
      <c r="X57" s="30" t="s">
        <v>357</v>
      </c>
      <c r="Y57" s="6"/>
      <c r="Z57" s="6"/>
      <c r="AA57" s="1"/>
      <c r="AB57" s="1"/>
      <c r="AC57" s="1"/>
      <c r="AD57" s="1"/>
      <c r="AE57" s="1"/>
    </row>
    <row r="58" spans="1:31" ht="15.75" x14ac:dyDescent="0.25">
      <c r="A58" s="1"/>
      <c r="B58" s="34"/>
      <c r="C58" s="35"/>
      <c r="D58" s="12"/>
      <c r="E58" s="79">
        <f t="shared" ref="E58:E82" si="1">E57+1</f>
        <v>211</v>
      </c>
      <c r="F58" s="28" t="s">
        <v>358</v>
      </c>
      <c r="G58" s="29" t="s">
        <v>304</v>
      </c>
      <c r="H58" s="28">
        <v>720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>
        <v>720</v>
      </c>
      <c r="X58" s="30" t="s">
        <v>359</v>
      </c>
      <c r="Y58" s="6"/>
      <c r="Z58" s="6"/>
      <c r="AA58" s="1"/>
      <c r="AB58" s="1"/>
      <c r="AC58" s="1"/>
      <c r="AD58" s="1"/>
      <c r="AE58" s="1"/>
    </row>
    <row r="59" spans="1:31" ht="15.75" x14ac:dyDescent="0.25">
      <c r="A59" s="1"/>
      <c r="B59" s="34"/>
      <c r="C59" s="35"/>
      <c r="D59" s="12"/>
      <c r="E59" s="79">
        <f t="shared" si="1"/>
        <v>212</v>
      </c>
      <c r="F59" s="28" t="s">
        <v>360</v>
      </c>
      <c r="G59" s="29" t="s">
        <v>304</v>
      </c>
      <c r="H59" s="28">
        <v>1340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>
        <v>1340</v>
      </c>
      <c r="X59" s="30" t="s">
        <v>361</v>
      </c>
      <c r="Y59" s="6"/>
      <c r="Z59" s="6"/>
      <c r="AA59" s="1"/>
      <c r="AB59" s="1"/>
      <c r="AC59" s="1"/>
      <c r="AD59" s="1"/>
      <c r="AE59" s="1"/>
    </row>
    <row r="60" spans="1:31" ht="15.75" x14ac:dyDescent="0.25">
      <c r="A60" s="1"/>
      <c r="B60" s="34"/>
      <c r="C60" s="35"/>
      <c r="D60" s="12"/>
      <c r="E60" s="79">
        <f t="shared" si="1"/>
        <v>213</v>
      </c>
      <c r="F60" s="28" t="s">
        <v>362</v>
      </c>
      <c r="G60" s="29" t="s">
        <v>304</v>
      </c>
      <c r="H60" s="28">
        <v>2550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>
        <v>2550</v>
      </c>
      <c r="X60" s="30" t="s">
        <v>363</v>
      </c>
      <c r="Y60" s="6"/>
      <c r="Z60" s="6"/>
      <c r="AA60" s="1"/>
      <c r="AB60" s="1"/>
      <c r="AC60" s="1"/>
      <c r="AD60" s="1"/>
      <c r="AE60" s="1"/>
    </row>
    <row r="61" spans="1:31" ht="15.75" x14ac:dyDescent="0.25">
      <c r="A61" s="1"/>
      <c r="B61" s="34"/>
      <c r="C61" s="35"/>
      <c r="D61" s="12"/>
      <c r="E61" s="79">
        <f t="shared" si="1"/>
        <v>214</v>
      </c>
      <c r="F61" s="28" t="s">
        <v>364</v>
      </c>
      <c r="G61" s="29" t="s">
        <v>304</v>
      </c>
      <c r="H61" s="28">
        <v>96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>
        <v>96</v>
      </c>
      <c r="X61" s="30" t="s">
        <v>365</v>
      </c>
      <c r="Y61" s="6"/>
      <c r="Z61" s="6"/>
      <c r="AA61" s="1"/>
      <c r="AB61" s="1"/>
      <c r="AC61" s="1"/>
      <c r="AD61" s="1"/>
      <c r="AE61" s="1"/>
    </row>
    <row r="62" spans="1:31" ht="21" customHeight="1" x14ac:dyDescent="0.25">
      <c r="A62" s="1"/>
      <c r="B62" s="34"/>
      <c r="C62" s="35"/>
      <c r="D62" s="12"/>
      <c r="E62" s="79">
        <f t="shared" si="1"/>
        <v>215</v>
      </c>
      <c r="F62" s="28" t="s">
        <v>366</v>
      </c>
      <c r="G62" s="29" t="s">
        <v>304</v>
      </c>
      <c r="H62" s="28">
        <v>500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>
        <v>500</v>
      </c>
      <c r="X62" s="30" t="s">
        <v>367</v>
      </c>
      <c r="Y62" s="6"/>
      <c r="Z62" s="6"/>
      <c r="AA62" s="1"/>
      <c r="AB62" s="1"/>
      <c r="AC62" s="1"/>
      <c r="AD62" s="1"/>
      <c r="AE62" s="1"/>
    </row>
    <row r="63" spans="1:31" ht="15.75" x14ac:dyDescent="0.25">
      <c r="A63" s="1"/>
      <c r="B63" s="34"/>
      <c r="C63" s="35"/>
      <c r="D63" s="12"/>
      <c r="E63" s="79">
        <f t="shared" si="1"/>
        <v>216</v>
      </c>
      <c r="F63" s="28" t="s">
        <v>368</v>
      </c>
      <c r="G63" s="29" t="s">
        <v>304</v>
      </c>
      <c r="H63" s="28">
        <v>1820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1820</v>
      </c>
      <c r="X63" s="30" t="s">
        <v>369</v>
      </c>
      <c r="Y63" s="6"/>
      <c r="Z63" s="6"/>
      <c r="AA63" s="1"/>
      <c r="AB63" s="1"/>
      <c r="AC63" s="1"/>
      <c r="AD63" s="1"/>
      <c r="AE63" s="1"/>
    </row>
    <row r="64" spans="1:31" ht="15.75" x14ac:dyDescent="0.25">
      <c r="A64" s="1"/>
      <c r="B64" s="34"/>
      <c r="C64" s="35"/>
      <c r="D64" s="12"/>
      <c r="E64" s="79">
        <f t="shared" si="1"/>
        <v>217</v>
      </c>
      <c r="F64" s="28" t="s">
        <v>370</v>
      </c>
      <c r="G64" s="29" t="s">
        <v>304</v>
      </c>
      <c r="H64" s="28">
        <v>480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480</v>
      </c>
      <c r="X64" s="30" t="s">
        <v>371</v>
      </c>
      <c r="Y64" s="6"/>
      <c r="Z64" s="6"/>
      <c r="AA64" s="1"/>
      <c r="AB64" s="1"/>
      <c r="AC64" s="1"/>
      <c r="AD64" s="1"/>
      <c r="AE64" s="1"/>
    </row>
    <row r="65" spans="1:31" ht="15.75" x14ac:dyDescent="0.25">
      <c r="A65" s="1"/>
      <c r="B65" s="34"/>
      <c r="C65" s="35"/>
      <c r="D65" s="12"/>
      <c r="E65" s="79">
        <f t="shared" si="1"/>
        <v>218</v>
      </c>
      <c r="F65" s="28" t="s">
        <v>372</v>
      </c>
      <c r="G65" s="29" t="s">
        <v>304</v>
      </c>
      <c r="H65" s="28">
        <v>150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>
        <v>150</v>
      </c>
      <c r="X65" s="30" t="s">
        <v>373</v>
      </c>
      <c r="Y65" s="6"/>
      <c r="Z65" s="6"/>
      <c r="AA65" s="1"/>
      <c r="AB65" s="1"/>
      <c r="AC65" s="1"/>
      <c r="AD65" s="1"/>
      <c r="AE65" s="1"/>
    </row>
    <row r="66" spans="1:31" ht="15.75" x14ac:dyDescent="0.25">
      <c r="A66" s="1"/>
      <c r="B66" s="34"/>
      <c r="C66" s="35"/>
      <c r="D66" s="12"/>
      <c r="E66" s="79">
        <f t="shared" si="1"/>
        <v>219</v>
      </c>
      <c r="F66" s="28" t="s">
        <v>96</v>
      </c>
      <c r="G66" s="29" t="s">
        <v>304</v>
      </c>
      <c r="H66" s="28">
        <v>50000</v>
      </c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>
        <v>50000</v>
      </c>
      <c r="X66" s="30" t="s">
        <v>54</v>
      </c>
      <c r="Y66" s="6"/>
      <c r="Z66" s="6"/>
      <c r="AA66" s="1"/>
      <c r="AB66" s="1"/>
      <c r="AC66" s="1"/>
      <c r="AD66" s="1"/>
      <c r="AE66" s="1"/>
    </row>
    <row r="67" spans="1:31" ht="15.75" x14ac:dyDescent="0.25">
      <c r="A67" s="1"/>
      <c r="B67" s="34"/>
      <c r="C67" s="35"/>
      <c r="D67" s="12"/>
      <c r="E67" s="79">
        <f t="shared" si="1"/>
        <v>220</v>
      </c>
      <c r="F67" s="28" t="s">
        <v>375</v>
      </c>
      <c r="G67" s="29" t="s">
        <v>304</v>
      </c>
      <c r="H67" s="28">
        <v>2000</v>
      </c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>
        <v>2000</v>
      </c>
      <c r="X67" s="30" t="s">
        <v>376</v>
      </c>
      <c r="Y67" s="6"/>
      <c r="Z67" s="6"/>
      <c r="AA67" s="1"/>
      <c r="AB67" s="1"/>
      <c r="AC67" s="1"/>
      <c r="AD67" s="1"/>
      <c r="AE67" s="1"/>
    </row>
    <row r="68" spans="1:31" ht="15.75" x14ac:dyDescent="0.25">
      <c r="A68" s="1"/>
      <c r="B68" s="34"/>
      <c r="C68" s="35"/>
      <c r="D68" s="12"/>
      <c r="E68" s="79">
        <f t="shared" si="1"/>
        <v>221</v>
      </c>
      <c r="F68" s="28" t="s">
        <v>306</v>
      </c>
      <c r="G68" s="29" t="s">
        <v>304</v>
      </c>
      <c r="H68" s="28">
        <v>480</v>
      </c>
      <c r="I68" s="28"/>
      <c r="J68" s="28"/>
      <c r="K68" s="28"/>
      <c r="L68" s="28"/>
      <c r="M68" s="28"/>
      <c r="N68" s="28">
        <v>480</v>
      </c>
      <c r="O68" s="28"/>
      <c r="P68" s="28"/>
      <c r="Q68" s="28"/>
      <c r="R68" s="28"/>
      <c r="S68" s="28"/>
      <c r="T68" s="28"/>
      <c r="U68" s="28"/>
      <c r="V68" s="28"/>
      <c r="W68" s="28"/>
      <c r="X68" s="30" t="s">
        <v>377</v>
      </c>
      <c r="Y68" s="6"/>
      <c r="Z68" s="6"/>
      <c r="AA68" s="1"/>
      <c r="AB68" s="1"/>
      <c r="AC68" s="1"/>
      <c r="AD68" s="1"/>
      <c r="AE68" s="1"/>
    </row>
    <row r="69" spans="1:31" ht="15.75" x14ac:dyDescent="0.25">
      <c r="A69" s="1"/>
      <c r="B69" s="34"/>
      <c r="C69" s="35"/>
      <c r="D69" s="12"/>
      <c r="E69" s="79">
        <f t="shared" si="1"/>
        <v>222</v>
      </c>
      <c r="F69" s="28" t="s">
        <v>378</v>
      </c>
      <c r="G69" s="29" t="s">
        <v>304</v>
      </c>
      <c r="H69" s="28">
        <v>7154</v>
      </c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>
        <v>7154</v>
      </c>
      <c r="X69" s="30" t="s">
        <v>379</v>
      </c>
      <c r="Y69" s="6"/>
      <c r="Z69" s="6"/>
      <c r="AA69" s="1"/>
      <c r="AB69" s="1"/>
      <c r="AC69" s="1"/>
      <c r="AD69" s="1"/>
      <c r="AE69" s="1"/>
    </row>
    <row r="70" spans="1:31" ht="15.75" x14ac:dyDescent="0.25">
      <c r="A70" s="1"/>
      <c r="B70" s="34"/>
      <c r="C70" s="35"/>
      <c r="D70" s="12"/>
      <c r="E70" s="79">
        <f t="shared" si="1"/>
        <v>223</v>
      </c>
      <c r="F70" s="28" t="s">
        <v>380</v>
      </c>
      <c r="G70" s="29" t="s">
        <v>304</v>
      </c>
      <c r="H70" s="28">
        <v>900</v>
      </c>
      <c r="I70" s="28"/>
      <c r="J70" s="28"/>
      <c r="K70" s="28"/>
      <c r="L70" s="28"/>
      <c r="M70" s="28"/>
      <c r="N70" s="28">
        <v>900</v>
      </c>
      <c r="O70" s="28"/>
      <c r="P70" s="28"/>
      <c r="Q70" s="28"/>
      <c r="R70" s="28"/>
      <c r="S70" s="28"/>
      <c r="T70" s="28"/>
      <c r="U70" s="28"/>
      <c r="V70" s="28"/>
      <c r="W70" s="28"/>
      <c r="X70" s="30" t="s">
        <v>381</v>
      </c>
      <c r="Y70" s="6"/>
      <c r="Z70" s="6"/>
      <c r="AA70" s="1"/>
      <c r="AB70" s="1"/>
      <c r="AC70" s="1"/>
      <c r="AD70" s="1"/>
      <c r="AE70" s="1"/>
    </row>
    <row r="71" spans="1:31" ht="15.75" x14ac:dyDescent="0.25">
      <c r="A71" s="1"/>
      <c r="B71" s="34"/>
      <c r="C71" s="35"/>
      <c r="D71" s="12"/>
      <c r="E71" s="79">
        <f t="shared" si="1"/>
        <v>224</v>
      </c>
      <c r="F71" s="28" t="s">
        <v>352</v>
      </c>
      <c r="G71" s="29" t="s">
        <v>304</v>
      </c>
      <c r="H71" s="28">
        <v>200</v>
      </c>
      <c r="I71" s="28"/>
      <c r="J71" s="28"/>
      <c r="K71" s="28"/>
      <c r="L71" s="28"/>
      <c r="M71" s="28"/>
      <c r="N71" s="28">
        <v>200</v>
      </c>
      <c r="O71" s="28"/>
      <c r="P71" s="28"/>
      <c r="Q71" s="28"/>
      <c r="R71" s="28"/>
      <c r="S71" s="28"/>
      <c r="T71" s="28"/>
      <c r="U71" s="28"/>
      <c r="V71" s="28"/>
      <c r="W71" s="28"/>
      <c r="X71" s="30" t="s">
        <v>382</v>
      </c>
      <c r="Y71" s="6"/>
      <c r="Z71" s="6"/>
      <c r="AA71" s="1"/>
      <c r="AB71" s="1"/>
      <c r="AC71" s="1"/>
      <c r="AD71" s="1"/>
      <c r="AE71" s="1"/>
    </row>
    <row r="72" spans="1:31" ht="15.75" x14ac:dyDescent="0.25">
      <c r="A72" s="1"/>
      <c r="B72" s="34"/>
      <c r="C72" s="35"/>
      <c r="D72" s="12"/>
      <c r="E72" s="79">
        <f t="shared" si="1"/>
        <v>225</v>
      </c>
      <c r="F72" s="28" t="s">
        <v>352</v>
      </c>
      <c r="G72" s="29" t="s">
        <v>304</v>
      </c>
      <c r="H72" s="28">
        <v>200</v>
      </c>
      <c r="I72" s="28"/>
      <c r="J72" s="28"/>
      <c r="K72" s="28"/>
      <c r="L72" s="28"/>
      <c r="M72" s="28"/>
      <c r="N72" s="28">
        <v>200</v>
      </c>
      <c r="O72" s="28"/>
      <c r="P72" s="28"/>
      <c r="Q72" s="28"/>
      <c r="R72" s="28"/>
      <c r="S72" s="28"/>
      <c r="T72" s="28"/>
      <c r="U72" s="28"/>
      <c r="V72" s="28"/>
      <c r="W72" s="28"/>
      <c r="X72" s="30" t="s">
        <v>383</v>
      </c>
      <c r="Y72" s="6"/>
      <c r="Z72" s="6"/>
      <c r="AA72" s="1"/>
      <c r="AB72" s="1"/>
      <c r="AC72" s="1"/>
      <c r="AD72" s="1"/>
      <c r="AE72" s="1"/>
    </row>
    <row r="73" spans="1:31" ht="15.75" x14ac:dyDescent="0.25">
      <c r="A73" s="1"/>
      <c r="B73" s="34"/>
      <c r="C73" s="35"/>
      <c r="D73" s="12"/>
      <c r="E73" s="79">
        <f t="shared" si="1"/>
        <v>226</v>
      </c>
      <c r="F73" s="28" t="s">
        <v>117</v>
      </c>
      <c r="G73" s="29" t="s">
        <v>304</v>
      </c>
      <c r="H73" s="28">
        <v>400</v>
      </c>
      <c r="I73" s="28"/>
      <c r="J73" s="28"/>
      <c r="K73" s="28"/>
      <c r="L73" s="28"/>
      <c r="M73" s="28"/>
      <c r="N73" s="28">
        <v>400</v>
      </c>
      <c r="O73" s="28"/>
      <c r="P73" s="28"/>
      <c r="Q73" s="28"/>
      <c r="R73" s="28"/>
      <c r="S73" s="28"/>
      <c r="T73" s="28"/>
      <c r="U73" s="28"/>
      <c r="V73" s="28"/>
      <c r="W73" s="28"/>
      <c r="X73" s="30" t="s">
        <v>384</v>
      </c>
      <c r="Y73" s="6"/>
      <c r="Z73" s="6"/>
      <c r="AA73" s="1"/>
      <c r="AB73" s="1"/>
      <c r="AC73" s="1"/>
      <c r="AD73" s="1"/>
      <c r="AE73" s="1"/>
    </row>
    <row r="74" spans="1:31" ht="15.75" x14ac:dyDescent="0.25">
      <c r="A74" s="1"/>
      <c r="B74" s="34"/>
      <c r="C74" s="35"/>
      <c r="D74" s="12"/>
      <c r="E74" s="79">
        <f t="shared" si="1"/>
        <v>227</v>
      </c>
      <c r="F74" s="28" t="s">
        <v>117</v>
      </c>
      <c r="G74" s="29" t="s">
        <v>304</v>
      </c>
      <c r="H74" s="28">
        <v>400</v>
      </c>
      <c r="I74" s="28"/>
      <c r="J74" s="28"/>
      <c r="K74" s="28"/>
      <c r="L74" s="28"/>
      <c r="M74" s="28"/>
      <c r="N74" s="28">
        <v>400</v>
      </c>
      <c r="O74" s="28"/>
      <c r="P74" s="28"/>
      <c r="Q74" s="28"/>
      <c r="R74" s="28"/>
      <c r="S74" s="28"/>
      <c r="T74" s="28"/>
      <c r="U74" s="28"/>
      <c r="V74" s="28"/>
      <c r="W74" s="28"/>
      <c r="X74" s="30" t="s">
        <v>385</v>
      </c>
      <c r="Y74" s="6"/>
      <c r="Z74" s="6"/>
      <c r="AA74" s="1"/>
      <c r="AB74" s="1"/>
      <c r="AC74" s="1"/>
      <c r="AD74" s="1"/>
      <c r="AE74" s="1"/>
    </row>
    <row r="75" spans="1:31" ht="15.75" x14ac:dyDescent="0.25">
      <c r="A75" s="1"/>
      <c r="B75" s="34"/>
      <c r="C75" s="35"/>
      <c r="D75" s="12"/>
      <c r="E75" s="79">
        <f t="shared" si="1"/>
        <v>228</v>
      </c>
      <c r="F75" s="28" t="s">
        <v>117</v>
      </c>
      <c r="G75" s="29" t="s">
        <v>304</v>
      </c>
      <c r="H75" s="28">
        <v>800</v>
      </c>
      <c r="I75" s="28"/>
      <c r="J75" s="28"/>
      <c r="K75" s="28"/>
      <c r="L75" s="28"/>
      <c r="M75" s="28"/>
      <c r="N75" s="28">
        <v>800</v>
      </c>
      <c r="O75" s="28"/>
      <c r="P75" s="28"/>
      <c r="Q75" s="28"/>
      <c r="R75" s="28"/>
      <c r="S75" s="28"/>
      <c r="T75" s="28"/>
      <c r="U75" s="28"/>
      <c r="V75" s="28"/>
      <c r="W75" s="28"/>
      <c r="X75" s="30" t="s">
        <v>385</v>
      </c>
      <c r="Y75" s="6"/>
      <c r="Z75" s="6"/>
      <c r="AA75" s="1"/>
      <c r="AB75" s="1"/>
      <c r="AC75" s="1"/>
      <c r="AD75" s="1"/>
      <c r="AE75" s="1"/>
    </row>
    <row r="76" spans="1:31" ht="15.75" x14ac:dyDescent="0.25">
      <c r="A76" s="1"/>
      <c r="B76" s="34"/>
      <c r="C76" s="35"/>
      <c r="D76" s="12"/>
      <c r="E76" s="79">
        <f t="shared" si="1"/>
        <v>229</v>
      </c>
      <c r="F76" s="28" t="s">
        <v>100</v>
      </c>
      <c r="G76" s="29" t="s">
        <v>304</v>
      </c>
      <c r="H76" s="28">
        <v>5550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>
        <v>5550</v>
      </c>
      <c r="T76" s="28"/>
      <c r="U76" s="28"/>
      <c r="V76" s="28"/>
      <c r="W76" s="28"/>
      <c r="X76" s="30" t="s">
        <v>386</v>
      </c>
      <c r="Y76" s="6"/>
      <c r="Z76" s="6"/>
      <c r="AA76" s="1"/>
      <c r="AB76" s="1"/>
      <c r="AC76" s="1"/>
      <c r="AD76" s="1"/>
      <c r="AE76" s="1"/>
    </row>
    <row r="77" spans="1:31" ht="15.75" x14ac:dyDescent="0.25">
      <c r="A77" s="1"/>
      <c r="B77" s="34"/>
      <c r="C77" s="35"/>
      <c r="D77" s="12"/>
      <c r="E77" s="79">
        <f t="shared" si="1"/>
        <v>230</v>
      </c>
      <c r="F77" s="28" t="s">
        <v>387</v>
      </c>
      <c r="G77" s="29" t="s">
        <v>304</v>
      </c>
      <c r="H77" s="28">
        <v>150</v>
      </c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>
        <v>150</v>
      </c>
      <c r="X77" s="30" t="s">
        <v>388</v>
      </c>
      <c r="Y77" s="6"/>
      <c r="Z77" s="6"/>
      <c r="AA77" s="1"/>
      <c r="AB77" s="1"/>
      <c r="AC77" s="1"/>
      <c r="AD77" s="1"/>
      <c r="AE77" s="1"/>
    </row>
    <row r="78" spans="1:31" ht="15.75" x14ac:dyDescent="0.25">
      <c r="A78" s="1"/>
      <c r="B78" s="34"/>
      <c r="C78" s="35"/>
      <c r="D78" s="12"/>
      <c r="E78" s="79">
        <f t="shared" si="1"/>
        <v>231</v>
      </c>
      <c r="F78" s="28" t="s">
        <v>389</v>
      </c>
      <c r="G78" s="29" t="s">
        <v>304</v>
      </c>
      <c r="H78" s="28">
        <v>1490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>
        <v>1490</v>
      </c>
      <c r="X78" s="30" t="s">
        <v>390</v>
      </c>
      <c r="Y78" s="6"/>
      <c r="Z78" s="6"/>
      <c r="AA78" s="1"/>
      <c r="AB78" s="1"/>
      <c r="AC78" s="1"/>
      <c r="AD78" s="1"/>
      <c r="AE78" s="1"/>
    </row>
    <row r="79" spans="1:31" ht="15.75" x14ac:dyDescent="0.25">
      <c r="A79" s="1"/>
      <c r="B79" s="34"/>
      <c r="C79" s="35"/>
      <c r="D79" s="12"/>
      <c r="E79" s="79">
        <f t="shared" si="1"/>
        <v>232</v>
      </c>
      <c r="F79" s="28" t="s">
        <v>391</v>
      </c>
      <c r="G79" s="29" t="s">
        <v>304</v>
      </c>
      <c r="H79" s="28">
        <v>300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>
        <v>300</v>
      </c>
      <c r="X79" s="30" t="s">
        <v>392</v>
      </c>
      <c r="Y79" s="6"/>
      <c r="Z79" s="6"/>
      <c r="AA79" s="1"/>
      <c r="AB79" s="1"/>
      <c r="AC79" s="1"/>
      <c r="AD79" s="1"/>
      <c r="AE79" s="1"/>
    </row>
    <row r="80" spans="1:31" ht="15.75" x14ac:dyDescent="0.25">
      <c r="A80" s="1"/>
      <c r="B80" s="34"/>
      <c r="C80" s="35"/>
      <c r="D80" s="12"/>
      <c r="E80" s="79">
        <f t="shared" si="1"/>
        <v>233</v>
      </c>
      <c r="F80" s="28" t="s">
        <v>393</v>
      </c>
      <c r="G80" s="29" t="s">
        <v>304</v>
      </c>
      <c r="H80" s="28">
        <v>2500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>
        <v>2500</v>
      </c>
      <c r="X80" s="30" t="s">
        <v>394</v>
      </c>
      <c r="Y80" s="6"/>
      <c r="Z80" s="6"/>
      <c r="AA80" s="1"/>
      <c r="AB80" s="1"/>
      <c r="AC80" s="1"/>
      <c r="AD80" s="1"/>
      <c r="AE80" s="1"/>
    </row>
    <row r="81" spans="1:31" ht="15.75" x14ac:dyDescent="0.25">
      <c r="A81" s="1"/>
      <c r="B81" s="34"/>
      <c r="C81" s="35"/>
      <c r="D81" s="12"/>
      <c r="E81" s="79">
        <f t="shared" si="1"/>
        <v>234</v>
      </c>
      <c r="F81" s="28" t="s">
        <v>396</v>
      </c>
      <c r="G81" s="29" t="s">
        <v>304</v>
      </c>
      <c r="H81" s="28">
        <v>850</v>
      </c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>
        <v>850</v>
      </c>
      <c r="X81" s="30" t="s">
        <v>397</v>
      </c>
      <c r="Y81" s="6"/>
      <c r="Z81" s="6"/>
      <c r="AA81" s="1"/>
      <c r="AB81" s="1"/>
      <c r="AC81" s="1"/>
      <c r="AD81" s="1"/>
      <c r="AE81" s="1"/>
    </row>
    <row r="82" spans="1:31" ht="15.75" x14ac:dyDescent="0.25">
      <c r="A82" s="1"/>
      <c r="B82" s="34"/>
      <c r="C82" s="35"/>
      <c r="D82" s="12"/>
      <c r="E82" s="79">
        <f t="shared" si="1"/>
        <v>235</v>
      </c>
      <c r="F82" s="28" t="s">
        <v>395</v>
      </c>
      <c r="G82" s="29" t="s">
        <v>304</v>
      </c>
      <c r="H82" s="28">
        <v>1000</v>
      </c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>
        <v>1000</v>
      </c>
      <c r="X82" s="30" t="s">
        <v>399</v>
      </c>
      <c r="Y82" s="6"/>
      <c r="Z82" s="6"/>
      <c r="AA82" s="1"/>
      <c r="AB82" s="1"/>
      <c r="AC82" s="1"/>
      <c r="AD82" s="1"/>
      <c r="AE82" s="1"/>
    </row>
    <row r="83" spans="1:31" ht="15.75" x14ac:dyDescent="0.25">
      <c r="A83" s="1"/>
      <c r="B83" s="34"/>
      <c r="C83" s="35"/>
      <c r="D83" s="12"/>
      <c r="E83" s="79">
        <f>E82+1</f>
        <v>236</v>
      </c>
      <c r="F83" s="28" t="s">
        <v>105</v>
      </c>
      <c r="G83" s="29" t="s">
        <v>304</v>
      </c>
      <c r="H83" s="28">
        <v>1600</v>
      </c>
      <c r="I83" s="28"/>
      <c r="J83" s="28">
        <v>400</v>
      </c>
      <c r="K83" s="28"/>
      <c r="L83" s="28"/>
      <c r="M83" s="28"/>
      <c r="N83" s="28">
        <v>1200</v>
      </c>
      <c r="O83" s="28"/>
      <c r="P83" s="28"/>
      <c r="Q83" s="28"/>
      <c r="R83" s="28"/>
      <c r="S83" s="28"/>
      <c r="T83" s="28"/>
      <c r="U83" s="28"/>
      <c r="V83" s="28"/>
      <c r="W83" s="28"/>
      <c r="X83" s="30" t="s">
        <v>106</v>
      </c>
      <c r="Y83" s="6"/>
      <c r="Z83" s="6"/>
      <c r="AA83" s="1"/>
      <c r="AB83" s="1"/>
      <c r="AC83" s="1"/>
      <c r="AD83" s="1"/>
      <c r="AE83" s="1"/>
    </row>
    <row r="84" spans="1:31" ht="15.75" x14ac:dyDescent="0.25">
      <c r="A84" s="1"/>
      <c r="B84" s="34"/>
      <c r="C84" s="35"/>
      <c r="D84" s="12"/>
      <c r="E84" s="79">
        <f>E83+1</f>
        <v>237</v>
      </c>
      <c r="F84" s="28" t="s">
        <v>107</v>
      </c>
      <c r="G84" s="29" t="s">
        <v>304</v>
      </c>
      <c r="H84" s="28">
        <v>13500</v>
      </c>
      <c r="I84" s="28"/>
      <c r="J84" s="28">
        <v>4600</v>
      </c>
      <c r="K84" s="28"/>
      <c r="L84" s="28"/>
      <c r="M84" s="28"/>
      <c r="N84" s="28">
        <v>8900</v>
      </c>
      <c r="O84" s="28"/>
      <c r="P84" s="28"/>
      <c r="Q84" s="28"/>
      <c r="R84" s="28"/>
      <c r="S84" s="28"/>
      <c r="T84" s="28"/>
      <c r="U84" s="28"/>
      <c r="V84" s="28"/>
      <c r="W84" s="28"/>
      <c r="X84" s="30" t="s">
        <v>106</v>
      </c>
      <c r="Y84" s="6"/>
      <c r="Z84" s="6"/>
      <c r="AA84" s="1"/>
      <c r="AB84" s="1"/>
      <c r="AC84" s="1"/>
      <c r="AD84" s="1"/>
      <c r="AE84" s="1"/>
    </row>
    <row r="85" spans="1:31" ht="15.75" x14ac:dyDescent="0.25">
      <c r="A85" s="1"/>
      <c r="B85" s="34"/>
      <c r="C85" s="35"/>
      <c r="D85" s="12"/>
      <c r="E85" s="79">
        <f t="shared" ref="E85:E118" si="2">E84+1</f>
        <v>238</v>
      </c>
      <c r="F85" s="28" t="s">
        <v>109</v>
      </c>
      <c r="G85" s="29" t="s">
        <v>304</v>
      </c>
      <c r="H85" s="28">
        <v>5550</v>
      </c>
      <c r="I85" s="28"/>
      <c r="J85" s="28">
        <v>1100</v>
      </c>
      <c r="K85" s="28"/>
      <c r="L85" s="28"/>
      <c r="M85" s="28"/>
      <c r="N85" s="28">
        <v>4450</v>
      </c>
      <c r="O85" s="28"/>
      <c r="P85" s="28"/>
      <c r="Q85" s="28"/>
      <c r="R85" s="28"/>
      <c r="S85" s="28"/>
      <c r="T85" s="28"/>
      <c r="U85" s="28"/>
      <c r="V85" s="28"/>
      <c r="W85" s="28"/>
      <c r="X85" s="30" t="s">
        <v>106</v>
      </c>
      <c r="Y85" s="6"/>
      <c r="Z85" s="6"/>
      <c r="AA85" s="1"/>
      <c r="AB85" s="1"/>
      <c r="AC85" s="1"/>
      <c r="AD85" s="1"/>
      <c r="AE85" s="1"/>
    </row>
    <row r="86" spans="1:31" ht="15.75" x14ac:dyDescent="0.25">
      <c r="A86" s="1"/>
      <c r="B86" s="34"/>
      <c r="C86" s="35"/>
      <c r="D86" s="12"/>
      <c r="E86" s="79">
        <f t="shared" si="2"/>
        <v>239</v>
      </c>
      <c r="F86" s="28" t="s">
        <v>400</v>
      </c>
      <c r="G86" s="29" t="s">
        <v>304</v>
      </c>
      <c r="H86" s="28">
        <v>5600</v>
      </c>
      <c r="I86" s="28"/>
      <c r="J86" s="28">
        <v>1800</v>
      </c>
      <c r="K86" s="28"/>
      <c r="L86" s="28"/>
      <c r="M86" s="28"/>
      <c r="N86" s="28">
        <v>3800</v>
      </c>
      <c r="O86" s="28"/>
      <c r="P86" s="28"/>
      <c r="Q86" s="28"/>
      <c r="R86" s="28"/>
      <c r="S86" s="28"/>
      <c r="T86" s="28"/>
      <c r="U86" s="28"/>
      <c r="V86" s="28"/>
      <c r="W86" s="28"/>
      <c r="X86" s="30" t="s">
        <v>106</v>
      </c>
      <c r="Y86" s="6"/>
      <c r="Z86" s="6"/>
      <c r="AA86" s="1"/>
      <c r="AB86" s="1"/>
      <c r="AC86" s="1"/>
      <c r="AD86" s="1"/>
      <c r="AE86" s="1"/>
    </row>
    <row r="87" spans="1:31" ht="15.75" x14ac:dyDescent="0.25">
      <c r="A87" s="1"/>
      <c r="B87" s="34"/>
      <c r="C87" s="35"/>
      <c r="D87" s="12"/>
      <c r="E87" s="79">
        <f t="shared" si="2"/>
        <v>240</v>
      </c>
      <c r="F87" s="28" t="s">
        <v>108</v>
      </c>
      <c r="G87" s="29" t="s">
        <v>304</v>
      </c>
      <c r="H87" s="28">
        <v>5950</v>
      </c>
      <c r="I87" s="28"/>
      <c r="J87" s="28">
        <v>1000</v>
      </c>
      <c r="K87" s="28"/>
      <c r="L87" s="28"/>
      <c r="M87" s="28"/>
      <c r="N87" s="28">
        <v>4950</v>
      </c>
      <c r="O87" s="28"/>
      <c r="P87" s="28"/>
      <c r="Q87" s="28"/>
      <c r="R87" s="28"/>
      <c r="S87" s="28"/>
      <c r="T87" s="28"/>
      <c r="U87" s="28"/>
      <c r="V87" s="28"/>
      <c r="W87" s="28"/>
      <c r="X87" s="30" t="s">
        <v>106</v>
      </c>
      <c r="Y87" s="6"/>
      <c r="Z87" s="6"/>
      <c r="AA87" s="1"/>
      <c r="AB87" s="1"/>
      <c r="AC87" s="1"/>
      <c r="AD87" s="1"/>
      <c r="AE87" s="1"/>
    </row>
    <row r="88" spans="1:31" ht="15.75" x14ac:dyDescent="0.25">
      <c r="A88" s="1"/>
      <c r="B88" s="34"/>
      <c r="C88" s="35"/>
      <c r="D88" s="12"/>
      <c r="E88" s="79">
        <f t="shared" si="2"/>
        <v>241</v>
      </c>
      <c r="F88" s="28" t="s">
        <v>130</v>
      </c>
      <c r="G88" s="29" t="s">
        <v>304</v>
      </c>
      <c r="H88" s="28">
        <v>1000</v>
      </c>
      <c r="I88" s="28"/>
      <c r="J88" s="28">
        <v>200</v>
      </c>
      <c r="K88" s="28"/>
      <c r="L88" s="28"/>
      <c r="M88" s="28"/>
      <c r="N88" s="28">
        <v>800</v>
      </c>
      <c r="O88" s="28"/>
      <c r="P88" s="28"/>
      <c r="Q88" s="28"/>
      <c r="R88" s="28"/>
      <c r="S88" s="28"/>
      <c r="T88" s="28"/>
      <c r="U88" s="28"/>
      <c r="V88" s="28"/>
      <c r="W88" s="28"/>
      <c r="X88" s="30" t="s">
        <v>106</v>
      </c>
      <c r="Y88" s="6"/>
      <c r="Z88" s="6"/>
      <c r="AA88" s="1"/>
      <c r="AB88" s="1"/>
      <c r="AC88" s="1"/>
      <c r="AD88" s="1"/>
      <c r="AE88" s="1"/>
    </row>
    <row r="89" spans="1:31" ht="15.75" x14ac:dyDescent="0.25">
      <c r="A89" s="1"/>
      <c r="B89" s="34"/>
      <c r="C89" s="35"/>
      <c r="D89" s="12"/>
      <c r="E89" s="79">
        <f t="shared" si="2"/>
        <v>242</v>
      </c>
      <c r="F89" s="28" t="s">
        <v>115</v>
      </c>
      <c r="G89" s="29" t="s">
        <v>304</v>
      </c>
      <c r="H89" s="28">
        <v>300</v>
      </c>
      <c r="I89" s="28"/>
      <c r="J89" s="28">
        <v>100</v>
      </c>
      <c r="K89" s="28"/>
      <c r="L89" s="28"/>
      <c r="M89" s="28"/>
      <c r="N89" s="28">
        <v>200</v>
      </c>
      <c r="O89" s="28"/>
      <c r="P89" s="28"/>
      <c r="Q89" s="28"/>
      <c r="R89" s="28"/>
      <c r="S89" s="28"/>
      <c r="T89" s="28"/>
      <c r="U89" s="28"/>
      <c r="V89" s="28"/>
      <c r="W89" s="28"/>
      <c r="X89" s="30" t="s">
        <v>106</v>
      </c>
      <c r="Y89" s="6"/>
      <c r="Z89" s="6"/>
      <c r="AA89" s="1"/>
      <c r="AB89" s="1"/>
      <c r="AC89" s="1"/>
      <c r="AD89" s="1"/>
      <c r="AE89" s="1"/>
    </row>
    <row r="90" spans="1:31" ht="15.75" x14ac:dyDescent="0.25">
      <c r="A90" s="1"/>
      <c r="B90" s="34"/>
      <c r="C90" s="35"/>
      <c r="D90" s="12"/>
      <c r="E90" s="79">
        <f t="shared" si="2"/>
        <v>243</v>
      </c>
      <c r="F90" s="28" t="s">
        <v>113</v>
      </c>
      <c r="G90" s="29" t="s">
        <v>304</v>
      </c>
      <c r="H90" s="28">
        <v>600</v>
      </c>
      <c r="I90" s="28"/>
      <c r="J90" s="28">
        <v>200</v>
      </c>
      <c r="K90" s="28"/>
      <c r="L90" s="28"/>
      <c r="M90" s="28"/>
      <c r="N90" s="28">
        <v>400</v>
      </c>
      <c r="O90" s="28"/>
      <c r="P90" s="28"/>
      <c r="Q90" s="28"/>
      <c r="R90" s="28"/>
      <c r="S90" s="28"/>
      <c r="T90" s="28"/>
      <c r="U90" s="28"/>
      <c r="V90" s="28"/>
      <c r="W90" s="28"/>
      <c r="X90" s="30" t="s">
        <v>106</v>
      </c>
      <c r="Y90" s="6"/>
      <c r="Z90" s="6"/>
      <c r="AA90" s="1"/>
      <c r="AB90" s="1"/>
      <c r="AC90" s="1"/>
      <c r="AD90" s="1"/>
      <c r="AE90" s="1"/>
    </row>
    <row r="91" spans="1:31" ht="15.75" x14ac:dyDescent="0.25">
      <c r="A91" s="1"/>
      <c r="B91" s="34"/>
      <c r="C91" s="35"/>
      <c r="D91" s="12"/>
      <c r="E91" s="80">
        <f t="shared" si="2"/>
        <v>244</v>
      </c>
      <c r="F91" s="28" t="s">
        <v>112</v>
      </c>
      <c r="G91" s="29" t="s">
        <v>304</v>
      </c>
      <c r="H91" s="28">
        <v>500</v>
      </c>
      <c r="I91" s="28"/>
      <c r="J91" s="28">
        <v>100</v>
      </c>
      <c r="K91" s="28"/>
      <c r="L91" s="28"/>
      <c r="M91" s="28"/>
      <c r="N91" s="28">
        <v>400</v>
      </c>
      <c r="O91" s="28"/>
      <c r="P91" s="28"/>
      <c r="Q91" s="28"/>
      <c r="R91" s="28"/>
      <c r="S91" s="28"/>
      <c r="T91" s="28"/>
      <c r="U91" s="28"/>
      <c r="V91" s="28"/>
      <c r="W91" s="28"/>
      <c r="X91" s="30" t="s">
        <v>106</v>
      </c>
      <c r="Y91" s="6"/>
      <c r="Z91" s="6"/>
      <c r="AA91" s="1"/>
      <c r="AB91" s="1"/>
      <c r="AC91" s="1"/>
      <c r="AD91" s="1"/>
      <c r="AE91" s="1"/>
    </row>
    <row r="92" spans="1:31" ht="15.75" x14ac:dyDescent="0.25">
      <c r="A92" s="1"/>
      <c r="B92" s="34"/>
      <c r="C92" s="35"/>
      <c r="D92" s="12"/>
      <c r="E92" s="80">
        <f t="shared" si="2"/>
        <v>245</v>
      </c>
      <c r="F92" s="28" t="s">
        <v>401</v>
      </c>
      <c r="G92" s="29" t="s">
        <v>304</v>
      </c>
      <c r="H92" s="28">
        <v>13999</v>
      </c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>
        <v>13999</v>
      </c>
      <c r="X92" s="30" t="s">
        <v>402</v>
      </c>
      <c r="Y92" s="6"/>
      <c r="Z92" s="6"/>
      <c r="AA92" s="1"/>
      <c r="AB92" s="1"/>
      <c r="AC92" s="1"/>
      <c r="AD92" s="1"/>
      <c r="AE92" s="1"/>
    </row>
    <row r="93" spans="1:31" ht="15.75" x14ac:dyDescent="0.25">
      <c r="A93" s="1"/>
      <c r="B93" s="34"/>
      <c r="C93" s="35"/>
      <c r="D93" s="12"/>
      <c r="E93" s="80">
        <f t="shared" si="2"/>
        <v>246</v>
      </c>
      <c r="F93" s="28" t="s">
        <v>133</v>
      </c>
      <c r="G93" s="29" t="s">
        <v>304</v>
      </c>
      <c r="H93" s="28">
        <v>17680</v>
      </c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>
        <v>17680</v>
      </c>
      <c r="X93" s="30" t="s">
        <v>54</v>
      </c>
      <c r="Y93" s="6"/>
      <c r="Z93" s="6"/>
      <c r="AA93" s="1"/>
      <c r="AB93" s="1"/>
      <c r="AC93" s="1"/>
      <c r="AD93" s="1"/>
      <c r="AE93" s="1"/>
    </row>
    <row r="94" spans="1:31" ht="15.75" x14ac:dyDescent="0.25">
      <c r="A94" s="1"/>
      <c r="B94" s="34"/>
      <c r="C94" s="35"/>
      <c r="D94" s="12"/>
      <c r="E94" s="80">
        <f t="shared" si="2"/>
        <v>247</v>
      </c>
      <c r="F94" s="28" t="s">
        <v>401</v>
      </c>
      <c r="G94" s="29" t="s">
        <v>304</v>
      </c>
      <c r="H94" s="28">
        <v>7610</v>
      </c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>
        <v>7610</v>
      </c>
      <c r="X94" s="30" t="s">
        <v>403</v>
      </c>
      <c r="Y94" s="6"/>
      <c r="Z94" s="6"/>
      <c r="AA94" s="1"/>
      <c r="AB94" s="1"/>
      <c r="AC94" s="1"/>
      <c r="AD94" s="1"/>
      <c r="AE94" s="1"/>
    </row>
    <row r="95" spans="1:31" ht="15.75" x14ac:dyDescent="0.25">
      <c r="A95" s="1"/>
      <c r="B95" s="34"/>
      <c r="C95" s="35"/>
      <c r="D95" s="12"/>
      <c r="E95" s="80">
        <f t="shared" si="2"/>
        <v>248</v>
      </c>
      <c r="F95" s="28" t="s">
        <v>404</v>
      </c>
      <c r="G95" s="29" t="s">
        <v>304</v>
      </c>
      <c r="H95" s="28">
        <v>120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>
        <v>120</v>
      </c>
      <c r="X95" s="30" t="s">
        <v>405</v>
      </c>
      <c r="Y95" s="6"/>
      <c r="Z95" s="6"/>
      <c r="AA95" s="1"/>
      <c r="AB95" s="1"/>
      <c r="AC95" s="1"/>
      <c r="AD95" s="1"/>
      <c r="AE95" s="1"/>
    </row>
    <row r="96" spans="1:31" ht="15.75" x14ac:dyDescent="0.25">
      <c r="A96" s="1"/>
      <c r="B96" s="34"/>
      <c r="C96" s="35"/>
      <c r="D96" s="12"/>
      <c r="E96" s="80">
        <f t="shared" si="2"/>
        <v>249</v>
      </c>
      <c r="F96" s="28" t="s">
        <v>406</v>
      </c>
      <c r="G96" s="29" t="s">
        <v>304</v>
      </c>
      <c r="H96" s="28">
        <v>590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>
        <v>590</v>
      </c>
      <c r="X96" s="30" t="s">
        <v>407</v>
      </c>
      <c r="Y96" s="6"/>
      <c r="Z96" s="6"/>
      <c r="AA96" s="1"/>
      <c r="AB96" s="1"/>
      <c r="AC96" s="1"/>
      <c r="AD96" s="1"/>
      <c r="AE96" s="1"/>
    </row>
    <row r="97" spans="1:31" ht="15.75" x14ac:dyDescent="0.25">
      <c r="A97" s="1"/>
      <c r="B97" s="34"/>
      <c r="C97" s="35"/>
      <c r="D97" s="12"/>
      <c r="E97" s="80">
        <f t="shared" si="2"/>
        <v>250</v>
      </c>
      <c r="F97" s="28" t="s">
        <v>408</v>
      </c>
      <c r="G97" s="29" t="s">
        <v>304</v>
      </c>
      <c r="H97" s="28">
        <v>840</v>
      </c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>
        <v>840</v>
      </c>
      <c r="X97" s="30" t="s">
        <v>409</v>
      </c>
      <c r="Y97" s="6"/>
      <c r="Z97" s="6"/>
      <c r="AA97" s="1"/>
      <c r="AB97" s="1"/>
      <c r="AC97" s="1"/>
      <c r="AD97" s="1"/>
      <c r="AE97" s="1"/>
    </row>
    <row r="98" spans="1:31" ht="15.75" x14ac:dyDescent="0.25">
      <c r="A98" s="1"/>
      <c r="B98" s="34"/>
      <c r="C98" s="35"/>
      <c r="D98" s="12"/>
      <c r="E98" s="80">
        <f t="shared" si="2"/>
        <v>251</v>
      </c>
      <c r="F98" s="28" t="s">
        <v>410</v>
      </c>
      <c r="G98" s="29" t="s">
        <v>304</v>
      </c>
      <c r="H98" s="28">
        <v>200</v>
      </c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>
        <v>200</v>
      </c>
      <c r="X98" s="30" t="s">
        <v>373</v>
      </c>
      <c r="Y98" s="6"/>
      <c r="Z98" s="6"/>
      <c r="AA98" s="1"/>
      <c r="AB98" s="1"/>
      <c r="AC98" s="1"/>
      <c r="AD98" s="1"/>
      <c r="AE98" s="1"/>
    </row>
    <row r="99" spans="1:31" ht="15.75" x14ac:dyDescent="0.25">
      <c r="A99" s="1"/>
      <c r="B99" s="34"/>
      <c r="C99" s="35"/>
      <c r="D99" s="12"/>
      <c r="E99" s="80">
        <f t="shared" si="2"/>
        <v>252</v>
      </c>
      <c r="F99" s="28" t="s">
        <v>411</v>
      </c>
      <c r="G99" s="29" t="s">
        <v>304</v>
      </c>
      <c r="H99" s="28">
        <v>9810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>
        <v>9810</v>
      </c>
      <c r="X99" s="30" t="s">
        <v>412</v>
      </c>
      <c r="Y99" s="6"/>
      <c r="Z99" s="6"/>
      <c r="AA99" s="1"/>
      <c r="AB99" s="1"/>
      <c r="AC99" s="1"/>
      <c r="AD99" s="1"/>
      <c r="AE99" s="1"/>
    </row>
    <row r="100" spans="1:31" ht="19.5" customHeight="1" x14ac:dyDescent="0.25">
      <c r="A100" s="1"/>
      <c r="B100" s="34"/>
      <c r="C100" s="35"/>
      <c r="D100" s="12"/>
      <c r="E100" s="80">
        <f t="shared" si="2"/>
        <v>253</v>
      </c>
      <c r="F100" s="28" t="s">
        <v>413</v>
      </c>
      <c r="G100" s="29" t="s">
        <v>304</v>
      </c>
      <c r="H100" s="28">
        <v>1500</v>
      </c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>
        <v>1500</v>
      </c>
      <c r="X100" s="30" t="s">
        <v>414</v>
      </c>
      <c r="Y100" s="6"/>
      <c r="Z100" s="6"/>
      <c r="AA100" s="1"/>
      <c r="AB100" s="1"/>
      <c r="AC100" s="1"/>
      <c r="AD100" s="1"/>
      <c r="AE100" s="1"/>
    </row>
    <row r="101" spans="1:31" ht="16.5" customHeight="1" x14ac:dyDescent="0.25">
      <c r="A101" s="1"/>
      <c r="B101" s="34"/>
      <c r="C101" s="35"/>
      <c r="D101" s="12"/>
      <c r="E101" s="80">
        <f t="shared" si="2"/>
        <v>254</v>
      </c>
      <c r="F101" s="28" t="s">
        <v>415</v>
      </c>
      <c r="G101" s="29" t="s">
        <v>304</v>
      </c>
      <c r="H101" s="28">
        <v>9600</v>
      </c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>
        <v>9600</v>
      </c>
      <c r="X101" s="30" t="s">
        <v>416</v>
      </c>
      <c r="Y101" s="6"/>
      <c r="Z101" s="6"/>
      <c r="AA101" s="1"/>
      <c r="AB101" s="1"/>
      <c r="AC101" s="1"/>
      <c r="AD101" s="1"/>
      <c r="AE101" s="1"/>
    </row>
    <row r="102" spans="1:31" ht="15.75" x14ac:dyDescent="0.25">
      <c r="A102" s="1"/>
      <c r="B102" s="34"/>
      <c r="C102" s="35"/>
      <c r="D102" s="12"/>
      <c r="E102" s="80">
        <f t="shared" si="2"/>
        <v>255</v>
      </c>
      <c r="F102" s="28" t="s">
        <v>417</v>
      </c>
      <c r="G102" s="29" t="s">
        <v>304</v>
      </c>
      <c r="H102" s="28">
        <v>3000</v>
      </c>
      <c r="I102" s="28">
        <v>3000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30" t="s">
        <v>99</v>
      </c>
      <c r="Y102" s="6"/>
      <c r="Z102" s="6"/>
      <c r="AA102" s="1"/>
      <c r="AB102" s="1"/>
      <c r="AC102" s="1"/>
      <c r="AD102" s="1"/>
      <c r="AE102" s="1"/>
    </row>
    <row r="103" spans="1:31" ht="15.75" x14ac:dyDescent="0.25">
      <c r="A103" s="1"/>
      <c r="B103" s="34"/>
      <c r="C103" s="35"/>
      <c r="D103" s="12"/>
      <c r="E103" s="80">
        <f t="shared" si="2"/>
        <v>256</v>
      </c>
      <c r="F103" s="28" t="s">
        <v>52</v>
      </c>
      <c r="G103" s="29" t="s">
        <v>304</v>
      </c>
      <c r="H103" s="28">
        <v>17000</v>
      </c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>
        <v>17000</v>
      </c>
      <c r="X103" s="30" t="s">
        <v>418</v>
      </c>
      <c r="Y103" s="6"/>
      <c r="Z103" s="6"/>
      <c r="AA103" s="1"/>
      <c r="AB103" s="1"/>
      <c r="AC103" s="1"/>
      <c r="AD103" s="1"/>
      <c r="AE103" s="1"/>
    </row>
    <row r="104" spans="1:31" ht="15.75" x14ac:dyDescent="0.25">
      <c r="A104" s="1"/>
      <c r="B104" s="34"/>
      <c r="C104" s="35"/>
      <c r="D104" s="12"/>
      <c r="E104" s="80">
        <f t="shared" si="2"/>
        <v>257</v>
      </c>
      <c r="F104" s="28" t="s">
        <v>52</v>
      </c>
      <c r="G104" s="29" t="s">
        <v>304</v>
      </c>
      <c r="H104" s="28">
        <v>20000</v>
      </c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>
        <v>20000</v>
      </c>
      <c r="X104" s="30" t="s">
        <v>419</v>
      </c>
      <c r="Y104" s="6"/>
      <c r="Z104" s="6"/>
      <c r="AA104" s="1"/>
      <c r="AB104" s="1"/>
      <c r="AC104" s="1"/>
      <c r="AD104" s="1"/>
      <c r="AE104" s="1"/>
    </row>
    <row r="105" spans="1:31" ht="15.75" x14ac:dyDescent="0.25">
      <c r="A105" s="1"/>
      <c r="B105" s="34"/>
      <c r="C105" s="35"/>
      <c r="D105" s="12"/>
      <c r="E105" s="80">
        <f t="shared" si="2"/>
        <v>258</v>
      </c>
      <c r="F105" s="28" t="s">
        <v>421</v>
      </c>
      <c r="G105" s="29" t="s">
        <v>304</v>
      </c>
      <c r="H105" s="28">
        <v>60</v>
      </c>
      <c r="I105" s="28"/>
      <c r="J105" s="28"/>
      <c r="K105" s="28"/>
      <c r="L105" s="28"/>
      <c r="M105" s="28"/>
      <c r="N105" s="28"/>
      <c r="O105" s="28">
        <v>0</v>
      </c>
      <c r="P105" s="28"/>
      <c r="Q105" s="28"/>
      <c r="R105" s="28"/>
      <c r="S105" s="28"/>
      <c r="T105" s="28"/>
      <c r="U105" s="28"/>
      <c r="V105" s="28"/>
      <c r="W105" s="28">
        <v>60</v>
      </c>
      <c r="X105" s="30" t="s">
        <v>422</v>
      </c>
      <c r="Y105" s="6"/>
      <c r="Z105" s="6"/>
      <c r="AA105" s="1"/>
      <c r="AB105" s="1"/>
      <c r="AC105" s="1"/>
      <c r="AD105" s="1"/>
      <c r="AE105" s="1"/>
    </row>
    <row r="106" spans="1:31" ht="15.75" x14ac:dyDescent="0.25">
      <c r="A106" s="1"/>
      <c r="B106" s="34"/>
      <c r="C106" s="35"/>
      <c r="D106" s="12"/>
      <c r="E106" s="80">
        <f t="shared" si="2"/>
        <v>259</v>
      </c>
      <c r="F106" s="28" t="s">
        <v>423</v>
      </c>
      <c r="G106" s="29" t="s">
        <v>304</v>
      </c>
      <c r="H106" s="28">
        <v>5000</v>
      </c>
      <c r="I106" s="28"/>
      <c r="J106" s="28"/>
      <c r="K106" s="28"/>
      <c r="L106" s="28"/>
      <c r="M106" s="28"/>
      <c r="N106" s="28"/>
      <c r="O106" s="28">
        <v>5000</v>
      </c>
      <c r="P106" s="28"/>
      <c r="Q106" s="28"/>
      <c r="R106" s="28"/>
      <c r="S106" s="28"/>
      <c r="T106" s="28"/>
      <c r="U106" s="28"/>
      <c r="V106" s="28"/>
      <c r="W106" s="28"/>
      <c r="X106" s="30" t="s">
        <v>199</v>
      </c>
      <c r="Y106" s="6"/>
      <c r="Z106" s="6"/>
      <c r="AA106" s="1"/>
      <c r="AB106" s="1"/>
      <c r="AC106" s="1"/>
      <c r="AD106" s="1"/>
      <c r="AE106" s="1"/>
    </row>
    <row r="107" spans="1:31" ht="15.75" x14ac:dyDescent="0.25">
      <c r="A107" s="1"/>
      <c r="B107" s="34"/>
      <c r="C107" s="35"/>
      <c r="D107" s="12"/>
      <c r="E107" s="80">
        <f t="shared" si="2"/>
        <v>260</v>
      </c>
      <c r="F107" s="28" t="s">
        <v>424</v>
      </c>
      <c r="G107" s="29" t="s">
        <v>304</v>
      </c>
      <c r="H107" s="28">
        <v>500</v>
      </c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>
        <v>500</v>
      </c>
      <c r="X107" s="30" t="s">
        <v>425</v>
      </c>
      <c r="Y107" s="6"/>
      <c r="Z107" s="6"/>
      <c r="AA107" s="1"/>
      <c r="AB107" s="1"/>
      <c r="AC107" s="1"/>
      <c r="AD107" s="1"/>
      <c r="AE107" s="1"/>
    </row>
    <row r="108" spans="1:31" ht="15.75" x14ac:dyDescent="0.25">
      <c r="A108" s="1"/>
      <c r="B108" s="34"/>
      <c r="C108" s="35"/>
      <c r="D108" s="12"/>
      <c r="E108" s="80">
        <f t="shared" si="2"/>
        <v>261</v>
      </c>
      <c r="F108" s="28" t="s">
        <v>426</v>
      </c>
      <c r="G108" s="29" t="s">
        <v>304</v>
      </c>
      <c r="H108" s="28">
        <v>15000</v>
      </c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>
        <v>15000</v>
      </c>
      <c r="X108" s="30" t="s">
        <v>427</v>
      </c>
      <c r="Y108" s="6"/>
      <c r="Z108" s="6"/>
      <c r="AA108" s="1"/>
      <c r="AB108" s="1"/>
      <c r="AC108" s="1"/>
      <c r="AD108" s="1"/>
      <c r="AE108" s="1"/>
    </row>
    <row r="109" spans="1:31" ht="15.75" x14ac:dyDescent="0.25">
      <c r="A109" s="1"/>
      <c r="B109" s="34"/>
      <c r="C109" s="35"/>
      <c r="D109" s="12"/>
      <c r="E109" s="80">
        <f t="shared" si="2"/>
        <v>262</v>
      </c>
      <c r="F109" s="28" t="s">
        <v>428</v>
      </c>
      <c r="G109" s="29" t="s">
        <v>304</v>
      </c>
      <c r="H109" s="28">
        <v>17000</v>
      </c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>
        <v>17000</v>
      </c>
      <c r="X109" s="30" t="s">
        <v>427</v>
      </c>
      <c r="Y109" s="6"/>
      <c r="Z109" s="6"/>
      <c r="AA109" s="1"/>
      <c r="AB109" s="1"/>
      <c r="AC109" s="1"/>
      <c r="AD109" s="1"/>
      <c r="AE109" s="1"/>
    </row>
    <row r="110" spans="1:31" ht="15.75" x14ac:dyDescent="0.25">
      <c r="A110" s="1"/>
      <c r="B110" s="34"/>
      <c r="C110" s="35"/>
      <c r="D110" s="12"/>
      <c r="E110" s="80">
        <f t="shared" si="2"/>
        <v>263</v>
      </c>
      <c r="F110" s="28" t="s">
        <v>420</v>
      </c>
      <c r="G110" s="29" t="s">
        <v>304</v>
      </c>
      <c r="H110" s="28">
        <v>15000</v>
      </c>
      <c r="I110" s="28"/>
      <c r="J110" s="28"/>
      <c r="K110" s="28"/>
      <c r="L110" s="28"/>
      <c r="M110" s="28"/>
      <c r="N110" s="28"/>
      <c r="O110" s="28">
        <v>15000</v>
      </c>
      <c r="P110" s="28"/>
      <c r="Q110" s="28"/>
      <c r="R110" s="28"/>
      <c r="S110" s="28"/>
      <c r="T110" s="28"/>
      <c r="U110" s="28"/>
      <c r="V110" s="28"/>
      <c r="W110" s="28"/>
      <c r="X110" s="30" t="s">
        <v>199</v>
      </c>
      <c r="Y110" s="6"/>
      <c r="Z110" s="6"/>
      <c r="AA110" s="1"/>
      <c r="AB110" s="1"/>
      <c r="AC110" s="1"/>
      <c r="AD110" s="1"/>
      <c r="AE110" s="1"/>
    </row>
    <row r="111" spans="1:31" ht="15.75" x14ac:dyDescent="0.25">
      <c r="A111" s="1"/>
      <c r="B111" s="34"/>
      <c r="C111" s="35"/>
      <c r="D111" s="12"/>
      <c r="E111" s="80">
        <f t="shared" si="2"/>
        <v>264</v>
      </c>
      <c r="F111" s="28" t="s">
        <v>430</v>
      </c>
      <c r="G111" s="29" t="s">
        <v>304</v>
      </c>
      <c r="H111" s="28">
        <v>2700</v>
      </c>
      <c r="I111" s="28"/>
      <c r="J111" s="28">
        <v>600</v>
      </c>
      <c r="K111" s="28"/>
      <c r="L111" s="28"/>
      <c r="M111" s="28"/>
      <c r="N111" s="28"/>
      <c r="O111" s="28">
        <v>2100</v>
      </c>
      <c r="P111" s="28"/>
      <c r="Q111" s="28"/>
      <c r="R111" s="28"/>
      <c r="S111" s="28"/>
      <c r="T111" s="28"/>
      <c r="U111" s="28"/>
      <c r="V111" s="28"/>
      <c r="W111" s="28"/>
      <c r="X111" s="30" t="s">
        <v>106</v>
      </c>
      <c r="Y111" s="6"/>
      <c r="Z111" s="6"/>
      <c r="AA111" s="1"/>
      <c r="AB111" s="1"/>
      <c r="AC111" s="1"/>
      <c r="AD111" s="1"/>
      <c r="AE111" s="1"/>
    </row>
    <row r="112" spans="1:31" ht="15.75" x14ac:dyDescent="0.25">
      <c r="A112" s="1"/>
      <c r="B112" s="34"/>
      <c r="C112" s="35"/>
      <c r="D112" s="12"/>
      <c r="E112" s="80">
        <f t="shared" si="2"/>
        <v>265</v>
      </c>
      <c r="F112" s="28" t="s">
        <v>132</v>
      </c>
      <c r="G112" s="29" t="s">
        <v>304</v>
      </c>
      <c r="H112" s="28">
        <v>1200</v>
      </c>
      <c r="I112" s="28"/>
      <c r="J112" s="28">
        <v>300</v>
      </c>
      <c r="K112" s="28"/>
      <c r="L112" s="28"/>
      <c r="M112" s="28"/>
      <c r="N112" s="28"/>
      <c r="O112" s="28">
        <v>900</v>
      </c>
      <c r="P112" s="28"/>
      <c r="Q112" s="28"/>
      <c r="R112" s="28"/>
      <c r="S112" s="28"/>
      <c r="T112" s="28"/>
      <c r="U112" s="28"/>
      <c r="V112" s="28"/>
      <c r="W112" s="28"/>
      <c r="X112" s="30" t="s">
        <v>106</v>
      </c>
      <c r="Y112" s="6"/>
      <c r="Z112" s="6"/>
      <c r="AA112" s="1"/>
      <c r="AB112" s="1"/>
      <c r="AC112" s="1"/>
      <c r="AD112" s="1"/>
      <c r="AE112" s="1"/>
    </row>
    <row r="113" spans="1:31" ht="15.75" x14ac:dyDescent="0.25">
      <c r="A113" s="1"/>
      <c r="B113" s="34"/>
      <c r="C113" s="35"/>
      <c r="D113" s="12"/>
      <c r="E113" s="80">
        <f t="shared" si="2"/>
        <v>266</v>
      </c>
      <c r="F113" s="28" t="s">
        <v>115</v>
      </c>
      <c r="G113" s="29" t="s">
        <v>304</v>
      </c>
      <c r="H113" s="28">
        <v>3000</v>
      </c>
      <c r="I113" s="28"/>
      <c r="J113" s="28"/>
      <c r="K113" s="28"/>
      <c r="L113" s="28"/>
      <c r="M113" s="28"/>
      <c r="N113" s="28"/>
      <c r="O113" s="28">
        <v>3000</v>
      </c>
      <c r="P113" s="28"/>
      <c r="Q113" s="28"/>
      <c r="R113" s="28"/>
      <c r="S113" s="28"/>
      <c r="T113" s="28"/>
      <c r="U113" s="28"/>
      <c r="V113" s="28"/>
      <c r="W113" s="28"/>
      <c r="X113" s="30" t="s">
        <v>431</v>
      </c>
      <c r="Y113" s="6"/>
      <c r="Z113" s="6"/>
      <c r="AA113" s="1"/>
      <c r="AB113" s="1"/>
      <c r="AC113" s="1"/>
      <c r="AD113" s="1"/>
      <c r="AE113" s="1"/>
    </row>
    <row r="114" spans="1:31" ht="15.75" x14ac:dyDescent="0.25">
      <c r="A114" s="1"/>
      <c r="B114" s="34"/>
      <c r="C114" s="35"/>
      <c r="D114" s="12"/>
      <c r="E114" s="80">
        <f t="shared" si="2"/>
        <v>267</v>
      </c>
      <c r="F114" s="28" t="s">
        <v>113</v>
      </c>
      <c r="G114" s="29" t="s">
        <v>304</v>
      </c>
      <c r="H114" s="28">
        <v>3240</v>
      </c>
      <c r="I114" s="28"/>
      <c r="J114" s="28"/>
      <c r="K114" s="28"/>
      <c r="L114" s="28"/>
      <c r="M114" s="28"/>
      <c r="N114" s="28"/>
      <c r="O114" s="28">
        <v>3240</v>
      </c>
      <c r="P114" s="28"/>
      <c r="Q114" s="28"/>
      <c r="R114" s="28"/>
      <c r="S114" s="28"/>
      <c r="T114" s="28"/>
      <c r="U114" s="28"/>
      <c r="V114" s="28"/>
      <c r="W114" s="28"/>
      <c r="X114" s="30" t="s">
        <v>431</v>
      </c>
      <c r="Y114" s="6"/>
      <c r="Z114" s="6"/>
      <c r="AA114" s="1"/>
      <c r="AB114" s="1"/>
      <c r="AC114" s="1"/>
      <c r="AD114" s="1"/>
      <c r="AE114" s="1"/>
    </row>
    <row r="115" spans="1:31" ht="15.75" x14ac:dyDescent="0.25">
      <c r="A115" s="1"/>
      <c r="B115" s="34"/>
      <c r="C115" s="35"/>
      <c r="D115" s="12"/>
      <c r="E115" s="80">
        <f t="shared" si="2"/>
        <v>268</v>
      </c>
      <c r="F115" s="28" t="s">
        <v>432</v>
      </c>
      <c r="G115" s="29" t="s">
        <v>304</v>
      </c>
      <c r="H115" s="28">
        <v>1000</v>
      </c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>
        <v>1000</v>
      </c>
      <c r="X115" s="30" t="s">
        <v>433</v>
      </c>
      <c r="Y115" s="6"/>
      <c r="Z115" s="6"/>
      <c r="AA115" s="1"/>
      <c r="AB115" s="1"/>
      <c r="AC115" s="1"/>
      <c r="AD115" s="1"/>
      <c r="AE115" s="1"/>
    </row>
    <row r="116" spans="1:31" ht="15.75" x14ac:dyDescent="0.25">
      <c r="A116" s="1"/>
      <c r="B116" s="34"/>
      <c r="C116" s="35"/>
      <c r="D116" s="12"/>
      <c r="E116" s="80">
        <f t="shared" si="2"/>
        <v>269</v>
      </c>
      <c r="F116" s="28" t="s">
        <v>233</v>
      </c>
      <c r="G116" s="29" t="s">
        <v>304</v>
      </c>
      <c r="H116" s="28">
        <v>19881</v>
      </c>
      <c r="I116" s="28"/>
      <c r="J116" s="28"/>
      <c r="K116" s="28"/>
      <c r="L116" s="28"/>
      <c r="M116" s="28"/>
      <c r="N116" s="28"/>
      <c r="O116" s="28">
        <v>19881</v>
      </c>
      <c r="P116" s="28"/>
      <c r="Q116" s="28"/>
      <c r="R116" s="28"/>
      <c r="S116" s="28"/>
      <c r="T116" s="28"/>
      <c r="U116" s="28"/>
      <c r="V116" s="28"/>
      <c r="W116" s="28"/>
      <c r="X116" s="30" t="s">
        <v>199</v>
      </c>
      <c r="Y116" s="6"/>
      <c r="Z116" s="6"/>
      <c r="AA116" s="1"/>
      <c r="AB116" s="1"/>
      <c r="AC116" s="1"/>
      <c r="AD116" s="1"/>
      <c r="AE116" s="1"/>
    </row>
    <row r="117" spans="1:31" ht="15.75" x14ac:dyDescent="0.25">
      <c r="A117" s="1"/>
      <c r="B117" s="34"/>
      <c r="C117" s="35"/>
      <c r="D117" s="12"/>
      <c r="E117" s="80">
        <f t="shared" si="2"/>
        <v>270</v>
      </c>
      <c r="F117" s="28" t="s">
        <v>220</v>
      </c>
      <c r="G117" s="29" t="s">
        <v>304</v>
      </c>
      <c r="H117" s="28">
        <v>1470</v>
      </c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>
        <v>1470</v>
      </c>
      <c r="X117" s="30" t="s">
        <v>434</v>
      </c>
      <c r="Y117" s="6"/>
      <c r="Z117" s="6"/>
      <c r="AA117" s="1"/>
      <c r="AB117" s="1"/>
      <c r="AC117" s="1"/>
      <c r="AD117" s="1"/>
      <c r="AE117" s="1"/>
    </row>
    <row r="118" spans="1:31" ht="15.75" x14ac:dyDescent="0.25">
      <c r="A118" s="1"/>
      <c r="B118" s="34"/>
      <c r="C118" s="35"/>
      <c r="D118" s="12"/>
      <c r="E118" s="80">
        <f t="shared" si="2"/>
        <v>271</v>
      </c>
      <c r="F118" s="28" t="s">
        <v>380</v>
      </c>
      <c r="G118" s="29" t="s">
        <v>304</v>
      </c>
      <c r="H118" s="28">
        <v>300</v>
      </c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>
        <v>300</v>
      </c>
      <c r="X118" s="30" t="s">
        <v>435</v>
      </c>
      <c r="Y118" s="6"/>
      <c r="Z118" s="6"/>
      <c r="AA118" s="1"/>
      <c r="AB118" s="1"/>
      <c r="AC118" s="1"/>
      <c r="AD118" s="1"/>
      <c r="AE118" s="1"/>
    </row>
    <row r="119" spans="1:31" ht="16.5" thickBot="1" x14ac:dyDescent="0.3">
      <c r="A119" s="1"/>
      <c r="B119" s="34"/>
      <c r="C119" s="35"/>
      <c r="D119" s="12"/>
      <c r="E119" s="80"/>
      <c r="F119" s="28"/>
      <c r="G119" s="29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30"/>
      <c r="Y119" s="6"/>
      <c r="Z119" s="6"/>
      <c r="AA119" s="1"/>
      <c r="AB119" s="1"/>
      <c r="AC119" s="1"/>
      <c r="AD119" s="1"/>
      <c r="AE119" s="1"/>
    </row>
    <row r="120" spans="1:31" ht="16.5" thickBot="1" x14ac:dyDescent="0.3">
      <c r="A120" s="1"/>
      <c r="B120" s="36"/>
      <c r="C120" s="37"/>
      <c r="D120" s="38">
        <f>SUM(D10:D119)</f>
        <v>1025806</v>
      </c>
      <c r="E120" s="39"/>
      <c r="F120" s="40"/>
      <c r="G120" s="41"/>
      <c r="H120" s="40">
        <f t="shared" ref="H120:W120" si="3">SUM(H10:H119)</f>
        <v>532493</v>
      </c>
      <c r="I120" s="40">
        <f t="shared" si="3"/>
        <v>3000</v>
      </c>
      <c r="J120" s="40">
        <f t="shared" si="3"/>
        <v>23500</v>
      </c>
      <c r="K120" s="40">
        <f t="shared" si="3"/>
        <v>0</v>
      </c>
      <c r="L120" s="40">
        <f t="shared" si="3"/>
        <v>10090</v>
      </c>
      <c r="M120" s="40">
        <f t="shared" si="3"/>
        <v>0</v>
      </c>
      <c r="N120" s="40">
        <f t="shared" si="3"/>
        <v>65225</v>
      </c>
      <c r="O120" s="40">
        <f t="shared" si="3"/>
        <v>61621</v>
      </c>
      <c r="P120" s="40">
        <f t="shared" si="3"/>
        <v>50</v>
      </c>
      <c r="Q120" s="40">
        <f t="shared" si="3"/>
        <v>0</v>
      </c>
      <c r="R120" s="40">
        <f t="shared" si="3"/>
        <v>0</v>
      </c>
      <c r="S120" s="40">
        <f t="shared" si="3"/>
        <v>5550</v>
      </c>
      <c r="T120" s="40">
        <f t="shared" si="3"/>
        <v>5060</v>
      </c>
      <c r="U120" s="40">
        <f t="shared" si="3"/>
        <v>0</v>
      </c>
      <c r="V120" s="40">
        <f t="shared" si="3"/>
        <v>0</v>
      </c>
      <c r="W120" s="40">
        <f t="shared" si="3"/>
        <v>358397</v>
      </c>
      <c r="X120" s="42"/>
      <c r="Y120" s="6"/>
      <c r="Z120" s="6"/>
      <c r="AA120" s="1"/>
      <c r="AB120" s="1"/>
      <c r="AC120" s="1"/>
      <c r="AD120" s="1"/>
      <c r="AE120" s="1"/>
    </row>
    <row r="121" spans="1:31" ht="15.75" x14ac:dyDescent="0.25">
      <c r="A121" s="1"/>
      <c r="B121" s="43"/>
      <c r="C121" s="44"/>
      <c r="D121" s="44"/>
      <c r="E121" s="44"/>
      <c r="F121" s="44"/>
      <c r="G121" s="43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"/>
      <c r="Z121" s="4"/>
      <c r="AA121" s="1"/>
      <c r="AB121" s="1"/>
      <c r="AC121" s="1"/>
      <c r="AD121" s="1"/>
      <c r="AE121" s="1"/>
    </row>
    <row r="122" spans="1:31" ht="15.75" x14ac:dyDescent="0.25">
      <c r="A122" s="1"/>
      <c r="B122" s="45"/>
      <c r="C122" s="46"/>
      <c r="D122" s="47"/>
      <c r="E122" s="47"/>
      <c r="F122" s="44" t="s">
        <v>58</v>
      </c>
      <c r="G122" s="45"/>
      <c r="I122" s="46" t="s">
        <v>59</v>
      </c>
      <c r="J122" s="46" t="s">
        <v>60</v>
      </c>
      <c r="K122" s="46" t="s">
        <v>61</v>
      </c>
      <c r="L122" s="46" t="s">
        <v>62</v>
      </c>
      <c r="M122" s="46" t="s">
        <v>63</v>
      </c>
      <c r="N122" s="46" t="s">
        <v>64</v>
      </c>
      <c r="O122" s="46"/>
      <c r="P122" s="46" t="s">
        <v>65</v>
      </c>
      <c r="Q122" s="46" t="s">
        <v>66</v>
      </c>
      <c r="R122" s="46" t="s">
        <v>67</v>
      </c>
      <c r="S122" s="46" t="s">
        <v>68</v>
      </c>
      <c r="T122" s="46" t="s">
        <v>69</v>
      </c>
      <c r="U122" s="46" t="s">
        <v>70</v>
      </c>
      <c r="V122" s="46" t="s">
        <v>71</v>
      </c>
      <c r="W122" s="46"/>
      <c r="X122" s="47"/>
      <c r="Y122" s="4"/>
      <c r="Z122" s="4"/>
      <c r="AA122" s="1"/>
      <c r="AB122" s="1"/>
      <c r="AC122" s="1"/>
      <c r="AD122" s="1"/>
      <c r="AE122" s="1"/>
    </row>
    <row r="123" spans="1:31" ht="15.75" x14ac:dyDescent="0.25">
      <c r="A123" s="1"/>
      <c r="B123" s="45"/>
      <c r="C123" s="46"/>
      <c r="D123" s="46"/>
      <c r="E123" s="46"/>
      <c r="F123" s="46"/>
      <c r="G123" s="45"/>
      <c r="H123" s="48"/>
      <c r="I123" s="49"/>
      <c r="J123" s="49"/>
      <c r="K123" s="49"/>
      <c r="L123" s="49"/>
      <c r="M123" s="49"/>
      <c r="N123" s="49"/>
      <c r="O123" s="46"/>
      <c r="P123" s="49"/>
      <c r="Q123" s="49"/>
      <c r="R123" s="49"/>
      <c r="S123" s="49"/>
      <c r="T123" s="49"/>
      <c r="U123" s="49"/>
      <c r="V123" s="49"/>
      <c r="W123" s="46"/>
      <c r="X123" s="46"/>
      <c r="Y123" s="4"/>
      <c r="Z123" s="4"/>
      <c r="AA123" s="1"/>
      <c r="AB123" s="1"/>
      <c r="AC123" s="1"/>
      <c r="AD123" s="1"/>
      <c r="AE123" s="1"/>
    </row>
    <row r="124" spans="1:31" ht="15.75" x14ac:dyDescent="0.25">
      <c r="A124" s="1"/>
      <c r="B124" s="45"/>
      <c r="C124" s="46"/>
      <c r="D124" s="46"/>
      <c r="E124" s="46"/>
      <c r="F124" s="46"/>
      <c r="G124" s="45"/>
      <c r="H124" s="46"/>
      <c r="I124" s="49"/>
      <c r="J124" s="49"/>
      <c r="K124" s="49"/>
      <c r="L124" s="49"/>
      <c r="M124" s="49"/>
      <c r="N124" s="49"/>
      <c r="O124" s="46"/>
      <c r="P124" s="46"/>
      <c r="Q124" s="49"/>
      <c r="R124" s="49"/>
      <c r="S124" s="49"/>
      <c r="T124" s="49"/>
      <c r="U124" s="49"/>
      <c r="V124" s="49"/>
      <c r="W124" s="46"/>
      <c r="X124" s="46"/>
      <c r="Y124" s="4"/>
      <c r="Z124" s="4"/>
      <c r="AA124" s="1"/>
      <c r="AB124" s="1"/>
      <c r="AC124" s="1"/>
      <c r="AD124" s="1"/>
      <c r="AE124" s="1"/>
    </row>
    <row r="125" spans="1:31" ht="15.75" x14ac:dyDescent="0.25">
      <c r="A125" s="1"/>
      <c r="B125" s="45"/>
      <c r="C125" s="27"/>
      <c r="D125" s="46"/>
      <c r="E125" s="46"/>
      <c r="F125" s="46" t="s">
        <v>72</v>
      </c>
      <c r="G125" s="45"/>
      <c r="H125" s="46">
        <f>'[1]1ST WEEK'!D10</f>
        <v>493313</v>
      </c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"/>
      <c r="Z125" s="4"/>
      <c r="AA125" s="1"/>
      <c r="AB125" s="1"/>
      <c r="AC125" s="1"/>
      <c r="AD125" s="1"/>
      <c r="AE125" s="1"/>
    </row>
    <row r="126" spans="1:31" ht="15.75" x14ac:dyDescent="0.25">
      <c r="A126" s="1"/>
      <c r="B126" s="45"/>
      <c r="C126" s="27"/>
      <c r="D126" s="46"/>
      <c r="E126" s="46"/>
      <c r="F126" s="44" t="s">
        <v>73</v>
      </c>
      <c r="G126" s="50"/>
      <c r="H126" s="46">
        <f>-111000</f>
        <v>-111000</v>
      </c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1"/>
      <c r="Z126" s="1"/>
      <c r="AA126" s="1"/>
      <c r="AB126" s="1"/>
      <c r="AC126" s="1"/>
      <c r="AD126" s="1"/>
      <c r="AE126" s="1"/>
    </row>
    <row r="127" spans="1:31" ht="15.75" x14ac:dyDescent="0.25">
      <c r="A127" s="1"/>
      <c r="B127" s="45"/>
      <c r="C127" s="27"/>
      <c r="D127" s="46"/>
      <c r="E127" s="46"/>
      <c r="F127" s="46" t="s">
        <v>74</v>
      </c>
      <c r="H127" s="46">
        <v>-25033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7"/>
      <c r="Y127" s="1"/>
      <c r="Z127" s="1"/>
      <c r="AA127" s="1"/>
      <c r="AB127" s="1"/>
      <c r="AC127" s="1"/>
      <c r="AD127" s="1"/>
      <c r="AE127" s="1"/>
    </row>
    <row r="128" spans="1:31" ht="15.75" x14ac:dyDescent="0.25">
      <c r="A128" s="1"/>
      <c r="B128" s="45"/>
      <c r="C128" s="27"/>
      <c r="D128" s="46"/>
      <c r="E128" s="46"/>
      <c r="F128" s="46"/>
      <c r="G128" s="45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1"/>
      <c r="Z128" s="1"/>
      <c r="AA128" s="1"/>
      <c r="AB128" s="1"/>
      <c r="AC128" s="1"/>
      <c r="AD128" s="1"/>
      <c r="AE128" s="1"/>
    </row>
    <row r="129" spans="1:31" ht="16.5" thickBot="1" x14ac:dyDescent="0.3">
      <c r="A129" s="1"/>
      <c r="B129" s="5"/>
      <c r="C129" s="51"/>
      <c r="D129" s="4"/>
      <c r="E129" s="4"/>
      <c r="F129" s="4" t="s">
        <v>75</v>
      </c>
      <c r="G129" s="5"/>
      <c r="H129" s="52">
        <f>SUM(H125:H128)</f>
        <v>357280</v>
      </c>
      <c r="I129" s="53"/>
      <c r="J129" s="5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1"/>
      <c r="Z129" s="1"/>
      <c r="AA129" s="1"/>
      <c r="AB129" s="1"/>
      <c r="AC129" s="1"/>
      <c r="AD129" s="1"/>
      <c r="AE129" s="1"/>
    </row>
    <row r="130" spans="1:31" ht="15.75" thickTop="1" x14ac:dyDescent="0.25">
      <c r="A130" s="1"/>
      <c r="B130" s="5"/>
      <c r="C130" s="51"/>
      <c r="D130" s="4"/>
      <c r="E130" s="4"/>
      <c r="F130" s="4"/>
      <c r="G130" s="5"/>
      <c r="H130" s="4" t="s">
        <v>76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1"/>
      <c r="Z130" s="1"/>
      <c r="AA130" s="1"/>
      <c r="AB130" s="1"/>
      <c r="AC130" s="1"/>
      <c r="AD130" s="1"/>
      <c r="AE130" s="1"/>
    </row>
    <row r="131" spans="1:31" ht="18.75" x14ac:dyDescent="0.25">
      <c r="A131" s="1"/>
      <c r="B131" s="5"/>
      <c r="C131" s="51"/>
      <c r="D131" s="4"/>
      <c r="E131" s="4"/>
      <c r="F131" s="46"/>
      <c r="H131" s="55"/>
      <c r="I131" s="5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1"/>
      <c r="Z131" s="1"/>
      <c r="AA131" s="1"/>
      <c r="AB131" s="1"/>
      <c r="AC131" s="1"/>
      <c r="AD131" s="1"/>
      <c r="AE131" s="1"/>
    </row>
    <row r="132" spans="1:31" ht="18.75" x14ac:dyDescent="0.25">
      <c r="A132" s="1"/>
      <c r="B132" s="5"/>
      <c r="C132" s="51"/>
      <c r="D132" s="4"/>
      <c r="E132" s="4"/>
      <c r="G132" s="50"/>
      <c r="H132" s="5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1"/>
      <c r="Z132" s="1"/>
      <c r="AA132" s="1"/>
      <c r="AB132" s="1"/>
      <c r="AC132" s="1"/>
      <c r="AD132" s="1"/>
      <c r="AE132" s="1"/>
    </row>
    <row r="133" spans="1:31" ht="18.75" x14ac:dyDescent="0.25">
      <c r="A133" s="1"/>
      <c r="B133" s="2"/>
      <c r="C133" s="1"/>
      <c r="D133" s="1"/>
      <c r="E133" s="1"/>
      <c r="F133" s="58"/>
      <c r="G133" s="5"/>
      <c r="H133" s="5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1"/>
      <c r="Y133" s="1"/>
      <c r="Z133" s="1"/>
      <c r="AA133" s="1"/>
      <c r="AB133" s="1"/>
      <c r="AC133" s="1"/>
      <c r="AD133" s="1"/>
      <c r="AE133" s="1"/>
    </row>
    <row r="134" spans="1:31" x14ac:dyDescent="0.25">
      <c r="A134" s="1"/>
      <c r="B134" s="5"/>
      <c r="C134" s="4"/>
      <c r="D134" s="4"/>
      <c r="E134" s="6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1"/>
      <c r="Z134" s="1"/>
      <c r="AA134" s="1"/>
      <c r="AB134" s="1"/>
      <c r="AC134" s="1"/>
      <c r="AD134" s="1"/>
      <c r="AE134" s="1"/>
    </row>
    <row r="135" spans="1:31" x14ac:dyDescent="0.25">
      <c r="H135" s="60"/>
      <c r="I135" s="60"/>
      <c r="J135" t="s">
        <v>77</v>
      </c>
    </row>
    <row r="136" spans="1:31" x14ac:dyDescent="0.25">
      <c r="H136" s="60"/>
    </row>
  </sheetData>
  <mergeCells count="16">
    <mergeCell ref="B10:C10"/>
    <mergeCell ref="B2:X2"/>
    <mergeCell ref="B3:X3"/>
    <mergeCell ref="B4:X4"/>
    <mergeCell ref="U5:X5"/>
    <mergeCell ref="B6:B8"/>
    <mergeCell ref="C6:D6"/>
    <mergeCell ref="F6:F8"/>
    <mergeCell ref="G6:G8"/>
    <mergeCell ref="K6:L6"/>
    <mergeCell ref="N6:O6"/>
    <mergeCell ref="W6:W8"/>
    <mergeCell ref="X6:X8"/>
    <mergeCell ref="D7:D8"/>
    <mergeCell ref="K7:L7"/>
    <mergeCell ref="N7:N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1"/>
  <sheetViews>
    <sheetView tabSelected="1" workbookViewId="0">
      <selection activeCell="K11" sqref="K11"/>
    </sheetView>
  </sheetViews>
  <sheetFormatPr defaultRowHeight="15" x14ac:dyDescent="0.25"/>
  <cols>
    <col min="4" max="4" width="39.42578125" bestFit="1" customWidth="1"/>
    <col min="6" max="7" width="9.7109375" bestFit="1" customWidth="1"/>
  </cols>
  <sheetData>
    <row r="1" spans="3:7" ht="15.75" x14ac:dyDescent="0.25">
      <c r="C1" s="62" t="s">
        <v>465</v>
      </c>
      <c r="D1" s="44" t="s">
        <v>464</v>
      </c>
      <c r="E1" s="62" t="s">
        <v>480</v>
      </c>
      <c r="F1" s="141">
        <v>42641</v>
      </c>
      <c r="G1" s="141">
        <v>401674</v>
      </c>
    </row>
    <row r="2" spans="3:7" ht="15.75" x14ac:dyDescent="0.25">
      <c r="C2" s="62" t="s">
        <v>466</v>
      </c>
      <c r="D2" s="44" t="s">
        <v>457</v>
      </c>
      <c r="E2" s="62" t="s">
        <v>480</v>
      </c>
      <c r="F2" s="141">
        <v>42641</v>
      </c>
      <c r="G2" s="141">
        <v>401674</v>
      </c>
    </row>
    <row r="3" spans="3:7" ht="15.75" x14ac:dyDescent="0.25">
      <c r="C3" s="62" t="s">
        <v>467</v>
      </c>
      <c r="D3" s="44" t="s">
        <v>439</v>
      </c>
      <c r="E3" s="62" t="s">
        <v>480</v>
      </c>
      <c r="F3" s="141">
        <v>42641</v>
      </c>
      <c r="G3" s="141">
        <v>401674</v>
      </c>
    </row>
    <row r="4" spans="3:7" ht="15.75" x14ac:dyDescent="0.25">
      <c r="C4" s="140" t="s">
        <v>468</v>
      </c>
      <c r="D4" s="44" t="s">
        <v>458</v>
      </c>
      <c r="E4" s="62" t="s">
        <v>480</v>
      </c>
      <c r="F4" s="141">
        <v>42641</v>
      </c>
      <c r="G4" s="141">
        <v>401674</v>
      </c>
    </row>
    <row r="5" spans="3:7" ht="15.75" x14ac:dyDescent="0.25">
      <c r="C5" s="140" t="s">
        <v>469</v>
      </c>
      <c r="D5" s="44" t="s">
        <v>440</v>
      </c>
      <c r="E5" s="62" t="s">
        <v>480</v>
      </c>
      <c r="F5" s="141">
        <v>42641</v>
      </c>
      <c r="G5" s="141">
        <v>401674</v>
      </c>
    </row>
    <row r="6" spans="3:7" ht="15.75" x14ac:dyDescent="0.25">
      <c r="C6" s="140" t="s">
        <v>470</v>
      </c>
      <c r="D6" s="44" t="s">
        <v>441</v>
      </c>
      <c r="E6" s="62" t="s">
        <v>480</v>
      </c>
      <c r="F6" s="141">
        <v>42641</v>
      </c>
      <c r="G6" s="141">
        <v>401674</v>
      </c>
    </row>
    <row r="7" spans="3:7" ht="15.75" x14ac:dyDescent="0.25">
      <c r="C7" s="140" t="s">
        <v>471</v>
      </c>
      <c r="D7" s="44" t="s">
        <v>452</v>
      </c>
      <c r="E7" s="62" t="s">
        <v>480</v>
      </c>
      <c r="F7" s="141">
        <v>42641</v>
      </c>
      <c r="G7" s="141">
        <v>401674</v>
      </c>
    </row>
    <row r="8" spans="3:7" ht="15.75" x14ac:dyDescent="0.25">
      <c r="C8" s="140" t="s">
        <v>472</v>
      </c>
      <c r="D8" s="44" t="s">
        <v>442</v>
      </c>
      <c r="E8" s="62" t="s">
        <v>480</v>
      </c>
      <c r="F8" s="141">
        <v>42641</v>
      </c>
      <c r="G8" s="141">
        <v>401674</v>
      </c>
    </row>
    <row r="9" spans="3:7" ht="15.75" x14ac:dyDescent="0.25">
      <c r="C9" s="140" t="s">
        <v>473</v>
      </c>
      <c r="D9" s="44" t="s">
        <v>459</v>
      </c>
      <c r="E9" s="62" t="s">
        <v>480</v>
      </c>
      <c r="F9" s="141">
        <v>42641</v>
      </c>
      <c r="G9" s="141">
        <v>401674</v>
      </c>
    </row>
    <row r="10" spans="3:7" ht="15.75" x14ac:dyDescent="0.25">
      <c r="C10" s="140" t="s">
        <v>474</v>
      </c>
      <c r="D10" s="44" t="s">
        <v>460</v>
      </c>
      <c r="E10" s="62" t="s">
        <v>480</v>
      </c>
      <c r="F10" s="141">
        <v>42641</v>
      </c>
      <c r="G10" s="141">
        <v>401674</v>
      </c>
    </row>
    <row r="11" spans="3:7" ht="15.75" x14ac:dyDescent="0.25">
      <c r="C11" s="140" t="s">
        <v>475</v>
      </c>
      <c r="D11" s="44" t="s">
        <v>438</v>
      </c>
      <c r="E11" s="62" t="s">
        <v>480</v>
      </c>
      <c r="F11" s="141">
        <v>42641</v>
      </c>
      <c r="G11" s="141">
        <v>401674</v>
      </c>
    </row>
    <row r="12" spans="3:7" ht="15.75" x14ac:dyDescent="0.25">
      <c r="C12" s="140" t="s">
        <v>476</v>
      </c>
      <c r="D12" s="44" t="s">
        <v>461</v>
      </c>
      <c r="E12" s="62" t="s">
        <v>480</v>
      </c>
      <c r="F12" s="141">
        <v>42641</v>
      </c>
      <c r="G12" s="141">
        <v>401674</v>
      </c>
    </row>
    <row r="13" spans="3:7" ht="15.75" x14ac:dyDescent="0.25">
      <c r="C13" s="140" t="s">
        <v>477</v>
      </c>
      <c r="D13" s="44" t="s">
        <v>462</v>
      </c>
      <c r="E13" s="62" t="s">
        <v>480</v>
      </c>
      <c r="F13" s="141">
        <v>42641</v>
      </c>
      <c r="G13" s="141">
        <v>401674</v>
      </c>
    </row>
    <row r="14" spans="3:7" ht="15.75" x14ac:dyDescent="0.25">
      <c r="C14" s="140" t="s">
        <v>478</v>
      </c>
      <c r="D14" s="44" t="s">
        <v>463</v>
      </c>
      <c r="E14" s="62" t="s">
        <v>480</v>
      </c>
      <c r="F14" s="141">
        <v>42641</v>
      </c>
      <c r="G14" s="141">
        <v>401674</v>
      </c>
    </row>
    <row r="15" spans="3:7" ht="15.75" x14ac:dyDescent="0.25">
      <c r="C15" s="140" t="s">
        <v>479</v>
      </c>
      <c r="D15" s="44" t="s">
        <v>444</v>
      </c>
      <c r="E15" s="62" t="s">
        <v>480</v>
      </c>
      <c r="F15" s="141">
        <v>42641</v>
      </c>
      <c r="G15" s="141">
        <v>401674</v>
      </c>
    </row>
    <row r="16" spans="3:7" x14ac:dyDescent="0.25">
      <c r="C16" s="62"/>
      <c r="D16" s="62"/>
      <c r="E16" s="62"/>
    </row>
    <row r="17" spans="3:5" x14ac:dyDescent="0.25">
      <c r="C17" s="62"/>
      <c r="D17" s="62"/>
      <c r="E17" s="62"/>
    </row>
    <row r="18" spans="3:5" x14ac:dyDescent="0.25">
      <c r="C18" s="62"/>
      <c r="D18" s="62"/>
      <c r="E18" s="62"/>
    </row>
    <row r="19" spans="3:5" x14ac:dyDescent="0.25">
      <c r="C19" s="62"/>
      <c r="D19" s="62"/>
      <c r="E19" s="62"/>
    </row>
    <row r="20" spans="3:5" x14ac:dyDescent="0.25">
      <c r="C20" s="62"/>
      <c r="D20" s="62"/>
      <c r="E20" s="62"/>
    </row>
    <row r="21" spans="3:5" x14ac:dyDescent="0.25">
      <c r="C21" s="62"/>
      <c r="D21" s="62"/>
      <c r="E21" s="62"/>
    </row>
  </sheetData>
  <sortState ref="D1:D21">
    <sortCondition ref="D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6" workbookViewId="0">
      <selection activeCell="D12" sqref="D12"/>
    </sheetView>
  </sheetViews>
  <sheetFormatPr defaultRowHeight="15" x14ac:dyDescent="0.25"/>
  <cols>
    <col min="1" max="1" width="8" style="89" bestFit="1" customWidth="1"/>
    <col min="2" max="2" width="10.42578125" customWidth="1"/>
    <col min="3" max="3" width="39.42578125" bestFit="1" customWidth="1"/>
    <col min="4" max="4" width="32.7109375" customWidth="1"/>
    <col min="5" max="5" width="23.85546875" customWidth="1"/>
    <col min="6" max="6" width="24.42578125" customWidth="1"/>
    <col min="7" max="7" width="69.140625" bestFit="1" customWidth="1"/>
    <col min="8" max="8" width="13.28515625" bestFit="1" customWidth="1"/>
    <col min="9" max="9" width="14.140625" bestFit="1" customWidth="1"/>
    <col min="14" max="14" width="9.85546875" bestFit="1" customWidth="1"/>
    <col min="21" max="22" width="9.140625" customWidth="1"/>
    <col min="23" max="23" width="12.7109375" style="61" bestFit="1" customWidth="1"/>
  </cols>
  <sheetData>
    <row r="1" spans="1:23" x14ac:dyDescent="0.25">
      <c r="A1" s="9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</row>
    <row r="2" spans="1:23" x14ac:dyDescent="0.25">
      <c r="A2"/>
      <c r="W2"/>
    </row>
    <row r="3" spans="1:23" x14ac:dyDescent="0.25">
      <c r="A3"/>
      <c r="W3"/>
    </row>
    <row r="4" spans="1:23" x14ac:dyDescent="0.25">
      <c r="A4"/>
      <c r="W4"/>
    </row>
    <row r="5" spans="1:23" ht="16.5" thickBot="1" x14ac:dyDescent="0.3">
      <c r="A5" s="99"/>
      <c r="B5" s="8"/>
      <c r="C5" s="8"/>
      <c r="D5" s="7"/>
      <c r="E5" s="7"/>
      <c r="F5" s="7"/>
      <c r="G5" s="8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81" t="s">
        <v>3</v>
      </c>
      <c r="V5" s="81"/>
      <c r="W5" s="81"/>
    </row>
    <row r="6" spans="1:23" ht="15.75" x14ac:dyDescent="0.25">
      <c r="A6" s="82" t="s">
        <v>6</v>
      </c>
      <c r="B6" s="120" t="s">
        <v>8</v>
      </c>
      <c r="C6" s="130" t="s">
        <v>453</v>
      </c>
      <c r="D6" s="117" t="s">
        <v>7</v>
      </c>
      <c r="E6" s="129" t="s">
        <v>454</v>
      </c>
      <c r="F6" s="135" t="s">
        <v>455</v>
      </c>
      <c r="G6" s="104" t="s">
        <v>23</v>
      </c>
      <c r="H6" s="137" t="s">
        <v>456</v>
      </c>
      <c r="I6" s="82" t="s">
        <v>10</v>
      </c>
      <c r="J6" s="82" t="s">
        <v>11</v>
      </c>
      <c r="K6" s="123" t="s">
        <v>12</v>
      </c>
      <c r="L6" s="124"/>
      <c r="M6" s="82" t="s">
        <v>13</v>
      </c>
      <c r="N6" s="125" t="s">
        <v>14</v>
      </c>
      <c r="O6" s="126"/>
      <c r="P6" s="11" t="s">
        <v>15</v>
      </c>
      <c r="Q6" s="82" t="s">
        <v>16</v>
      </c>
      <c r="R6" s="82" t="s">
        <v>17</v>
      </c>
      <c r="S6" s="82" t="s">
        <v>18</v>
      </c>
      <c r="T6" s="82" t="s">
        <v>19</v>
      </c>
      <c r="U6" s="82" t="s">
        <v>20</v>
      </c>
      <c r="V6" s="82" t="s">
        <v>21</v>
      </c>
      <c r="W6" s="82" t="s">
        <v>22</v>
      </c>
    </row>
    <row r="7" spans="1:23" ht="15.75" x14ac:dyDescent="0.25">
      <c r="A7" s="83" t="s">
        <v>26</v>
      </c>
      <c r="B7" s="121"/>
      <c r="C7" s="131"/>
      <c r="D7" s="118"/>
      <c r="E7" s="133"/>
      <c r="F7" s="136"/>
      <c r="G7" s="105"/>
      <c r="H7" s="138"/>
      <c r="I7" s="83" t="s">
        <v>28</v>
      </c>
      <c r="J7" s="83" t="s">
        <v>29</v>
      </c>
      <c r="K7" s="108" t="s">
        <v>30</v>
      </c>
      <c r="L7" s="109"/>
      <c r="M7" s="83" t="s">
        <v>31</v>
      </c>
      <c r="N7" s="110" t="s">
        <v>32</v>
      </c>
      <c r="O7" s="15" t="s">
        <v>33</v>
      </c>
      <c r="P7" s="16" t="s">
        <v>34</v>
      </c>
      <c r="Q7" s="83" t="s">
        <v>35</v>
      </c>
      <c r="R7" s="83" t="s">
        <v>36</v>
      </c>
      <c r="S7" s="83" t="s">
        <v>37</v>
      </c>
      <c r="T7" s="83" t="s">
        <v>38</v>
      </c>
      <c r="U7" s="83" t="s">
        <v>39</v>
      </c>
      <c r="V7" s="83" t="s">
        <v>40</v>
      </c>
      <c r="W7" s="83"/>
    </row>
    <row r="8" spans="1:23" ht="16.5" thickBot="1" x14ac:dyDescent="0.3">
      <c r="A8" s="19"/>
      <c r="B8" s="122"/>
      <c r="C8" s="132"/>
      <c r="D8" s="119"/>
      <c r="E8" s="134"/>
      <c r="F8" s="116"/>
      <c r="G8" s="106"/>
      <c r="H8" s="139"/>
      <c r="I8" s="19"/>
      <c r="J8" s="84" t="s">
        <v>44</v>
      </c>
      <c r="K8" s="84" t="s">
        <v>45</v>
      </c>
      <c r="L8" s="84" t="s">
        <v>46</v>
      </c>
      <c r="M8" s="19"/>
      <c r="N8" s="111"/>
      <c r="O8" s="21" t="s">
        <v>47</v>
      </c>
      <c r="P8" s="19" t="s">
        <v>48</v>
      </c>
      <c r="Q8" s="19"/>
      <c r="R8" s="19"/>
      <c r="S8" s="19"/>
      <c r="T8" s="84" t="s">
        <v>49</v>
      </c>
      <c r="U8" s="84" t="s">
        <v>50</v>
      </c>
      <c r="V8" s="19"/>
      <c r="W8" s="84"/>
    </row>
    <row r="9" spans="1:23" ht="15.75" x14ac:dyDescent="0.25">
      <c r="A9" s="11"/>
      <c r="B9" s="26"/>
      <c r="C9" s="103"/>
      <c r="D9" s="25"/>
      <c r="E9" s="25"/>
      <c r="F9" s="25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x14ac:dyDescent="0.25">
      <c r="A10" s="85">
        <v>1</v>
      </c>
      <c r="B10" s="29" t="s">
        <v>78</v>
      </c>
      <c r="C10" s="44" t="s">
        <v>438</v>
      </c>
      <c r="D10" s="28" t="s">
        <v>79</v>
      </c>
      <c r="E10" s="28"/>
      <c r="F10" s="28"/>
      <c r="G10" s="30" t="s">
        <v>80</v>
      </c>
      <c r="H10" s="28">
        <v>15000</v>
      </c>
      <c r="I10" s="28"/>
      <c r="J10" s="28"/>
      <c r="K10" s="28"/>
      <c r="L10" s="28"/>
      <c r="M10" s="28"/>
      <c r="N10" s="28"/>
      <c r="O10" s="28">
        <v>15000</v>
      </c>
      <c r="P10" s="28"/>
      <c r="Q10" s="28"/>
      <c r="R10" s="28"/>
      <c r="S10" s="28"/>
      <c r="T10" s="28"/>
      <c r="U10" s="28"/>
      <c r="V10" s="28"/>
      <c r="W10" s="28"/>
    </row>
    <row r="11" spans="1:23" ht="15.75" x14ac:dyDescent="0.25">
      <c r="A11" s="85">
        <f>A10+1</f>
        <v>2</v>
      </c>
      <c r="B11" s="29" t="s">
        <v>78</v>
      </c>
      <c r="C11" s="44" t="s">
        <v>439</v>
      </c>
      <c r="D11" s="28" t="s">
        <v>79</v>
      </c>
      <c r="E11" s="28"/>
      <c r="F11" s="28"/>
      <c r="G11" s="30" t="s">
        <v>82</v>
      </c>
      <c r="H11" s="28">
        <v>1390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>
        <v>1390</v>
      </c>
    </row>
    <row r="12" spans="1:23" ht="15.75" x14ac:dyDescent="0.25">
      <c r="A12" s="85">
        <f t="shared" ref="A12:A64" si="0">A11+1</f>
        <v>3</v>
      </c>
      <c r="B12" s="29" t="s">
        <v>78</v>
      </c>
      <c r="C12" s="44" t="s">
        <v>441</v>
      </c>
      <c r="D12" s="28" t="s">
        <v>55</v>
      </c>
      <c r="E12" s="28"/>
      <c r="F12" s="28"/>
      <c r="G12" s="30" t="s">
        <v>81</v>
      </c>
      <c r="H12" s="28">
        <v>350</v>
      </c>
      <c r="I12" s="28"/>
      <c r="J12" s="28"/>
      <c r="K12" s="28"/>
      <c r="L12" s="28"/>
      <c r="M12" s="28"/>
      <c r="N12" s="28"/>
      <c r="O12" s="28"/>
      <c r="P12" s="28">
        <v>350</v>
      </c>
      <c r="Q12" s="28"/>
      <c r="R12" s="28"/>
      <c r="S12" s="28"/>
      <c r="T12" s="28"/>
      <c r="U12" s="28"/>
      <c r="V12" s="28"/>
      <c r="W12" s="28"/>
    </row>
    <row r="13" spans="1:23" ht="15.75" x14ac:dyDescent="0.25">
      <c r="A13" s="85">
        <f t="shared" si="0"/>
        <v>4</v>
      </c>
      <c r="B13" s="29" t="s">
        <v>78</v>
      </c>
      <c r="C13" s="44" t="s">
        <v>440</v>
      </c>
      <c r="D13" s="28" t="s">
        <v>83</v>
      </c>
      <c r="E13" s="28"/>
      <c r="F13" s="28"/>
      <c r="G13" s="30" t="s">
        <v>53</v>
      </c>
      <c r="H13" s="28">
        <v>3980</v>
      </c>
      <c r="I13" s="28"/>
      <c r="J13" s="28"/>
      <c r="K13" s="28"/>
      <c r="L13" s="28">
        <v>3980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15.75" x14ac:dyDescent="0.25">
      <c r="A14" s="85">
        <f t="shared" si="0"/>
        <v>5</v>
      </c>
      <c r="B14" s="29" t="s">
        <v>78</v>
      </c>
      <c r="C14" s="44" t="s">
        <v>442</v>
      </c>
      <c r="D14" s="28" t="s">
        <v>84</v>
      </c>
      <c r="E14" s="28"/>
      <c r="F14" s="28"/>
      <c r="G14" s="30" t="s">
        <v>85</v>
      </c>
      <c r="H14" s="28">
        <v>800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>
        <v>800</v>
      </c>
      <c r="U14" s="28"/>
      <c r="V14" s="28"/>
      <c r="W14" s="28"/>
    </row>
    <row r="15" spans="1:23" ht="15.75" x14ac:dyDescent="0.25">
      <c r="A15" s="85">
        <f t="shared" si="0"/>
        <v>6</v>
      </c>
      <c r="B15" s="29" t="s">
        <v>78</v>
      </c>
      <c r="C15" s="44" t="s">
        <v>443</v>
      </c>
      <c r="D15" s="28" t="s">
        <v>84</v>
      </c>
      <c r="E15" s="28"/>
      <c r="F15" s="28"/>
      <c r="G15" s="30" t="s">
        <v>86</v>
      </c>
      <c r="H15" s="28">
        <v>400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>
        <v>400</v>
      </c>
    </row>
    <row r="16" spans="1:23" ht="15.75" x14ac:dyDescent="0.25">
      <c r="A16" s="85">
        <f t="shared" si="0"/>
        <v>7</v>
      </c>
      <c r="B16" s="29" t="s">
        <v>78</v>
      </c>
      <c r="C16" s="44" t="s">
        <v>444</v>
      </c>
      <c r="D16" s="28" t="s">
        <v>56</v>
      </c>
      <c r="E16" s="28"/>
      <c r="F16" s="28"/>
      <c r="G16" s="30" t="s">
        <v>87</v>
      </c>
      <c r="H16" s="28">
        <v>3728</v>
      </c>
      <c r="I16" s="28"/>
      <c r="J16" s="28">
        <v>3728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15.75" x14ac:dyDescent="0.25">
      <c r="A17" s="85">
        <f t="shared" si="0"/>
        <v>8</v>
      </c>
      <c r="B17" s="29" t="s">
        <v>78</v>
      </c>
      <c r="C17" s="44" t="s">
        <v>445</v>
      </c>
      <c r="D17" s="28" t="s">
        <v>88</v>
      </c>
      <c r="E17" s="28"/>
      <c r="F17" s="28"/>
      <c r="G17" s="30" t="s">
        <v>89</v>
      </c>
      <c r="H17" s="28">
        <v>30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>
        <v>30</v>
      </c>
    </row>
    <row r="18" spans="1:23" ht="15.75" x14ac:dyDescent="0.25">
      <c r="A18" s="85">
        <f t="shared" si="0"/>
        <v>9</v>
      </c>
      <c r="B18" s="29" t="s">
        <v>78</v>
      </c>
      <c r="C18" s="44" t="s">
        <v>446</v>
      </c>
      <c r="D18" s="28" t="s">
        <v>57</v>
      </c>
      <c r="E18" s="28"/>
      <c r="F18" s="28"/>
      <c r="G18" s="30" t="s">
        <v>90</v>
      </c>
      <c r="H18" s="28">
        <v>18000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>
        <v>18000</v>
      </c>
    </row>
    <row r="19" spans="1:23" ht="15.75" x14ac:dyDescent="0.25">
      <c r="A19" s="85">
        <f t="shared" si="0"/>
        <v>10</v>
      </c>
      <c r="B19" s="29" t="s">
        <v>78</v>
      </c>
      <c r="C19" s="44" t="s">
        <v>447</v>
      </c>
      <c r="D19" s="28" t="s">
        <v>52</v>
      </c>
      <c r="E19" s="28"/>
      <c r="F19" s="28"/>
      <c r="G19" s="30" t="s">
        <v>91</v>
      </c>
      <c r="H19" s="28">
        <v>17000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>
        <v>17000</v>
      </c>
    </row>
    <row r="20" spans="1:23" ht="15.75" x14ac:dyDescent="0.25">
      <c r="A20" s="85">
        <f t="shared" si="0"/>
        <v>11</v>
      </c>
      <c r="B20" s="29" t="s">
        <v>78</v>
      </c>
      <c r="C20" s="44" t="s">
        <v>448</v>
      </c>
      <c r="D20" s="28" t="s">
        <v>52</v>
      </c>
      <c r="E20" s="28"/>
      <c r="F20" s="28"/>
      <c r="G20" s="30" t="s">
        <v>92</v>
      </c>
      <c r="H20" s="28">
        <v>20000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>
        <v>20000</v>
      </c>
    </row>
    <row r="21" spans="1:23" ht="15.75" x14ac:dyDescent="0.25">
      <c r="A21" s="85">
        <f t="shared" si="0"/>
        <v>12</v>
      </c>
      <c r="B21" s="29" t="s">
        <v>78</v>
      </c>
      <c r="C21" s="44" t="s">
        <v>449</v>
      </c>
      <c r="D21" s="28" t="s">
        <v>93</v>
      </c>
      <c r="E21" s="28"/>
      <c r="F21" s="28"/>
      <c r="G21" s="30" t="s">
        <v>94</v>
      </c>
      <c r="H21" s="28">
        <v>2260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>
        <v>2260</v>
      </c>
    </row>
    <row r="22" spans="1:23" ht="15.75" x14ac:dyDescent="0.25">
      <c r="A22" s="85">
        <f t="shared" si="0"/>
        <v>13</v>
      </c>
      <c r="B22" s="29" t="s">
        <v>78</v>
      </c>
      <c r="C22" s="44" t="s">
        <v>451</v>
      </c>
      <c r="D22" s="28" t="s">
        <v>95</v>
      </c>
      <c r="E22" s="28"/>
      <c r="F22" s="28"/>
      <c r="G22" s="30" t="s">
        <v>80</v>
      </c>
      <c r="H22" s="28">
        <v>5000</v>
      </c>
      <c r="I22" s="28"/>
      <c r="J22" s="28"/>
      <c r="K22" s="28"/>
      <c r="L22" s="28"/>
      <c r="M22" s="28"/>
      <c r="N22" s="28"/>
      <c r="O22" s="28">
        <v>5000</v>
      </c>
      <c r="P22" s="28"/>
      <c r="Q22" s="28"/>
      <c r="R22" s="28"/>
      <c r="S22" s="28"/>
      <c r="T22" s="28"/>
      <c r="U22" s="28"/>
      <c r="V22" s="28"/>
      <c r="W22" s="28"/>
    </row>
    <row r="23" spans="1:23" ht="15.75" x14ac:dyDescent="0.25">
      <c r="A23" s="85">
        <f t="shared" si="0"/>
        <v>14</v>
      </c>
      <c r="B23" s="29" t="s">
        <v>78</v>
      </c>
      <c r="C23" s="44" t="s">
        <v>450</v>
      </c>
      <c r="D23" s="28" t="s">
        <v>96</v>
      </c>
      <c r="E23" s="28"/>
      <c r="F23" s="28"/>
      <c r="G23" s="30" t="s">
        <v>54</v>
      </c>
      <c r="H23" s="28">
        <v>20119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>
        <v>20119</v>
      </c>
    </row>
    <row r="24" spans="1:23" ht="15.75" x14ac:dyDescent="0.25">
      <c r="A24" s="85">
        <f t="shared" si="0"/>
        <v>15</v>
      </c>
      <c r="B24" s="29" t="s">
        <v>78</v>
      </c>
      <c r="C24" s="44" t="s">
        <v>452</v>
      </c>
      <c r="D24" s="28" t="s">
        <v>96</v>
      </c>
      <c r="E24" s="28"/>
      <c r="F24" s="28"/>
      <c r="G24" s="30" t="s">
        <v>54</v>
      </c>
      <c r="H24" s="28">
        <v>30000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>
        <v>30000</v>
      </c>
    </row>
    <row r="25" spans="1:23" ht="15.75" x14ac:dyDescent="0.25">
      <c r="A25" s="85">
        <f t="shared" si="0"/>
        <v>16</v>
      </c>
      <c r="B25" s="29" t="s">
        <v>78</v>
      </c>
      <c r="C25" s="102"/>
      <c r="D25" s="28" t="s">
        <v>97</v>
      </c>
      <c r="E25" s="28"/>
      <c r="F25" s="28"/>
      <c r="G25" s="30" t="s">
        <v>80</v>
      </c>
      <c r="H25" s="28">
        <v>15000</v>
      </c>
      <c r="I25" s="28"/>
      <c r="J25" s="28"/>
      <c r="K25" s="28"/>
      <c r="L25" s="28"/>
      <c r="M25" s="28"/>
      <c r="N25" s="28"/>
      <c r="O25" s="28">
        <v>15000</v>
      </c>
      <c r="P25" s="28"/>
      <c r="Q25" s="28"/>
      <c r="R25" s="28"/>
      <c r="S25" s="28"/>
      <c r="T25" s="28"/>
      <c r="U25" s="28"/>
      <c r="V25" s="28"/>
      <c r="W25" s="28"/>
    </row>
    <row r="26" spans="1:23" ht="15.75" x14ac:dyDescent="0.25">
      <c r="A26" s="85">
        <f t="shared" si="0"/>
        <v>17</v>
      </c>
      <c r="B26" s="29" t="s">
        <v>78</v>
      </c>
      <c r="C26" s="102"/>
      <c r="D26" s="28" t="s">
        <v>437</v>
      </c>
      <c r="E26" s="28"/>
      <c r="F26" s="28"/>
      <c r="G26" s="30" t="s">
        <v>80</v>
      </c>
      <c r="H26" s="28">
        <v>7500</v>
      </c>
      <c r="I26" s="28"/>
      <c r="J26" s="28"/>
      <c r="K26" s="28"/>
      <c r="L26" s="28"/>
      <c r="M26" s="28"/>
      <c r="N26" s="28"/>
      <c r="O26" s="28">
        <v>7500</v>
      </c>
      <c r="P26" s="28"/>
      <c r="Q26" s="28"/>
      <c r="R26" s="28"/>
      <c r="S26" s="28"/>
      <c r="T26" s="28"/>
      <c r="U26" s="28"/>
      <c r="V26" s="28"/>
      <c r="W26" s="28"/>
    </row>
    <row r="27" spans="1:23" ht="15.75" x14ac:dyDescent="0.25">
      <c r="A27" s="85">
        <f t="shared" si="0"/>
        <v>18</v>
      </c>
      <c r="B27" s="29" t="s">
        <v>78</v>
      </c>
      <c r="C27" s="102"/>
      <c r="D27" s="28" t="s">
        <v>98</v>
      </c>
      <c r="E27" s="28"/>
      <c r="F27" s="28"/>
      <c r="G27" s="30" t="s">
        <v>99</v>
      </c>
      <c r="H27" s="28">
        <v>12000</v>
      </c>
      <c r="I27" s="28">
        <v>12000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15.75" x14ac:dyDescent="0.25">
      <c r="A28" s="85">
        <f t="shared" si="0"/>
        <v>19</v>
      </c>
      <c r="B28" s="29" t="s">
        <v>78</v>
      </c>
      <c r="C28" s="102"/>
      <c r="D28" s="28" t="s">
        <v>100</v>
      </c>
      <c r="E28" s="28"/>
      <c r="F28" s="28"/>
      <c r="G28" s="30" t="s">
        <v>101</v>
      </c>
      <c r="H28" s="28">
        <v>6300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>
        <v>6300</v>
      </c>
      <c r="T28" s="28"/>
      <c r="U28" s="28"/>
      <c r="V28" s="28"/>
      <c r="W28" s="28"/>
    </row>
    <row r="29" spans="1:23" ht="15.75" x14ac:dyDescent="0.25">
      <c r="A29" s="85">
        <f t="shared" si="0"/>
        <v>20</v>
      </c>
      <c r="B29" s="29" t="s">
        <v>78</v>
      </c>
      <c r="C29" s="102"/>
      <c r="D29" s="28" t="s">
        <v>102</v>
      </c>
      <c r="E29" s="28"/>
      <c r="F29" s="28"/>
      <c r="G29" s="30" t="s">
        <v>90</v>
      </c>
      <c r="H29" s="28">
        <v>15000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>
        <v>15000</v>
      </c>
    </row>
    <row r="30" spans="1:23" ht="15.75" x14ac:dyDescent="0.25">
      <c r="A30" s="85">
        <f t="shared" si="0"/>
        <v>21</v>
      </c>
      <c r="B30" s="29" t="s">
        <v>78</v>
      </c>
      <c r="C30" s="102"/>
      <c r="D30" s="28" t="s">
        <v>103</v>
      </c>
      <c r="E30" s="28"/>
      <c r="F30" s="28"/>
      <c r="G30" s="30" t="s">
        <v>104</v>
      </c>
      <c r="H30" s="28">
        <v>400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>
        <v>400</v>
      </c>
    </row>
    <row r="31" spans="1:23" ht="15.75" x14ac:dyDescent="0.25">
      <c r="A31" s="85">
        <f t="shared" si="0"/>
        <v>22</v>
      </c>
      <c r="B31" s="29" t="s">
        <v>78</v>
      </c>
      <c r="C31" s="102"/>
      <c r="D31" s="28" t="s">
        <v>105</v>
      </c>
      <c r="E31" s="28"/>
      <c r="F31" s="28"/>
      <c r="G31" s="30" t="s">
        <v>106</v>
      </c>
      <c r="H31" s="28">
        <v>1200</v>
      </c>
      <c r="I31" s="28"/>
      <c r="J31" s="28">
        <v>300</v>
      </c>
      <c r="K31" s="28"/>
      <c r="L31" s="28"/>
      <c r="M31" s="28"/>
      <c r="N31" s="28">
        <v>900</v>
      </c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15.75" x14ac:dyDescent="0.25">
      <c r="A32" s="85">
        <f t="shared" si="0"/>
        <v>23</v>
      </c>
      <c r="B32" s="29" t="s">
        <v>78</v>
      </c>
      <c r="C32" s="102"/>
      <c r="D32" s="28" t="s">
        <v>107</v>
      </c>
      <c r="E32" s="28"/>
      <c r="F32" s="28"/>
      <c r="G32" s="30" t="s">
        <v>106</v>
      </c>
      <c r="H32" s="28">
        <v>11200</v>
      </c>
      <c r="I32" s="28"/>
      <c r="J32" s="28">
        <v>3100</v>
      </c>
      <c r="K32" s="28"/>
      <c r="L32" s="28"/>
      <c r="M32" s="28"/>
      <c r="N32" s="28">
        <v>8100</v>
      </c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15.75" x14ac:dyDescent="0.25">
      <c r="A33" s="85">
        <f t="shared" si="0"/>
        <v>24</v>
      </c>
      <c r="B33" s="29" t="s">
        <v>78</v>
      </c>
      <c r="C33" s="102"/>
      <c r="D33" s="28" t="s">
        <v>108</v>
      </c>
      <c r="E33" s="28"/>
      <c r="F33" s="28"/>
      <c r="G33" s="30" t="s">
        <v>106</v>
      </c>
      <c r="H33" s="28">
        <v>2300</v>
      </c>
      <c r="I33" s="28"/>
      <c r="J33" s="28">
        <v>500</v>
      </c>
      <c r="K33" s="28"/>
      <c r="L33" s="28"/>
      <c r="M33" s="28"/>
      <c r="N33" s="28">
        <v>1800</v>
      </c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15.75" x14ac:dyDescent="0.25">
      <c r="A34" s="85">
        <f t="shared" si="0"/>
        <v>25</v>
      </c>
      <c r="B34" s="29" t="s">
        <v>78</v>
      </c>
      <c r="C34" s="102"/>
      <c r="D34" s="28" t="s">
        <v>109</v>
      </c>
      <c r="E34" s="28"/>
      <c r="F34" s="28"/>
      <c r="G34" s="30" t="s">
        <v>106</v>
      </c>
      <c r="H34" s="28">
        <v>2000</v>
      </c>
      <c r="I34" s="28"/>
      <c r="J34" s="28">
        <v>500</v>
      </c>
      <c r="K34" s="28"/>
      <c r="L34" s="28"/>
      <c r="M34" s="28"/>
      <c r="N34" s="28">
        <v>1500</v>
      </c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15.75" x14ac:dyDescent="0.25">
      <c r="A35" s="85">
        <f t="shared" si="0"/>
        <v>26</v>
      </c>
      <c r="B35" s="29" t="s">
        <v>78</v>
      </c>
      <c r="C35" s="102"/>
      <c r="D35" s="28" t="s">
        <v>110</v>
      </c>
      <c r="E35" s="28"/>
      <c r="F35" s="28"/>
      <c r="G35" s="30" t="s">
        <v>106</v>
      </c>
      <c r="H35" s="28">
        <v>2600</v>
      </c>
      <c r="I35" s="28"/>
      <c r="J35" s="28">
        <v>400</v>
      </c>
      <c r="K35" s="28"/>
      <c r="L35" s="28"/>
      <c r="M35" s="28"/>
      <c r="N35" s="28">
        <v>2200</v>
      </c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15.75" x14ac:dyDescent="0.25">
      <c r="A36" s="85">
        <f t="shared" si="0"/>
        <v>27</v>
      </c>
      <c r="B36" s="29" t="s">
        <v>78</v>
      </c>
      <c r="C36" s="102"/>
      <c r="D36" s="28" t="s">
        <v>111</v>
      </c>
      <c r="E36" s="28"/>
      <c r="F36" s="28"/>
      <c r="G36" s="30" t="s">
        <v>106</v>
      </c>
      <c r="H36" s="28">
        <v>1900</v>
      </c>
      <c r="I36" s="28"/>
      <c r="J36" s="28">
        <v>500</v>
      </c>
      <c r="K36" s="28"/>
      <c r="L36" s="28"/>
      <c r="M36" s="28"/>
      <c r="N36" s="28">
        <v>1400</v>
      </c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15.75" x14ac:dyDescent="0.25">
      <c r="A37" s="85">
        <f t="shared" si="0"/>
        <v>28</v>
      </c>
      <c r="B37" s="29" t="s">
        <v>78</v>
      </c>
      <c r="C37" s="102"/>
      <c r="D37" s="28" t="s">
        <v>112</v>
      </c>
      <c r="E37" s="28"/>
      <c r="F37" s="28"/>
      <c r="G37" s="30" t="s">
        <v>106</v>
      </c>
      <c r="H37" s="28">
        <v>500</v>
      </c>
      <c r="I37" s="28"/>
      <c r="J37" s="28">
        <v>100</v>
      </c>
      <c r="K37" s="28"/>
      <c r="L37" s="28"/>
      <c r="M37" s="28"/>
      <c r="N37" s="28">
        <v>400</v>
      </c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15.75" x14ac:dyDescent="0.25">
      <c r="A38" s="85">
        <f t="shared" si="0"/>
        <v>29</v>
      </c>
      <c r="B38" s="29" t="s">
        <v>78</v>
      </c>
      <c r="C38" s="102"/>
      <c r="D38" s="28" t="s">
        <v>113</v>
      </c>
      <c r="E38" s="28"/>
      <c r="F38" s="28"/>
      <c r="G38" s="30" t="s">
        <v>114</v>
      </c>
      <c r="H38" s="28">
        <v>3720</v>
      </c>
      <c r="I38" s="28"/>
      <c r="J38" s="28"/>
      <c r="K38" s="28"/>
      <c r="L38" s="28"/>
      <c r="M38" s="28"/>
      <c r="N38" s="28">
        <v>3720</v>
      </c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15.75" x14ac:dyDescent="0.25">
      <c r="A39" s="85">
        <f t="shared" si="0"/>
        <v>30</v>
      </c>
      <c r="B39" s="29" t="s">
        <v>78</v>
      </c>
      <c r="C39" s="102"/>
      <c r="D39" s="28" t="s">
        <v>115</v>
      </c>
      <c r="E39" s="28"/>
      <c r="F39" s="28"/>
      <c r="G39" s="30" t="s">
        <v>114</v>
      </c>
      <c r="H39" s="28">
        <v>3660</v>
      </c>
      <c r="I39" s="28"/>
      <c r="J39" s="28"/>
      <c r="K39" s="28"/>
      <c r="L39" s="28"/>
      <c r="M39" s="28"/>
      <c r="N39" s="28">
        <v>3660</v>
      </c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15.75" x14ac:dyDescent="0.25">
      <c r="A40" s="85">
        <f t="shared" si="0"/>
        <v>31</v>
      </c>
      <c r="B40" s="29" t="s">
        <v>78</v>
      </c>
      <c r="C40" s="102"/>
      <c r="D40" s="28" t="s">
        <v>117</v>
      </c>
      <c r="E40" s="28"/>
      <c r="F40" s="28"/>
      <c r="G40" s="30" t="s">
        <v>106</v>
      </c>
      <c r="H40" s="28">
        <v>700</v>
      </c>
      <c r="I40" s="28"/>
      <c r="J40" s="28">
        <v>100</v>
      </c>
      <c r="K40" s="28"/>
      <c r="L40" s="28"/>
      <c r="M40" s="28"/>
      <c r="N40" s="28">
        <v>600</v>
      </c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15.75" x14ac:dyDescent="0.25">
      <c r="A41" s="85">
        <f t="shared" si="0"/>
        <v>32</v>
      </c>
      <c r="B41" s="29" t="s">
        <v>78</v>
      </c>
      <c r="C41" s="102"/>
      <c r="D41" s="28" t="s">
        <v>117</v>
      </c>
      <c r="E41" s="28"/>
      <c r="F41" s="28"/>
      <c r="G41" s="30" t="s">
        <v>118</v>
      </c>
      <c r="H41" s="28">
        <v>700</v>
      </c>
      <c r="I41" s="28"/>
      <c r="J41" s="28"/>
      <c r="K41" s="28"/>
      <c r="L41" s="28"/>
      <c r="M41" s="28"/>
      <c r="N41" s="28">
        <v>700</v>
      </c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15.75" x14ac:dyDescent="0.25">
      <c r="A42" s="85">
        <f t="shared" si="0"/>
        <v>33</v>
      </c>
      <c r="B42" s="29" t="s">
        <v>78</v>
      </c>
      <c r="C42" s="102"/>
      <c r="D42" s="28" t="s">
        <v>119</v>
      </c>
      <c r="E42" s="28"/>
      <c r="F42" s="28"/>
      <c r="G42" s="30" t="s">
        <v>120</v>
      </c>
      <c r="H42" s="28">
        <v>1676</v>
      </c>
      <c r="I42" s="28"/>
      <c r="J42" s="28"/>
      <c r="K42" s="28"/>
      <c r="L42" s="28">
        <v>1676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15.75" x14ac:dyDescent="0.25">
      <c r="A43" s="85">
        <f t="shared" si="0"/>
        <v>34</v>
      </c>
      <c r="B43" s="29" t="s">
        <v>78</v>
      </c>
      <c r="C43" s="102"/>
      <c r="D43" s="28" t="s">
        <v>121</v>
      </c>
      <c r="E43" s="28"/>
      <c r="F43" s="28"/>
      <c r="G43" s="30" t="s">
        <v>106</v>
      </c>
      <c r="H43" s="28">
        <v>200</v>
      </c>
      <c r="I43" s="28"/>
      <c r="J43" s="28">
        <v>200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15.75" x14ac:dyDescent="0.25">
      <c r="A44" s="85">
        <f t="shared" si="0"/>
        <v>35</v>
      </c>
      <c r="B44" s="29" t="s">
        <v>78</v>
      </c>
      <c r="C44" s="102"/>
      <c r="D44" s="28" t="s">
        <v>122</v>
      </c>
      <c r="E44" s="28"/>
      <c r="F44" s="28"/>
      <c r="G44" s="30" t="s">
        <v>123</v>
      </c>
      <c r="H44" s="28">
        <v>1500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>
        <v>1500</v>
      </c>
    </row>
    <row r="45" spans="1:23" ht="15.75" x14ac:dyDescent="0.25">
      <c r="A45" s="85">
        <f t="shared" si="0"/>
        <v>36</v>
      </c>
      <c r="B45" s="29" t="s">
        <v>78</v>
      </c>
      <c r="C45" s="102"/>
      <c r="D45" s="28" t="s">
        <v>84</v>
      </c>
      <c r="E45" s="28"/>
      <c r="F45" s="28"/>
      <c r="G45" s="30" t="s">
        <v>124</v>
      </c>
      <c r="H45" s="28">
        <v>200</v>
      </c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>
        <v>200</v>
      </c>
    </row>
    <row r="46" spans="1:23" ht="15.75" x14ac:dyDescent="0.25">
      <c r="A46" s="85">
        <f t="shared" si="0"/>
        <v>37</v>
      </c>
      <c r="B46" s="29" t="s">
        <v>78</v>
      </c>
      <c r="C46" s="102"/>
      <c r="D46" s="28" t="s">
        <v>125</v>
      </c>
      <c r="E46" s="28"/>
      <c r="F46" s="28"/>
      <c r="G46" s="30" t="s">
        <v>126</v>
      </c>
      <c r="H46" s="28">
        <v>500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>
        <v>500</v>
      </c>
    </row>
    <row r="47" spans="1:23" ht="15.75" x14ac:dyDescent="0.25">
      <c r="A47" s="85">
        <f t="shared" si="0"/>
        <v>38</v>
      </c>
      <c r="B47" s="29" t="s">
        <v>78</v>
      </c>
      <c r="C47" s="102"/>
      <c r="D47" s="28" t="s">
        <v>127</v>
      </c>
      <c r="E47" s="28"/>
      <c r="F47" s="28"/>
      <c r="G47" s="30" t="s">
        <v>90</v>
      </c>
      <c r="H47" s="28">
        <v>13000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>
        <v>13000</v>
      </c>
    </row>
    <row r="48" spans="1:23" ht="15.75" x14ac:dyDescent="0.25">
      <c r="A48" s="85">
        <f t="shared" si="0"/>
        <v>39</v>
      </c>
      <c r="B48" s="29" t="s">
        <v>78</v>
      </c>
      <c r="C48" s="102"/>
      <c r="D48" s="28" t="s">
        <v>128</v>
      </c>
      <c r="E48" s="28"/>
      <c r="F48" s="28"/>
      <c r="G48" s="30" t="s">
        <v>129</v>
      </c>
      <c r="H48" s="28">
        <v>8546</v>
      </c>
      <c r="I48" s="28"/>
      <c r="J48" s="28"/>
      <c r="K48" s="28"/>
      <c r="L48" s="28"/>
      <c r="M48" s="28"/>
      <c r="N48" s="28"/>
      <c r="O48" s="28">
        <v>8546</v>
      </c>
      <c r="P48" s="28"/>
      <c r="Q48" s="28"/>
      <c r="R48" s="28"/>
      <c r="S48" s="28"/>
      <c r="T48" s="28"/>
      <c r="U48" s="28"/>
      <c r="V48" s="28"/>
      <c r="W48" s="28"/>
    </row>
    <row r="49" spans="1:23" ht="15.75" x14ac:dyDescent="0.25">
      <c r="A49" s="85">
        <f t="shared" si="0"/>
        <v>40</v>
      </c>
      <c r="B49" s="29" t="s">
        <v>78</v>
      </c>
      <c r="C49" s="102"/>
      <c r="D49" s="28" t="s">
        <v>130</v>
      </c>
      <c r="E49" s="28"/>
      <c r="F49" s="28"/>
      <c r="G49" s="30" t="s">
        <v>106</v>
      </c>
      <c r="H49" s="28">
        <v>1000</v>
      </c>
      <c r="I49" s="28"/>
      <c r="J49" s="28">
        <v>200</v>
      </c>
      <c r="K49" s="28"/>
      <c r="L49" s="28"/>
      <c r="M49" s="28"/>
      <c r="N49" s="28">
        <v>800</v>
      </c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15.75" x14ac:dyDescent="0.25">
      <c r="A50" s="85">
        <f t="shared" si="0"/>
        <v>41</v>
      </c>
      <c r="B50" s="29" t="s">
        <v>78</v>
      </c>
      <c r="C50" s="102"/>
      <c r="D50" s="28" t="s">
        <v>132</v>
      </c>
      <c r="E50" s="28"/>
      <c r="F50" s="28"/>
      <c r="G50" s="30" t="s">
        <v>106</v>
      </c>
      <c r="H50" s="28">
        <v>900</v>
      </c>
      <c r="I50" s="28"/>
      <c r="J50" s="28">
        <v>200</v>
      </c>
      <c r="K50" s="28"/>
      <c r="L50" s="28"/>
      <c r="M50" s="28"/>
      <c r="N50" s="28">
        <v>700</v>
      </c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15.75" x14ac:dyDescent="0.25">
      <c r="A51" s="85">
        <f t="shared" si="0"/>
        <v>42</v>
      </c>
      <c r="B51" s="29" t="s">
        <v>78</v>
      </c>
      <c r="C51" s="102"/>
      <c r="D51" s="28" t="s">
        <v>133</v>
      </c>
      <c r="E51" s="28"/>
      <c r="F51" s="28"/>
      <c r="G51" s="30" t="s">
        <v>54</v>
      </c>
      <c r="H51" s="28">
        <v>43060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>
        <v>43060</v>
      </c>
    </row>
    <row r="52" spans="1:23" ht="15.75" x14ac:dyDescent="0.25">
      <c r="A52" s="85">
        <f t="shared" si="0"/>
        <v>43</v>
      </c>
      <c r="B52" s="29" t="s">
        <v>78</v>
      </c>
      <c r="C52" s="102"/>
      <c r="D52" s="28" t="s">
        <v>134</v>
      </c>
      <c r="E52" s="28"/>
      <c r="F52" s="28"/>
      <c r="G52" s="30" t="s">
        <v>90</v>
      </c>
      <c r="H52" s="28">
        <v>20000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>
        <v>20000</v>
      </c>
    </row>
    <row r="53" spans="1:23" ht="15.75" x14ac:dyDescent="0.25">
      <c r="A53" s="85">
        <f t="shared" si="0"/>
        <v>44</v>
      </c>
      <c r="B53" s="29" t="s">
        <v>78</v>
      </c>
      <c r="C53" s="102"/>
      <c r="D53" s="28" t="s">
        <v>136</v>
      </c>
      <c r="E53" s="28"/>
      <c r="F53" s="28"/>
      <c r="G53" s="30" t="s">
        <v>135</v>
      </c>
      <c r="H53" s="28">
        <v>690</v>
      </c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>
        <v>690</v>
      </c>
    </row>
    <row r="54" spans="1:23" ht="15.75" x14ac:dyDescent="0.25">
      <c r="A54" s="85">
        <f t="shared" si="0"/>
        <v>45</v>
      </c>
      <c r="B54" s="29" t="s">
        <v>78</v>
      </c>
      <c r="C54" s="102"/>
      <c r="D54" s="28" t="s">
        <v>138</v>
      </c>
      <c r="E54" s="28"/>
      <c r="F54" s="28"/>
      <c r="G54" s="30" t="s">
        <v>139</v>
      </c>
      <c r="H54" s="28">
        <v>540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>
        <v>540</v>
      </c>
    </row>
    <row r="55" spans="1:23" ht="15.75" x14ac:dyDescent="0.25">
      <c r="A55" s="85">
        <f t="shared" si="0"/>
        <v>46</v>
      </c>
      <c r="B55" s="29" t="s">
        <v>78</v>
      </c>
      <c r="C55" s="102"/>
      <c r="D55" s="28" t="s">
        <v>140</v>
      </c>
      <c r="E55" s="28"/>
      <c r="F55" s="28"/>
      <c r="G55" s="30" t="s">
        <v>141</v>
      </c>
      <c r="H55" s="28">
        <v>1000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>
        <v>1000</v>
      </c>
    </row>
    <row r="56" spans="1:23" ht="15.75" x14ac:dyDescent="0.25">
      <c r="A56" s="85">
        <f t="shared" si="0"/>
        <v>47</v>
      </c>
      <c r="B56" s="29" t="s">
        <v>78</v>
      </c>
      <c r="C56" s="102"/>
      <c r="D56" s="28" t="s">
        <v>142</v>
      </c>
      <c r="E56" s="28"/>
      <c r="F56" s="28"/>
      <c r="G56" s="30" t="s">
        <v>143</v>
      </c>
      <c r="H56" s="28">
        <v>2250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>
        <v>2250</v>
      </c>
    </row>
    <row r="57" spans="1:23" ht="15.75" x14ac:dyDescent="0.25">
      <c r="A57" s="85">
        <f t="shared" si="0"/>
        <v>48</v>
      </c>
      <c r="B57" s="29" t="s">
        <v>78</v>
      </c>
      <c r="C57" s="102"/>
      <c r="D57" s="28" t="s">
        <v>144</v>
      </c>
      <c r="E57" s="28"/>
      <c r="F57" s="28"/>
      <c r="G57" s="30" t="s">
        <v>145</v>
      </c>
      <c r="H57" s="28">
        <v>350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>
        <v>350</v>
      </c>
    </row>
    <row r="58" spans="1:23" ht="15.75" x14ac:dyDescent="0.25">
      <c r="A58" s="85">
        <f t="shared" si="0"/>
        <v>49</v>
      </c>
      <c r="B58" s="29" t="s">
        <v>78</v>
      </c>
      <c r="C58" s="102"/>
      <c r="D58" s="28" t="s">
        <v>146</v>
      </c>
      <c r="E58" s="28"/>
      <c r="F58" s="28"/>
      <c r="G58" s="30" t="s">
        <v>147</v>
      </c>
      <c r="H58" s="28">
        <v>1730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>
        <v>1730</v>
      </c>
    </row>
    <row r="59" spans="1:23" ht="15.75" x14ac:dyDescent="0.25">
      <c r="A59" s="85">
        <f t="shared" si="0"/>
        <v>50</v>
      </c>
      <c r="B59" s="29" t="s">
        <v>78</v>
      </c>
      <c r="C59" s="102"/>
      <c r="D59" s="28" t="s">
        <v>93</v>
      </c>
      <c r="E59" s="28"/>
      <c r="F59" s="28"/>
      <c r="G59" s="30" t="s">
        <v>148</v>
      </c>
      <c r="H59" s="28">
        <v>4846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>
        <v>4846</v>
      </c>
    </row>
    <row r="60" spans="1:23" ht="15.75" x14ac:dyDescent="0.25">
      <c r="A60" s="85">
        <f t="shared" si="0"/>
        <v>51</v>
      </c>
      <c r="B60" s="29" t="s">
        <v>78</v>
      </c>
      <c r="C60" s="102"/>
      <c r="D60" s="28" t="s">
        <v>149</v>
      </c>
      <c r="E60" s="28"/>
      <c r="F60" s="28"/>
      <c r="G60" s="30" t="s">
        <v>150</v>
      </c>
      <c r="H60" s="28">
        <v>290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>
        <v>290</v>
      </c>
    </row>
    <row r="61" spans="1:23" ht="15.75" x14ac:dyDescent="0.25">
      <c r="A61" s="85">
        <f t="shared" si="0"/>
        <v>52</v>
      </c>
      <c r="B61" s="29" t="s">
        <v>78</v>
      </c>
      <c r="C61" s="102"/>
      <c r="D61" s="28" t="s">
        <v>151</v>
      </c>
      <c r="E61" s="28"/>
      <c r="F61" s="28"/>
      <c r="G61" s="30" t="s">
        <v>152</v>
      </c>
      <c r="H61" s="28">
        <v>200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>
        <v>200</v>
      </c>
    </row>
    <row r="62" spans="1:23" ht="15.75" x14ac:dyDescent="0.25">
      <c r="A62" s="85">
        <f t="shared" si="0"/>
        <v>53</v>
      </c>
      <c r="B62" s="29" t="s">
        <v>78</v>
      </c>
      <c r="C62" s="102"/>
      <c r="D62" s="28" t="s">
        <v>153</v>
      </c>
      <c r="E62" s="28"/>
      <c r="F62" s="28"/>
      <c r="G62" s="30" t="s">
        <v>154</v>
      </c>
      <c r="H62" s="28">
        <v>5000</v>
      </c>
      <c r="I62" s="28"/>
      <c r="J62" s="28"/>
      <c r="K62" s="28"/>
      <c r="L62" s="28"/>
      <c r="M62" s="28"/>
      <c r="N62" s="28"/>
      <c r="O62" s="28">
        <v>5000</v>
      </c>
      <c r="P62" s="28"/>
      <c r="Q62" s="28"/>
      <c r="R62" s="28"/>
      <c r="S62" s="28"/>
      <c r="T62" s="28"/>
      <c r="U62" s="28"/>
      <c r="V62" s="28"/>
      <c r="W62" s="28"/>
    </row>
    <row r="63" spans="1:23" ht="15.75" x14ac:dyDescent="0.25">
      <c r="A63" s="85">
        <f t="shared" si="0"/>
        <v>54</v>
      </c>
      <c r="B63" s="29" t="s">
        <v>78</v>
      </c>
      <c r="C63" s="102"/>
      <c r="D63" s="28" t="s">
        <v>155</v>
      </c>
      <c r="E63" s="28"/>
      <c r="F63" s="28"/>
      <c r="G63" s="30" t="s">
        <v>156</v>
      </c>
      <c r="H63" s="28">
        <v>1500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>
        <v>1500</v>
      </c>
    </row>
    <row r="64" spans="1:23" ht="16.5" thickBot="1" x14ac:dyDescent="0.3">
      <c r="A64" s="85">
        <f t="shared" si="0"/>
        <v>55</v>
      </c>
      <c r="B64" s="29" t="s">
        <v>78</v>
      </c>
      <c r="C64" s="102"/>
      <c r="D64" s="28" t="s">
        <v>157</v>
      </c>
      <c r="E64" s="28"/>
      <c r="F64" s="28"/>
      <c r="G64" s="30" t="s">
        <v>158</v>
      </c>
      <c r="H64" s="28">
        <v>5000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>
        <v>5000</v>
      </c>
    </row>
    <row r="65" spans="1:23" ht="16.5" thickBot="1" x14ac:dyDescent="0.3">
      <c r="A65" s="39"/>
      <c r="B65" s="41"/>
      <c r="C65" s="41"/>
      <c r="D65" s="40"/>
      <c r="E65" s="40"/>
      <c r="F65" s="40"/>
      <c r="G65" s="42"/>
      <c r="H65" s="40">
        <f t="shared" ref="H65:W65" si="1">SUM(H10:H64)</f>
        <v>338715</v>
      </c>
      <c r="I65" s="40">
        <f t="shared" si="1"/>
        <v>12000</v>
      </c>
      <c r="J65" s="40">
        <f t="shared" si="1"/>
        <v>9828</v>
      </c>
      <c r="K65" s="40">
        <f t="shared" si="1"/>
        <v>0</v>
      </c>
      <c r="L65" s="40">
        <f t="shared" si="1"/>
        <v>5656</v>
      </c>
      <c r="M65" s="40">
        <f t="shared" si="1"/>
        <v>0</v>
      </c>
      <c r="N65" s="40">
        <f t="shared" si="1"/>
        <v>26480</v>
      </c>
      <c r="O65" s="40">
        <f t="shared" si="1"/>
        <v>56046</v>
      </c>
      <c r="P65" s="40">
        <f t="shared" si="1"/>
        <v>350</v>
      </c>
      <c r="Q65" s="40">
        <f t="shared" si="1"/>
        <v>0</v>
      </c>
      <c r="R65" s="40">
        <f t="shared" si="1"/>
        <v>0</v>
      </c>
      <c r="S65" s="40">
        <f t="shared" si="1"/>
        <v>6300</v>
      </c>
      <c r="T65" s="40">
        <f t="shared" si="1"/>
        <v>800</v>
      </c>
      <c r="U65" s="40">
        <f t="shared" si="1"/>
        <v>0</v>
      </c>
      <c r="V65" s="40">
        <f t="shared" si="1"/>
        <v>0</v>
      </c>
      <c r="W65" s="40">
        <f t="shared" si="1"/>
        <v>221255</v>
      </c>
    </row>
    <row r="66" spans="1:23" ht="15.75" x14ac:dyDescent="0.25">
      <c r="A66" s="100"/>
      <c r="B66" s="43"/>
      <c r="C66" s="43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</row>
    <row r="67" spans="1:23" ht="15.75" x14ac:dyDescent="0.25">
      <c r="A67" s="101"/>
      <c r="B67" s="45"/>
      <c r="C67" s="45"/>
      <c r="D67" s="44" t="s">
        <v>58</v>
      </c>
      <c r="E67" s="44"/>
      <c r="F67" s="44"/>
      <c r="G67" s="47"/>
      <c r="H67" s="32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 ht="15.75" x14ac:dyDescent="0.25">
      <c r="A68" s="100"/>
      <c r="B68" s="45"/>
      <c r="C68" s="45"/>
      <c r="D68" s="46"/>
      <c r="E68" s="46"/>
      <c r="F68" s="46"/>
      <c r="G68" s="46"/>
      <c r="H68" s="48"/>
      <c r="I68" s="49"/>
      <c r="J68" s="49"/>
      <c r="K68" s="49"/>
      <c r="L68" s="49"/>
      <c r="M68" s="49"/>
      <c r="N68" s="49"/>
      <c r="O68" s="46"/>
      <c r="P68" s="49"/>
      <c r="Q68" s="49"/>
      <c r="R68" s="49"/>
      <c r="S68" s="49"/>
      <c r="T68" s="49"/>
      <c r="U68" s="49"/>
      <c r="V68" s="49"/>
      <c r="W68" s="46"/>
    </row>
    <row r="69" spans="1:23" ht="15.75" x14ac:dyDescent="0.25">
      <c r="A69" s="100"/>
      <c r="B69" s="45"/>
      <c r="C69" s="45"/>
      <c r="D69" s="46"/>
      <c r="E69" s="46"/>
      <c r="F69" s="46"/>
      <c r="G69" s="46"/>
      <c r="H69" s="46"/>
      <c r="I69" s="49"/>
      <c r="J69" s="49"/>
      <c r="K69" s="49"/>
      <c r="L69" s="49"/>
      <c r="M69" s="49"/>
      <c r="N69" s="49"/>
      <c r="O69" s="46"/>
      <c r="P69" s="46"/>
      <c r="Q69" s="49"/>
      <c r="R69" s="49"/>
      <c r="S69" s="49"/>
      <c r="T69" s="49"/>
      <c r="U69" s="49"/>
      <c r="V69" s="49"/>
      <c r="W69" s="46"/>
    </row>
    <row r="70" spans="1:23" ht="15.75" x14ac:dyDescent="0.25">
      <c r="A70" s="100"/>
      <c r="B70" s="45"/>
      <c r="C70" s="45"/>
      <c r="D70" s="46" t="s">
        <v>72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 ht="15.75" x14ac:dyDescent="0.25">
      <c r="A71" s="100"/>
      <c r="B71" s="50"/>
      <c r="C71" s="50"/>
      <c r="D71" s="44" t="s">
        <v>73</v>
      </c>
      <c r="E71" s="44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 ht="15.75" x14ac:dyDescent="0.25">
      <c r="A72" s="100"/>
      <c r="D72" s="46" t="s">
        <v>74</v>
      </c>
      <c r="E72" s="46"/>
      <c r="F72" s="46"/>
      <c r="G72" s="47"/>
      <c r="H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 ht="15.75" x14ac:dyDescent="0.25">
      <c r="A73" s="100"/>
      <c r="B73" s="45"/>
      <c r="C73" s="45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 ht="16.5" thickBot="1" x14ac:dyDescent="0.3">
      <c r="A74" s="99"/>
      <c r="B74" s="5"/>
      <c r="C74" s="5"/>
      <c r="D74" s="4" t="s">
        <v>75</v>
      </c>
      <c r="E74" s="4"/>
      <c r="F74" s="4"/>
      <c r="G74" s="4"/>
      <c r="H74" s="52"/>
      <c r="I74" s="53"/>
      <c r="J74" s="5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thickTop="1" x14ac:dyDescent="0.25">
      <c r="A75" s="99"/>
      <c r="B75" s="5"/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8.75" x14ac:dyDescent="0.25">
      <c r="A76" s="99"/>
      <c r="D76" s="46"/>
      <c r="E76" s="46"/>
      <c r="F76" s="46"/>
      <c r="G76" s="4"/>
      <c r="H76" s="55"/>
      <c r="I76" s="5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8.75" x14ac:dyDescent="0.25">
      <c r="A77" s="99"/>
      <c r="B77" s="50"/>
      <c r="C77" s="50"/>
      <c r="G77" s="4"/>
      <c r="H77" s="5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8.75" x14ac:dyDescent="0.25">
      <c r="A78" s="98"/>
      <c r="B78" s="5"/>
      <c r="C78" s="5"/>
      <c r="D78" s="58"/>
      <c r="E78" s="58"/>
      <c r="F78" s="58"/>
      <c r="G78" s="1"/>
      <c r="H78" s="5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</row>
    <row r="79" spans="1:23" x14ac:dyDescent="0.25">
      <c r="A79" s="99"/>
      <c r="B79" s="5"/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25">
      <c r="H80" s="60"/>
      <c r="I80" s="60"/>
      <c r="J80" t="s">
        <v>77</v>
      </c>
    </row>
    <row r="81" spans="8:8" x14ac:dyDescent="0.25">
      <c r="H81" s="60"/>
    </row>
  </sheetData>
  <mergeCells count="10">
    <mergeCell ref="B6:B8"/>
    <mergeCell ref="K6:L6"/>
    <mergeCell ref="N6:O6"/>
    <mergeCell ref="K7:L7"/>
    <mergeCell ref="N7:N8"/>
    <mergeCell ref="C6:C8"/>
    <mergeCell ref="E6:E8"/>
    <mergeCell ref="F6:F8"/>
    <mergeCell ref="H6:H8"/>
    <mergeCell ref="D6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WEEK</vt:lpstr>
      <vt:lpstr>2nd week</vt:lpstr>
      <vt:lpstr>3rd week</vt:lpstr>
      <vt:lpstr>4rt week</vt:lpstr>
      <vt:lpstr>lov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2016-09-28T07:10:57Z</dcterms:modified>
</cp:coreProperties>
</file>