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ResearchProject\Optimization\Python\Hybrid-Optimization-Gradient\"/>
    </mc:Choice>
  </mc:AlternateContent>
  <xr:revisionPtr revIDLastSave="0" documentId="13_ncr:1_{9A613ECC-727B-4AF9-A1F2-B7546A253BC1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 s="1"/>
  <c r="G9" i="1"/>
  <c r="J9" i="1"/>
  <c r="K9" i="1"/>
  <c r="M9" i="1"/>
  <c r="P9" i="1"/>
  <c r="Q9" i="1" s="1"/>
  <c r="T9" i="1"/>
  <c r="W9" i="1"/>
  <c r="X9" i="1" s="1"/>
  <c r="Z9" i="1"/>
  <c r="Z5" i="1"/>
  <c r="Z6" i="1"/>
  <c r="Z3" i="1"/>
  <c r="T10" i="1"/>
  <c r="T11" i="1"/>
  <c r="T12" i="1"/>
  <c r="T3" i="1"/>
  <c r="M4" i="1"/>
  <c r="M5" i="1"/>
  <c r="M6" i="1"/>
  <c r="M10" i="1"/>
  <c r="M11" i="1"/>
  <c r="T11" i="2"/>
  <c r="U11" i="2" s="1"/>
  <c r="N11" i="2"/>
  <c r="O11" i="2" s="1"/>
  <c r="I11" i="2"/>
  <c r="J11" i="2" s="1"/>
  <c r="D11" i="2"/>
  <c r="E11" i="2" s="1"/>
  <c r="T10" i="2"/>
  <c r="U10" i="2" s="1"/>
  <c r="N10" i="2"/>
  <c r="O10" i="2" s="1"/>
  <c r="I10" i="2"/>
  <c r="J10" i="2" s="1"/>
  <c r="D10" i="2"/>
  <c r="E10" i="2" s="1"/>
  <c r="T9" i="2"/>
  <c r="U9" i="2" s="1"/>
  <c r="N9" i="2"/>
  <c r="O9" i="2" s="1"/>
  <c r="I9" i="2"/>
  <c r="J9" i="2" s="1"/>
  <c r="D9" i="2"/>
  <c r="E9" i="2" s="1"/>
  <c r="T8" i="2"/>
  <c r="U8" i="2" s="1"/>
  <c r="N8" i="2"/>
  <c r="O8" i="2" s="1"/>
  <c r="I8" i="2"/>
  <c r="J8" i="2" s="1"/>
  <c r="D8" i="2"/>
  <c r="E8" i="2" s="1"/>
  <c r="T6" i="2"/>
  <c r="U6" i="2" s="1"/>
  <c r="N6" i="2"/>
  <c r="O6" i="2" s="1"/>
  <c r="I6" i="2"/>
  <c r="J6" i="2" s="1"/>
  <c r="D6" i="2"/>
  <c r="E6" i="2" s="1"/>
  <c r="T5" i="2"/>
  <c r="U5" i="2" s="1"/>
  <c r="N5" i="2"/>
  <c r="O5" i="2" s="1"/>
  <c r="I5" i="2"/>
  <c r="J5" i="2" s="1"/>
  <c r="D5" i="2"/>
  <c r="E5" i="2" s="1"/>
  <c r="T4" i="2"/>
  <c r="U4" i="2" s="1"/>
  <c r="N4" i="2"/>
  <c r="O4" i="2" s="1"/>
  <c r="I4" i="2"/>
  <c r="J4" i="2" s="1"/>
  <c r="D4" i="2"/>
  <c r="E4" i="2" s="1"/>
  <c r="T3" i="2"/>
  <c r="U3" i="2" s="1"/>
  <c r="N3" i="2"/>
  <c r="O3" i="2" s="1"/>
  <c r="I3" i="2"/>
  <c r="J3" i="2" s="1"/>
  <c r="D3" i="2"/>
  <c r="E3" i="2" s="1"/>
  <c r="W10" i="1"/>
  <c r="X10" i="1" s="1"/>
  <c r="W11" i="1"/>
  <c r="X11" i="1" s="1"/>
  <c r="W12" i="1"/>
  <c r="X12" i="1" s="1"/>
  <c r="P10" i="1"/>
  <c r="Q10" i="1" s="1"/>
  <c r="P11" i="1"/>
  <c r="Q11" i="1" s="1"/>
  <c r="P12" i="1"/>
  <c r="Q12" i="1" s="1"/>
  <c r="J10" i="1"/>
  <c r="K10" i="1" s="1"/>
  <c r="J11" i="1"/>
  <c r="K11" i="1" s="1"/>
  <c r="J12" i="1"/>
  <c r="K12" i="1" s="1"/>
  <c r="D10" i="1"/>
  <c r="E10" i="1" s="1"/>
  <c r="D11" i="1"/>
  <c r="E11" i="1" s="1"/>
  <c r="D12" i="1"/>
  <c r="E12" i="1" s="1"/>
  <c r="W4" i="1"/>
  <c r="X4" i="1" s="1"/>
  <c r="W5" i="1"/>
  <c r="X5" i="1" s="1"/>
  <c r="W6" i="1"/>
  <c r="X6" i="1" s="1"/>
  <c r="W3" i="1"/>
  <c r="X3" i="1" s="1"/>
  <c r="P4" i="1"/>
  <c r="Q4" i="1" s="1"/>
  <c r="P5" i="1"/>
  <c r="Q5" i="1" s="1"/>
  <c r="P6" i="1"/>
  <c r="Q6" i="1" s="1"/>
  <c r="P3" i="1"/>
  <c r="Q3" i="1" s="1"/>
  <c r="J4" i="1"/>
  <c r="K4" i="1" s="1"/>
  <c r="J5" i="1"/>
  <c r="K5" i="1" s="1"/>
  <c r="J6" i="1"/>
  <c r="K6" i="1" s="1"/>
  <c r="J3" i="1"/>
  <c r="K3" i="1" s="1"/>
  <c r="D4" i="1"/>
  <c r="E4" i="1" s="1"/>
  <c r="D5" i="1"/>
  <c r="E5" i="1" s="1"/>
  <c r="D6" i="1"/>
  <c r="E6" i="1" s="1"/>
  <c r="D3" i="1"/>
  <c r="E3" i="1" s="1"/>
  <c r="T6" i="1" l="1"/>
  <c r="T5" i="1"/>
  <c r="Z4" i="1"/>
  <c r="T4" i="1"/>
  <c r="Z12" i="1"/>
  <c r="M3" i="1"/>
  <c r="Z11" i="1"/>
  <c r="M12" i="1"/>
  <c r="Z10" i="1"/>
  <c r="G3" i="1"/>
  <c r="G12" i="1"/>
  <c r="G11" i="1"/>
  <c r="G10" i="1"/>
  <c r="G6" i="1"/>
  <c r="G5" i="1"/>
  <c r="G4" i="1"/>
</calcChain>
</file>

<file path=xl/sharedStrings.xml><?xml version="1.0" encoding="utf-8"?>
<sst xmlns="http://schemas.openxmlformats.org/spreadsheetml/2006/main" count="103" uniqueCount="16">
  <si>
    <t>Dual Annealing</t>
  </si>
  <si>
    <t xml:space="preserve">PSO </t>
  </si>
  <si>
    <t>CSO</t>
  </si>
  <si>
    <t>CSOMA</t>
  </si>
  <si>
    <t>W = 0</t>
  </si>
  <si>
    <t>W = 0.005</t>
  </si>
  <si>
    <t>r</t>
  </si>
  <si>
    <t>Nt</t>
  </si>
  <si>
    <t>Calib 1</t>
  </si>
  <si>
    <t>Calib 2</t>
  </si>
  <si>
    <t>Calib 3</t>
  </si>
  <si>
    <t>Calib 4</t>
  </si>
  <si>
    <t>Equivalence Margin</t>
  </si>
  <si>
    <t>Cost</t>
  </si>
  <si>
    <t>Split ratio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</si>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</sst>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"/>
  <sheetViews>
    <sheetView tabSelected="1" workbookViewId="0">
      <selection activeCell="K19" sqref="K19"/>
    </sheetView>
  </sheetViews>
  <sheetFormatPr defaultRowHeight="14.5" x14ac:dyDescent="0.35"/>
  <cols>
    <col min="1" max="1" width="9.08984375" bestFit="1" customWidth="1"/>
    <col min="2" max="2" width="13.453125" bestFit="1" customWidth="1"/>
    <col min="3" max="3" width="6.36328125" style="1" bestFit="1" customWidth="1"/>
    <col min="4" max="4" width="8.36328125" style="1" bestFit="1" customWidth="1"/>
    <col min="5" max="5" width="6.36328125" style="1" bestFit="1" customWidth="1"/>
    <col min="6" max="6" width="17.26953125" bestFit="1" customWidth="1"/>
    <col min="7" max="7" width="7.90625" bestFit="1" customWidth="1"/>
    <col min="8" max="8" width="8" bestFit="1" customWidth="1"/>
    <col min="9" max="9" width="6.36328125" bestFit="1" customWidth="1"/>
    <col min="10" max="10" width="8.36328125" bestFit="1" customWidth="1"/>
    <col min="11" max="11" width="6.36328125" bestFit="1" customWidth="1"/>
    <col min="12" max="12" width="17.26953125" bestFit="1" customWidth="1"/>
    <col min="13" max="13" width="17.26953125" customWidth="1"/>
    <col min="14" max="14" width="8" bestFit="1" customWidth="1"/>
    <col min="15" max="15" width="6.36328125" bestFit="1" customWidth="1"/>
    <col min="16" max="16" width="8.36328125" bestFit="1" customWidth="1"/>
    <col min="17" max="17" width="6.36328125" bestFit="1" customWidth="1"/>
    <col min="18" max="18" width="17.26953125" bestFit="1" customWidth="1"/>
    <col min="19" max="19" width="8.7265625" bestFit="1" customWidth="1"/>
    <col min="20" max="20" width="8.7265625" customWidth="1"/>
    <col min="21" max="21" width="8.36328125" bestFit="1" customWidth="1"/>
    <col min="22" max="22" width="6.36328125" bestFit="1" customWidth="1"/>
    <col min="23" max="23" width="8.36328125" bestFit="1" customWidth="1"/>
    <col min="24" max="24" width="6.36328125" bestFit="1" customWidth="1"/>
    <col min="25" max="25" width="17.26953125" bestFit="1" customWidth="1"/>
    <col min="26" max="26" width="17.26953125" customWidth="1"/>
    <col min="27" max="27" width="11.81640625" bestFit="1" customWidth="1"/>
  </cols>
  <sheetData>
    <row r="1" spans="1:27" x14ac:dyDescent="0.35">
      <c r="C1" s="6" t="s">
        <v>8</v>
      </c>
      <c r="D1" s="6"/>
      <c r="E1" s="6"/>
      <c r="F1" s="6"/>
      <c r="G1" s="2"/>
      <c r="H1" s="2"/>
      <c r="I1" s="6" t="s">
        <v>9</v>
      </c>
      <c r="J1" s="6"/>
      <c r="K1" s="6"/>
      <c r="L1" s="6"/>
      <c r="M1" s="2"/>
      <c r="N1" s="2"/>
      <c r="O1" s="6" t="s">
        <v>10</v>
      </c>
      <c r="P1" s="6"/>
      <c r="Q1" s="6"/>
      <c r="R1" s="6"/>
      <c r="S1" s="6"/>
      <c r="T1" s="2"/>
      <c r="U1" s="2"/>
      <c r="V1" s="6" t="s">
        <v>11</v>
      </c>
      <c r="W1" s="6"/>
      <c r="X1" s="6"/>
      <c r="Y1" s="6"/>
      <c r="Z1" s="2"/>
    </row>
    <row r="2" spans="1:27" x14ac:dyDescent="0.35">
      <c r="C2" s="2" t="s">
        <v>6</v>
      </c>
      <c r="D2" s="2" t="s">
        <v>7</v>
      </c>
      <c r="E2" s="2" t="s">
        <v>6</v>
      </c>
      <c r="F2" s="2" t="s">
        <v>12</v>
      </c>
      <c r="G2" s="2" t="s">
        <v>15</v>
      </c>
      <c r="H2" s="2" t="s">
        <v>13</v>
      </c>
      <c r="I2" s="2" t="s">
        <v>6</v>
      </c>
      <c r="J2" s="2" t="s">
        <v>7</v>
      </c>
      <c r="K2" s="2" t="s">
        <v>6</v>
      </c>
      <c r="L2" s="2" t="s">
        <v>12</v>
      </c>
      <c r="M2" s="2" t="s">
        <v>15</v>
      </c>
      <c r="N2" s="2" t="s">
        <v>13</v>
      </c>
      <c r="O2" s="2" t="s">
        <v>6</v>
      </c>
      <c r="P2" s="2" t="s">
        <v>7</v>
      </c>
      <c r="Q2" s="2" t="s">
        <v>6</v>
      </c>
      <c r="R2" s="2" t="s">
        <v>12</v>
      </c>
      <c r="S2" s="2" t="s">
        <v>14</v>
      </c>
      <c r="T2" s="2" t="s">
        <v>15</v>
      </c>
      <c r="U2" s="2" t="s">
        <v>13</v>
      </c>
      <c r="V2" s="2" t="s">
        <v>6</v>
      </c>
      <c r="W2" s="2" t="s">
        <v>7</v>
      </c>
      <c r="X2" s="2" t="s">
        <v>6</v>
      </c>
      <c r="Y2" s="2" t="s">
        <v>12</v>
      </c>
      <c r="Z2" s="2" t="s">
        <v>15</v>
      </c>
      <c r="AA2" s="2" t="s">
        <v>13</v>
      </c>
    </row>
    <row r="3" spans="1:27" x14ac:dyDescent="0.35">
      <c r="A3" s="7" t="s">
        <v>5</v>
      </c>
      <c r="B3" t="s">
        <v>0</v>
      </c>
      <c r="C3" s="3">
        <v>0.60308653957310399</v>
      </c>
      <c r="D3" s="3">
        <f>INT(C3*200)</f>
        <v>120</v>
      </c>
      <c r="E3" s="3">
        <f>D3/200</f>
        <v>0.6</v>
      </c>
      <c r="F3" s="3">
        <v>0.289330678687646</v>
      </c>
      <c r="G3" s="3">
        <f>NORMDIST(F3-_xlfn.NORM.INV(0.9, 0, 1)*SQRT(1/(200-D3)+1/200),0,SQRT(1/(200-D3)+1/200),TRUE)-NORMDIST(_xlfn.NORM.INV(0.9, 0, 1)*SQRT(1/(200-D3)+1/200)-F3,0,SQRT(1/(200-D3)+1/200),TRUE)</f>
        <v>0.63484327567711096</v>
      </c>
      <c r="H3" s="3">
        <v>-41.5</v>
      </c>
      <c r="I3" s="3">
        <v>0.62779272610679504</v>
      </c>
      <c r="J3" s="3">
        <f>INT(I3*200)</f>
        <v>125</v>
      </c>
      <c r="K3" s="3">
        <f>J3/200</f>
        <v>0.625</v>
      </c>
      <c r="L3" s="3">
        <v>0.17741931729440699</v>
      </c>
      <c r="M3" s="3">
        <f>NORMDIST(L3-_xlfn.NORM.INV(0.9, 0, 1)*SQRT(1/(200-J3)+1/200),0,SQRT(1/(200-J3)+1/200),TRUE)-NORMDIST(_xlfn.NORM.INV(0.9, 0, 1)*SQRT(1/(200-J3)+1/200)-L3,0,SQRT(1/(200-J3)+1/200),TRUE)</f>
        <v>2.2957501233987487E-2</v>
      </c>
      <c r="N3" s="3">
        <v>-39.929042106978301</v>
      </c>
      <c r="O3" s="3">
        <v>0.63597636999999996</v>
      </c>
      <c r="P3" s="3">
        <f>INT(O3*200)</f>
        <v>127</v>
      </c>
      <c r="Q3" s="3">
        <f>P3/200</f>
        <v>0.63500000000000001</v>
      </c>
      <c r="R3" s="3">
        <v>0.13443517999999999</v>
      </c>
      <c r="S3" s="3">
        <v>0.415572</v>
      </c>
      <c r="T3" s="3">
        <f>NORMDIST(R3-_xlfn.NORM.INV(0.9, 0, 1)*SQRT(1/(200-P3)+1/200),0,SQRT(1/(200-P3)+1/200),TRUE)-NORMDIST(_xlfn.NORM.INV(0.9, 0, 1)*SQRT(1/(200-P3)+1/200)-R3,0,SQRT(1/(200-P3)+1/200),TRUE)</f>
        <v>-0.23462359784919512</v>
      </c>
      <c r="U3" s="3">
        <v>-36.592233027922198</v>
      </c>
      <c r="V3" s="3">
        <v>0.61082617806373796</v>
      </c>
      <c r="W3" s="3">
        <f>INT(V3*200)</f>
        <v>122</v>
      </c>
      <c r="X3" s="3">
        <f>W3/200</f>
        <v>0.61</v>
      </c>
      <c r="Y3" s="3">
        <v>0.29215468248483301</v>
      </c>
      <c r="Z3" s="3">
        <f>NORMDIST(Y3-_xlfn.NORM.INV(0.9, 0, 1)*SQRT(1/(200-W3)+1/200),0,SQRT(1/(200-W3)+1/200),TRUE)-NORMDIST(_xlfn.NORM.INV(0.9, 0, 1)*SQRT(1/(200-W3)+1/200)-Y3,0,SQRT(1/(200-W3)+1/200),TRUE)</f>
        <v>0.63558246019649212</v>
      </c>
      <c r="AA3" s="3">
        <v>-43.180047431317199</v>
      </c>
    </row>
    <row r="4" spans="1:27" x14ac:dyDescent="0.35">
      <c r="A4" s="7"/>
      <c r="B4" t="s">
        <v>1</v>
      </c>
      <c r="C4" s="3">
        <v>0.60489999999999999</v>
      </c>
      <c r="D4" s="3">
        <f t="shared" ref="D4:D12" si="0">INT(C4*200)</f>
        <v>120</v>
      </c>
      <c r="E4" s="3">
        <f t="shared" ref="E4:E12" si="1">D4/200</f>
        <v>0.6</v>
      </c>
      <c r="F4" s="3">
        <v>0.29049999999999998</v>
      </c>
      <c r="G4" s="3">
        <f t="shared" ref="G4:G12" si="2">NORMDIST(F4-_xlfn.NORM.INV(0.9, 0, 1)*SQRT(1/(200-D4)+1/200),0,SQRT(1/(200-D4)+1/200),TRUE)-NORMDIST(_xlfn.NORM.INV(0.9, 0, 1)*SQRT(1/(200-D4)+1/200)-F4,0,SQRT(1/(200-D4)+1/200),TRUE)</f>
        <v>0.63950486574009546</v>
      </c>
      <c r="H4" s="3">
        <v>-41.669835155550899</v>
      </c>
      <c r="I4" s="3">
        <v>0.63049999999999995</v>
      </c>
      <c r="J4" s="3">
        <f t="shared" ref="J4:J12" si="3">INT(I4*200)</f>
        <v>126</v>
      </c>
      <c r="K4" s="3">
        <f t="shared" ref="K4:K12" si="4">J4/200</f>
        <v>0.63</v>
      </c>
      <c r="L4" s="3">
        <v>0.1774</v>
      </c>
      <c r="M4" s="3">
        <f t="shared" ref="M4:M12" si="5">NORMDIST(L4-_xlfn.NORM.INV(0.9, 0, 1)*SQRT(1/(200-J4)+1/200),0,SQRT(1/(200-J4)+1/200),TRUE)-NORMDIST(_xlfn.NORM.INV(0.9, 0, 1)*SQRT(1/(200-J4)+1/200)-L4,0,SQRT(1/(200-J4)+1/200),TRUE)</f>
        <v>1.7745943547938792E-2</v>
      </c>
      <c r="N4" s="3">
        <v>-40.203835877720103</v>
      </c>
      <c r="O4" s="3">
        <v>0.625</v>
      </c>
      <c r="P4" s="3">
        <f t="shared" ref="P4:P12" si="6">INT(O4*200)</f>
        <v>125</v>
      </c>
      <c r="Q4" s="3">
        <f t="shared" ref="Q4:Q12" si="7">P4/200</f>
        <v>0.625</v>
      </c>
      <c r="R4" s="3">
        <v>2.4E-2</v>
      </c>
      <c r="S4" s="3">
        <v>0.64900000000000002</v>
      </c>
      <c r="T4" s="3">
        <f t="shared" ref="T4:T12" si="8">NORMDIST(R4-_xlfn.NORM.INV(0.9, 0, 1)*SQRT(1/(200-P4)+1/200),0,SQRT(1/(200-P4)+1/200),TRUE)-NORMDIST(_xlfn.NORM.INV(0.9, 0, 1)*SQRT(1/(200-P4)+1/200)-R4,0,SQRT(1/(200-P4)+1/200),TRUE)</f>
        <v>-0.730536898467393</v>
      </c>
      <c r="U4" s="3">
        <v>-39.917314206056901</v>
      </c>
      <c r="V4" s="3">
        <v>0.61160000000000003</v>
      </c>
      <c r="W4" s="3">
        <f t="shared" ref="W4:W12" si="9">INT(V4*200)</f>
        <v>122</v>
      </c>
      <c r="X4" s="3">
        <f t="shared" ref="X4:X12" si="10">W4/200</f>
        <v>0.61</v>
      </c>
      <c r="Y4" s="3">
        <v>0.29220000000000002</v>
      </c>
      <c r="Z4" s="3">
        <f t="shared" ref="Z4:Z12" si="11">NORMDIST(Y4-_xlfn.NORM.INV(0.9, 0, 1)*SQRT(1/(200-W4)+1/200),0,SQRT(1/(200-W4)+1/200),TRUE)-NORMDIST(_xlfn.NORM.INV(0.9, 0, 1)*SQRT(1/(200-W4)+1/200)-Y4,0,SQRT(1/(200-W4)+1/200),TRUE)</f>
        <v>0.63576195473025354</v>
      </c>
      <c r="AA4" s="3">
        <v>-43.180047431317199</v>
      </c>
    </row>
    <row r="5" spans="1:27" x14ac:dyDescent="0.35">
      <c r="A5" s="7"/>
      <c r="B5" t="s">
        <v>2</v>
      </c>
      <c r="C5" s="3">
        <v>0.61</v>
      </c>
      <c r="D5" s="3">
        <f t="shared" si="0"/>
        <v>122</v>
      </c>
      <c r="E5" s="3">
        <f t="shared" si="1"/>
        <v>0.61</v>
      </c>
      <c r="F5" s="3">
        <v>0.27050000000000002</v>
      </c>
      <c r="G5" s="3">
        <f t="shared" si="2"/>
        <v>0.54358585265403381</v>
      </c>
      <c r="H5" s="3">
        <v>-41.047491722944997</v>
      </c>
      <c r="I5" s="3">
        <v>0.63</v>
      </c>
      <c r="J5" s="3">
        <f t="shared" si="3"/>
        <v>126</v>
      </c>
      <c r="K5" s="3">
        <f t="shared" si="4"/>
        <v>0.63</v>
      </c>
      <c r="L5" s="3">
        <v>0.15870000000000001</v>
      </c>
      <c r="M5" s="3">
        <f t="shared" si="5"/>
        <v>-9.1706959146309774E-2</v>
      </c>
      <c r="N5" s="3">
        <v>-40.194654651606299</v>
      </c>
      <c r="O5" s="3">
        <v>0.63</v>
      </c>
      <c r="P5" s="3">
        <f t="shared" si="6"/>
        <v>126</v>
      </c>
      <c r="Q5" s="3">
        <f t="shared" si="7"/>
        <v>0.63</v>
      </c>
      <c r="R5" s="3">
        <v>0.11899999999999999</v>
      </c>
      <c r="S5" s="3">
        <v>0.59379999999999999</v>
      </c>
      <c r="T5" s="3">
        <f t="shared" si="8"/>
        <v>-0.31596669622263024</v>
      </c>
      <c r="U5" s="3">
        <v>-40.1946546516212</v>
      </c>
      <c r="V5" s="3">
        <v>0.61</v>
      </c>
      <c r="W5" s="3">
        <f t="shared" si="9"/>
        <v>122</v>
      </c>
      <c r="X5" s="3">
        <f t="shared" si="10"/>
        <v>0.61</v>
      </c>
      <c r="Y5" s="3">
        <v>0.2787</v>
      </c>
      <c r="Z5" s="3">
        <f t="shared" si="11"/>
        <v>0.5798670623463289</v>
      </c>
      <c r="AA5" s="3">
        <v>-42.233414440640601</v>
      </c>
    </row>
    <row r="6" spans="1:27" x14ac:dyDescent="0.35">
      <c r="A6" s="7"/>
      <c r="B6" t="s">
        <v>3</v>
      </c>
      <c r="C6" s="3">
        <v>0.6</v>
      </c>
      <c r="D6" s="3">
        <f t="shared" si="0"/>
        <v>120</v>
      </c>
      <c r="E6" s="3">
        <f t="shared" si="1"/>
        <v>0.6</v>
      </c>
      <c r="F6" s="3">
        <v>0.29170000000000001</v>
      </c>
      <c r="G6" s="3">
        <f t="shared" si="2"/>
        <v>0.64424974192565809</v>
      </c>
      <c r="H6" s="3">
        <v>-40.750290029095801</v>
      </c>
      <c r="I6" s="3">
        <v>0.625</v>
      </c>
      <c r="J6" s="3">
        <f t="shared" si="3"/>
        <v>125</v>
      </c>
      <c r="K6" s="3">
        <f t="shared" si="4"/>
        <v>0.625</v>
      </c>
      <c r="L6" s="3">
        <v>0.17599999999999999</v>
      </c>
      <c r="M6" s="3">
        <f t="shared" si="5"/>
        <v>1.4596148081824856E-2</v>
      </c>
      <c r="N6" s="3">
        <v>-39.923471080499503</v>
      </c>
      <c r="O6" s="3">
        <v>0.625</v>
      </c>
      <c r="P6" s="3">
        <f t="shared" si="6"/>
        <v>125</v>
      </c>
      <c r="Q6" s="3">
        <f t="shared" si="7"/>
        <v>0.625</v>
      </c>
      <c r="R6" s="3">
        <v>0.14399999999999999</v>
      </c>
      <c r="S6" s="3">
        <v>0.52929999999999999</v>
      </c>
      <c r="T6" s="3">
        <f t="shared" si="8"/>
        <v>-0.17260289857383487</v>
      </c>
      <c r="U6" s="3">
        <v>-40.1946546516212</v>
      </c>
      <c r="V6" s="3">
        <v>0.60499999999999998</v>
      </c>
      <c r="W6" s="3">
        <f t="shared" si="9"/>
        <v>121</v>
      </c>
      <c r="X6" s="3">
        <f t="shared" si="10"/>
        <v>0.60499999999999998</v>
      </c>
      <c r="Y6" s="3">
        <v>0.2893</v>
      </c>
      <c r="Z6" s="3">
        <f t="shared" si="11"/>
        <v>0.62949663263396949</v>
      </c>
      <c r="AA6" s="3">
        <v>-42.696803678441398</v>
      </c>
    </row>
    <row r="7" spans="1:27" x14ac:dyDescent="0.35">
      <c r="C7" s="6" t="s">
        <v>8</v>
      </c>
      <c r="D7" s="6"/>
      <c r="E7" s="6"/>
      <c r="F7" s="6"/>
      <c r="G7" s="2"/>
      <c r="H7" s="2"/>
      <c r="I7" s="6" t="s">
        <v>9</v>
      </c>
      <c r="J7" s="6"/>
      <c r="K7" s="6"/>
      <c r="L7" s="6"/>
      <c r="M7" s="2"/>
      <c r="N7" s="2"/>
      <c r="O7" s="6" t="s">
        <v>10</v>
      </c>
      <c r="P7" s="6"/>
      <c r="Q7" s="6"/>
      <c r="R7" s="6"/>
      <c r="S7" s="6"/>
      <c r="T7" s="2"/>
      <c r="U7" s="2"/>
      <c r="V7" s="6" t="s">
        <v>11</v>
      </c>
      <c r="W7" s="6"/>
      <c r="X7" s="6"/>
      <c r="Y7" s="6"/>
      <c r="Z7" s="2"/>
    </row>
    <row r="8" spans="1:27" x14ac:dyDescent="0.35">
      <c r="C8" s="2" t="s">
        <v>6</v>
      </c>
      <c r="D8" s="2" t="s">
        <v>7</v>
      </c>
      <c r="E8" s="2" t="s">
        <v>6</v>
      </c>
      <c r="F8" s="2" t="s">
        <v>12</v>
      </c>
      <c r="G8" s="2" t="s">
        <v>15</v>
      </c>
      <c r="H8" s="2" t="s">
        <v>13</v>
      </c>
      <c r="I8" s="2" t="s">
        <v>6</v>
      </c>
      <c r="J8" s="2" t="s">
        <v>7</v>
      </c>
      <c r="K8" s="2" t="s">
        <v>6</v>
      </c>
      <c r="L8" s="2" t="s">
        <v>12</v>
      </c>
      <c r="M8" s="2" t="s">
        <v>15</v>
      </c>
      <c r="N8" s="2" t="s">
        <v>13</v>
      </c>
      <c r="O8" s="2" t="s">
        <v>6</v>
      </c>
      <c r="P8" s="2" t="s">
        <v>7</v>
      </c>
      <c r="Q8" s="2" t="s">
        <v>6</v>
      </c>
      <c r="R8" s="2" t="s">
        <v>12</v>
      </c>
      <c r="S8" s="2" t="s">
        <v>14</v>
      </c>
      <c r="T8" s="2" t="s">
        <v>15</v>
      </c>
      <c r="U8" s="2" t="s">
        <v>13</v>
      </c>
      <c r="V8" s="2" t="s">
        <v>6</v>
      </c>
      <c r="W8" s="2" t="s">
        <v>7</v>
      </c>
      <c r="X8" s="2" t="s">
        <v>6</v>
      </c>
      <c r="Y8" s="2" t="s">
        <v>12</v>
      </c>
      <c r="Z8" s="2" t="s">
        <v>15</v>
      </c>
      <c r="AA8" s="2" t="s">
        <v>13</v>
      </c>
    </row>
    <row r="9" spans="1:27" x14ac:dyDescent="0.35">
      <c r="A9" s="7" t="s">
        <v>4</v>
      </c>
      <c r="B9" t="s">
        <v>0</v>
      </c>
      <c r="C9" s="3">
        <v>0.49977762551667299</v>
      </c>
      <c r="D9" s="3">
        <f t="shared" si="0"/>
        <v>99</v>
      </c>
      <c r="E9" s="3">
        <f t="shared" si="1"/>
        <v>0.495</v>
      </c>
      <c r="F9" s="3">
        <v>0.28241984464238101</v>
      </c>
      <c r="G9" s="3">
        <f t="shared" si="2"/>
        <v>0.69794900214703492</v>
      </c>
      <c r="H9" s="3">
        <v>17.720882784861399</v>
      </c>
      <c r="I9" s="3">
        <v>0.49450791427401802</v>
      </c>
      <c r="J9" s="3">
        <f t="shared" si="3"/>
        <v>98</v>
      </c>
      <c r="K9" s="3">
        <f t="shared" si="4"/>
        <v>0.49</v>
      </c>
      <c r="L9" s="3">
        <v>0.22604970209427799</v>
      </c>
      <c r="M9" s="3">
        <f t="shared" si="5"/>
        <v>0.43560069790961164</v>
      </c>
      <c r="N9" s="3">
        <v>18.788928414670998</v>
      </c>
      <c r="O9" s="3">
        <v>0.50681800020744605</v>
      </c>
      <c r="P9" s="3">
        <f t="shared" si="6"/>
        <v>101</v>
      </c>
      <c r="Q9" s="3">
        <f t="shared" si="7"/>
        <v>0.505</v>
      </c>
      <c r="R9" s="3">
        <v>0.28480289635202899</v>
      </c>
      <c r="S9" s="3">
        <v>0.35605618500495101</v>
      </c>
      <c r="T9" s="3">
        <f t="shared" si="8"/>
        <v>0.69982772313187036</v>
      </c>
      <c r="U9" s="3">
        <v>602.00750942280501</v>
      </c>
      <c r="V9" s="3">
        <v>0.50117726494515702</v>
      </c>
      <c r="W9" s="3">
        <f t="shared" si="9"/>
        <v>100</v>
      </c>
      <c r="X9" s="3">
        <f t="shared" si="10"/>
        <v>0.5</v>
      </c>
      <c r="Y9" s="3">
        <v>0.28676531377485998</v>
      </c>
      <c r="Z9" s="3">
        <f t="shared" si="11"/>
        <v>0.71079962909885164</v>
      </c>
      <c r="AA9">
        <v>16.2675684325982</v>
      </c>
    </row>
    <row r="10" spans="1:27" x14ac:dyDescent="0.35">
      <c r="A10" s="7"/>
      <c r="B10" t="s">
        <v>1</v>
      </c>
      <c r="C10" s="3">
        <v>0.505</v>
      </c>
      <c r="D10" s="3">
        <f t="shared" si="0"/>
        <v>101</v>
      </c>
      <c r="E10" s="3">
        <f t="shared" si="1"/>
        <v>0.505</v>
      </c>
      <c r="F10" s="3">
        <v>0.2772</v>
      </c>
      <c r="G10" s="3">
        <f t="shared" si="2"/>
        <v>0.67004007232075913</v>
      </c>
      <c r="H10" s="3">
        <v>17.2023499603111</v>
      </c>
      <c r="I10" s="3">
        <v>0.495</v>
      </c>
      <c r="J10" s="3">
        <f t="shared" si="3"/>
        <v>99</v>
      </c>
      <c r="K10" s="3">
        <f t="shared" si="4"/>
        <v>0.495</v>
      </c>
      <c r="L10" s="3">
        <v>0.22220000000000001</v>
      </c>
      <c r="M10" s="3">
        <f t="shared" si="5"/>
        <v>0.40992081513794876</v>
      </c>
      <c r="N10" s="3">
        <v>18.7453140369051</v>
      </c>
      <c r="O10" s="3">
        <v>0.505</v>
      </c>
      <c r="P10" s="3">
        <f t="shared" si="6"/>
        <v>101</v>
      </c>
      <c r="Q10" s="3">
        <f t="shared" si="7"/>
        <v>0.505</v>
      </c>
      <c r="R10" s="3">
        <v>0.2772</v>
      </c>
      <c r="S10" s="3">
        <v>0.31950000000000001</v>
      </c>
      <c r="T10" s="3">
        <f t="shared" si="8"/>
        <v>0.67004007232075913</v>
      </c>
      <c r="U10" s="3">
        <v>807.78254550047495</v>
      </c>
      <c r="V10" s="3">
        <v>0.505</v>
      </c>
      <c r="W10" s="3">
        <f t="shared" si="9"/>
        <v>101</v>
      </c>
      <c r="X10" s="3">
        <f t="shared" si="10"/>
        <v>0.505</v>
      </c>
      <c r="Y10" s="3">
        <v>0.28710000000000002</v>
      </c>
      <c r="Z10" s="3">
        <f t="shared" si="11"/>
        <v>0.7084635055892976</v>
      </c>
      <c r="AA10">
        <v>17.000421943050601</v>
      </c>
    </row>
    <row r="11" spans="1:27" x14ac:dyDescent="0.35">
      <c r="A11" s="7"/>
      <c r="B11" t="s">
        <v>2</v>
      </c>
      <c r="C11" s="3">
        <v>0.49</v>
      </c>
      <c r="D11" s="3">
        <f t="shared" si="0"/>
        <v>98</v>
      </c>
      <c r="E11" s="3">
        <f t="shared" si="1"/>
        <v>0.49</v>
      </c>
      <c r="F11" s="3">
        <v>0.27550000000000002</v>
      </c>
      <c r="G11" s="3">
        <f t="shared" si="2"/>
        <v>0.67426680568703179</v>
      </c>
      <c r="H11" s="3">
        <v>17.2821683265757</v>
      </c>
      <c r="I11" s="3">
        <v>0.49</v>
      </c>
      <c r="J11" s="3">
        <f t="shared" si="3"/>
        <v>98</v>
      </c>
      <c r="K11" s="3">
        <f t="shared" si="4"/>
        <v>0.49</v>
      </c>
      <c r="L11" s="3">
        <v>0.22450000000000001</v>
      </c>
      <c r="M11" s="3">
        <f t="shared" si="5"/>
        <v>0.42696178895750325</v>
      </c>
      <c r="N11" s="3">
        <v>18.659228283497299</v>
      </c>
      <c r="O11" s="3">
        <v>0.505</v>
      </c>
      <c r="P11" s="3">
        <f t="shared" si="6"/>
        <v>101</v>
      </c>
      <c r="Q11" s="3">
        <f t="shared" si="7"/>
        <v>0.505</v>
      </c>
      <c r="R11" s="3">
        <v>0.2772</v>
      </c>
      <c r="S11" s="3">
        <v>0.83009999999999995</v>
      </c>
      <c r="T11" s="3">
        <f t="shared" si="8"/>
        <v>0.67004007232075913</v>
      </c>
      <c r="U11" s="3">
        <v>54.407997410208502</v>
      </c>
      <c r="V11" s="3">
        <v>0.52</v>
      </c>
      <c r="W11" s="3">
        <f t="shared" si="9"/>
        <v>104</v>
      </c>
      <c r="X11" s="3">
        <f t="shared" si="10"/>
        <v>0.52</v>
      </c>
      <c r="Y11" s="3">
        <v>0.28849999999999998</v>
      </c>
      <c r="Z11" s="3">
        <f t="shared" si="11"/>
        <v>0.70258400818407396</v>
      </c>
      <c r="AA11">
        <v>20.898793732422298</v>
      </c>
    </row>
    <row r="12" spans="1:27" x14ac:dyDescent="0.35">
      <c r="A12" s="7"/>
      <c r="B12" t="s">
        <v>3</v>
      </c>
      <c r="C12" s="3">
        <v>0.5</v>
      </c>
      <c r="D12" s="3">
        <f t="shared" si="0"/>
        <v>100</v>
      </c>
      <c r="E12" s="3">
        <f t="shared" si="1"/>
        <v>0.5</v>
      </c>
      <c r="F12" s="3">
        <v>0.28000000000000003</v>
      </c>
      <c r="G12" s="3">
        <f t="shared" si="2"/>
        <v>0.68492922231990283</v>
      </c>
      <c r="H12" s="3">
        <v>17.030633901952001</v>
      </c>
      <c r="I12" s="3">
        <v>0.49</v>
      </c>
      <c r="J12" s="3">
        <f t="shared" si="3"/>
        <v>98</v>
      </c>
      <c r="K12" s="3">
        <f t="shared" si="4"/>
        <v>0.49</v>
      </c>
      <c r="L12" s="3">
        <v>0.22450000000000001</v>
      </c>
      <c r="M12" s="3">
        <f t="shared" si="5"/>
        <v>0.42696178895750325</v>
      </c>
      <c r="N12" s="3">
        <v>18.659228283497299</v>
      </c>
      <c r="O12" s="3">
        <v>0.5</v>
      </c>
      <c r="P12" s="3">
        <f t="shared" si="6"/>
        <v>100</v>
      </c>
      <c r="Q12" s="3">
        <f t="shared" si="7"/>
        <v>0.5</v>
      </c>
      <c r="R12" s="3">
        <v>0.28000000000000003</v>
      </c>
      <c r="S12" s="3">
        <v>0.51839999999999997</v>
      </c>
      <c r="T12" s="3">
        <f t="shared" si="8"/>
        <v>0.68492922231990283</v>
      </c>
      <c r="U12" s="3">
        <v>63.249698804315301</v>
      </c>
      <c r="V12" s="3">
        <v>0.505</v>
      </c>
      <c r="W12" s="3">
        <f t="shared" si="9"/>
        <v>101</v>
      </c>
      <c r="X12" s="3">
        <f t="shared" si="10"/>
        <v>0.505</v>
      </c>
      <c r="Y12" s="3">
        <v>0.28710000000000002</v>
      </c>
      <c r="Z12" s="3">
        <f t="shared" si="11"/>
        <v>0.7084635055892976</v>
      </c>
      <c r="AA12">
        <v>17.000421943050601</v>
      </c>
    </row>
  </sheetData>
  <mergeCells count="10">
    <mergeCell ref="V1:Y1"/>
    <mergeCell ref="A9:A12"/>
    <mergeCell ref="O1:S1"/>
    <mergeCell ref="A3:A6"/>
    <mergeCell ref="C1:F1"/>
    <mergeCell ref="I1:L1"/>
    <mergeCell ref="C7:F7"/>
    <mergeCell ref="I7:L7"/>
    <mergeCell ref="O7:S7"/>
    <mergeCell ref="V7:Y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E60C8-E189-41E4-892C-801DC13E55B4}">
  <dimension ref="A1:W11"/>
  <sheetViews>
    <sheetView workbookViewId="0">
      <selection activeCell="G1" sqref="G1:G1048576"/>
    </sheetView>
  </sheetViews>
  <sheetFormatPr defaultRowHeight="14.5" x14ac:dyDescent="0.35"/>
  <cols>
    <col min="1" max="1" width="9.08984375" bestFit="1" customWidth="1"/>
    <col min="2" max="2" width="13.453125" bestFit="1" customWidth="1"/>
    <col min="3" max="3" width="6.36328125" style="1" bestFit="1" customWidth="1"/>
    <col min="4" max="4" width="8.36328125" style="1" bestFit="1" customWidth="1"/>
    <col min="5" max="5" width="6.36328125" style="1" bestFit="1" customWidth="1"/>
    <col min="6" max="6" width="17.26953125" bestFit="1" customWidth="1"/>
    <col min="7" max="7" width="8" bestFit="1" customWidth="1"/>
    <col min="8" max="8" width="6.36328125" bestFit="1" customWidth="1"/>
    <col min="9" max="9" width="8.36328125" bestFit="1" customWidth="1"/>
    <col min="10" max="10" width="6.36328125" bestFit="1" customWidth="1"/>
    <col min="11" max="11" width="17.26953125" bestFit="1" customWidth="1"/>
    <col min="12" max="12" width="8" bestFit="1" customWidth="1"/>
    <col min="13" max="13" width="6.36328125" bestFit="1" customWidth="1"/>
    <col min="14" max="14" width="8.36328125" bestFit="1" customWidth="1"/>
    <col min="15" max="15" width="6.36328125" bestFit="1" customWidth="1"/>
    <col min="16" max="16" width="17.26953125" bestFit="1" customWidth="1"/>
    <col min="17" max="17" width="6.36328125" bestFit="1" customWidth="1"/>
    <col min="18" max="18" width="8.36328125" bestFit="1" customWidth="1"/>
    <col min="19" max="19" width="6.36328125" bestFit="1" customWidth="1"/>
    <col min="20" max="20" width="8.36328125" bestFit="1" customWidth="1"/>
    <col min="21" max="21" width="6.36328125" bestFit="1" customWidth="1"/>
    <col min="22" max="22" width="17.26953125" bestFit="1" customWidth="1"/>
    <col min="23" max="23" width="11.81640625" bestFit="1" customWidth="1"/>
  </cols>
  <sheetData>
    <row r="1" spans="1:23" x14ac:dyDescent="0.35">
      <c r="C1" s="6" t="s">
        <v>8</v>
      </c>
      <c r="D1" s="6"/>
      <c r="E1" s="6"/>
      <c r="F1" s="6"/>
      <c r="G1" s="2"/>
      <c r="H1" s="6" t="s">
        <v>9</v>
      </c>
      <c r="I1" s="6"/>
      <c r="J1" s="6"/>
      <c r="K1" s="6"/>
      <c r="L1" s="2"/>
      <c r="M1" s="6" t="s">
        <v>10</v>
      </c>
      <c r="N1" s="6"/>
      <c r="O1" s="6"/>
      <c r="P1" s="6"/>
      <c r="Q1" s="6"/>
      <c r="R1" s="2"/>
      <c r="S1" s="6" t="s">
        <v>11</v>
      </c>
      <c r="T1" s="6"/>
      <c r="U1" s="6"/>
      <c r="V1" s="6"/>
    </row>
    <row r="2" spans="1:23" x14ac:dyDescent="0.35">
      <c r="C2" s="2" t="s">
        <v>6</v>
      </c>
      <c r="D2" s="2" t="s">
        <v>7</v>
      </c>
      <c r="E2" s="2" t="s">
        <v>6</v>
      </c>
      <c r="F2" s="2" t="s">
        <v>12</v>
      </c>
      <c r="G2" s="2" t="s">
        <v>13</v>
      </c>
      <c r="H2" s="2" t="s">
        <v>6</v>
      </c>
      <c r="I2" s="2" t="s">
        <v>7</v>
      </c>
      <c r="J2" s="2" t="s">
        <v>6</v>
      </c>
      <c r="K2" s="2" t="s">
        <v>12</v>
      </c>
      <c r="L2" s="2" t="s">
        <v>13</v>
      </c>
      <c r="M2" s="2" t="s">
        <v>6</v>
      </c>
      <c r="N2" s="2" t="s">
        <v>7</v>
      </c>
      <c r="O2" s="2" t="s">
        <v>6</v>
      </c>
      <c r="P2" s="2" t="s">
        <v>12</v>
      </c>
      <c r="Q2" s="2" t="s">
        <v>14</v>
      </c>
      <c r="R2" s="2" t="s">
        <v>13</v>
      </c>
      <c r="S2" s="2" t="s">
        <v>6</v>
      </c>
      <c r="T2" s="2" t="s">
        <v>7</v>
      </c>
      <c r="U2" s="2" t="s">
        <v>6</v>
      </c>
      <c r="V2" s="2" t="s">
        <v>12</v>
      </c>
      <c r="W2" s="2" t="s">
        <v>13</v>
      </c>
    </row>
    <row r="3" spans="1:23" x14ac:dyDescent="0.35">
      <c r="A3" s="7" t="s">
        <v>5</v>
      </c>
      <c r="B3" t="s">
        <v>0</v>
      </c>
      <c r="C3" s="3">
        <v>0.60308653957310399</v>
      </c>
      <c r="D3" s="3">
        <f>INT(C3*200)</f>
        <v>120</v>
      </c>
      <c r="E3" s="3">
        <f>D3/200</f>
        <v>0.6</v>
      </c>
      <c r="F3" s="3">
        <v>0.289330678687646</v>
      </c>
      <c r="G3" s="3">
        <v>-41.5</v>
      </c>
      <c r="H3" s="3">
        <v>0.62779272610679504</v>
      </c>
      <c r="I3" s="3">
        <f>INT(H3*200)</f>
        <v>125</v>
      </c>
      <c r="J3" s="3">
        <f>I3/200</f>
        <v>0.625</v>
      </c>
      <c r="K3" s="3">
        <v>0.17741931729440699</v>
      </c>
      <c r="L3" s="3">
        <v>-39.929042106978301</v>
      </c>
      <c r="M3" s="3">
        <v>0.63597636999999996</v>
      </c>
      <c r="N3" s="3">
        <f>INT(M3*200)</f>
        <v>127</v>
      </c>
      <c r="O3" s="3">
        <f>N3/200</f>
        <v>0.63500000000000001</v>
      </c>
      <c r="P3" s="3">
        <v>0.13443517999999999</v>
      </c>
      <c r="Q3" s="3">
        <v>0.415572</v>
      </c>
      <c r="R3" s="3">
        <v>-36.592233027922198</v>
      </c>
      <c r="S3" s="3">
        <v>0.61082617806373796</v>
      </c>
      <c r="T3" s="3">
        <f>INT(S3*200)</f>
        <v>122</v>
      </c>
      <c r="U3" s="3">
        <f>T3/200</f>
        <v>0.61</v>
      </c>
      <c r="V3" s="3">
        <v>0.29215468248483301</v>
      </c>
      <c r="W3" s="3">
        <v>-43.180047431317199</v>
      </c>
    </row>
    <row r="4" spans="1:23" x14ac:dyDescent="0.35">
      <c r="A4" s="7"/>
      <c r="B4" t="s">
        <v>1</v>
      </c>
      <c r="C4" s="3">
        <v>0.60489999999999999</v>
      </c>
      <c r="D4" s="3">
        <f t="shared" ref="D4:D11" si="0">INT(C4*200)</f>
        <v>120</v>
      </c>
      <c r="E4" s="3">
        <f t="shared" ref="E4:E11" si="1">D4/200</f>
        <v>0.6</v>
      </c>
      <c r="F4" s="3">
        <v>0.29049999999999998</v>
      </c>
      <c r="G4" s="3">
        <v>-41.669835155550899</v>
      </c>
      <c r="H4" s="3">
        <v>0.63049999999999995</v>
      </c>
      <c r="I4" s="3">
        <f t="shared" ref="I4:I11" si="2">INT(H4*200)</f>
        <v>126</v>
      </c>
      <c r="J4" s="3">
        <f t="shared" ref="J4:J11" si="3">I4/200</f>
        <v>0.63</v>
      </c>
      <c r="K4" s="3">
        <v>0.1774</v>
      </c>
      <c r="L4" s="3">
        <v>-40.203835877720103</v>
      </c>
      <c r="M4" s="3">
        <v>0.625</v>
      </c>
      <c r="N4" s="3">
        <f t="shared" ref="N4:N11" si="4">INT(M4*200)</f>
        <v>125</v>
      </c>
      <c r="O4" s="3">
        <f t="shared" ref="O4:O11" si="5">N4/200</f>
        <v>0.625</v>
      </c>
      <c r="P4" s="3">
        <v>2.4E-2</v>
      </c>
      <c r="Q4" s="3">
        <v>0.64900000000000002</v>
      </c>
      <c r="R4" s="3">
        <v>-39.917314206056901</v>
      </c>
      <c r="S4" s="3">
        <v>0.61160000000000003</v>
      </c>
      <c r="T4" s="3">
        <f t="shared" ref="T4:T11" si="6">INT(S4*200)</f>
        <v>122</v>
      </c>
      <c r="U4" s="3">
        <f t="shared" ref="U4:U11" si="7">T4/200</f>
        <v>0.61</v>
      </c>
      <c r="V4" s="3">
        <v>0.29220000000000002</v>
      </c>
      <c r="W4" s="3">
        <v>-43.180047431317199</v>
      </c>
    </row>
    <row r="5" spans="1:23" x14ac:dyDescent="0.35">
      <c r="A5" s="7"/>
      <c r="B5" t="s">
        <v>2</v>
      </c>
      <c r="C5" s="3">
        <v>0.61</v>
      </c>
      <c r="D5" s="3">
        <f t="shared" si="0"/>
        <v>122</v>
      </c>
      <c r="E5" s="3">
        <f t="shared" si="1"/>
        <v>0.61</v>
      </c>
      <c r="F5" s="3">
        <v>0.27050000000000002</v>
      </c>
      <c r="G5" s="3">
        <v>-41.047491722944997</v>
      </c>
      <c r="H5" s="3">
        <v>0.63</v>
      </c>
      <c r="I5" s="3">
        <f t="shared" si="2"/>
        <v>126</v>
      </c>
      <c r="J5" s="3">
        <f t="shared" si="3"/>
        <v>0.63</v>
      </c>
      <c r="K5" s="3">
        <v>0.15870000000000001</v>
      </c>
      <c r="L5" s="3">
        <v>-40.194654651606299</v>
      </c>
      <c r="M5" s="3">
        <v>0.63</v>
      </c>
      <c r="N5" s="3">
        <f t="shared" si="4"/>
        <v>126</v>
      </c>
      <c r="O5" s="3">
        <f t="shared" si="5"/>
        <v>0.63</v>
      </c>
      <c r="P5" s="3">
        <v>0.11899999999999999</v>
      </c>
      <c r="Q5" s="3">
        <v>0.59379999999999999</v>
      </c>
      <c r="R5" s="3">
        <v>-40.1946546516212</v>
      </c>
      <c r="S5" s="3">
        <v>0.61</v>
      </c>
      <c r="T5" s="3">
        <f t="shared" si="6"/>
        <v>122</v>
      </c>
      <c r="U5" s="3">
        <f t="shared" si="7"/>
        <v>0.61</v>
      </c>
      <c r="V5" s="3">
        <v>0.2787</v>
      </c>
      <c r="W5" s="3">
        <v>-42.233414440640601</v>
      </c>
    </row>
    <row r="6" spans="1:23" x14ac:dyDescent="0.35">
      <c r="A6" s="7"/>
      <c r="B6" t="s">
        <v>3</v>
      </c>
      <c r="C6" s="3">
        <v>0.6</v>
      </c>
      <c r="D6" s="3">
        <f t="shared" si="0"/>
        <v>120</v>
      </c>
      <c r="E6" s="3">
        <f t="shared" si="1"/>
        <v>0.6</v>
      </c>
      <c r="F6" s="3">
        <v>0.29170000000000001</v>
      </c>
      <c r="G6" s="3">
        <v>-40.750290029095801</v>
      </c>
      <c r="H6" s="3">
        <v>0.625</v>
      </c>
      <c r="I6" s="3">
        <f t="shared" si="2"/>
        <v>125</v>
      </c>
      <c r="J6" s="3">
        <f t="shared" si="3"/>
        <v>0.625</v>
      </c>
      <c r="K6" s="3">
        <v>0.17599999999999999</v>
      </c>
      <c r="L6" s="3">
        <v>-39.923471080499503</v>
      </c>
      <c r="M6" s="3">
        <v>0.625</v>
      </c>
      <c r="N6" s="3">
        <f t="shared" si="4"/>
        <v>125</v>
      </c>
      <c r="O6" s="3">
        <f t="shared" si="5"/>
        <v>0.625</v>
      </c>
      <c r="P6" s="3">
        <v>0.14399999999999999</v>
      </c>
      <c r="Q6" s="3">
        <v>0.52929999999999999</v>
      </c>
      <c r="R6" s="3">
        <v>-40.1946546516212</v>
      </c>
      <c r="S6" s="3">
        <v>0.60499999999999998</v>
      </c>
      <c r="T6" s="3">
        <f t="shared" si="6"/>
        <v>121</v>
      </c>
      <c r="U6" s="3">
        <f t="shared" si="7"/>
        <v>0.60499999999999998</v>
      </c>
      <c r="V6" s="3">
        <v>0.2893</v>
      </c>
      <c r="W6" s="3">
        <v>-42.696803678441398</v>
      </c>
    </row>
    <row r="7" spans="1:23" x14ac:dyDescent="0.35">
      <c r="C7" s="6">
        <v>1</v>
      </c>
      <c r="D7" s="6"/>
      <c r="E7" s="6"/>
      <c r="F7" s="6"/>
      <c r="G7" s="2"/>
      <c r="H7" s="6">
        <v>2</v>
      </c>
      <c r="I7" s="6"/>
      <c r="J7" s="6"/>
      <c r="K7" s="6"/>
      <c r="L7" s="2"/>
      <c r="M7" s="6">
        <v>3</v>
      </c>
      <c r="N7" s="6"/>
      <c r="O7" s="6"/>
      <c r="P7" s="6"/>
      <c r="Q7" s="6"/>
      <c r="R7" s="2"/>
      <c r="S7" s="6">
        <v>4</v>
      </c>
      <c r="T7" s="6"/>
      <c r="U7" s="6"/>
      <c r="V7" s="6"/>
    </row>
    <row r="8" spans="1:23" x14ac:dyDescent="0.35">
      <c r="A8" s="7" t="s">
        <v>4</v>
      </c>
      <c r="B8" t="s">
        <v>0</v>
      </c>
      <c r="C8" s="4">
        <v>0.50703171000000002</v>
      </c>
      <c r="D8" s="4">
        <f t="shared" si="0"/>
        <v>101</v>
      </c>
      <c r="E8" s="4">
        <f t="shared" si="1"/>
        <v>0.505</v>
      </c>
      <c r="F8" s="4">
        <v>0.2826456</v>
      </c>
      <c r="G8" s="4">
        <v>16.889812905300701</v>
      </c>
      <c r="H8" s="4">
        <v>0.49584081000000002</v>
      </c>
      <c r="I8" s="4">
        <f t="shared" si="2"/>
        <v>99</v>
      </c>
      <c r="J8" s="4">
        <f t="shared" si="3"/>
        <v>0.495</v>
      </c>
      <c r="K8" s="4">
        <v>0.22605105</v>
      </c>
      <c r="L8" s="4">
        <v>18.591088415558001</v>
      </c>
      <c r="M8" s="4">
        <v>0.51457469</v>
      </c>
      <c r="N8" s="4">
        <f t="shared" si="4"/>
        <v>102</v>
      </c>
      <c r="O8" s="4">
        <f t="shared" si="5"/>
        <v>0.51</v>
      </c>
      <c r="P8" s="4">
        <v>0.28441482000000001</v>
      </c>
      <c r="Q8" s="4">
        <v>0.56827205999999997</v>
      </c>
      <c r="R8" s="4">
        <v>15.7107318201057</v>
      </c>
      <c r="S8" s="4">
        <v>0.49840677</v>
      </c>
      <c r="T8" s="4">
        <f t="shared" si="6"/>
        <v>99</v>
      </c>
      <c r="U8" s="4">
        <f t="shared" si="7"/>
        <v>0.495</v>
      </c>
      <c r="V8" s="4">
        <v>0.28676055</v>
      </c>
      <c r="W8" s="5">
        <v>16.122241366191599</v>
      </c>
    </row>
    <row r="9" spans="1:23" x14ac:dyDescent="0.35">
      <c r="A9" s="7"/>
      <c r="B9" t="s">
        <v>1</v>
      </c>
      <c r="C9" s="3">
        <v>0.505</v>
      </c>
      <c r="D9" s="3">
        <f t="shared" si="0"/>
        <v>101</v>
      </c>
      <c r="E9" s="3">
        <f t="shared" si="1"/>
        <v>0.505</v>
      </c>
      <c r="F9" s="3">
        <v>0.2772</v>
      </c>
      <c r="G9" s="3">
        <v>17.2023499603111</v>
      </c>
      <c r="H9" s="3">
        <v>0.495</v>
      </c>
      <c r="I9" s="3">
        <f t="shared" si="2"/>
        <v>99</v>
      </c>
      <c r="J9" s="3">
        <f t="shared" si="3"/>
        <v>0.495</v>
      </c>
      <c r="K9" s="3">
        <v>0.22220000000000001</v>
      </c>
      <c r="L9" s="3">
        <v>18.7453140369051</v>
      </c>
      <c r="M9" s="3">
        <v>0.505</v>
      </c>
      <c r="N9" s="3">
        <f t="shared" si="4"/>
        <v>101</v>
      </c>
      <c r="O9" s="3">
        <f t="shared" si="5"/>
        <v>0.505</v>
      </c>
      <c r="P9" s="3">
        <v>0.2772</v>
      </c>
      <c r="Q9" s="3">
        <v>0.31950000000000001</v>
      </c>
      <c r="R9" s="3">
        <v>807.78254550047495</v>
      </c>
      <c r="S9" s="3">
        <v>0.505</v>
      </c>
      <c r="T9" s="3">
        <f t="shared" si="6"/>
        <v>101</v>
      </c>
      <c r="U9" s="3">
        <f t="shared" si="7"/>
        <v>0.505</v>
      </c>
      <c r="V9" s="3">
        <v>0.28710000000000002</v>
      </c>
      <c r="W9">
        <v>17.000421943050601</v>
      </c>
    </row>
    <row r="10" spans="1:23" x14ac:dyDescent="0.35">
      <c r="A10" s="7"/>
      <c r="B10" t="s">
        <v>2</v>
      </c>
      <c r="C10" s="3">
        <v>0.49</v>
      </c>
      <c r="D10" s="3">
        <f t="shared" si="0"/>
        <v>98</v>
      </c>
      <c r="E10" s="3">
        <f t="shared" si="1"/>
        <v>0.49</v>
      </c>
      <c r="F10" s="3">
        <v>0.27550000000000002</v>
      </c>
      <c r="G10" s="3">
        <v>17.2821683265757</v>
      </c>
      <c r="H10" s="3">
        <v>0.49</v>
      </c>
      <c r="I10" s="3">
        <f t="shared" si="2"/>
        <v>98</v>
      </c>
      <c r="J10" s="3">
        <f t="shared" si="3"/>
        <v>0.49</v>
      </c>
      <c r="K10" s="3">
        <v>0.22450000000000001</v>
      </c>
      <c r="L10" s="3">
        <v>18.659228283497299</v>
      </c>
      <c r="M10" s="3">
        <v>0.505</v>
      </c>
      <c r="N10" s="3">
        <f t="shared" si="4"/>
        <v>101</v>
      </c>
      <c r="O10" s="3">
        <f t="shared" si="5"/>
        <v>0.505</v>
      </c>
      <c r="P10" s="3">
        <v>0.2772</v>
      </c>
      <c r="Q10" s="3">
        <v>0.83009999999999995</v>
      </c>
      <c r="R10" s="3">
        <v>54.407997410208502</v>
      </c>
      <c r="S10" s="3">
        <v>0.52</v>
      </c>
      <c r="T10" s="3">
        <f t="shared" si="6"/>
        <v>104</v>
      </c>
      <c r="U10" s="3">
        <f t="shared" si="7"/>
        <v>0.52</v>
      </c>
      <c r="V10" s="3">
        <v>0.28849999999999998</v>
      </c>
      <c r="W10">
        <v>20.898793732422298</v>
      </c>
    </row>
    <row r="11" spans="1:23" x14ac:dyDescent="0.35">
      <c r="A11" s="7"/>
      <c r="B11" t="s">
        <v>3</v>
      </c>
      <c r="C11" s="3">
        <v>0.5</v>
      </c>
      <c r="D11" s="3">
        <f t="shared" si="0"/>
        <v>100</v>
      </c>
      <c r="E11" s="3">
        <f t="shared" si="1"/>
        <v>0.5</v>
      </c>
      <c r="F11" s="3">
        <v>0.28000000000000003</v>
      </c>
      <c r="G11" s="3">
        <v>17.030633901952001</v>
      </c>
      <c r="H11" s="3">
        <v>0.49</v>
      </c>
      <c r="I11" s="3">
        <f t="shared" si="2"/>
        <v>98</v>
      </c>
      <c r="J11" s="3">
        <f t="shared" si="3"/>
        <v>0.49</v>
      </c>
      <c r="K11" s="3">
        <v>0.22450000000000001</v>
      </c>
      <c r="L11" s="3">
        <v>18.659228283497299</v>
      </c>
      <c r="M11" s="3">
        <v>0.5</v>
      </c>
      <c r="N11" s="3">
        <f t="shared" si="4"/>
        <v>100</v>
      </c>
      <c r="O11" s="3">
        <f t="shared" si="5"/>
        <v>0.5</v>
      </c>
      <c r="P11" s="3">
        <v>0.28000000000000003</v>
      </c>
      <c r="Q11" s="3">
        <v>0.51839999999999997</v>
      </c>
      <c r="R11" s="3">
        <v>63.249698804315301</v>
      </c>
      <c r="S11" s="3">
        <v>0.505</v>
      </c>
      <c r="T11" s="3">
        <f t="shared" si="6"/>
        <v>101</v>
      </c>
      <c r="U11" s="3">
        <f t="shared" si="7"/>
        <v>0.505</v>
      </c>
      <c r="V11" s="3">
        <v>0.28710000000000002</v>
      </c>
      <c r="W11">
        <v>17.000421943050601</v>
      </c>
    </row>
  </sheetData>
  <mergeCells count="10">
    <mergeCell ref="A8:A11"/>
    <mergeCell ref="C1:F1"/>
    <mergeCell ref="H1:K1"/>
    <mergeCell ref="M1:Q1"/>
    <mergeCell ref="S1:V1"/>
    <mergeCell ref="A3:A6"/>
    <mergeCell ref="C7:F7"/>
    <mergeCell ref="H7:K7"/>
    <mergeCell ref="M7:Q7"/>
    <mergeCell ref="S7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Jiapeng Xu</dc:creator>
  <cp:lastModifiedBy>Jiapeng Xu</cp:lastModifiedBy>
  <dcterms:created xsi:type="dcterms:W3CDTF">2015-06-05T18:17:20Z</dcterms:created>
  <dcterms:modified xsi:type="dcterms:W3CDTF">2024-11-02T21:23:21Z</dcterms:modified>
</cp:coreProperties>
</file>