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\Desktop\TU23\CSE\3.4\"/>
    </mc:Choice>
  </mc:AlternateContent>
  <xr:revisionPtr revIDLastSave="0" documentId="13_ncr:1_{66327B9F-3B5B-4BC2-AD78-62AA6B20572B}" xr6:coauthVersionLast="47" xr6:coauthVersionMax="47" xr10:uidLastSave="{00000000-0000-0000-0000-000000000000}"/>
  <bookViews>
    <workbookView xWindow="11424" yWindow="0" windowWidth="11712" windowHeight="12336" activeTab="1" xr2:uid="{445A614C-CF9B-4CAF-B65B-88FF6BD20F3E}"/>
  </bookViews>
  <sheets>
    <sheet name="Papers" sheetId="1" r:id="rId1"/>
    <sheet name="Data Sets" sheetId="3" r:id="rId2"/>
    <sheet name="Questio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4" i="1" l="1"/>
  <c r="W24" i="1"/>
  <c r="X24" i="1"/>
  <c r="Y24" i="1"/>
  <c r="Z24" i="1"/>
  <c r="AA24" i="1"/>
  <c r="AB24" i="1"/>
  <c r="AC24" i="1"/>
  <c r="AD24" i="1"/>
  <c r="AF24" i="1"/>
  <c r="AG24" i="1"/>
  <c r="AH24" i="1"/>
  <c r="AI24" i="1"/>
  <c r="AJ24" i="1"/>
  <c r="AJ37" i="1"/>
  <c r="AJ36" i="1"/>
  <c r="AJ35" i="1"/>
  <c r="AI35" i="1"/>
  <c r="AJ34" i="1"/>
  <c r="AJ33" i="1"/>
  <c r="AI33" i="1"/>
  <c r="AJ25" i="1"/>
  <c r="W34" i="1"/>
  <c r="W49" i="1"/>
  <c r="W48" i="1"/>
  <c r="W47" i="1"/>
  <c r="W46" i="1"/>
  <c r="W45" i="1"/>
  <c r="W44" i="1"/>
  <c r="W43" i="1"/>
  <c r="V47" i="1"/>
  <c r="V46" i="1"/>
  <c r="V49" i="1"/>
  <c r="V48" i="1"/>
  <c r="V45" i="1"/>
  <c r="V44" i="1"/>
  <c r="V43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V37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V36" i="1"/>
  <c r="W35" i="1"/>
  <c r="X35" i="1"/>
  <c r="Y35" i="1"/>
  <c r="Z35" i="1"/>
  <c r="AA35" i="1"/>
  <c r="AB35" i="1"/>
  <c r="AC35" i="1"/>
  <c r="AD35" i="1"/>
  <c r="AE35" i="1"/>
  <c r="AF35" i="1"/>
  <c r="AG35" i="1"/>
  <c r="AH35" i="1"/>
  <c r="V35" i="1"/>
  <c r="X34" i="1"/>
  <c r="Y34" i="1"/>
  <c r="Z34" i="1"/>
  <c r="AA34" i="1"/>
  <c r="AB34" i="1"/>
  <c r="AC34" i="1"/>
  <c r="AD34" i="1"/>
  <c r="AE34" i="1"/>
  <c r="AF34" i="1"/>
  <c r="AG34" i="1"/>
  <c r="AH34" i="1"/>
  <c r="AI34" i="1"/>
  <c r="V34" i="1"/>
  <c r="W33" i="1"/>
  <c r="X33" i="1"/>
  <c r="Y33" i="1"/>
  <c r="Z33" i="1"/>
  <c r="AA33" i="1"/>
  <c r="AB33" i="1"/>
  <c r="AC33" i="1"/>
  <c r="AD33" i="1"/>
  <c r="AF33" i="1"/>
  <c r="AG33" i="1"/>
  <c r="AH33" i="1"/>
  <c r="V33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V28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V27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V26" i="1"/>
  <c r="X25" i="1"/>
  <c r="Y25" i="1"/>
  <c r="Z25" i="1"/>
  <c r="AA25" i="1"/>
  <c r="AB25" i="1"/>
  <c r="AC25" i="1"/>
  <c r="AD25" i="1"/>
  <c r="AE25" i="1"/>
  <c r="AF25" i="1"/>
  <c r="AG25" i="1"/>
  <c r="AH25" i="1"/>
  <c r="AI25" i="1"/>
  <c r="W25" i="1"/>
  <c r="V25" i="1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U9" i="3"/>
  <c r="U8" i="3"/>
  <c r="U7" i="3"/>
  <c r="U6" i="3"/>
  <c r="U5" i="3"/>
  <c r="C10" i="1"/>
</calcChain>
</file>

<file path=xl/sharedStrings.xml><?xml version="1.0" encoding="utf-8"?>
<sst xmlns="http://schemas.openxmlformats.org/spreadsheetml/2006/main" count="4737" uniqueCount="604">
  <si>
    <t>Was the work an original task?</t>
  </si>
  <si>
    <t xml:space="preserve">Did they use human annotations as labels? </t>
  </si>
  <si>
    <t xml:space="preserve">Did they use original human annotations? </t>
  </si>
  <si>
    <t>Did they use external human annotations?</t>
  </si>
  <si>
    <t>Did they specify the number of annotators?</t>
  </si>
  <si>
    <t>Did they estimate how many annotators they would need beforehand?</t>
  </si>
  <si>
    <t>Were there formal instructions for the annotators?</t>
  </si>
  <si>
    <t>Was there training for the annotators?</t>
  </si>
  <si>
    <t>Was there presecreening on the crowdwork platforms?</t>
  </si>
  <si>
    <t>Was there multiple annotator overlap? (i.e. did multiple annotators label the same item?</t>
  </si>
  <si>
    <t>Did they report inter-annotator agreement?</t>
  </si>
  <si>
    <t>Did they report any other metric of label quality?</t>
  </si>
  <si>
    <t>Did they link to the dataset?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</si>
  <si>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</si>
  <si>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</si>
  <si>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</si>
  <si>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</si>
  <si>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</si>
  <si>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</si>
  <si>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</si>
  <si>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</si>
  <si>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</si>
  <si>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</si>
  <si>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</si>
  <si>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</si>
  <si>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</si>
  <si>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</si>
  <si>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Doi</t>
  </si>
  <si>
    <t>Domain</t>
  </si>
  <si>
    <t>10.1109/ACCESS.2019.2962617</t>
  </si>
  <si>
    <t>MNIST</t>
  </si>
  <si>
    <t>Database</t>
  </si>
  <si>
    <t>http://yann.lecun.com/exdb/mnist/</t>
  </si>
  <si>
    <t>Source</t>
  </si>
  <si>
    <t>Yes</t>
  </si>
  <si>
    <t>No</t>
  </si>
  <si>
    <t>Paper's Authors</t>
  </si>
  <si>
    <t xml:space="preserve">Who were the annotators? (e.g. paper's authors, mturk, experts etc. i.e. what population were they drawn from?) </t>
  </si>
  <si>
    <t>N.A.</t>
  </si>
  <si>
    <t>NIST SD1</t>
  </si>
  <si>
    <t>NIST SD3</t>
  </si>
  <si>
    <t>Q15</t>
  </si>
  <si>
    <t>None</t>
  </si>
  <si>
    <t>10.1109/ACCESS.2020.2972859</t>
  </si>
  <si>
    <t>Mechanical Engineering</t>
  </si>
  <si>
    <t>CWRU</t>
  </si>
  <si>
    <t>Paderborn</t>
  </si>
  <si>
    <t>Pronostia</t>
  </si>
  <si>
    <t>IMS</t>
  </si>
  <si>
    <t>CWRU, Paderborn, Pronostia, IMS</t>
  </si>
  <si>
    <t>Not Accessible</t>
  </si>
  <si>
    <t>http://data-acoustics.com/measurements/bearing-faults/bearing-6/</t>
  </si>
  <si>
    <t>https://ti.arc.nasa.gov/tech/dash/groups/pcoe/prognostic-data-repository/</t>
  </si>
  <si>
    <t>10.1109/ACCESS.2020.3005861</t>
  </si>
  <si>
    <t>Computer Vision</t>
  </si>
  <si>
    <t>Experts</t>
  </si>
  <si>
    <t>10.1109/ACCESS.2020.2985763</t>
  </si>
  <si>
    <t>Economics</t>
  </si>
  <si>
    <t>PSX</t>
  </si>
  <si>
    <t>10.1109/ACCESS.2020.3022862</t>
  </si>
  <si>
    <t>Cybersecurity</t>
  </si>
  <si>
    <t>10.1109/ACCESS.2019.2960504</t>
  </si>
  <si>
    <t>ISIC-2017</t>
  </si>
  <si>
    <t>ISIC-2017, PH2</t>
  </si>
  <si>
    <t>PH2</t>
  </si>
  <si>
    <t>10.1109/ACCESS.2020.2978629</t>
  </si>
  <si>
    <t>T1-Weighed CE-MRI</t>
  </si>
  <si>
    <t>10.1109/ACCESS.2020.3001350</t>
  </si>
  <si>
    <t>10.1109/ACCESS.2020.3028012</t>
  </si>
  <si>
    <t>Paper's Authors &amp; Experts</t>
  </si>
  <si>
    <t>COVID-CT</t>
  </si>
  <si>
    <t>https://www.medrxiv.org/</t>
  </si>
  <si>
    <t>Uploaded (uncertified) papers</t>
  </si>
  <si>
    <t>MedRxiv (public archive)</t>
  </si>
  <si>
    <t>BioRxiv (public bio-archive)</t>
  </si>
  <si>
    <t>https://www.biorxiv.org/</t>
  </si>
  <si>
    <t>Uploaded (uncertified) life-science papers</t>
  </si>
  <si>
    <t>MedPix (public image database)</t>
  </si>
  <si>
    <t>https://medpix.nlm.nih.gov/home</t>
  </si>
  <si>
    <t>Uploaded Medical Images (NIH)</t>
  </si>
  <si>
    <t>MedRxiv, BioRxiv, MedPix, LIDC/IDRI, RadioPaedia, PMC</t>
  </si>
  <si>
    <t>LIDC/IDRI</t>
  </si>
  <si>
    <t>https://radiopaedia.org/articles/covid-19-3</t>
  </si>
  <si>
    <t>Uploaded (peer-reviewed) medical cases</t>
  </si>
  <si>
    <t>https://www.ncbi.nlm.nih.gov/pmc/</t>
  </si>
  <si>
    <t>RadioPaedia (peer-reviewed radiology resource)</t>
  </si>
  <si>
    <t>PMC (public journal archive)</t>
  </si>
  <si>
    <t xml:space="preserve">Uploaded journals </t>
  </si>
  <si>
    <t>10.1109/ACCESS.2021.3064084</t>
  </si>
  <si>
    <t>Heart-Failure_Clinical-Records</t>
  </si>
  <si>
    <t>10.1109/ACCESS.2020.2973219</t>
  </si>
  <si>
    <t>CSE-CIC-IDS2018</t>
  </si>
  <si>
    <t>CIC-IDS2017</t>
  </si>
  <si>
    <t>https://www.unb.ca/cic/datasets/ids-2018.html#:~:text=In%20CSE%2DCIC%2DIDS2018%20dataset,or%20lower%20level%20network%20entities.</t>
  </si>
  <si>
    <t>10.1109/ACCESS.2020.2986013</t>
  </si>
  <si>
    <t>10.1109/ACCESS.2020.3003890</t>
  </si>
  <si>
    <t>ISIC-2019</t>
  </si>
  <si>
    <t>https://challenge.isic-archive.com/data/#2019</t>
  </si>
  <si>
    <t>BCN_20000, HAM10000, MSK</t>
  </si>
  <si>
    <t>BCN_20000</t>
  </si>
  <si>
    <t>HAM_10000</t>
  </si>
  <si>
    <t>https://doi.org/10.1038/sdata.2018.161</t>
  </si>
  <si>
    <t>MSK</t>
  </si>
  <si>
    <t>10.1109/ACCESS.2020.2968537</t>
  </si>
  <si>
    <t>Unclear</t>
  </si>
  <si>
    <t>10.1109/ACCESS.2020.2997001</t>
  </si>
  <si>
    <t>Plant Village</t>
  </si>
  <si>
    <t>https://doi.org/10.48550/arXiv.1511.08060</t>
  </si>
  <si>
    <t>10.1109/ACCESS.2020.2988359</t>
  </si>
  <si>
    <t>NSL-KDD</t>
  </si>
  <si>
    <t>KDD-CUP 99</t>
  </si>
  <si>
    <t>http://kdd.ics.uci.edu/databases/kddcup</t>
  </si>
  <si>
    <t>10.1109/ACCESS.2020.2979348</t>
  </si>
  <si>
    <t>CelebA, Plant Village, Mauflex</t>
  </si>
  <si>
    <t>CelebA</t>
  </si>
  <si>
    <t>https://doi.org/10.1109/TPAMI.2017.2723009</t>
  </si>
  <si>
    <t>https://doi.org/10.1109/CISDA.2009.5356528</t>
  </si>
  <si>
    <t>https://doi.org/10.5220/0006639801080116</t>
  </si>
  <si>
    <t>https://doi.org/10.1109/EMBC.2013.6610779</t>
  </si>
  <si>
    <t>Online Image Search Engines</t>
  </si>
  <si>
    <t>Used External Sources</t>
  </si>
  <si>
    <t>Mauflex</t>
  </si>
  <si>
    <t>https://doi.org/10.3390/f9120736</t>
  </si>
  <si>
    <t>10.1109/ACCESS.2021.3051085</t>
  </si>
  <si>
    <t>UC Merced, KSA, RSSCN7, OPTIMAL-31, WHU-RS19, AID</t>
  </si>
  <si>
    <t>UC Merced</t>
  </si>
  <si>
    <t>KSA</t>
  </si>
  <si>
    <t>RSSCN7</t>
  </si>
  <si>
    <t>OPTIMAL-31</t>
  </si>
  <si>
    <t>WHU-RS19</t>
  </si>
  <si>
    <t>AID</t>
  </si>
  <si>
    <t xml:space="preserve">https://doi.org/10.1145/1869790.1869829 </t>
  </si>
  <si>
    <t>United States Geological Survey</t>
  </si>
  <si>
    <t>https://doi.org/10.1109/TGRS.2017.2692281</t>
  </si>
  <si>
    <t>Not Mentioned</t>
  </si>
  <si>
    <t>https://doi.org/10.1109/LGRS.2015.2475299</t>
  </si>
  <si>
    <t>Google Earth</t>
  </si>
  <si>
    <t xml:space="preserve">https://doi.org/10.1109/tgrs.2018.2864987 </t>
  </si>
  <si>
    <t>UC Merced, WHU-RS19, AID, Google Earth</t>
  </si>
  <si>
    <t>https://www.isprs.org/proceedings/xxxviii/part7/a/pdf/298_xxxviii-part7a.pdf</t>
  </si>
  <si>
    <t>https://doi.org/10.1109/TGRS.2017.2685945</t>
  </si>
  <si>
    <t>10.1109/ACCESS.2020.2974712</t>
  </si>
  <si>
    <t>MIT-BIH</t>
  </si>
  <si>
    <t>https://doi.org/10.1109/51.932724</t>
  </si>
  <si>
    <t>10.1109/ACCESS.2021.3094024</t>
  </si>
  <si>
    <t>BoT-IoT, IoT Intrusion, MQTT-IoT-IDS2020, IoT-23</t>
  </si>
  <si>
    <t>Bot-IoT</t>
  </si>
  <si>
    <t>https://doi.org/10.1016/j.future.2019.05.041</t>
  </si>
  <si>
    <t>ORIGINAL DATASET INACCESSIBLE</t>
  </si>
  <si>
    <t>IoT Intrusion</t>
  </si>
  <si>
    <t>http://dx.doi.org/10.21227/q70p-q449</t>
  </si>
  <si>
    <t>MQTT-IoT-IDS2020</t>
  </si>
  <si>
    <t>IoT-23</t>
  </si>
  <si>
    <t>https://doi.org/10.5281/zenodo.4743746</t>
  </si>
  <si>
    <t>Experts, Paper's Authors</t>
  </si>
  <si>
    <t>10.1109/ACCESS.2021.3060654</t>
  </si>
  <si>
    <t>Electrical Engineering</t>
  </si>
  <si>
    <t>10.1109/ACCESS.2020.3022867</t>
  </si>
  <si>
    <t>Computer Science</t>
  </si>
  <si>
    <t>Various online sites (WHO, UNICEF, UN, Google Fact Check)</t>
  </si>
  <si>
    <t>Google Factcheck</t>
  </si>
  <si>
    <t>https://toolbox.google.com/factcheck/about#fce-included</t>
  </si>
  <si>
    <t>Reputable Online Publishers</t>
  </si>
  <si>
    <t>10.1109/ACCESS.2021.3084050</t>
  </si>
  <si>
    <t>None (dummy datasets with fake values used)</t>
  </si>
  <si>
    <t>10.1109/ACCESS.2020.3010180</t>
  </si>
  <si>
    <t>Yes (MeMoSa is only used by experts)</t>
  </si>
  <si>
    <t>ImageNet</t>
  </si>
  <si>
    <t>COCO</t>
  </si>
  <si>
    <t>https://doi.org/10.1109/CVPR.2009.5206848</t>
  </si>
  <si>
    <t>https://doi.org/10.48550/arXiv.1405.0312</t>
  </si>
  <si>
    <t>Heart-Failure Clinical-Records</t>
  </si>
  <si>
    <t>10.1109/ACCESS.2020.2996214</t>
  </si>
  <si>
    <t>10.1109/ACCESS.2020.2986809</t>
  </si>
  <si>
    <t>Yes/No</t>
  </si>
  <si>
    <t>Portuguese Students GPA (link available), link to own dataset not provided</t>
  </si>
  <si>
    <t>Portuguese Students GPA</t>
  </si>
  <si>
    <t>http://www3.dsi.uminho.pt/pcortez/student.pdf</t>
  </si>
  <si>
    <t>10.1109/ACCESS.2020.2963960</t>
  </si>
  <si>
    <t>YawDD</t>
  </si>
  <si>
    <t>https://doi.org/10.1145/2557642.2563678</t>
  </si>
  <si>
    <t>https://doi.org/10.1007/978-3-319-54526-4_9</t>
  </si>
  <si>
    <t>AFLW</t>
  </si>
  <si>
    <t>Flickr (Image Search Engine)</t>
  </si>
  <si>
    <t>10.1109/ACCESS.2020.3003034</t>
  </si>
  <si>
    <t>10.1109/ACCESS.2020.3034217</t>
  </si>
  <si>
    <t>CUI Wah Private</t>
  </si>
  <si>
    <t>https://doi.org/10.1109/ICCVW.2011.6130513</t>
  </si>
  <si>
    <t>https://doi.org/10.1007/s11042-019-07875-9</t>
  </si>
  <si>
    <t>Original Dataset</t>
  </si>
  <si>
    <t>Kvasir-SEG</t>
  </si>
  <si>
    <t>https://arxiv.org/pdf/1911.07069.pdf</t>
  </si>
  <si>
    <t>Kvasir</t>
  </si>
  <si>
    <t>https://doi.org/10.1145/3083187.3083212</t>
  </si>
  <si>
    <t>Medical Records</t>
  </si>
  <si>
    <t>Medical Records from Vestre Viken Health Trust in Norway</t>
  </si>
  <si>
    <t>CVC-ClinicDB</t>
  </si>
  <si>
    <t>https://doi.org/10.1016/j.compmedimag.2015.02.007</t>
  </si>
  <si>
    <t>Medical Records from Hospital Clinic of Barcelona</t>
  </si>
  <si>
    <t>ETIS-Larib</t>
  </si>
  <si>
    <t>https://doi.org/10.1007/s11548-013-0926-3</t>
  </si>
  <si>
    <t>https://doi.org/10.1016/j.patcog.2012.03.002</t>
  </si>
  <si>
    <t>ASU-Mayo Clinic Colonoscopy Video Database</t>
  </si>
  <si>
    <t>10.1109/ACCESS.2020.2997710</t>
  </si>
  <si>
    <t>ISBI-2016</t>
  </si>
  <si>
    <t>10.1109/ACCESS.2020.3048198</t>
  </si>
  <si>
    <t>CSE-CIC-IDS2018, NSL-KDD</t>
  </si>
  <si>
    <t>10.1109/ACCESS.2020.2989273</t>
  </si>
  <si>
    <t>https://doi.org/10.2214/ajr.174.1.1740071</t>
  </si>
  <si>
    <t>CXR JRST</t>
  </si>
  <si>
    <t>Hist-Images-Hum-Col-Can</t>
  </si>
  <si>
    <t>https://doi.org/10.1038/srep27988</t>
  </si>
  <si>
    <t>https://www.repository.cam.ac.uk/handle/1810/250394</t>
  </si>
  <si>
    <t xml:space="preserve">dataset accesible, but original paper inaccessible </t>
  </si>
  <si>
    <t>10.1109/ACCESS.2020.2998601</t>
  </si>
  <si>
    <t>BraTS' 2018</t>
  </si>
  <si>
    <t>10.1109/ACCESS.2020.2978880</t>
  </si>
  <si>
    <t>10.1109/ACCESS.2021.3084358</t>
  </si>
  <si>
    <t>10.1109/ACCESS.2020.3036072</t>
  </si>
  <si>
    <t>MIAS, Inbreast, BCDR</t>
  </si>
  <si>
    <t>MIAS</t>
  </si>
  <si>
    <t>Inbreast</t>
  </si>
  <si>
    <t>https://doi.org/10.1016/j.acra.2011.09.014</t>
  </si>
  <si>
    <t>BCDR</t>
  </si>
  <si>
    <t>https://www.researchgate.net/publication/258243150_BCDR_A_BREAST_CANCER_DIGITAL_REPOSITORY</t>
  </si>
  <si>
    <t>10.1109/ACCESS.2020.2970210</t>
  </si>
  <si>
    <t>Tumor Gene Expression</t>
  </si>
  <si>
    <t>https://doi.org/10.17632/sf5n64hydt.1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</si>
  <si>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</si>
  <si>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</si>
  <si>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</si>
  <si>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</si>
  <si>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</si>
  <si>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</si>
  <si>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</si>
  <si>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</si>
  <si>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</si>
  <si>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</si>
  <si>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</si>
  <si>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</si>
  <si>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</si>
  <si>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</si>
  <si>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Crowd</t>
  </si>
  <si>
    <t>NIST SD1, NIST SD3</t>
  </si>
  <si>
    <t>Crowd: AMT</t>
  </si>
  <si>
    <t>Crowd: MeMoSa Annotate &amp; Experts</t>
  </si>
  <si>
    <t>10.1109/ACCESS.2020.3000739</t>
  </si>
  <si>
    <t>Coursera Reviews</t>
  </si>
  <si>
    <t>FastText</t>
  </si>
  <si>
    <t>English Wikipedia, StatMt, UMBC, Gigaword, Common Crawl</t>
  </si>
  <si>
    <t>English Wikipedia</t>
  </si>
  <si>
    <t>StatMt</t>
  </si>
  <si>
    <t>UMBC</t>
  </si>
  <si>
    <t>Gigaword</t>
  </si>
  <si>
    <t>Common Crawl</t>
  </si>
  <si>
    <t>https://dumps.wikimedia.org/enwiki/latest/</t>
  </si>
  <si>
    <t>Online Paper Database</t>
  </si>
  <si>
    <t>Online Article Database</t>
  </si>
  <si>
    <t>https://ebiquity.umbc.edu/resource/html/id/351/UMBC-webbase-corpus</t>
  </si>
  <si>
    <t>Stanford Web Base</t>
  </si>
  <si>
    <t>http://bit.ly/WebBase.</t>
  </si>
  <si>
    <t>Snapshots of Websites</t>
  </si>
  <si>
    <t>Text corpus from the web</t>
  </si>
  <si>
    <t>https://statmt.org/</t>
  </si>
  <si>
    <t>https://commoncrawl.org/2017/06/</t>
  </si>
  <si>
    <t>https://doi.org/10.35111/0z6y-q265</t>
  </si>
  <si>
    <t>Student Reviews</t>
  </si>
  <si>
    <t>Not Provided --&gt; Can't answer questions</t>
  </si>
  <si>
    <t>10.1109/ACCESS.2020.2980937</t>
  </si>
  <si>
    <t>UNSW-NB15</t>
  </si>
  <si>
    <t>https://doi.org/10.1109/MilCIS.2015.7348942</t>
  </si>
  <si>
    <t>10.1109/ACCESS.2021.3101142</t>
  </si>
  <si>
    <t>EyePACS dataset</t>
  </si>
  <si>
    <t>Transferlearning: ImageNet</t>
  </si>
  <si>
    <t>https://doi.org/10.1007/s10278-018-0084-9</t>
  </si>
  <si>
    <t>10.1109/ACCESS.2020.3026658</t>
  </si>
  <si>
    <t>Massachusetts Roads</t>
  </si>
  <si>
    <t>https://www.cs.toronto.edu/~vmnih/docs/Mnih_Volodymyr_PhD_Thesis.pdf</t>
  </si>
  <si>
    <t>OpenStreetMap (online peer project)</t>
  </si>
  <si>
    <t>Ottawa Road</t>
  </si>
  <si>
    <t>https://doi.org/10.1109/TGRS.2018.2870871</t>
  </si>
  <si>
    <t>10.1109/ACCESS.2020.3021508</t>
  </si>
  <si>
    <t>10.1109/ACCESS.2020.2988854</t>
  </si>
  <si>
    <t>RPL-NIDS17</t>
  </si>
  <si>
    <t>https://doi.org/10.1007/s11277-019-06485-w</t>
  </si>
  <si>
    <t>10.1109/ACCESS.2021.3063129</t>
  </si>
  <si>
    <t>Medical Diagnostics</t>
  </si>
  <si>
    <t>PCG</t>
  </si>
  <si>
    <t>PCG, PhysioNet/Clinc 2016</t>
  </si>
  <si>
    <t>PhysioNet/Clinc</t>
  </si>
  <si>
    <t>https://doi.org/10.3390/app8122344</t>
  </si>
  <si>
    <t>https://doi.org/10.1088/0967-3334/37/12/2181</t>
  </si>
  <si>
    <t>MITHSDB, AADHSDB, AUTHHSDB, TUTHSDB, UHAHSDB, DLUTHSDB, SUAHSDB, SSHHSDB, SUFHSDB</t>
  </si>
  <si>
    <t>MITHSDB</t>
  </si>
  <si>
    <t>AADHSDB</t>
  </si>
  <si>
    <t>AUTHHSDB</t>
  </si>
  <si>
    <t>TUTHSDB</t>
  </si>
  <si>
    <t>UHAHSDB</t>
  </si>
  <si>
    <t>DLUTHSDB</t>
  </si>
  <si>
    <t>SUAHSDB</t>
  </si>
  <si>
    <t>SSHHSDB</t>
  </si>
  <si>
    <t>SUFHSDB</t>
  </si>
  <si>
    <t>https://dspace.mit.edu/handle/1721.1/18018</t>
  </si>
  <si>
    <t>https://doi.org/10.1088/0967-3334/31/4/004</t>
  </si>
  <si>
    <t xml:space="preserve">PCG Tapes </t>
  </si>
  <si>
    <t>https://doi.org/10.1109/JBHI.2013.2294399</t>
  </si>
  <si>
    <t>https://doi.org/10.1007/s10439-012-0645-x</t>
  </si>
  <si>
    <t>https://doi.org/10.1007/978-3-642-21683-1_42</t>
  </si>
  <si>
    <t>https://doi.org/10.1109/TBME.2010.2051225</t>
  </si>
  <si>
    <t>https://doi.org/10.1109/IranianCEE.2015.7146186</t>
  </si>
  <si>
    <t>Data provided after request from: www.medicomip.com/home/</t>
  </si>
  <si>
    <t>10.1109/ACCESS.2020.2990434</t>
  </si>
  <si>
    <t>KSU-SSL</t>
  </si>
  <si>
    <t>KSU-SSL (link not provided), ArSL, RVL-SLLL</t>
  </si>
  <si>
    <t>https://doi.org/10.21227/8axv-ma58</t>
  </si>
  <si>
    <t>Sign Language Videos</t>
  </si>
  <si>
    <t>ArSL</t>
  </si>
  <si>
    <t>https://doi.org/10.1109/TSMCB.2006.889630</t>
  </si>
  <si>
    <t>RVL-SLLL</t>
  </si>
  <si>
    <t>https://doi.org/10.1109/ICMI.2002.1166987</t>
  </si>
  <si>
    <t>10.1109/ACCESS.2021.3058986</t>
  </si>
  <si>
    <t>MSRC, Caltech 101, Pascal-VOC12</t>
  </si>
  <si>
    <t>MSRC</t>
  </si>
  <si>
    <t>https://doi.org/10.1007/11744023_1</t>
  </si>
  <si>
    <t>Caltech 101</t>
  </si>
  <si>
    <t>Pascal-VOC12</t>
  </si>
  <si>
    <t>Online Image Search Engines (Google Images)</t>
  </si>
  <si>
    <t>Online Image Search Engines (Flickr)</t>
  </si>
  <si>
    <t>10.1109/ACCESS.2020.2980363</t>
  </si>
  <si>
    <t>10.1109/ACCESS.2020.2976744</t>
  </si>
  <si>
    <t>Naïve, Counter</t>
  </si>
  <si>
    <t>Naïve</t>
  </si>
  <si>
    <t>Counter</t>
  </si>
  <si>
    <t>Online News Sites</t>
  </si>
  <si>
    <t>https://www.researchgate.net/publication/279449221_Comparative_Study_of_Feature_Selection_Approaches_for_Urdu_Text_Categorization_pp_93-109</t>
  </si>
  <si>
    <t>https://doi.org/10.1007/s10579-016-9367-2</t>
  </si>
  <si>
    <t>News Articles</t>
  </si>
  <si>
    <t>10.1109/ACCESS.2020.2964055</t>
  </si>
  <si>
    <t>10.1109/ACCESS.2021.3090474</t>
  </si>
  <si>
    <t>Alzheimer (Kaggle)</t>
  </si>
  <si>
    <t>Alzheimer (Kaggle), ADNI</t>
  </si>
  <si>
    <t>https://www.kaggle.com/datasets/tourist55/alzheimers-dataset-4-class-of-images</t>
  </si>
  <si>
    <t>ADNI</t>
  </si>
  <si>
    <t>https://doi.org/10.1016/j.jalz.2012.06.004</t>
  </si>
  <si>
    <t>10.1109/ACCESS.2020.3006491</t>
  </si>
  <si>
    <t>10.1109/ACCESS.2020.2997330</t>
  </si>
  <si>
    <t>DFSMD</t>
  </si>
  <si>
    <t>https://doi.org/10.1007/978-3-030-04375-9_2</t>
  </si>
  <si>
    <t>Twitter</t>
  </si>
  <si>
    <t>Experts, Public</t>
  </si>
  <si>
    <t>10.1109/ACCESS.2019.2963056</t>
  </si>
  <si>
    <t>CIFAR-100</t>
  </si>
  <si>
    <t>CIFAR-100, ImageNet</t>
  </si>
  <si>
    <t>https://www.cs.toronto.edu/~kriz/learning-features-2009-TR.pdf</t>
  </si>
  <si>
    <t>Public</t>
  </si>
  <si>
    <t>10.1109/ACCESS.2021.3102399</t>
  </si>
  <si>
    <t>PLCO</t>
  </si>
  <si>
    <t>https://doi.org/10.1093/jnci/djt281</t>
  </si>
  <si>
    <t>NLST</t>
  </si>
  <si>
    <t>Population Screening (Cancer)</t>
  </si>
  <si>
    <t>No (cancer diagnosis)</t>
  </si>
  <si>
    <t>PLCO, NLST (link not provided)</t>
  </si>
  <si>
    <t>10.1109/ACCESS.2020.3047831</t>
  </si>
  <si>
    <t>Twitter Dataset (Not Referred to!)</t>
  </si>
  <si>
    <t>10.1109/ACCESS.2020.2971225</t>
  </si>
  <si>
    <t>DDSM</t>
  </si>
  <si>
    <t>Yes/No (page with information about annotation process is not accessible)</t>
  </si>
  <si>
    <t>CIFAR-10</t>
  </si>
  <si>
    <t>SVHN</t>
  </si>
  <si>
    <t>http://ufldl.stanford.edu/housenumbers/nips2011_housenumbers.pdf</t>
  </si>
  <si>
    <t>Street View Images</t>
  </si>
  <si>
    <t>MultiPie</t>
  </si>
  <si>
    <t>https://doi.org/10.1109/AFGR.2008.4813399</t>
  </si>
  <si>
    <t>Face Images</t>
  </si>
  <si>
    <t>10.1109/ACCESS.2021.3057659</t>
  </si>
  <si>
    <t>10.1109/ACCESS.2020.3033784</t>
  </si>
  <si>
    <t>UCI Taiwan Credit, SGC, CCFD</t>
  </si>
  <si>
    <t>UCI Taiwan Credit</t>
  </si>
  <si>
    <t>SGC</t>
  </si>
  <si>
    <t>CCFD</t>
  </si>
  <si>
    <t>https://doi.org/10.1016/j.eswa.2007.12.020</t>
  </si>
  <si>
    <t>Credit Card Transactions</t>
  </si>
  <si>
    <t>http://www1.beuth-hochschule.de/FB_II/reports/Report-2019-004.pdf</t>
  </si>
  <si>
    <t>https://doi.org/10.1016/j.eswa.2014.02.026</t>
  </si>
  <si>
    <t>10.1109/ACCESS.2020.3000476</t>
  </si>
  <si>
    <t>CIC-IDS2017, UNSW-NB15, NSL-KDD, RPL-NIDS17, N-BaIoT</t>
  </si>
  <si>
    <t>N-BaIoT</t>
  </si>
  <si>
    <t>10.1109/ACCESS.2020.3034343</t>
  </si>
  <si>
    <t>OD/UT</t>
  </si>
  <si>
    <t>10.1109/ACCESS.2020.3003914</t>
  </si>
  <si>
    <t>RSCUP</t>
  </si>
  <si>
    <t>http://rscup.bjxintong.com.cn/</t>
  </si>
  <si>
    <t>10.1109/ACCESS.2020.3040275</t>
  </si>
  <si>
    <t>ICODIR</t>
  </si>
  <si>
    <t>https://odir2019.grand-challenge.org/dataset/</t>
  </si>
  <si>
    <t>10.1109/ACCESS.2020.3018160</t>
  </si>
  <si>
    <t>Brats' 2019</t>
  </si>
  <si>
    <t>BraTS' 2019</t>
  </si>
  <si>
    <t>https://doi.org/10.1109/TMI.2014.2377694</t>
  </si>
  <si>
    <t>10.1109/ACCESS.2020.2982288</t>
  </si>
  <si>
    <t>10.1109/ACCESS.2021.3120717</t>
  </si>
  <si>
    <t>COVID-19 RDB</t>
  </si>
  <si>
    <t>https://doi.org/10.1109/ACCESS.2020.3010287</t>
  </si>
  <si>
    <t>SIRM, Novel, COVID-19 Art, COVID-19 TR, RSNA-PDC, CXR Images</t>
  </si>
  <si>
    <t>SIRM</t>
  </si>
  <si>
    <t>https://sirm.org/category/senza-categoria/</t>
  </si>
  <si>
    <t>PAGE INACCESSIBLE</t>
  </si>
  <si>
    <t>Novel</t>
  </si>
  <si>
    <t>https://github.com/ieee8023/covid-chestxray-dataset</t>
  </si>
  <si>
    <t>COVID-19 ART</t>
  </si>
  <si>
    <t>https://www.kaggle.com/datasets/tawsifurrahman/covid19-radiography-database</t>
  </si>
  <si>
    <t>Medical Records from: Radiopedia, Online Articles</t>
  </si>
  <si>
    <t>COVID-19 TR</t>
  </si>
  <si>
    <t>https://threadreaderapp.com/thread/1243928581983670272.html</t>
  </si>
  <si>
    <t>Medical Records: CXR Images</t>
  </si>
  <si>
    <t>RSNA-PDC</t>
  </si>
  <si>
    <t>https://arxiv.org/pdf/1705.02315.pdf</t>
  </si>
  <si>
    <t>CXR Images</t>
  </si>
  <si>
    <t>https://www.kaggle.com/paultimothymooney/chest-xray-pneumonia</t>
  </si>
  <si>
    <t>Medical Records; CXR Images</t>
  </si>
  <si>
    <t>10.1109/ACCESS.2021.3120626</t>
  </si>
  <si>
    <t>Ton-IoT</t>
  </si>
  <si>
    <t>Network Traffic</t>
  </si>
  <si>
    <t>10.1109/ACCESS.2020.3021253</t>
  </si>
  <si>
    <t>10.1109/ACCESS.2021.3073325</t>
  </si>
  <si>
    <t>10.1109/ACCESS.2020.2980290</t>
  </si>
  <si>
    <t>10.1109/ACCESS.2019.2958702</t>
  </si>
  <si>
    <t>Ghaddar &amp; Sawaya</t>
  </si>
  <si>
    <t>https://doi.org/10.1016/j.ejor.2017.08.040</t>
  </si>
  <si>
    <t>Online reviews from: Amazon, IMDB, Yelp</t>
  </si>
  <si>
    <t>10.1109/ACCESS.2022.3172954</t>
  </si>
  <si>
    <t>RAVDESS, Emo-DB, SAVEE, IEMOCAP</t>
  </si>
  <si>
    <t>RAVDESS</t>
  </si>
  <si>
    <t>Emo-DB</t>
  </si>
  <si>
    <t>SAVEE</t>
  </si>
  <si>
    <t>IEMOCAP</t>
  </si>
  <si>
    <t>https://doi.org/10.1371/journal.pone.0196391</t>
  </si>
  <si>
    <t>Video Tapes of Emotions</t>
  </si>
  <si>
    <t>https://doi.org/10.21437/Interspeech.2005-446</t>
  </si>
  <si>
    <t>http://kahlan.eps.surrey.ac.uk/savee/</t>
  </si>
  <si>
    <t>Video Tapes of Emtions</t>
  </si>
  <si>
    <t>https://doi.org/10.1007/s10579-008-9076-6</t>
  </si>
  <si>
    <t>10.1109/ACCESS.2020.3023871</t>
  </si>
  <si>
    <t>LUMED-2, DEAP</t>
  </si>
  <si>
    <t>LUMED-2</t>
  </si>
  <si>
    <t>DEAP</t>
  </si>
  <si>
    <t>Video Tapes of Emotiones</t>
  </si>
  <si>
    <t>10.1109/ACCESS.2020.3021557</t>
  </si>
  <si>
    <t>BreakHis</t>
  </si>
  <si>
    <t>https://doi.org/10.1109/IJCNN.2016.7727519</t>
  </si>
  <si>
    <t>Medical Records (Breast Cancer Histopathological Image)</t>
  </si>
  <si>
    <t>10.1109/ACCESS.2020.3009217</t>
  </si>
  <si>
    <t>ANT v1.1 Corpus, SPA Corpus</t>
  </si>
  <si>
    <t>ANT v1.1 Corpus</t>
  </si>
  <si>
    <t>SPA Corpus</t>
  </si>
  <si>
    <t>https://doi.org/10.1109/AICCSA.2017.22</t>
  </si>
  <si>
    <t>Websites</t>
  </si>
  <si>
    <t>http://www.spa.gov.sa</t>
  </si>
  <si>
    <t>News Site</t>
  </si>
  <si>
    <t>10.1109/ACCESS.2020.3006707</t>
  </si>
  <si>
    <t>MIT-BIH, PhyisoNet/CinC</t>
  </si>
  <si>
    <t>10.1109/ACCESS.2020.3011406</t>
  </si>
  <si>
    <t>10.1109/ACCESS.2020.3001159</t>
  </si>
  <si>
    <t>SFI</t>
  </si>
  <si>
    <t>10.1109/ACCESS.2020.2986946</t>
  </si>
  <si>
    <t>10.1109/ACCESS.2020.2982416</t>
  </si>
  <si>
    <t>10.1109/ACCESS.2021.3071274</t>
  </si>
  <si>
    <t>10.1109/ACCESS.2020.3040166</t>
  </si>
  <si>
    <t>ECG-ViEW II</t>
  </si>
  <si>
    <t>https://doi.org/10.1371/journal.pone.0176222</t>
  </si>
  <si>
    <t>ECG Tapes &amp; Medical Records</t>
  </si>
  <si>
    <t>10.1109/ACCESS.2021.3050852</t>
  </si>
  <si>
    <t>COVID-19 CDR</t>
  </si>
  <si>
    <t>https://covidclinicaldata.org/</t>
  </si>
  <si>
    <t>10.1109/ACCESS.2021.3051281</t>
  </si>
  <si>
    <t>10.1109/ACCESS.2020.2998808</t>
  </si>
  <si>
    <t>10.1109/ACCESS.2020.2979074</t>
  </si>
  <si>
    <t>Public Dataset (Not referred to)</t>
  </si>
  <si>
    <t>EEG</t>
  </si>
  <si>
    <t>EMG</t>
  </si>
  <si>
    <t>https://doi.org/10.1109/ACCESS.2020.2979074</t>
  </si>
  <si>
    <t>EMG Data</t>
  </si>
  <si>
    <t>https://doi.org/10.1109/IS.2018.8710576</t>
  </si>
  <si>
    <t>10.1109/ACCESS.2020.2980269</t>
  </si>
  <si>
    <t>MINI-RGBD</t>
  </si>
  <si>
    <t>MINI-RGDB</t>
  </si>
  <si>
    <t>https://doi.org/10.1007/978-3-030-11024-6_3</t>
  </si>
  <si>
    <t>Video Tapes</t>
  </si>
  <si>
    <t>10.1109/ACCESS.2020.2970012</t>
  </si>
  <si>
    <t>EEG Bonn</t>
  </si>
  <si>
    <t>https://doi.org/10.1103/PhysRevE.64.061907</t>
  </si>
  <si>
    <t>EEG Data</t>
  </si>
  <si>
    <t>10.1109/ACCESS.2022.3150924</t>
  </si>
  <si>
    <t>LC25000</t>
  </si>
  <si>
    <t>https://doi.org/10.48550/arXiv.1912.12142</t>
  </si>
  <si>
    <t>Images of tissue</t>
  </si>
  <si>
    <t>10.1109/ACCESS.2021.3072952</t>
  </si>
  <si>
    <t>10.1109/ACCESS.2021.3053956</t>
  </si>
  <si>
    <t>Seaship</t>
  </si>
  <si>
    <t>https://doi.org/10.1109/TMM.2018.2865686</t>
  </si>
  <si>
    <t>Ship Images</t>
  </si>
  <si>
    <t>10.1109/ACCESS.2020.3038225</t>
  </si>
  <si>
    <t>Massachusetts Road, Ottawa Road</t>
  </si>
  <si>
    <t>Massachusetts Building</t>
  </si>
  <si>
    <t>10.1109/ACCESS.2020.3019327</t>
  </si>
  <si>
    <t>10.1109/ACCESS.2020.3003785</t>
  </si>
  <si>
    <t>Ransomware Dataset</t>
  </si>
  <si>
    <t>https://github.com/codingo/Ransomware-Json-Dataset/blob/master/README.md</t>
  </si>
  <si>
    <t>10.1109/ACCESS.2020.2986810</t>
  </si>
  <si>
    <t xml:space="preserve">Pavlidis et al. </t>
  </si>
  <si>
    <t>Pavlidis et al.</t>
  </si>
  <si>
    <t>https://doi.org/10.1038/srep25651</t>
  </si>
  <si>
    <t>Videos</t>
  </si>
  <si>
    <t>10.1109/ACCESS.2020.2968173</t>
  </si>
  <si>
    <t>10.1109/ACCESS.2022.3166901</t>
  </si>
  <si>
    <t>UCI Machine Learning Repository (datasets not linked)</t>
  </si>
  <si>
    <t>10.1109/ACCESS.2021.3066213</t>
  </si>
  <si>
    <t>Oasis</t>
  </si>
  <si>
    <t>OASIS</t>
  </si>
  <si>
    <t>MRI Scans</t>
  </si>
  <si>
    <t>https://doi.org/10.1162/jocn.2007.19.9.1498</t>
  </si>
  <si>
    <t>10.1109/ACCESS.2020.2964276</t>
  </si>
  <si>
    <t>ICIAR 2018</t>
  </si>
  <si>
    <t>https://doi.org/10.1016/j.media.2019.05.010</t>
  </si>
  <si>
    <t>Medical Images</t>
  </si>
  <si>
    <t>10.1109/ACCESS.2020.2994290</t>
  </si>
  <si>
    <t>IFN/ENIT</t>
  </si>
  <si>
    <t>10.1109/ACCESS.2020.2994214</t>
  </si>
  <si>
    <t>CLE</t>
  </si>
  <si>
    <t>Places365</t>
  </si>
  <si>
    <t>https://doi.org/10.1167/17.10.296</t>
  </si>
  <si>
    <t>SUN</t>
  </si>
  <si>
    <t>https://doi.org/10.1109/CVPR.2010.5539970</t>
  </si>
  <si>
    <t>SUN, Online Image Search Engines</t>
  </si>
  <si>
    <t>https://www.cle.org.pk/software/ling_resources/UrduLigatures.htm</t>
  </si>
  <si>
    <t>Ligatures</t>
  </si>
  <si>
    <t>Used External Resources</t>
  </si>
  <si>
    <t>-</t>
  </si>
  <si>
    <t>ImageNet, COCO</t>
  </si>
  <si>
    <t>YawDD, NTHU-DDD (writer explains labels that are not present in original and linked dataset)</t>
  </si>
  <si>
    <t>CUI Wah Private, Kvasir-SEG, CVC-ClinicDB, ETIS-Larib, ASU-Mayo Clinic Colonoscopy Video Database</t>
  </si>
  <si>
    <t>CXR JRST, Hist-Images-Hum-Col-Can, MIAS</t>
  </si>
  <si>
    <t>EyePACS Dataset</t>
  </si>
  <si>
    <t>CIFAR-10, CIFAR-100, ImageNet, SVHN, MultiPIE</t>
  </si>
  <si>
    <t>ImageNet, COCO, PASCAL-VOC</t>
  </si>
  <si>
    <t>EEG, EMG</t>
  </si>
  <si>
    <t>COCO, PASCAL-VOC</t>
  </si>
  <si>
    <t>ImageNet, Places365</t>
  </si>
  <si>
    <t>Agriculture</t>
  </si>
  <si>
    <t>Education</t>
  </si>
  <si>
    <t>Intelligent Vehicle Systems</t>
  </si>
  <si>
    <t>Language Processing</t>
  </si>
  <si>
    <t>Emotion Recognition</t>
  </si>
  <si>
    <t>Resources within Used Models</t>
  </si>
  <si>
    <t>Online Data</t>
  </si>
  <si>
    <t>Original Dataset (SeabedObjects-KLSG)</t>
  </si>
  <si>
    <t>Is the paper/databse accessible?</t>
  </si>
  <si>
    <t>NTHU-UDD</t>
  </si>
  <si>
    <t>Public: Students</t>
  </si>
  <si>
    <t>Public: HS Students, Experts</t>
  </si>
  <si>
    <t>Public: HS Students</t>
  </si>
  <si>
    <t>Public: Participants</t>
  </si>
  <si>
    <t>Data Uploaders</t>
  </si>
  <si>
    <t>Public, Experts</t>
  </si>
  <si>
    <t>Crowd: AMT, Public: Annotation Event</t>
  </si>
  <si>
    <t>https://doi.org/10.1371/journal.pone.0181001</t>
  </si>
  <si>
    <t>https://doi.org/10.1371/journal.pone.0140381</t>
  </si>
  <si>
    <t>Sattelite Images (Inaccessible)</t>
  </si>
  <si>
    <t>https://doi.org/10.1118/1.3528204</t>
  </si>
  <si>
    <t>q15</t>
  </si>
  <si>
    <t>Original dataset is not referred to anywhere</t>
  </si>
  <si>
    <t>Papers</t>
  </si>
  <si>
    <t>Annotator Type</t>
  </si>
  <si>
    <t>Data Sets</t>
  </si>
  <si>
    <t>https://doi.org/10.1007/s11263-014-0733-5</t>
  </si>
  <si>
    <t>https://doi.org/10.1109/CVPR.2004.383</t>
  </si>
  <si>
    <t>https://doi.org/10.48550/arXiv.2006.15340</t>
  </si>
  <si>
    <t>https://doi.org/10.1109/MPRV.2018.03367731</t>
  </si>
  <si>
    <t>https:/doi.org/10.21227/fesz-dm97</t>
  </si>
  <si>
    <t>KDD-CUP 99, UNSW-NB15, CIC-IDS2017</t>
  </si>
  <si>
    <t>Elia et al.</t>
  </si>
  <si>
    <t>https://doi.org/10.1016/j.chb.2018.04.033</t>
  </si>
  <si>
    <t>https://doi.org/10.1109/T-AFFC.2011.15</t>
  </si>
  <si>
    <t>https://doi.org/10.6084/m9.figshare.12644033.v5</t>
  </si>
  <si>
    <t>https://data.world/jaredfern/google-news-200d</t>
  </si>
  <si>
    <t>Google News 200D</t>
  </si>
  <si>
    <t>Google News 200D, FastText</t>
  </si>
  <si>
    <t>https://doi.org/10.48550/arXiv.1712.09405</t>
  </si>
  <si>
    <t>https://www.kaggle.com/c/state-farm-distracted-driver-detection</t>
  </si>
  <si>
    <t>https://doi.org/10.1007/978-1-4471-4072-6_8</t>
  </si>
  <si>
    <t>https://engineering.case.edu/bearingdatacenter</t>
  </si>
  <si>
    <t>https://doi.org/10.36001/phme.2016.v3i1.1577</t>
  </si>
  <si>
    <t>Images</t>
  </si>
  <si>
    <t>Coursera Reviews, Elia et al.</t>
  </si>
  <si>
    <t>Handwritten Text</t>
  </si>
  <si>
    <t>https://doi.org/10.48550/arXiv.1710.05006</t>
  </si>
  <si>
    <t>https://doi.org/10.48550/arXiv.2003.13865</t>
  </si>
  <si>
    <t>https://doi.org/10.48550/arXiv.1908.02288</t>
  </si>
  <si>
    <t>https://doi.org/10.48550/arXiv.1605.01397</t>
  </si>
  <si>
    <t>https://doi.org/10.7937/TCIA.HMQ8-J677</t>
  </si>
  <si>
    <t>http://www.eng.usf.edu/cvprg/mammography/database.html</t>
  </si>
  <si>
    <t>https://doi.org/10.7937/tcia.2019.bvhjhdas</t>
  </si>
  <si>
    <t>https://doi.org/10.48550/arXiv.1811.02629</t>
  </si>
  <si>
    <t>https://doi.org/10.48550/arXiv.1902.03368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</si>
</sst>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Kigelia Light"/>
      <family val="2"/>
    </font>
    <font>
      <b/>
      <i/>
      <sz val="11"/>
      <color theme="0"/>
      <name val="Kigelia Light"/>
      <family val="2"/>
    </font>
    <font>
      <b/>
      <sz val="11"/>
      <color theme="0"/>
      <name val="Kigelia Light"/>
      <family val="2"/>
    </font>
    <font>
      <b/>
      <sz val="11"/>
      <color theme="1"/>
      <name val="Kigelia Light"/>
      <family val="2"/>
    </font>
    <font>
      <sz val="11"/>
      <name val="Kigelia Light"/>
      <family val="2"/>
    </font>
    <font>
      <sz val="8"/>
      <name val="Calibri"/>
      <family val="2"/>
      <scheme val="minor"/>
    </font>
    <font>
      <sz val="11"/>
      <color theme="10"/>
      <name val="Kigelia Light"/>
      <family val="2"/>
    </font>
    <font>
      <sz val="11"/>
      <color theme="0"/>
      <name val="Kigelia Light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3" borderId="0" xfId="0" applyFont="1" applyFill="1"/>
    <xf numFmtId="0" fontId="2" fillId="4" borderId="0" xfId="0" applyFont="1" applyFill="1"/>
    <xf numFmtId="0" fontId="4" fillId="2" borderId="2" xfId="0" applyFont="1" applyFill="1" applyBorder="1"/>
    <xf numFmtId="0" fontId="5" fillId="3" borderId="0" xfId="0" applyFont="1" applyFill="1"/>
    <xf numFmtId="0" fontId="5" fillId="4" borderId="0" xfId="0" applyFont="1" applyFill="1"/>
    <xf numFmtId="0" fontId="1" fillId="4" borderId="0" xfId="1" applyFill="1" applyBorder="1"/>
    <xf numFmtId="0" fontId="1" fillId="3" borderId="0" xfId="1" applyFill="1" applyBorder="1"/>
    <xf numFmtId="0" fontId="6" fillId="4" borderId="0" xfId="1" applyFont="1" applyFill="1" applyBorder="1"/>
    <xf numFmtId="0" fontId="1" fillId="4" borderId="0" xfId="1" applyFill="1" applyBorder="1" applyAlignment="1">
      <alignment wrapText="1"/>
    </xf>
    <xf numFmtId="0" fontId="1" fillId="4" borderId="0" xfId="1" applyFill="1"/>
    <xf numFmtId="0" fontId="1" fillId="3" borderId="0" xfId="1" applyFill="1"/>
    <xf numFmtId="0" fontId="1" fillId="4" borderId="0" xfId="1" applyFill="1" applyAlignment="1">
      <alignment vertical="top" wrapText="1"/>
    </xf>
    <xf numFmtId="0" fontId="6" fillId="3" borderId="0" xfId="0" applyFont="1" applyFill="1"/>
    <xf numFmtId="0" fontId="6" fillId="4" borderId="0" xfId="0" applyFont="1" applyFill="1"/>
    <xf numFmtId="0" fontId="1" fillId="0" borderId="0" xfId="1"/>
    <xf numFmtId="0" fontId="3" fillId="2" borderId="2" xfId="0" applyFont="1" applyFill="1" applyBorder="1" applyAlignment="1">
      <alignment horizontal="center" vertical="center"/>
    </xf>
    <xf numFmtId="0" fontId="1" fillId="0" borderId="0" xfId="1" applyAlignment="1">
      <alignment wrapText="1"/>
    </xf>
    <xf numFmtId="0" fontId="3" fillId="2" borderId="2" xfId="0" applyFont="1" applyFill="1" applyBorder="1" applyAlignment="1">
      <alignment vertical="center"/>
    </xf>
    <xf numFmtId="0" fontId="8" fillId="3" borderId="0" xfId="1" applyFont="1" applyFill="1" applyBorder="1"/>
    <xf numFmtId="0" fontId="8" fillId="4" borderId="0" xfId="1" applyFont="1" applyFill="1" applyBorder="1"/>
    <xf numFmtId="0" fontId="8" fillId="4" borderId="0" xfId="1" applyFont="1" applyFill="1"/>
    <xf numFmtId="0" fontId="8" fillId="3" borderId="0" xfId="1" applyFont="1" applyFill="1"/>
    <xf numFmtId="0" fontId="8" fillId="0" borderId="0" xfId="1" applyFont="1"/>
    <xf numFmtId="0" fontId="6" fillId="4" borderId="0" xfId="1" applyFont="1" applyFill="1"/>
    <xf numFmtId="0" fontId="2" fillId="6" borderId="0" xfId="0" applyFont="1" applyFill="1"/>
    <xf numFmtId="0" fontId="2" fillId="6" borderId="4" xfId="0" applyFont="1" applyFill="1" applyBorder="1"/>
    <xf numFmtId="0" fontId="2" fillId="6" borderId="2" xfId="0" applyFont="1" applyFill="1" applyBorder="1"/>
    <xf numFmtId="0" fontId="2" fillId="6" borderId="5" xfId="0" applyFont="1" applyFill="1" applyBorder="1"/>
    <xf numFmtId="0" fontId="2" fillId="7" borderId="0" xfId="0" applyFont="1" applyFill="1"/>
    <xf numFmtId="0" fontId="2" fillId="7" borderId="4" xfId="0" applyFont="1" applyFill="1" applyBorder="1"/>
    <xf numFmtId="0" fontId="9" fillId="8" borderId="2" xfId="0" applyFont="1" applyFill="1" applyBorder="1"/>
    <xf numFmtId="0" fontId="9" fillId="8" borderId="5" xfId="0" applyFont="1" applyFill="1" applyBorder="1"/>
    <xf numFmtId="0" fontId="2" fillId="7" borderId="1" xfId="0" applyFont="1" applyFill="1" applyBorder="1"/>
    <xf numFmtId="0" fontId="2" fillId="6" borderId="1" xfId="0" applyFont="1" applyFill="1" applyBorder="1"/>
    <xf numFmtId="0" fontId="2" fillId="6" borderId="10" xfId="0" applyFont="1" applyFill="1" applyBorder="1"/>
    <xf numFmtId="0" fontId="4" fillId="8" borderId="6" xfId="0" applyFont="1" applyFill="1" applyBorder="1"/>
    <xf numFmtId="0" fontId="4" fillId="8" borderId="7" xfId="0" applyFont="1" applyFill="1" applyBorder="1"/>
    <xf numFmtId="0" fontId="4" fillId="8" borderId="8" xfId="0" applyFont="1" applyFill="1" applyBorder="1"/>
    <xf numFmtId="0" fontId="2" fillId="6" borderId="11" xfId="0" applyFont="1" applyFill="1" applyBorder="1"/>
    <xf numFmtId="0" fontId="2" fillId="7" borderId="12" xfId="0" applyFont="1" applyFill="1" applyBorder="1"/>
    <xf numFmtId="0" fontId="2" fillId="6" borderId="13" xfId="0" applyFont="1" applyFill="1" applyBorder="1"/>
    <xf numFmtId="0" fontId="2" fillId="7" borderId="13" xfId="0" applyFont="1" applyFill="1" applyBorder="1"/>
    <xf numFmtId="0" fontId="2" fillId="6" borderId="14" xfId="0" applyFont="1" applyFill="1" applyBorder="1"/>
    <xf numFmtId="0" fontId="2" fillId="6" borderId="3" xfId="0" applyFont="1" applyFill="1" applyBorder="1"/>
    <xf numFmtId="0" fontId="5" fillId="6" borderId="1" xfId="0" applyFont="1" applyFill="1" applyBorder="1"/>
    <xf numFmtId="0" fontId="5" fillId="7" borderId="1" xfId="0" applyFont="1" applyFill="1" applyBorder="1"/>
    <xf numFmtId="0" fontId="5" fillId="6" borderId="13" xfId="0" applyFont="1" applyFill="1" applyBorder="1"/>
    <xf numFmtId="0" fontId="5" fillId="7" borderId="13" xfId="0" applyFont="1" applyFill="1" applyBorder="1"/>
    <xf numFmtId="0" fontId="5" fillId="6" borderId="14" xfId="0" applyFont="1" applyFill="1" applyBorder="1"/>
    <xf numFmtId="0" fontId="9" fillId="8" borderId="6" xfId="0" applyFont="1" applyFill="1" applyBorder="1"/>
    <xf numFmtId="0" fontId="9" fillId="8" borderId="7" xfId="0" applyFont="1" applyFill="1" applyBorder="1"/>
    <xf numFmtId="0" fontId="9" fillId="8" borderId="15" xfId="0" applyFont="1" applyFill="1" applyBorder="1"/>
    <xf numFmtId="0" fontId="1" fillId="0" borderId="0" xfId="1" applyFill="1"/>
    <xf numFmtId="0" fontId="1" fillId="3" borderId="0" xfId="1" applyFill="1" applyBorder="1" applyAlignment="1">
      <alignment wrapText="1"/>
    </xf>
    <xf numFmtId="0" fontId="4" fillId="5" borderId="9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</cellXfs>
  <cellStyles count="2">
    <cellStyle name="Hyperlink" xfId="1" builtinId="8"/>
    <cellStyle name="Standaard" xfId="0" builtinId="0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igelia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igelia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igelia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igelia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igelia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igelia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igelia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igelia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igelia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igelia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igelia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igelia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igelia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igelia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igelia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igelia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igelia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igelia Light"/>
        <family val="2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Kigelia Light"/>
        <family val="2"/>
        <scheme val="none"/>
      </font>
      <fill>
        <patternFill patternType="solid">
          <fgColor indexed="64"/>
          <bgColor theme="8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igelia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igelia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igelia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igelia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igelia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igelia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igelia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igelia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igelia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igelia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igelia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igelia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igelia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igelia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igelia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igelia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igelia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igelia Light"/>
        <family val="2"/>
        <scheme val="none"/>
      </font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0"/>
        <name val="Kigelia Light"/>
        <family val="2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20D281-9D7A-4C58-AB7D-DE3DBEEE4D26}" name="Tabel1" displayName="Tabel1" ref="A1:S101" totalsRowShown="0" headerRowDxfId="39" dataDxfId="37" headerRowBorderDxfId="38">
  <autoFilter ref="A1:S101" xr:uid="{5720D281-9D7A-4C58-AB7D-DE3DBEEE4D26}"/>
  <sortState xmlns:xlrd2="http://schemas.microsoft.com/office/spreadsheetml/2017/richdata2" ref="A2:S101">
    <sortCondition ref="E1:E101"/>
  </sortState>
  <tableColumns count="19">
    <tableColumn id="1" xr3:uid="{FA1393A5-9150-4728-B4E9-060370684706}" name="Doi" dataDxfId="36"/>
    <tableColumn id="2" xr3:uid="{3A2203C0-6C72-44A0-9D3A-F966AECE0DA9}" name="Domain" dataDxfId="35"/>
    <tableColumn id="3" xr3:uid="{BF1D4D37-A420-4017-A9D3-F00E8E9F8B8E}" name="Used External Resources" dataCellStyle="Hyperlink"/>
    <tableColumn id="4" xr3:uid="{AB18D941-0BBD-4EC2-9603-2B1994DA65A1}" name="Resources within Used Models"/>
    <tableColumn id="5" xr3:uid="{6997C28E-2DF4-4356-B206-463953835061}" name="Q1" dataDxfId="34"/>
    <tableColumn id="6" xr3:uid="{650F7E81-2DC2-4CA3-A1CD-A71DBBDB6603}" name="Q2" dataDxfId="33"/>
    <tableColumn id="7" xr3:uid="{0109C1D9-706E-4DFE-8597-4119C8C52002}" name="Q3" dataDxfId="32"/>
    <tableColumn id="8" xr3:uid="{7DB6977A-BB31-4996-8341-C688F3BB8305}" name="Q4" dataDxfId="31"/>
    <tableColumn id="9" xr3:uid="{B70A8F64-AD3E-4AAA-A505-958AF374813B}" name="Q5" dataDxfId="30"/>
    <tableColumn id="10" xr3:uid="{54874394-5D6A-444D-8FA7-A5012A68DD20}" name="Q6" dataDxfId="29"/>
    <tableColumn id="11" xr3:uid="{EC9FD49A-A8F2-406D-A785-575A98797313}" name="Q7" dataDxfId="28"/>
    <tableColumn id="12" xr3:uid="{5AD9F09B-940E-48B0-8E3A-6F688DE1AC7A}" name="Q8" dataDxfId="27"/>
    <tableColumn id="13" xr3:uid="{427E819A-8A17-446E-9F08-1872EB338946}" name="Q9" dataDxfId="26"/>
    <tableColumn id="14" xr3:uid="{36327FE0-9108-4C98-BD3E-A09B6600032F}" name="Q10" dataDxfId="25"/>
    <tableColumn id="15" xr3:uid="{AD630FD2-C438-41E9-98F4-ABCCA2A98E4A}" name="Q11" dataDxfId="24"/>
    <tableColumn id="16" xr3:uid="{72ACEB4D-B202-465E-B951-3BB7C568A29D}" name="Q12" dataDxfId="23"/>
    <tableColumn id="17" xr3:uid="{D04E153E-F936-4C8F-BCC5-2684019E27E5}" name="Q13" dataDxfId="22"/>
    <tableColumn id="18" xr3:uid="{D196ACE8-3333-4743-84DC-6CCD1DD5EDBB}" name="Q14" dataDxfId="21"/>
    <tableColumn id="19" xr3:uid="{4377F075-071F-48D6-85C0-B4A1D317DA03}" name="Q15" dataDxfId="20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6D66EC-501B-4A71-A356-C77341B0287D}" name="Tabel2" displayName="Tabel2" ref="A1:R151" totalsRowShown="0" headerRowDxfId="19" dataDxfId="17" headerRowBorderDxfId="18">
  <autoFilter ref="A1:R151" xr:uid="{DF6D66EC-501B-4A71-A356-C77341B0287D}"/>
  <tableColumns count="18">
    <tableColumn id="1" xr3:uid="{4EB3C552-16BA-41E1-8547-692FC56ACEF8}" name="Database" dataDxfId="16"/>
    <tableColumn id="2" xr3:uid="{E968A3EB-B6E8-44DB-B86C-2CE9F1FAB0C6}" name="Source" dataCellStyle="Hyperlink"/>
    <tableColumn id="3" xr3:uid="{952124D6-0F94-443A-A16E-4FB9C998FCBE}" name="Used External Sources" dataDxfId="15"/>
    <tableColumn id="4" xr3:uid="{A9EE8AD5-2EE0-44E4-ABA9-36FC883A5E2C}" name="Q1" dataDxfId="14"/>
    <tableColumn id="5" xr3:uid="{1C8574B5-93A9-4C0C-87B5-2BDBE6CFD470}" name="Q2" dataDxfId="13"/>
    <tableColumn id="6" xr3:uid="{EAB8FA8D-DC14-4B17-A861-54A0D9BED3B4}" name="Q3" dataDxfId="12"/>
    <tableColumn id="7" xr3:uid="{CFC6CC3B-3E7D-4ED4-B1E6-C48E9A933F1A}" name="Q4" dataDxfId="11"/>
    <tableColumn id="8" xr3:uid="{891115A7-C47E-444D-A3D1-44E61C480038}" name="Q5" dataDxfId="10"/>
    <tableColumn id="9" xr3:uid="{C660EC12-D824-472B-8C3B-66FA9DCC1A90}" name="Q6" dataDxfId="9"/>
    <tableColumn id="10" xr3:uid="{29607196-9C3A-4F50-936C-E745888C608B}" name="Q7" dataDxfId="8"/>
    <tableColumn id="11" xr3:uid="{752F37F9-A854-4C63-A31D-CD145260CE70}" name="Q8" dataDxfId="7"/>
    <tableColumn id="12" xr3:uid="{60B9BE94-5FEE-4F39-A262-E56708A04ED7}" name="Q9" dataDxfId="6"/>
    <tableColumn id="13" xr3:uid="{F59265BD-ED22-42E4-9C19-996C4CBCA946}" name="Q10" dataDxfId="5"/>
    <tableColumn id="14" xr3:uid="{DCC5BC76-F5C7-4E0F-A2AD-F964FDF9057B}" name="Q11" dataDxfId="4"/>
    <tableColumn id="15" xr3:uid="{DEFDD614-7360-4BB9-9C93-53AE82E3B363}" name="Q12" dataDxfId="3"/>
    <tableColumn id="16" xr3:uid="{EAA775F0-0E7B-438C-A79F-BEBD406748DC}" name="Q13" dataDxfId="2"/>
    <tableColumn id="17" xr3:uid="{185A8A89-2E89-4353-BF0B-70C685831A4F}" name="Q14" dataDxfId="1"/>
    <tableColumn id="18" xr3:uid="{3289DE2A-F4FF-4703-A6B7-381AA526E0D6}" name="Q15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371/journal.pone.0196391" TargetMode="External"/><Relationship Id="rId21" Type="http://schemas.openxmlformats.org/officeDocument/2006/relationships/hyperlink" Target="https://doi.org/10.1109/CISDA.2009.5356528" TargetMode="External"/><Relationship Id="rId42" Type="http://schemas.openxmlformats.org/officeDocument/2006/relationships/hyperlink" Target="https://doi.org/10.1109/ICCVW.2011.6130513" TargetMode="External"/><Relationship Id="rId63" Type="http://schemas.openxmlformats.org/officeDocument/2006/relationships/hyperlink" Target="https://ebiquity.umbc.edu/resource/html/id/351/UMBC-webbase-corpus" TargetMode="External"/><Relationship Id="rId84" Type="http://schemas.openxmlformats.org/officeDocument/2006/relationships/hyperlink" Target="https://doi.org/10.1109/IranianCEE.2015.7146186" TargetMode="External"/><Relationship Id="rId138" Type="http://schemas.openxmlformats.org/officeDocument/2006/relationships/hyperlink" Target="https://doi.org/10.1016/j.media.2019.05.010" TargetMode="External"/><Relationship Id="rId107" Type="http://schemas.openxmlformats.org/officeDocument/2006/relationships/hyperlink" Target="https://odir2019.grand-challenge.org/dataset/" TargetMode="External"/><Relationship Id="rId11" Type="http://schemas.openxmlformats.org/officeDocument/2006/relationships/hyperlink" Target="https://doi.org/10.1118/1.3528204" TargetMode="External"/><Relationship Id="rId32" Type="http://schemas.openxmlformats.org/officeDocument/2006/relationships/hyperlink" Target="https://doi.org/10.1109/51.932724" TargetMode="External"/><Relationship Id="rId53" Type="http://schemas.openxmlformats.org/officeDocument/2006/relationships/hyperlink" Target="https://doi.org/10.1038/srep27988" TargetMode="External"/><Relationship Id="rId74" Type="http://schemas.openxmlformats.org/officeDocument/2006/relationships/hyperlink" Target="https://doi.org/10.1109/MPRV.2018.03367731" TargetMode="External"/><Relationship Id="rId128" Type="http://schemas.openxmlformats.org/officeDocument/2006/relationships/hyperlink" Target="https://covidclinicaldata.org/" TargetMode="External"/><Relationship Id="rId5" Type="http://schemas.openxmlformats.org/officeDocument/2006/relationships/hyperlink" Target="https://doi.org/10.1371/journal.pone.0140381" TargetMode="External"/><Relationship Id="rId90" Type="http://schemas.openxmlformats.org/officeDocument/2006/relationships/hyperlink" Target="https://doi.org/10.1007/s11263-014-0733-5" TargetMode="External"/><Relationship Id="rId95" Type="http://schemas.openxmlformats.org/officeDocument/2006/relationships/hyperlink" Target="https://doi.org/10.1007/978-3-030-04375-9_2" TargetMode="External"/><Relationship Id="rId22" Type="http://schemas.openxmlformats.org/officeDocument/2006/relationships/hyperlink" Target="http://kdd.ics.uci.edu/databases/kddcup" TargetMode="External"/><Relationship Id="rId27" Type="http://schemas.openxmlformats.org/officeDocument/2006/relationships/hyperlink" Target="https://doi.org/10.1109/TGRS.2017.2692281" TargetMode="External"/><Relationship Id="rId43" Type="http://schemas.openxmlformats.org/officeDocument/2006/relationships/hyperlink" Target="https://doi.org/10.1007/s11042-019-07875-9" TargetMode="External"/><Relationship Id="rId48" Type="http://schemas.openxmlformats.org/officeDocument/2006/relationships/hyperlink" Target="https://doi.org/10.1016/j.compmedimag.2015.02.007" TargetMode="External"/><Relationship Id="rId64" Type="http://schemas.openxmlformats.org/officeDocument/2006/relationships/hyperlink" Target="http://bit.ly/WebBase." TargetMode="External"/><Relationship Id="rId69" Type="http://schemas.openxmlformats.org/officeDocument/2006/relationships/hyperlink" Target="https://doi.org/10.1109/MilCIS.2015.7348942" TargetMode="External"/><Relationship Id="rId113" Type="http://schemas.openxmlformats.org/officeDocument/2006/relationships/hyperlink" Target="https://arxiv.org/pdf/1705.02315.pdf" TargetMode="External"/><Relationship Id="rId118" Type="http://schemas.openxmlformats.org/officeDocument/2006/relationships/hyperlink" Target="https://doi.org/10.21437/Interspeech.2005-446" TargetMode="External"/><Relationship Id="rId134" Type="http://schemas.openxmlformats.org/officeDocument/2006/relationships/hyperlink" Target="https://doi.org/10.1109/TMM.2018.2865686" TargetMode="External"/><Relationship Id="rId139" Type="http://schemas.openxmlformats.org/officeDocument/2006/relationships/hyperlink" Target="https://doi.org/10.1007/978-1-4471-4072-6_8" TargetMode="External"/><Relationship Id="rId80" Type="http://schemas.openxmlformats.org/officeDocument/2006/relationships/hyperlink" Target="https://doi.org/10.1007/s10439-012-0645-x" TargetMode="External"/><Relationship Id="rId85" Type="http://schemas.openxmlformats.org/officeDocument/2006/relationships/hyperlink" Target="https://doi.org/10.21227/8axv-ma58" TargetMode="External"/><Relationship Id="rId12" Type="http://schemas.openxmlformats.org/officeDocument/2006/relationships/hyperlink" Target="https://radiopaedia.org/articles/covid-19-3" TargetMode="External"/><Relationship Id="rId17" Type="http://schemas.openxmlformats.org/officeDocument/2006/relationships/hyperlink" Target="https://doi.org/10.48550/arXiv.1908.02288" TargetMode="External"/><Relationship Id="rId33" Type="http://schemas.openxmlformats.org/officeDocument/2006/relationships/hyperlink" Target="https://doi.org/10.1016/j.future.2019.05.041" TargetMode="External"/><Relationship Id="rId38" Type="http://schemas.openxmlformats.org/officeDocument/2006/relationships/hyperlink" Target="https://doi.org/10.1109/CVPR.2009.5206848" TargetMode="External"/><Relationship Id="rId59" Type="http://schemas.openxmlformats.org/officeDocument/2006/relationships/hyperlink" Target="https://engineering.case.edu/bearingdatacenter" TargetMode="External"/><Relationship Id="rId103" Type="http://schemas.openxmlformats.org/officeDocument/2006/relationships/hyperlink" Target="https://doi.org/10.1016/j.eswa.2007.12.020" TargetMode="External"/><Relationship Id="rId108" Type="http://schemas.openxmlformats.org/officeDocument/2006/relationships/hyperlink" Target="https://doi.org/10.1109/ACCESS.2020.3010287" TargetMode="External"/><Relationship Id="rId124" Type="http://schemas.openxmlformats.org/officeDocument/2006/relationships/hyperlink" Target="https://doi.org/10.1109/AICCSA.2017.22" TargetMode="External"/><Relationship Id="rId129" Type="http://schemas.openxmlformats.org/officeDocument/2006/relationships/hyperlink" Target="https://doi.org/10.1109/ACCESS.2020.2979074" TargetMode="External"/><Relationship Id="rId54" Type="http://schemas.openxmlformats.org/officeDocument/2006/relationships/hyperlink" Target="https://www.repository.cam.ac.uk/handle/1810/250394" TargetMode="External"/><Relationship Id="rId70" Type="http://schemas.openxmlformats.org/officeDocument/2006/relationships/hyperlink" Target="https://doi.org/10.1007/s10278-018-0084-9" TargetMode="External"/><Relationship Id="rId75" Type="http://schemas.openxmlformats.org/officeDocument/2006/relationships/hyperlink" Target="https://doi.org/10.3390/app8122344" TargetMode="External"/><Relationship Id="rId91" Type="http://schemas.openxmlformats.org/officeDocument/2006/relationships/hyperlink" Target="https://www.researchgate.net/publication/279449221_Comparative_Study_of_Feature_Selection_Approaches_for_Urdu_Text_Categorization_pp_93-109" TargetMode="External"/><Relationship Id="rId96" Type="http://schemas.openxmlformats.org/officeDocument/2006/relationships/hyperlink" Target="https://www.cs.toronto.edu/~kriz/learning-features-2009-TR.pdf" TargetMode="External"/><Relationship Id="rId140" Type="http://schemas.openxmlformats.org/officeDocument/2006/relationships/hyperlink" Target="https://doi.org/10.1167/17.10.296" TargetMode="External"/><Relationship Id="rId145" Type="http://schemas.openxmlformats.org/officeDocument/2006/relationships/hyperlink" Target="https://doi.org/10.48550/arXiv.1811.02629" TargetMode="External"/><Relationship Id="rId1" Type="http://schemas.openxmlformats.org/officeDocument/2006/relationships/hyperlink" Target="http://yann.lecun.com/exdb/mnist/" TargetMode="External"/><Relationship Id="rId6" Type="http://schemas.openxmlformats.org/officeDocument/2006/relationships/hyperlink" Target="https://doi.org/10.5220/0006639801080116" TargetMode="External"/><Relationship Id="rId23" Type="http://schemas.openxmlformats.org/officeDocument/2006/relationships/hyperlink" Target="https://doi.org/10.1109/TPAMI.2017.2723009" TargetMode="External"/><Relationship Id="rId28" Type="http://schemas.openxmlformats.org/officeDocument/2006/relationships/hyperlink" Target="https://doi.org/10.1109/LGRS.2015.2475299" TargetMode="External"/><Relationship Id="rId49" Type="http://schemas.openxmlformats.org/officeDocument/2006/relationships/hyperlink" Target="https://doi.org/10.1007/s11548-013-0926-3" TargetMode="External"/><Relationship Id="rId114" Type="http://schemas.openxmlformats.org/officeDocument/2006/relationships/hyperlink" Target="https://www.kaggle.com/paultimothymooney/chest-xray-pneumonia" TargetMode="External"/><Relationship Id="rId119" Type="http://schemas.openxmlformats.org/officeDocument/2006/relationships/hyperlink" Target="http://kahlan.eps.surrey.ac.uk/savee/" TargetMode="External"/><Relationship Id="rId44" Type="http://schemas.openxmlformats.org/officeDocument/2006/relationships/hyperlink" Target="http://www3.dsi.uminho.pt/pcortez/student.pdf" TargetMode="External"/><Relationship Id="rId60" Type="http://schemas.openxmlformats.org/officeDocument/2006/relationships/hyperlink" Target="https://data.world/jaredfern/google-news-200d" TargetMode="External"/><Relationship Id="rId65" Type="http://schemas.openxmlformats.org/officeDocument/2006/relationships/hyperlink" Target="https://statmt.org/" TargetMode="External"/><Relationship Id="rId81" Type="http://schemas.openxmlformats.org/officeDocument/2006/relationships/hyperlink" Target="https://doi.org/10.1007/978-3-642-21683-1_42" TargetMode="External"/><Relationship Id="rId86" Type="http://schemas.openxmlformats.org/officeDocument/2006/relationships/hyperlink" Target="https://doi.org/10.1109/TSMCB.2006.889630" TargetMode="External"/><Relationship Id="rId130" Type="http://schemas.openxmlformats.org/officeDocument/2006/relationships/hyperlink" Target="https://doi.org/10.1109/IS.2018.8710576" TargetMode="External"/><Relationship Id="rId135" Type="http://schemas.openxmlformats.org/officeDocument/2006/relationships/hyperlink" Target="https://www.cs.toronto.edu/~vmnih/docs/Mnih_Volodymyr_PhD_Thesis.pdf" TargetMode="External"/><Relationship Id="rId13" Type="http://schemas.openxmlformats.org/officeDocument/2006/relationships/hyperlink" Target="https://www.ncbi.nlm.nih.gov/pmc/" TargetMode="External"/><Relationship Id="rId18" Type="http://schemas.openxmlformats.org/officeDocument/2006/relationships/hyperlink" Target="https://doi.org/10.1038/sdata.2018.161" TargetMode="External"/><Relationship Id="rId39" Type="http://schemas.openxmlformats.org/officeDocument/2006/relationships/hyperlink" Target="https://doi.org/10.48550/arXiv.1405.0312" TargetMode="External"/><Relationship Id="rId109" Type="http://schemas.openxmlformats.org/officeDocument/2006/relationships/hyperlink" Target="https://sirm.org/category/senza-categoria/" TargetMode="External"/><Relationship Id="rId34" Type="http://schemas.openxmlformats.org/officeDocument/2006/relationships/hyperlink" Target="http://dx.doi.org/10.21227/q70p-q449" TargetMode="External"/><Relationship Id="rId50" Type="http://schemas.openxmlformats.org/officeDocument/2006/relationships/hyperlink" Target="https://doi.org/10.1016/j.patcog.2012.03.002" TargetMode="External"/><Relationship Id="rId55" Type="http://schemas.openxmlformats.org/officeDocument/2006/relationships/hyperlink" Target="https://doi.org/10.1109/TMI.2014.2377694" TargetMode="External"/><Relationship Id="rId76" Type="http://schemas.openxmlformats.org/officeDocument/2006/relationships/hyperlink" Target="https://doi.org/10.1088/0967-3334/37/12/2181" TargetMode="External"/><Relationship Id="rId97" Type="http://schemas.openxmlformats.org/officeDocument/2006/relationships/hyperlink" Target="https://doi.org/10.1093/jnci/djt281" TargetMode="External"/><Relationship Id="rId104" Type="http://schemas.openxmlformats.org/officeDocument/2006/relationships/hyperlink" Target="http://www1.beuth-hochschule.de/FB_II/reports/Report-2019-004.pdf" TargetMode="External"/><Relationship Id="rId120" Type="http://schemas.openxmlformats.org/officeDocument/2006/relationships/hyperlink" Target="https://doi.org/10.1007/s10579-008-9076-6" TargetMode="External"/><Relationship Id="rId125" Type="http://schemas.openxmlformats.org/officeDocument/2006/relationships/hyperlink" Target="http://www.spa.gov.sa/" TargetMode="External"/><Relationship Id="rId141" Type="http://schemas.openxmlformats.org/officeDocument/2006/relationships/hyperlink" Target="https://doi.org/10.1109/CVPR.2010.5539970" TargetMode="External"/><Relationship Id="rId146" Type="http://schemas.openxmlformats.org/officeDocument/2006/relationships/printerSettings" Target="../printerSettings/printerSettings2.bin"/><Relationship Id="rId7" Type="http://schemas.openxmlformats.org/officeDocument/2006/relationships/hyperlink" Target="https://doi.org/10.48550/arXiv.2003.13865" TargetMode="External"/><Relationship Id="rId71" Type="http://schemas.openxmlformats.org/officeDocument/2006/relationships/hyperlink" Target="https://www.cs.toronto.edu/~vmnih/docs/Mnih_Volodymyr_PhD_Thesis.pdf" TargetMode="External"/><Relationship Id="rId92" Type="http://schemas.openxmlformats.org/officeDocument/2006/relationships/hyperlink" Target="https://doi.org/10.1007/s10579-016-9367-2" TargetMode="External"/><Relationship Id="rId2" Type="http://schemas.openxmlformats.org/officeDocument/2006/relationships/hyperlink" Target="https://doi.org/10.36001/phme.2016.v3i1.1577" TargetMode="External"/><Relationship Id="rId29" Type="http://schemas.openxmlformats.org/officeDocument/2006/relationships/hyperlink" Target="https://doi.org/10.1109/tgrs.2018.2864987" TargetMode="External"/><Relationship Id="rId24" Type="http://schemas.openxmlformats.org/officeDocument/2006/relationships/hyperlink" Target="https://doi.org/10.1109/EMBC.2013.6610779" TargetMode="External"/><Relationship Id="rId40" Type="http://schemas.openxmlformats.org/officeDocument/2006/relationships/hyperlink" Target="https://doi.org/10.1145/2557642.2563678" TargetMode="External"/><Relationship Id="rId45" Type="http://schemas.openxmlformats.org/officeDocument/2006/relationships/hyperlink" Target="https://ti.arc.nasa.gov/tech/dash/groups/pcoe/prognostic-data-repository/" TargetMode="External"/><Relationship Id="rId66" Type="http://schemas.openxmlformats.org/officeDocument/2006/relationships/hyperlink" Target="https://commoncrawl.org/2017/06/" TargetMode="External"/><Relationship Id="rId87" Type="http://schemas.openxmlformats.org/officeDocument/2006/relationships/hyperlink" Target="https://doi.org/10.1109/ICMI.2002.1166987" TargetMode="External"/><Relationship Id="rId110" Type="http://schemas.openxmlformats.org/officeDocument/2006/relationships/hyperlink" Target="https://www.kaggle.com/datasets/tawsifurrahman/covid19-radiography-database" TargetMode="External"/><Relationship Id="rId115" Type="http://schemas.openxmlformats.org/officeDocument/2006/relationships/hyperlink" Target="https://cloudstor.aarnet.edu.au/plus/s/ds5zW91vdgjEj9i" TargetMode="External"/><Relationship Id="rId131" Type="http://schemas.openxmlformats.org/officeDocument/2006/relationships/hyperlink" Target="https://doi.org/10.1007/978-3-030-11024-6_3" TargetMode="External"/><Relationship Id="rId136" Type="http://schemas.openxmlformats.org/officeDocument/2006/relationships/hyperlink" Target="https://doi.org/10.1038/srep25651" TargetMode="External"/><Relationship Id="rId61" Type="http://schemas.openxmlformats.org/officeDocument/2006/relationships/hyperlink" Target="https://doi.org/10.48550/arXiv.1712.09405" TargetMode="External"/><Relationship Id="rId82" Type="http://schemas.openxmlformats.org/officeDocument/2006/relationships/hyperlink" Target="https://doi.org/10.1109/TBME.2010.2051225" TargetMode="External"/><Relationship Id="rId19" Type="http://schemas.openxmlformats.org/officeDocument/2006/relationships/hyperlink" Target="https://doi.org/10.48550/arXiv.1902.03368" TargetMode="External"/><Relationship Id="rId14" Type="http://schemas.openxmlformats.org/officeDocument/2006/relationships/hyperlink" Target="https://doi.org/10.1371/journal.pone.0181001" TargetMode="External"/><Relationship Id="rId30" Type="http://schemas.openxmlformats.org/officeDocument/2006/relationships/hyperlink" Target="https://www.isprs.org/proceedings/xxxviii/part7/a/pdf/298_xxxviii-part7a.pdf" TargetMode="External"/><Relationship Id="rId35" Type="http://schemas.openxmlformats.org/officeDocument/2006/relationships/hyperlink" Target="https://doi.org/10.48550/arXiv.2006.15340" TargetMode="External"/><Relationship Id="rId56" Type="http://schemas.openxmlformats.org/officeDocument/2006/relationships/hyperlink" Target="https://doi.org/10.1016/j.acra.2011.09.014" TargetMode="External"/><Relationship Id="rId77" Type="http://schemas.openxmlformats.org/officeDocument/2006/relationships/hyperlink" Target="https://dspace.mit.edu/handle/1721.1/18018" TargetMode="External"/><Relationship Id="rId100" Type="http://schemas.openxmlformats.org/officeDocument/2006/relationships/hyperlink" Target="https://www.cs.toronto.edu/~kriz/learning-features-2009-TR.pdf" TargetMode="External"/><Relationship Id="rId105" Type="http://schemas.openxmlformats.org/officeDocument/2006/relationships/hyperlink" Target="https://doi.org/10.1016/j.eswa.2014.02.026" TargetMode="External"/><Relationship Id="rId126" Type="http://schemas.openxmlformats.org/officeDocument/2006/relationships/hyperlink" Target="https://www.kaggle.com/c/state-farm-distracted-driver-detection" TargetMode="External"/><Relationship Id="rId147" Type="http://schemas.openxmlformats.org/officeDocument/2006/relationships/table" Target="../tables/table2.xml"/><Relationship Id="rId8" Type="http://schemas.openxmlformats.org/officeDocument/2006/relationships/hyperlink" Target="https://www.medrxiv.org/" TargetMode="External"/><Relationship Id="rId51" Type="http://schemas.openxmlformats.org/officeDocument/2006/relationships/hyperlink" Target="https://doi.org/10.48550/arXiv.1605.01397" TargetMode="External"/><Relationship Id="rId72" Type="http://schemas.openxmlformats.org/officeDocument/2006/relationships/hyperlink" Target="https://doi.org/10.1109/TGRS.2018.2870871" TargetMode="External"/><Relationship Id="rId93" Type="http://schemas.openxmlformats.org/officeDocument/2006/relationships/hyperlink" Target="https://www.kaggle.com/datasets/tourist55/alzheimers-dataset-4-class-of-images" TargetMode="External"/><Relationship Id="rId98" Type="http://schemas.openxmlformats.org/officeDocument/2006/relationships/hyperlink" Target="https://doi.org/10.7937/TCIA.HMQ8-J677" TargetMode="External"/><Relationship Id="rId121" Type="http://schemas.openxmlformats.org/officeDocument/2006/relationships/hyperlink" Target="https://doi.org/10.6084/m9.figshare.12644033.v5" TargetMode="External"/><Relationship Id="rId142" Type="http://schemas.openxmlformats.org/officeDocument/2006/relationships/hyperlink" Target="https://www.cle.org.pk/software/ling_resources/UrduLigatures.htm" TargetMode="External"/><Relationship Id="rId3" Type="http://schemas.openxmlformats.org/officeDocument/2006/relationships/hyperlink" Target="http://data-acoustics.com/measurements/bearing-faults/bearing-6/" TargetMode="External"/><Relationship Id="rId25" Type="http://schemas.openxmlformats.org/officeDocument/2006/relationships/hyperlink" Target="https://doi.org/10.3390/f9120736" TargetMode="External"/><Relationship Id="rId46" Type="http://schemas.openxmlformats.org/officeDocument/2006/relationships/hyperlink" Target="https://arxiv.org/pdf/1911.07069.pdf" TargetMode="External"/><Relationship Id="rId67" Type="http://schemas.openxmlformats.org/officeDocument/2006/relationships/hyperlink" Target="https://doi.org/10.35111/0z6y-q265" TargetMode="External"/><Relationship Id="rId116" Type="http://schemas.openxmlformats.org/officeDocument/2006/relationships/hyperlink" Target="https://doi.org/10.1016/j.ejor.2017.08.040" TargetMode="External"/><Relationship Id="rId137" Type="http://schemas.openxmlformats.org/officeDocument/2006/relationships/hyperlink" Target="https://doi.org/10.1162/jocn.2007.19.9.1498" TargetMode="External"/><Relationship Id="rId20" Type="http://schemas.openxmlformats.org/officeDocument/2006/relationships/hyperlink" Target="https://doi.org/10.48550/arXiv.1511.08060" TargetMode="External"/><Relationship Id="rId41" Type="http://schemas.openxmlformats.org/officeDocument/2006/relationships/hyperlink" Target="https://doi.org/10.1007/978-3-319-54526-4_9" TargetMode="External"/><Relationship Id="rId62" Type="http://schemas.openxmlformats.org/officeDocument/2006/relationships/hyperlink" Target="https://dumps.wikimedia.org/enwiki/latest/" TargetMode="External"/><Relationship Id="rId83" Type="http://schemas.openxmlformats.org/officeDocument/2006/relationships/hyperlink" Target="https://doi.org/10.1109/IranianCEE.2015.7146186" TargetMode="External"/><Relationship Id="rId88" Type="http://schemas.openxmlformats.org/officeDocument/2006/relationships/hyperlink" Target="https://doi.org/10.1007/11744023_1" TargetMode="External"/><Relationship Id="rId111" Type="http://schemas.openxmlformats.org/officeDocument/2006/relationships/hyperlink" Target="https://github.com/ieee8023/covid-chestxray-dataset" TargetMode="External"/><Relationship Id="rId132" Type="http://schemas.openxmlformats.org/officeDocument/2006/relationships/hyperlink" Target="https://doi.org/10.1103/PhysRevE.64.061907" TargetMode="External"/><Relationship Id="rId15" Type="http://schemas.openxmlformats.org/officeDocument/2006/relationships/hyperlink" Target="https://www.unb.ca/cic/datasets/ids-2018.html" TargetMode="External"/><Relationship Id="rId36" Type="http://schemas.openxmlformats.org/officeDocument/2006/relationships/hyperlink" Target="https://doi.org/10.5281/zenodo.4743746" TargetMode="External"/><Relationship Id="rId57" Type="http://schemas.openxmlformats.org/officeDocument/2006/relationships/hyperlink" Target="https://www.researchgate.net/publication/258243150_BCDR_A_BREAST_CANCER_DIGITAL_REPOSITORY" TargetMode="External"/><Relationship Id="rId106" Type="http://schemas.openxmlformats.org/officeDocument/2006/relationships/hyperlink" Target="https://doi.org/10.7937/tcia.2019.bvhjhdas" TargetMode="External"/><Relationship Id="rId127" Type="http://schemas.openxmlformats.org/officeDocument/2006/relationships/hyperlink" Target="https://doi.org/10.1371/journal.pone.0176222" TargetMode="External"/><Relationship Id="rId10" Type="http://schemas.openxmlformats.org/officeDocument/2006/relationships/hyperlink" Target="https://medpix.nlm.nih.gov/home" TargetMode="External"/><Relationship Id="rId31" Type="http://schemas.openxmlformats.org/officeDocument/2006/relationships/hyperlink" Target="https://doi.org/10.1109/TGRS.2017.2685945" TargetMode="External"/><Relationship Id="rId52" Type="http://schemas.openxmlformats.org/officeDocument/2006/relationships/hyperlink" Target="https://doi.org/10.2214/ajr.174.1.1740071" TargetMode="External"/><Relationship Id="rId73" Type="http://schemas.openxmlformats.org/officeDocument/2006/relationships/hyperlink" Target="https://doi.org/10.1007/s11277-019-06485-w" TargetMode="External"/><Relationship Id="rId78" Type="http://schemas.openxmlformats.org/officeDocument/2006/relationships/hyperlink" Target="https://doi.org/10.1088/0967-3334/31/4/004" TargetMode="External"/><Relationship Id="rId94" Type="http://schemas.openxmlformats.org/officeDocument/2006/relationships/hyperlink" Target="https://doi.org/10.1016/j.jalz.2012.06.004" TargetMode="External"/><Relationship Id="rId99" Type="http://schemas.openxmlformats.org/officeDocument/2006/relationships/hyperlink" Target="http://www.eng.usf.edu/cvprg/mammography/database.html" TargetMode="External"/><Relationship Id="rId101" Type="http://schemas.openxmlformats.org/officeDocument/2006/relationships/hyperlink" Target="http://ufldl.stanford.edu/housenumbers/nips2011_housenumbers.pdf" TargetMode="External"/><Relationship Id="rId122" Type="http://schemas.openxmlformats.org/officeDocument/2006/relationships/hyperlink" Target="https://doi.org/10.1109/T-AFFC.2011.15" TargetMode="External"/><Relationship Id="rId143" Type="http://schemas.openxmlformats.org/officeDocument/2006/relationships/hyperlink" Target="http://rscup.bjxintong.com.cn/" TargetMode="External"/><Relationship Id="rId4" Type="http://schemas.openxmlformats.org/officeDocument/2006/relationships/hyperlink" Target="https://doi.org/10.48550/arXiv.1710.05006" TargetMode="External"/><Relationship Id="rId9" Type="http://schemas.openxmlformats.org/officeDocument/2006/relationships/hyperlink" Target="https://www.biorxiv.org/" TargetMode="External"/><Relationship Id="rId26" Type="http://schemas.openxmlformats.org/officeDocument/2006/relationships/hyperlink" Target="https://doi.org/10.1145/1869790.1869829" TargetMode="External"/><Relationship Id="rId47" Type="http://schemas.openxmlformats.org/officeDocument/2006/relationships/hyperlink" Target="https://doi.org/10.1145/3083187.3083212" TargetMode="External"/><Relationship Id="rId68" Type="http://schemas.openxmlformats.org/officeDocument/2006/relationships/hyperlink" Target="https://doi.org/10.1016/j.chb.2018.04.033" TargetMode="External"/><Relationship Id="rId89" Type="http://schemas.openxmlformats.org/officeDocument/2006/relationships/hyperlink" Target="https://doi.org/10.1109/CVPR.2004.383" TargetMode="External"/><Relationship Id="rId112" Type="http://schemas.openxmlformats.org/officeDocument/2006/relationships/hyperlink" Target="https://threadreaderapp.com/thread/1243928581983670272.html" TargetMode="External"/><Relationship Id="rId133" Type="http://schemas.openxmlformats.org/officeDocument/2006/relationships/hyperlink" Target="https://doi.org/10.48550/arXiv.1912.12142" TargetMode="External"/><Relationship Id="rId16" Type="http://schemas.openxmlformats.org/officeDocument/2006/relationships/hyperlink" Target="https://challenge.isic-archive.com/data/" TargetMode="External"/><Relationship Id="rId37" Type="http://schemas.openxmlformats.org/officeDocument/2006/relationships/hyperlink" Target="https://toolbox.google.com/factcheck/about" TargetMode="External"/><Relationship Id="rId58" Type="http://schemas.openxmlformats.org/officeDocument/2006/relationships/hyperlink" Target="https://doi.org/10.17632/sf5n64hydt.1" TargetMode="External"/><Relationship Id="rId79" Type="http://schemas.openxmlformats.org/officeDocument/2006/relationships/hyperlink" Target="https://doi.org/10.1109/JBHI.2013.2294399" TargetMode="External"/><Relationship Id="rId102" Type="http://schemas.openxmlformats.org/officeDocument/2006/relationships/hyperlink" Target="https://doi.org/10.1109/AFGR.2008.4813399" TargetMode="External"/><Relationship Id="rId123" Type="http://schemas.openxmlformats.org/officeDocument/2006/relationships/hyperlink" Target="https://doi.org/10.1109/IJCNN.2016.7727519" TargetMode="External"/><Relationship Id="rId144" Type="http://schemas.openxmlformats.org/officeDocument/2006/relationships/hyperlink" Target="https://github.com/codingo/Ransomware-Json-Dataset/blob/master/README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7C6C-7002-4F50-A825-9CF5EAEEAC3E}">
  <dimension ref="A1:AJ618"/>
  <sheetViews>
    <sheetView topLeftCell="B48" zoomScale="95" workbookViewId="0">
      <selection activeCell="D58" sqref="D58"/>
    </sheetView>
  </sheetViews>
  <sheetFormatPr defaultRowHeight="13.8" x14ac:dyDescent="0.25"/>
  <cols>
    <col min="1" max="1" width="29.109375" style="1" bestFit="1" customWidth="1"/>
    <col min="2" max="2" width="20.5546875" style="1" bestFit="1" customWidth="1"/>
    <col min="3" max="3" width="29.88671875" style="1" customWidth="1"/>
    <col min="4" max="4" width="30.88671875" style="1" customWidth="1"/>
    <col min="5" max="5" width="5.6640625" style="1" customWidth="1"/>
    <col min="6" max="6" width="7.88671875" style="1" bestFit="1" customWidth="1"/>
    <col min="7" max="8" width="5.6640625" style="1" customWidth="1"/>
    <col min="9" max="9" width="30.33203125" style="1" bestFit="1" customWidth="1"/>
    <col min="10" max="13" width="5.6640625" style="1" customWidth="1"/>
    <col min="14" max="19" width="6.77734375" style="1" customWidth="1"/>
    <col min="20" max="20" width="8.88671875" style="1"/>
    <col min="21" max="21" width="15.109375" style="1" bestFit="1" customWidth="1"/>
    <col min="22" max="22" width="8.88671875" style="1"/>
    <col min="23" max="23" width="10.5546875" style="1" bestFit="1" customWidth="1"/>
    <col min="24" max="16384" width="8.88671875" style="1"/>
  </cols>
  <sheetData>
    <row r="1" spans="1:19" x14ac:dyDescent="0.25">
      <c r="A1" s="20" t="s">
        <v>27</v>
      </c>
      <c r="B1" s="20" t="s">
        <v>28</v>
      </c>
      <c r="C1" s="20" t="s">
        <v>536</v>
      </c>
      <c r="D1" s="18" t="s">
        <v>553</v>
      </c>
      <c r="E1" s="20" t="s">
        <v>13</v>
      </c>
      <c r="F1" s="20" t="s">
        <v>14</v>
      </c>
      <c r="G1" s="20" t="s">
        <v>15</v>
      </c>
      <c r="H1" s="20" t="s">
        <v>16</v>
      </c>
      <c r="I1" s="20" t="s">
        <v>17</v>
      </c>
      <c r="J1" s="20" t="s">
        <v>18</v>
      </c>
      <c r="K1" s="20" t="s">
        <v>19</v>
      </c>
      <c r="L1" s="20" t="s">
        <v>20</v>
      </c>
      <c r="M1" s="20" t="s">
        <v>21</v>
      </c>
      <c r="N1" s="20" t="s">
        <v>22</v>
      </c>
      <c r="O1" s="20" t="s">
        <v>23</v>
      </c>
      <c r="P1" s="20" t="s">
        <v>24</v>
      </c>
      <c r="Q1" s="20" t="s">
        <v>25</v>
      </c>
      <c r="R1" s="20" t="s">
        <v>26</v>
      </c>
      <c r="S1" s="20" t="s">
        <v>41</v>
      </c>
    </row>
    <row r="2" spans="1:19" ht="14.4" x14ac:dyDescent="0.3">
      <c r="A2" s="4" t="s">
        <v>43</v>
      </c>
      <c r="B2" s="4" t="s">
        <v>44</v>
      </c>
      <c r="C2" s="8" t="s">
        <v>49</v>
      </c>
      <c r="D2" s="22" t="s">
        <v>537</v>
      </c>
      <c r="E2" s="4" t="s">
        <v>35</v>
      </c>
      <c r="F2" s="4" t="s">
        <v>35</v>
      </c>
      <c r="G2" s="4" t="s">
        <v>38</v>
      </c>
      <c r="H2" s="4" t="s">
        <v>38</v>
      </c>
      <c r="I2" s="4" t="s">
        <v>38</v>
      </c>
      <c r="J2" s="4" t="s">
        <v>38</v>
      </c>
      <c r="K2" s="4" t="s">
        <v>38</v>
      </c>
      <c r="L2" s="4" t="s">
        <v>38</v>
      </c>
      <c r="M2" s="4" t="s">
        <v>38</v>
      </c>
      <c r="N2" s="4" t="s">
        <v>38</v>
      </c>
      <c r="O2" s="4" t="s">
        <v>38</v>
      </c>
      <c r="P2" s="4" t="s">
        <v>38</v>
      </c>
      <c r="Q2" s="4" t="s">
        <v>38</v>
      </c>
      <c r="R2" s="4" t="s">
        <v>34</v>
      </c>
      <c r="S2" s="4" t="s">
        <v>34</v>
      </c>
    </row>
    <row r="3" spans="1:19" x14ac:dyDescent="0.25">
      <c r="A3" s="3" t="s">
        <v>53</v>
      </c>
      <c r="B3" s="3" t="s">
        <v>54</v>
      </c>
      <c r="C3" s="3" t="s">
        <v>189</v>
      </c>
      <c r="D3" s="3" t="s">
        <v>537</v>
      </c>
      <c r="E3" s="3" t="s">
        <v>35</v>
      </c>
      <c r="F3" s="3" t="s">
        <v>34</v>
      </c>
      <c r="G3" s="3" t="s">
        <v>34</v>
      </c>
      <c r="H3" s="3" t="s">
        <v>35</v>
      </c>
      <c r="I3" s="3" t="s">
        <v>55</v>
      </c>
      <c r="J3" s="3" t="s">
        <v>35</v>
      </c>
      <c r="K3" s="3" t="s">
        <v>35</v>
      </c>
      <c r="L3" s="3" t="s">
        <v>34</v>
      </c>
      <c r="M3" s="3" t="s">
        <v>34</v>
      </c>
      <c r="N3" s="3" t="s">
        <v>38</v>
      </c>
      <c r="O3" s="3" t="s">
        <v>34</v>
      </c>
      <c r="P3" s="3" t="s">
        <v>35</v>
      </c>
      <c r="Q3" s="3" t="s">
        <v>35</v>
      </c>
      <c r="R3" s="3" t="s">
        <v>34</v>
      </c>
      <c r="S3" s="3" t="s">
        <v>34</v>
      </c>
    </row>
    <row r="4" spans="1:19" ht="16.8" customHeight="1" x14ac:dyDescent="0.25">
      <c r="A4" s="3" t="s">
        <v>59</v>
      </c>
      <c r="B4" s="3" t="s">
        <v>60</v>
      </c>
      <c r="C4" s="3" t="s">
        <v>189</v>
      </c>
      <c r="D4" s="3" t="s">
        <v>537</v>
      </c>
      <c r="E4" s="3" t="s">
        <v>35</v>
      </c>
      <c r="F4" s="3" t="s">
        <v>34</v>
      </c>
      <c r="G4" s="3" t="s">
        <v>34</v>
      </c>
      <c r="H4" s="3" t="s">
        <v>35</v>
      </c>
      <c r="I4" s="3" t="s">
        <v>36</v>
      </c>
      <c r="J4" s="3" t="s">
        <v>35</v>
      </c>
      <c r="K4" s="3" t="s">
        <v>35</v>
      </c>
      <c r="L4" s="3" t="s">
        <v>34</v>
      </c>
      <c r="M4" s="3" t="s">
        <v>35</v>
      </c>
      <c r="N4" s="3" t="s">
        <v>38</v>
      </c>
      <c r="O4" s="3" t="s">
        <v>35</v>
      </c>
      <c r="P4" s="3" t="s">
        <v>35</v>
      </c>
      <c r="Q4" s="3" t="s">
        <v>35</v>
      </c>
      <c r="R4" s="3" t="s">
        <v>34</v>
      </c>
      <c r="S4" s="3" t="s">
        <v>34</v>
      </c>
    </row>
    <row r="5" spans="1:19" x14ac:dyDescent="0.25">
      <c r="A5" s="3" t="s">
        <v>217</v>
      </c>
      <c r="B5" s="3" t="s">
        <v>54</v>
      </c>
      <c r="C5" s="3" t="s">
        <v>42</v>
      </c>
      <c r="D5" s="3" t="s">
        <v>537</v>
      </c>
      <c r="E5" s="3" t="s">
        <v>35</v>
      </c>
      <c r="F5" s="3" t="s">
        <v>35</v>
      </c>
      <c r="G5" s="3" t="s">
        <v>38</v>
      </c>
      <c r="H5" s="3" t="s">
        <v>38</v>
      </c>
      <c r="I5" s="3" t="s">
        <v>38</v>
      </c>
      <c r="J5" s="3" t="s">
        <v>38</v>
      </c>
      <c r="K5" s="3" t="s">
        <v>38</v>
      </c>
      <c r="L5" s="3" t="s">
        <v>38</v>
      </c>
      <c r="M5" s="3" t="s">
        <v>38</v>
      </c>
      <c r="N5" s="3" t="s">
        <v>38</v>
      </c>
      <c r="O5" s="3" t="s">
        <v>38</v>
      </c>
      <c r="P5" s="3" t="s">
        <v>38</v>
      </c>
      <c r="Q5" s="3" t="s">
        <v>38</v>
      </c>
      <c r="R5" s="3" t="s">
        <v>38</v>
      </c>
      <c r="S5" s="3" t="s">
        <v>34</v>
      </c>
    </row>
    <row r="6" spans="1:19" x14ac:dyDescent="0.25">
      <c r="A6" s="4" t="s">
        <v>281</v>
      </c>
      <c r="B6" s="4" t="s">
        <v>54</v>
      </c>
      <c r="C6" s="4" t="s">
        <v>42</v>
      </c>
      <c r="D6" s="4" t="s">
        <v>537</v>
      </c>
      <c r="E6" s="4" t="s">
        <v>35</v>
      </c>
      <c r="F6" s="4" t="s">
        <v>35</v>
      </c>
      <c r="G6" s="4" t="s">
        <v>38</v>
      </c>
      <c r="H6" s="4" t="s">
        <v>38</v>
      </c>
      <c r="I6" s="4" t="s">
        <v>38</v>
      </c>
      <c r="J6" s="4" t="s">
        <v>38</v>
      </c>
      <c r="K6" s="4" t="s">
        <v>38</v>
      </c>
      <c r="L6" s="4" t="s">
        <v>38</v>
      </c>
      <c r="M6" s="4" t="s">
        <v>38</v>
      </c>
      <c r="N6" s="4" t="s">
        <v>38</v>
      </c>
      <c r="O6" s="4" t="s">
        <v>38</v>
      </c>
      <c r="P6" s="4" t="s">
        <v>38</v>
      </c>
      <c r="Q6" s="4" t="s">
        <v>38</v>
      </c>
      <c r="R6" s="4" t="s">
        <v>38</v>
      </c>
      <c r="S6" s="4" t="s">
        <v>34</v>
      </c>
    </row>
    <row r="7" spans="1:19" x14ac:dyDescent="0.25">
      <c r="A7" s="4" t="s">
        <v>424</v>
      </c>
      <c r="B7" s="4" t="s">
        <v>156</v>
      </c>
      <c r="C7" s="4" t="s">
        <v>42</v>
      </c>
      <c r="D7" s="4" t="s">
        <v>537</v>
      </c>
      <c r="E7" s="4" t="s">
        <v>35</v>
      </c>
      <c r="F7" s="4" t="s">
        <v>35</v>
      </c>
      <c r="G7" s="4" t="s">
        <v>38</v>
      </c>
      <c r="H7" s="4" t="s">
        <v>38</v>
      </c>
      <c r="I7" s="4" t="s">
        <v>38</v>
      </c>
      <c r="J7" s="4" t="s">
        <v>38</v>
      </c>
      <c r="K7" s="4" t="s">
        <v>38</v>
      </c>
      <c r="L7" s="4" t="s">
        <v>38</v>
      </c>
      <c r="M7" s="4" t="s">
        <v>38</v>
      </c>
      <c r="N7" s="4" t="s">
        <v>38</v>
      </c>
      <c r="O7" s="4" t="s">
        <v>38</v>
      </c>
      <c r="P7" s="4" t="s">
        <v>38</v>
      </c>
      <c r="Q7" s="4" t="s">
        <v>38</v>
      </c>
      <c r="R7" s="4" t="s">
        <v>38</v>
      </c>
      <c r="S7" s="4" t="s">
        <v>34</v>
      </c>
    </row>
    <row r="8" spans="1:19" x14ac:dyDescent="0.25">
      <c r="A8" s="3" t="s">
        <v>465</v>
      </c>
      <c r="B8" s="3" t="s">
        <v>158</v>
      </c>
      <c r="C8" s="3" t="s">
        <v>42</v>
      </c>
      <c r="D8" s="3" t="s">
        <v>537</v>
      </c>
      <c r="E8" s="3" t="s">
        <v>35</v>
      </c>
      <c r="F8" s="3" t="s">
        <v>35</v>
      </c>
      <c r="G8" s="3" t="s">
        <v>38</v>
      </c>
      <c r="H8" s="3" t="s">
        <v>38</v>
      </c>
      <c r="I8" s="3" t="s">
        <v>38</v>
      </c>
      <c r="J8" s="3" t="s">
        <v>38</v>
      </c>
      <c r="K8" s="3" t="s">
        <v>38</v>
      </c>
      <c r="L8" s="3" t="s">
        <v>38</v>
      </c>
      <c r="M8" s="3" t="s">
        <v>38</v>
      </c>
      <c r="N8" s="3" t="s">
        <v>38</v>
      </c>
      <c r="O8" s="3" t="s">
        <v>38</v>
      </c>
      <c r="P8" s="3" t="s">
        <v>38</v>
      </c>
      <c r="Q8" s="3" t="s">
        <v>38</v>
      </c>
      <c r="R8" s="3" t="s">
        <v>38</v>
      </c>
      <c r="S8" s="3" t="s">
        <v>34</v>
      </c>
    </row>
    <row r="9" spans="1:19" ht="16.8" customHeight="1" x14ac:dyDescent="0.25">
      <c r="A9" s="4" t="s">
        <v>466</v>
      </c>
      <c r="B9" s="4" t="s">
        <v>158</v>
      </c>
      <c r="C9" s="4" t="s">
        <v>42</v>
      </c>
      <c r="D9" s="4" t="s">
        <v>537</v>
      </c>
      <c r="E9" s="4" t="s">
        <v>35</v>
      </c>
      <c r="F9" s="4" t="s">
        <v>35</v>
      </c>
      <c r="G9" s="4" t="s">
        <v>38</v>
      </c>
      <c r="H9" s="4" t="s">
        <v>38</v>
      </c>
      <c r="I9" s="4" t="s">
        <v>38</v>
      </c>
      <c r="J9" s="4" t="s">
        <v>38</v>
      </c>
      <c r="K9" s="4" t="s">
        <v>38</v>
      </c>
      <c r="L9" s="4" t="s">
        <v>38</v>
      </c>
      <c r="M9" s="4" t="s">
        <v>38</v>
      </c>
      <c r="N9" s="4" t="s">
        <v>38</v>
      </c>
      <c r="O9" s="4" t="s">
        <v>38</v>
      </c>
      <c r="P9" s="4" t="s">
        <v>38</v>
      </c>
      <c r="Q9" s="4" t="s">
        <v>38</v>
      </c>
      <c r="R9" s="4" t="s">
        <v>38</v>
      </c>
      <c r="S9" s="4" t="s">
        <v>34</v>
      </c>
    </row>
    <row r="10" spans="1:19" ht="14.4" x14ac:dyDescent="0.3">
      <c r="A10" s="3" t="s">
        <v>29</v>
      </c>
      <c r="B10" s="3" t="s">
        <v>158</v>
      </c>
      <c r="C10" s="9" t="str">
        <f>'Data Sets'!A2</f>
        <v>MNIST</v>
      </c>
      <c r="D10" s="21" t="s">
        <v>537</v>
      </c>
      <c r="E10" s="3" t="s">
        <v>34</v>
      </c>
      <c r="F10" s="3" t="s">
        <v>34</v>
      </c>
      <c r="G10" s="3" t="s">
        <v>34</v>
      </c>
      <c r="H10" s="3" t="s">
        <v>34</v>
      </c>
      <c r="I10" s="3" t="s">
        <v>36</v>
      </c>
      <c r="J10" s="3" t="s">
        <v>35</v>
      </c>
      <c r="K10" s="3" t="s">
        <v>35</v>
      </c>
      <c r="L10" s="3" t="s">
        <v>34</v>
      </c>
      <c r="M10" s="3" t="s">
        <v>35</v>
      </c>
      <c r="N10" s="3" t="s">
        <v>38</v>
      </c>
      <c r="O10" s="3" t="s">
        <v>35</v>
      </c>
      <c r="P10" s="3" t="s">
        <v>35</v>
      </c>
      <c r="Q10" s="3" t="s">
        <v>35</v>
      </c>
      <c r="R10" s="3" t="s">
        <v>35</v>
      </c>
      <c r="S10" s="3" t="s">
        <v>34</v>
      </c>
    </row>
    <row r="11" spans="1:19" ht="14.4" x14ac:dyDescent="0.3">
      <c r="A11" s="4" t="s">
        <v>56</v>
      </c>
      <c r="B11" s="4" t="s">
        <v>57</v>
      </c>
      <c r="C11" s="8" t="s">
        <v>58</v>
      </c>
      <c r="D11" s="22" t="s">
        <v>537</v>
      </c>
      <c r="E11" s="4" t="s">
        <v>34</v>
      </c>
      <c r="F11" s="4" t="s">
        <v>35</v>
      </c>
      <c r="G11" s="4" t="s">
        <v>38</v>
      </c>
      <c r="H11" s="4" t="s">
        <v>38</v>
      </c>
      <c r="I11" s="4" t="s">
        <v>38</v>
      </c>
      <c r="J11" s="4" t="s">
        <v>38</v>
      </c>
      <c r="K11" s="4" t="s">
        <v>38</v>
      </c>
      <c r="L11" s="4" t="s">
        <v>38</v>
      </c>
      <c r="M11" s="4" t="s">
        <v>38</v>
      </c>
      <c r="N11" s="4" t="s">
        <v>38</v>
      </c>
      <c r="O11" s="4" t="s">
        <v>38</v>
      </c>
      <c r="P11" s="4" t="s">
        <v>38</v>
      </c>
      <c r="Q11" s="4" t="s">
        <v>38</v>
      </c>
      <c r="R11" s="4" t="s">
        <v>35</v>
      </c>
      <c r="S11" s="4" t="s">
        <v>34</v>
      </c>
    </row>
    <row r="12" spans="1:19" ht="14.4" x14ac:dyDescent="0.3">
      <c r="A12" s="4" t="s">
        <v>61</v>
      </c>
      <c r="B12" s="4" t="s">
        <v>286</v>
      </c>
      <c r="C12" s="8" t="s">
        <v>63</v>
      </c>
      <c r="D12" s="22" t="s">
        <v>537</v>
      </c>
      <c r="E12" s="4" t="s">
        <v>34</v>
      </c>
      <c r="F12" s="4" t="s">
        <v>34</v>
      </c>
      <c r="G12" s="4" t="s">
        <v>35</v>
      </c>
      <c r="H12" s="4" t="s">
        <v>34</v>
      </c>
      <c r="I12" s="4" t="s">
        <v>55</v>
      </c>
      <c r="J12" s="4" t="s">
        <v>35</v>
      </c>
      <c r="K12" s="4" t="s">
        <v>35</v>
      </c>
      <c r="L12" s="4" t="s">
        <v>35</v>
      </c>
      <c r="M12" s="4" t="s">
        <v>35</v>
      </c>
      <c r="N12" s="4" t="s">
        <v>38</v>
      </c>
      <c r="O12" s="4" t="s">
        <v>35</v>
      </c>
      <c r="P12" s="4" t="s">
        <v>35</v>
      </c>
      <c r="Q12" s="4" t="s">
        <v>35</v>
      </c>
      <c r="R12" s="4" t="s">
        <v>34</v>
      </c>
      <c r="S12" s="4" t="s">
        <v>34</v>
      </c>
    </row>
    <row r="13" spans="1:19" ht="14.4" x14ac:dyDescent="0.3">
      <c r="A13" s="3" t="s">
        <v>65</v>
      </c>
      <c r="B13" s="3" t="s">
        <v>286</v>
      </c>
      <c r="C13" s="9" t="s">
        <v>66</v>
      </c>
      <c r="D13" s="9" t="s">
        <v>167</v>
      </c>
      <c r="E13" s="3" t="s">
        <v>34</v>
      </c>
      <c r="F13" s="3" t="s">
        <v>34</v>
      </c>
      <c r="G13" s="3" t="s">
        <v>35</v>
      </c>
      <c r="H13" s="3" t="s">
        <v>34</v>
      </c>
      <c r="I13" s="3" t="s">
        <v>134</v>
      </c>
      <c r="J13" s="3" t="s">
        <v>35</v>
      </c>
      <c r="K13" s="3" t="s">
        <v>35</v>
      </c>
      <c r="L13" s="3" t="s">
        <v>35</v>
      </c>
      <c r="M13" s="3" t="s">
        <v>35</v>
      </c>
      <c r="N13" s="3" t="s">
        <v>38</v>
      </c>
      <c r="O13" s="3" t="s">
        <v>35</v>
      </c>
      <c r="P13" s="3" t="s">
        <v>35</v>
      </c>
      <c r="Q13" s="3" t="s">
        <v>35</v>
      </c>
      <c r="R13" s="3" t="s">
        <v>34</v>
      </c>
      <c r="S13" s="3" t="s">
        <v>34</v>
      </c>
    </row>
    <row r="14" spans="1:19" ht="14.4" x14ac:dyDescent="0.3">
      <c r="A14" s="4" t="s">
        <v>67</v>
      </c>
      <c r="B14" s="4" t="s">
        <v>60</v>
      </c>
      <c r="C14" s="8" t="s">
        <v>92</v>
      </c>
      <c r="D14" s="22" t="s">
        <v>537</v>
      </c>
      <c r="E14" s="4" t="s">
        <v>34</v>
      </c>
      <c r="F14" s="4" t="s">
        <v>34</v>
      </c>
      <c r="G14" s="4" t="s">
        <v>35</v>
      </c>
      <c r="H14" s="4" t="s">
        <v>34</v>
      </c>
      <c r="I14" s="4" t="s">
        <v>134</v>
      </c>
      <c r="J14" s="4" t="s">
        <v>35</v>
      </c>
      <c r="K14" s="4" t="s">
        <v>35</v>
      </c>
      <c r="L14" s="4" t="s">
        <v>35</v>
      </c>
      <c r="M14" s="4" t="s">
        <v>35</v>
      </c>
      <c r="N14" s="4" t="s">
        <v>38</v>
      </c>
      <c r="O14" s="4" t="s">
        <v>35</v>
      </c>
      <c r="P14" s="4" t="s">
        <v>35</v>
      </c>
      <c r="Q14" s="4" t="s">
        <v>35</v>
      </c>
      <c r="R14" s="4" t="s">
        <v>34</v>
      </c>
      <c r="S14" s="4" t="s">
        <v>34</v>
      </c>
    </row>
    <row r="15" spans="1:19" ht="14.4" x14ac:dyDescent="0.3">
      <c r="A15" s="3" t="s">
        <v>68</v>
      </c>
      <c r="B15" s="3" t="s">
        <v>286</v>
      </c>
      <c r="C15" s="9" t="s">
        <v>70</v>
      </c>
      <c r="D15" s="21" t="s">
        <v>537</v>
      </c>
      <c r="E15" s="3" t="s">
        <v>34</v>
      </c>
      <c r="F15" s="3" t="s">
        <v>34</v>
      </c>
      <c r="G15" s="3" t="s">
        <v>34</v>
      </c>
      <c r="H15" s="3" t="s">
        <v>34</v>
      </c>
      <c r="I15" s="3" t="s">
        <v>69</v>
      </c>
      <c r="J15" s="3" t="s">
        <v>35</v>
      </c>
      <c r="K15" s="3" t="s">
        <v>35</v>
      </c>
      <c r="L15" s="3" t="s">
        <v>35</v>
      </c>
      <c r="M15" s="3" t="s">
        <v>35</v>
      </c>
      <c r="N15" s="3" t="s">
        <v>38</v>
      </c>
      <c r="O15" s="3" t="s">
        <v>35</v>
      </c>
      <c r="P15" s="3" t="s">
        <v>35</v>
      </c>
      <c r="Q15" s="3" t="s">
        <v>35</v>
      </c>
      <c r="R15" s="3" t="s">
        <v>34</v>
      </c>
      <c r="S15" s="3" t="s">
        <v>34</v>
      </c>
    </row>
    <row r="16" spans="1:19" ht="14.4" x14ac:dyDescent="0.3">
      <c r="A16" s="4" t="s">
        <v>88</v>
      </c>
      <c r="B16" s="4" t="s">
        <v>286</v>
      </c>
      <c r="C16" s="12" t="s">
        <v>171</v>
      </c>
      <c r="D16" s="23" t="s">
        <v>537</v>
      </c>
      <c r="E16" s="4" t="s">
        <v>34</v>
      </c>
      <c r="F16" s="4" t="s">
        <v>35</v>
      </c>
      <c r="G16" s="4" t="s">
        <v>38</v>
      </c>
      <c r="H16" s="4" t="s">
        <v>38</v>
      </c>
      <c r="I16" s="4" t="s">
        <v>38</v>
      </c>
      <c r="J16" s="4" t="s">
        <v>38</v>
      </c>
      <c r="K16" s="4" t="s">
        <v>38</v>
      </c>
      <c r="L16" s="4" t="s">
        <v>38</v>
      </c>
      <c r="M16" s="4" t="s">
        <v>38</v>
      </c>
      <c r="N16" s="4" t="s">
        <v>38</v>
      </c>
      <c r="O16" s="4" t="s">
        <v>38</v>
      </c>
      <c r="P16" s="4" t="s">
        <v>38</v>
      </c>
      <c r="Q16" s="4" t="s">
        <v>38</v>
      </c>
      <c r="R16" s="4" t="s">
        <v>34</v>
      </c>
      <c r="S16" s="4" t="s">
        <v>34</v>
      </c>
    </row>
    <row r="17" spans="1:36" ht="14.4" x14ac:dyDescent="0.3">
      <c r="A17" s="3" t="s">
        <v>90</v>
      </c>
      <c r="B17" s="3" t="s">
        <v>60</v>
      </c>
      <c r="C17" s="13" t="s">
        <v>91</v>
      </c>
      <c r="D17" s="24" t="s">
        <v>537</v>
      </c>
      <c r="E17" s="3" t="s">
        <v>34</v>
      </c>
      <c r="F17" s="3" t="s">
        <v>34</v>
      </c>
      <c r="G17" s="3" t="s">
        <v>35</v>
      </c>
      <c r="H17" s="3" t="s">
        <v>34</v>
      </c>
      <c r="I17" s="3" t="s">
        <v>134</v>
      </c>
      <c r="J17" s="3" t="s">
        <v>35</v>
      </c>
      <c r="K17" s="3" t="s">
        <v>35</v>
      </c>
      <c r="L17" s="3" t="s">
        <v>35</v>
      </c>
      <c r="M17" s="3" t="s">
        <v>35</v>
      </c>
      <c r="N17" s="3" t="s">
        <v>38</v>
      </c>
      <c r="O17" s="3" t="s">
        <v>35</v>
      </c>
      <c r="P17" s="3" t="s">
        <v>35</v>
      </c>
      <c r="Q17" s="3" t="s">
        <v>35</v>
      </c>
      <c r="R17" s="3" t="s">
        <v>34</v>
      </c>
      <c r="S17" s="3" t="s">
        <v>34</v>
      </c>
    </row>
    <row r="18" spans="1:36" ht="14.4" x14ac:dyDescent="0.3">
      <c r="A18" s="4" t="s">
        <v>94</v>
      </c>
      <c r="B18" s="4" t="s">
        <v>60</v>
      </c>
      <c r="C18" s="12" t="s">
        <v>92</v>
      </c>
      <c r="D18" s="23" t="s">
        <v>537</v>
      </c>
      <c r="E18" s="4" t="s">
        <v>34</v>
      </c>
      <c r="F18" s="4" t="s">
        <v>34</v>
      </c>
      <c r="G18" s="4" t="s">
        <v>35</v>
      </c>
      <c r="H18" s="4" t="s">
        <v>34</v>
      </c>
      <c r="I18" s="4" t="s">
        <v>134</v>
      </c>
      <c r="J18" s="4" t="s">
        <v>35</v>
      </c>
      <c r="K18" s="4" t="s">
        <v>35</v>
      </c>
      <c r="L18" s="4" t="s">
        <v>35</v>
      </c>
      <c r="M18" s="4" t="s">
        <v>35</v>
      </c>
      <c r="N18" s="4" t="s">
        <v>38</v>
      </c>
      <c r="O18" s="4" t="s">
        <v>35</v>
      </c>
      <c r="P18" s="4" t="s">
        <v>35</v>
      </c>
      <c r="Q18" s="4" t="s">
        <v>35</v>
      </c>
      <c r="R18" s="4" t="s">
        <v>34</v>
      </c>
      <c r="S18" s="4" t="s">
        <v>34</v>
      </c>
    </row>
    <row r="19" spans="1:36" ht="14.4" x14ac:dyDescent="0.3">
      <c r="A19" s="3" t="s">
        <v>95</v>
      </c>
      <c r="B19" s="3" t="s">
        <v>286</v>
      </c>
      <c r="C19" s="13" t="s">
        <v>96</v>
      </c>
      <c r="D19" s="13" t="s">
        <v>167</v>
      </c>
      <c r="E19" s="3" t="s">
        <v>34</v>
      </c>
      <c r="F19" s="3" t="s">
        <v>34</v>
      </c>
      <c r="G19" s="3" t="s">
        <v>35</v>
      </c>
      <c r="H19" s="3" t="s">
        <v>34</v>
      </c>
      <c r="I19" s="3" t="s">
        <v>55</v>
      </c>
      <c r="J19" s="3" t="s">
        <v>35</v>
      </c>
      <c r="K19" s="3" t="s">
        <v>35</v>
      </c>
      <c r="L19" s="3" t="s">
        <v>35</v>
      </c>
      <c r="M19" s="3" t="s">
        <v>35</v>
      </c>
      <c r="N19" s="3" t="s">
        <v>38</v>
      </c>
      <c r="O19" s="3" t="s">
        <v>35</v>
      </c>
      <c r="P19" s="3" t="s">
        <v>35</v>
      </c>
      <c r="Q19" s="3" t="s">
        <v>35</v>
      </c>
      <c r="R19" s="3" t="s">
        <v>35</v>
      </c>
      <c r="S19" s="3" t="s">
        <v>34</v>
      </c>
    </row>
    <row r="20" spans="1:36" x14ac:dyDescent="0.25">
      <c r="A20" s="4" t="s">
        <v>103</v>
      </c>
      <c r="B20" s="4" t="s">
        <v>286</v>
      </c>
      <c r="C20" s="4" t="s">
        <v>554</v>
      </c>
      <c r="D20" s="4" t="s">
        <v>537</v>
      </c>
      <c r="E20" s="4" t="s">
        <v>34</v>
      </c>
      <c r="F20" s="4" t="s">
        <v>104</v>
      </c>
      <c r="G20" s="4" t="s">
        <v>38</v>
      </c>
      <c r="H20" s="4" t="s">
        <v>38</v>
      </c>
      <c r="I20" s="4" t="s">
        <v>38</v>
      </c>
      <c r="J20" s="4" t="s">
        <v>38</v>
      </c>
      <c r="K20" s="4" t="s">
        <v>38</v>
      </c>
      <c r="L20" s="4" t="s">
        <v>38</v>
      </c>
      <c r="M20" s="4" t="s">
        <v>38</v>
      </c>
      <c r="N20" s="4" t="s">
        <v>38</v>
      </c>
      <c r="O20" s="4" t="s">
        <v>38</v>
      </c>
      <c r="P20" s="4" t="s">
        <v>38</v>
      </c>
      <c r="Q20" s="4" t="s">
        <v>38</v>
      </c>
      <c r="R20" s="4" t="s">
        <v>35</v>
      </c>
      <c r="S20" s="4" t="s">
        <v>34</v>
      </c>
    </row>
    <row r="21" spans="1:36" ht="14.4" x14ac:dyDescent="0.3">
      <c r="A21" s="3" t="s">
        <v>105</v>
      </c>
      <c r="B21" s="3" t="s">
        <v>548</v>
      </c>
      <c r="C21" s="13" t="s">
        <v>106</v>
      </c>
      <c r="D21" s="24" t="s">
        <v>537</v>
      </c>
      <c r="E21" s="3" t="s">
        <v>34</v>
      </c>
      <c r="F21" s="3" t="s">
        <v>34</v>
      </c>
      <c r="G21" s="3" t="s">
        <v>35</v>
      </c>
      <c r="H21" s="3" t="s">
        <v>34</v>
      </c>
      <c r="I21" s="3" t="s">
        <v>55</v>
      </c>
      <c r="J21" s="3" t="s">
        <v>35</v>
      </c>
      <c r="K21" s="3" t="s">
        <v>35</v>
      </c>
      <c r="L21" s="3" t="s">
        <v>35</v>
      </c>
      <c r="M21" s="3" t="s">
        <v>35</v>
      </c>
      <c r="N21" s="3" t="s">
        <v>38</v>
      </c>
      <c r="O21" s="3" t="s">
        <v>35</v>
      </c>
      <c r="P21" s="3" t="s">
        <v>35</v>
      </c>
      <c r="Q21" s="3" t="s">
        <v>35</v>
      </c>
      <c r="R21" s="3" t="s">
        <v>34</v>
      </c>
      <c r="S21" s="3" t="s">
        <v>34</v>
      </c>
    </row>
    <row r="22" spans="1:36" ht="14.4" x14ac:dyDescent="0.3">
      <c r="A22" s="4" t="s">
        <v>108</v>
      </c>
      <c r="B22" s="4" t="s">
        <v>60</v>
      </c>
      <c r="C22" s="12" t="s">
        <v>109</v>
      </c>
      <c r="D22" s="23" t="s">
        <v>537</v>
      </c>
      <c r="E22" s="4" t="s">
        <v>34</v>
      </c>
      <c r="F22" s="4" t="s">
        <v>104</v>
      </c>
      <c r="G22" s="4" t="s">
        <v>38</v>
      </c>
      <c r="H22" s="4" t="s">
        <v>38</v>
      </c>
      <c r="I22" s="4" t="s">
        <v>38</v>
      </c>
      <c r="J22" s="4" t="s">
        <v>38</v>
      </c>
      <c r="K22" s="4" t="s">
        <v>38</v>
      </c>
      <c r="L22" s="4" t="s">
        <v>38</v>
      </c>
      <c r="M22" s="4" t="s">
        <v>38</v>
      </c>
      <c r="N22" s="4" t="s">
        <v>38</v>
      </c>
      <c r="O22" s="4" t="s">
        <v>38</v>
      </c>
      <c r="P22" s="4" t="s">
        <v>38</v>
      </c>
      <c r="Q22" s="4" t="s">
        <v>38</v>
      </c>
      <c r="R22" s="4" t="s">
        <v>34</v>
      </c>
      <c r="S22" s="4" t="s">
        <v>34</v>
      </c>
      <c r="U22" s="57" t="s">
        <v>571</v>
      </c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9"/>
    </row>
    <row r="23" spans="1:36" ht="14.4" x14ac:dyDescent="0.3">
      <c r="A23" s="3" t="s">
        <v>112</v>
      </c>
      <c r="B23" s="3" t="s">
        <v>54</v>
      </c>
      <c r="C23" s="13" t="s">
        <v>113</v>
      </c>
      <c r="D23" s="24" t="s">
        <v>537</v>
      </c>
      <c r="E23" s="3" t="s">
        <v>34</v>
      </c>
      <c r="F23" s="3" t="s">
        <v>34</v>
      </c>
      <c r="G23" s="3" t="s">
        <v>35</v>
      </c>
      <c r="H23" s="3" t="s">
        <v>34</v>
      </c>
      <c r="I23" s="3" t="s">
        <v>134</v>
      </c>
      <c r="J23" s="3" t="s">
        <v>35</v>
      </c>
      <c r="K23" s="3" t="s">
        <v>35</v>
      </c>
      <c r="L23" s="3" t="s">
        <v>35</v>
      </c>
      <c r="M23" s="3" t="s">
        <v>35</v>
      </c>
      <c r="N23" s="3" t="s">
        <v>38</v>
      </c>
      <c r="O23" s="3" t="s">
        <v>35</v>
      </c>
      <c r="P23" s="3" t="s">
        <v>35</v>
      </c>
      <c r="Q23" s="3" t="s">
        <v>35</v>
      </c>
      <c r="R23" s="3" t="s">
        <v>34</v>
      </c>
      <c r="S23" s="3" t="s">
        <v>34</v>
      </c>
      <c r="U23" s="54"/>
      <c r="V23" s="33" t="s">
        <v>228</v>
      </c>
      <c r="W23" s="33" t="s">
        <v>229</v>
      </c>
      <c r="X23" s="33" t="s">
        <v>230</v>
      </c>
      <c r="Y23" s="33" t="s">
        <v>231</v>
      </c>
      <c r="Z23" s="33" t="s">
        <v>232</v>
      </c>
      <c r="AA23" s="33" t="s">
        <v>233</v>
      </c>
      <c r="AB23" s="33" t="s">
        <v>234</v>
      </c>
      <c r="AC23" s="33" t="s">
        <v>235</v>
      </c>
      <c r="AD23" s="33" t="s">
        <v>236</v>
      </c>
      <c r="AE23" s="33" t="s">
        <v>237</v>
      </c>
      <c r="AF23" s="33" t="s">
        <v>238</v>
      </c>
      <c r="AG23" s="33" t="s">
        <v>239</v>
      </c>
      <c r="AH23" s="33" t="s">
        <v>240</v>
      </c>
      <c r="AI23" s="33" t="s">
        <v>241</v>
      </c>
      <c r="AJ23" s="34" t="s">
        <v>569</v>
      </c>
    </row>
    <row r="24" spans="1:36" ht="14.4" x14ac:dyDescent="0.3">
      <c r="A24" s="4" t="s">
        <v>123</v>
      </c>
      <c r="B24" s="4" t="s">
        <v>54</v>
      </c>
      <c r="C24" s="12" t="s">
        <v>124</v>
      </c>
      <c r="D24" s="23" t="s">
        <v>537</v>
      </c>
      <c r="E24" s="4" t="s">
        <v>34</v>
      </c>
      <c r="F24" s="4" t="s">
        <v>34</v>
      </c>
      <c r="G24" s="4" t="s">
        <v>35</v>
      </c>
      <c r="H24" s="4" t="s">
        <v>34</v>
      </c>
      <c r="I24" s="4" t="s">
        <v>134</v>
      </c>
      <c r="J24" s="4" t="s">
        <v>35</v>
      </c>
      <c r="K24" s="4" t="s">
        <v>35</v>
      </c>
      <c r="L24" s="4" t="s">
        <v>35</v>
      </c>
      <c r="M24" s="4" t="s">
        <v>35</v>
      </c>
      <c r="N24" s="4" t="s">
        <v>38</v>
      </c>
      <c r="O24" s="4" t="s">
        <v>35</v>
      </c>
      <c r="P24" s="4" t="s">
        <v>35</v>
      </c>
      <c r="Q24" s="4" t="s">
        <v>35</v>
      </c>
      <c r="R24" s="4" t="s">
        <v>34</v>
      </c>
      <c r="S24" s="4" t="s">
        <v>34</v>
      </c>
      <c r="U24" s="43" t="s">
        <v>34</v>
      </c>
      <c r="V24" s="27">
        <f>COUNTIF(E2:E200, "Yes")</f>
        <v>92</v>
      </c>
      <c r="W24" s="27">
        <f>COUNTIF(F2:F200, "Yes")</f>
        <v>70</v>
      </c>
      <c r="X24" s="27">
        <f t="shared" ref="X24:AI24" si="0">COUNTIF(G2:G200, "Yes")</f>
        <v>15</v>
      </c>
      <c r="Y24" s="27">
        <f t="shared" si="0"/>
        <v>63</v>
      </c>
      <c r="Z24" s="27">
        <f t="shared" si="0"/>
        <v>0</v>
      </c>
      <c r="AA24" s="27">
        <f t="shared" si="0"/>
        <v>12</v>
      </c>
      <c r="AB24" s="27">
        <f t="shared" si="0"/>
        <v>0</v>
      </c>
      <c r="AC24" s="27">
        <f t="shared" si="0"/>
        <v>7</v>
      </c>
      <c r="AD24" s="27">
        <f t="shared" si="0"/>
        <v>2</v>
      </c>
      <c r="AE24" s="27">
        <v>1</v>
      </c>
      <c r="AF24" s="27">
        <f t="shared" si="0"/>
        <v>4</v>
      </c>
      <c r="AG24" s="27">
        <f t="shared" si="0"/>
        <v>2</v>
      </c>
      <c r="AH24" s="27">
        <f t="shared" si="0"/>
        <v>2</v>
      </c>
      <c r="AI24" s="27">
        <f t="shared" si="0"/>
        <v>68</v>
      </c>
      <c r="AJ24" s="28">
        <f>COUNTIF(S2:S200, "Yes")</f>
        <v>100</v>
      </c>
    </row>
    <row r="25" spans="1:36" ht="14.4" x14ac:dyDescent="0.3">
      <c r="A25" s="3" t="s">
        <v>141</v>
      </c>
      <c r="B25" s="3" t="s">
        <v>286</v>
      </c>
      <c r="C25" s="13" t="s">
        <v>142</v>
      </c>
      <c r="D25" s="24" t="s">
        <v>537</v>
      </c>
      <c r="E25" s="3" t="s">
        <v>34</v>
      </c>
      <c r="F25" s="3" t="s">
        <v>34</v>
      </c>
      <c r="G25" s="3" t="s">
        <v>35</v>
      </c>
      <c r="H25" s="3" t="s">
        <v>34</v>
      </c>
      <c r="I25" s="3" t="s">
        <v>55</v>
      </c>
      <c r="J25" s="3" t="s">
        <v>35</v>
      </c>
      <c r="K25" s="3" t="s">
        <v>35</v>
      </c>
      <c r="L25" s="3" t="s">
        <v>35</v>
      </c>
      <c r="M25" s="3" t="s">
        <v>35</v>
      </c>
      <c r="N25" s="3" t="s">
        <v>38</v>
      </c>
      <c r="O25" s="3" t="s">
        <v>35</v>
      </c>
      <c r="P25" s="3" t="s">
        <v>35</v>
      </c>
      <c r="Q25" s="3" t="s">
        <v>35</v>
      </c>
      <c r="R25" s="3" t="s">
        <v>34</v>
      </c>
      <c r="S25" s="3" t="s">
        <v>34</v>
      </c>
      <c r="U25" s="44" t="s">
        <v>35</v>
      </c>
      <c r="V25" s="31">
        <f>COUNTIF(E2:E200, "No")</f>
        <v>8</v>
      </c>
      <c r="W25" s="31">
        <f>COUNTIF(F2:F200, "No")</f>
        <v>23</v>
      </c>
      <c r="X25" s="31">
        <f t="shared" ref="X25:AI25" si="1">COUNTIF(G2:G200, "No")</f>
        <v>54</v>
      </c>
      <c r="Y25" s="31">
        <f t="shared" si="1"/>
        <v>7</v>
      </c>
      <c r="Z25" s="31">
        <f t="shared" si="1"/>
        <v>0</v>
      </c>
      <c r="AA25" s="31">
        <f t="shared" si="1"/>
        <v>58</v>
      </c>
      <c r="AB25" s="31">
        <f t="shared" si="1"/>
        <v>70</v>
      </c>
      <c r="AC25" s="31">
        <f t="shared" si="1"/>
        <v>63</v>
      </c>
      <c r="AD25" s="31">
        <f t="shared" si="1"/>
        <v>68</v>
      </c>
      <c r="AE25" s="31">
        <f t="shared" si="1"/>
        <v>0</v>
      </c>
      <c r="AF25" s="31">
        <f t="shared" si="1"/>
        <v>66</v>
      </c>
      <c r="AG25" s="31">
        <f t="shared" si="1"/>
        <v>68</v>
      </c>
      <c r="AH25" s="31">
        <f t="shared" si="1"/>
        <v>68</v>
      </c>
      <c r="AI25" s="31">
        <f t="shared" si="1"/>
        <v>18</v>
      </c>
      <c r="AJ25" s="32">
        <f>COUNTIF(S2:S200, "No")</f>
        <v>0</v>
      </c>
    </row>
    <row r="26" spans="1:36" ht="14.4" x14ac:dyDescent="0.3">
      <c r="A26" s="4" t="s">
        <v>144</v>
      </c>
      <c r="B26" s="4" t="s">
        <v>60</v>
      </c>
      <c r="C26" s="12" t="s">
        <v>145</v>
      </c>
      <c r="D26" s="23" t="s">
        <v>537</v>
      </c>
      <c r="E26" s="4" t="s">
        <v>34</v>
      </c>
      <c r="F26" s="4" t="s">
        <v>34</v>
      </c>
      <c r="G26" s="4" t="s">
        <v>35</v>
      </c>
      <c r="H26" s="4" t="s">
        <v>34</v>
      </c>
      <c r="I26" s="4" t="s">
        <v>134</v>
      </c>
      <c r="J26" s="4" t="s">
        <v>35</v>
      </c>
      <c r="K26" s="4" t="s">
        <v>35</v>
      </c>
      <c r="L26" s="4" t="s">
        <v>35</v>
      </c>
      <c r="M26" s="4" t="s">
        <v>35</v>
      </c>
      <c r="N26" s="4" t="s">
        <v>38</v>
      </c>
      <c r="O26" s="4" t="s">
        <v>35</v>
      </c>
      <c r="P26" s="4" t="s">
        <v>35</v>
      </c>
      <c r="Q26" s="4" t="s">
        <v>35</v>
      </c>
      <c r="R26" s="4" t="s">
        <v>34</v>
      </c>
      <c r="S26" s="4" t="s">
        <v>34</v>
      </c>
      <c r="U26" s="43" t="s">
        <v>174</v>
      </c>
      <c r="V26" s="27">
        <f>COUNTIF(E2:E200, "Yes/No")</f>
        <v>0</v>
      </c>
      <c r="W26" s="27">
        <f t="shared" ref="W26:AI26" si="2">COUNTIF(F2:F200, "Yes/No")</f>
        <v>0</v>
      </c>
      <c r="X26" s="27">
        <f t="shared" si="2"/>
        <v>0</v>
      </c>
      <c r="Y26" s="27">
        <f t="shared" si="2"/>
        <v>0</v>
      </c>
      <c r="Z26" s="27">
        <f t="shared" si="2"/>
        <v>0</v>
      </c>
      <c r="AA26" s="27">
        <f t="shared" si="2"/>
        <v>0</v>
      </c>
      <c r="AB26" s="27">
        <f t="shared" si="2"/>
        <v>0</v>
      </c>
      <c r="AC26" s="27">
        <f t="shared" si="2"/>
        <v>0</v>
      </c>
      <c r="AD26" s="27">
        <f t="shared" si="2"/>
        <v>0</v>
      </c>
      <c r="AE26" s="27">
        <f t="shared" si="2"/>
        <v>0</v>
      </c>
      <c r="AF26" s="27">
        <f t="shared" si="2"/>
        <v>0</v>
      </c>
      <c r="AG26" s="27">
        <f t="shared" si="2"/>
        <v>0</v>
      </c>
      <c r="AH26" s="27">
        <f t="shared" si="2"/>
        <v>0</v>
      </c>
      <c r="AI26" s="27">
        <f t="shared" si="2"/>
        <v>6</v>
      </c>
      <c r="AJ26" s="28">
        <v>0</v>
      </c>
    </row>
    <row r="27" spans="1:36" x14ac:dyDescent="0.25">
      <c r="A27" s="3" t="s">
        <v>155</v>
      </c>
      <c r="B27" s="3" t="s">
        <v>156</v>
      </c>
      <c r="C27" s="3" t="s">
        <v>42</v>
      </c>
      <c r="D27" s="3" t="s">
        <v>537</v>
      </c>
      <c r="E27" s="3" t="s">
        <v>34</v>
      </c>
      <c r="F27" s="3" t="s">
        <v>35</v>
      </c>
      <c r="G27" s="3" t="s">
        <v>38</v>
      </c>
      <c r="H27" s="3" t="s">
        <v>38</v>
      </c>
      <c r="I27" s="3" t="s">
        <v>38</v>
      </c>
      <c r="J27" s="3" t="s">
        <v>38</v>
      </c>
      <c r="K27" s="3" t="s">
        <v>38</v>
      </c>
      <c r="L27" s="3" t="s">
        <v>38</v>
      </c>
      <c r="M27" s="3" t="s">
        <v>38</v>
      </c>
      <c r="N27" s="3" t="s">
        <v>38</v>
      </c>
      <c r="O27" s="3" t="s">
        <v>38</v>
      </c>
      <c r="P27" s="3" t="s">
        <v>38</v>
      </c>
      <c r="Q27" s="3" t="s">
        <v>38</v>
      </c>
      <c r="R27" s="3" t="s">
        <v>35</v>
      </c>
      <c r="S27" s="3" t="s">
        <v>34</v>
      </c>
      <c r="U27" s="35" t="s">
        <v>38</v>
      </c>
      <c r="V27" s="42">
        <f>COUNTIF(E2:E200, "N.A.")</f>
        <v>0</v>
      </c>
      <c r="W27" s="31">
        <f t="shared" ref="W27:AI27" si="3">COUNTIF(F2:F200, "N.A.")</f>
        <v>0</v>
      </c>
      <c r="X27" s="31">
        <f t="shared" si="3"/>
        <v>30</v>
      </c>
      <c r="Y27" s="31">
        <f t="shared" si="3"/>
        <v>30</v>
      </c>
      <c r="Z27" s="31">
        <f t="shared" si="3"/>
        <v>30</v>
      </c>
      <c r="AA27" s="31">
        <f t="shared" si="3"/>
        <v>30</v>
      </c>
      <c r="AB27" s="31">
        <f t="shared" si="3"/>
        <v>30</v>
      </c>
      <c r="AC27" s="31">
        <f t="shared" si="3"/>
        <v>30</v>
      </c>
      <c r="AD27" s="31">
        <f t="shared" si="3"/>
        <v>30</v>
      </c>
      <c r="AE27" s="31">
        <f t="shared" si="3"/>
        <v>98</v>
      </c>
      <c r="AF27" s="31">
        <f t="shared" si="3"/>
        <v>30</v>
      </c>
      <c r="AG27" s="31">
        <f t="shared" si="3"/>
        <v>30</v>
      </c>
      <c r="AH27" s="31">
        <f t="shared" si="3"/>
        <v>30</v>
      </c>
      <c r="AI27" s="31">
        <f t="shared" si="3"/>
        <v>8</v>
      </c>
      <c r="AJ27" s="32">
        <v>0</v>
      </c>
    </row>
    <row r="28" spans="1:36" ht="14.4" x14ac:dyDescent="0.3">
      <c r="A28" s="4" t="s">
        <v>157</v>
      </c>
      <c r="B28" s="4" t="s">
        <v>551</v>
      </c>
      <c r="C28" s="55" t="s">
        <v>159</v>
      </c>
      <c r="D28" s="23" t="s">
        <v>537</v>
      </c>
      <c r="E28" s="4" t="s">
        <v>34</v>
      </c>
      <c r="F28" s="4" t="s">
        <v>34</v>
      </c>
      <c r="G28" s="4" t="s">
        <v>34</v>
      </c>
      <c r="H28" s="4" t="s">
        <v>34</v>
      </c>
      <c r="I28" s="4" t="s">
        <v>36</v>
      </c>
      <c r="J28" s="4" t="s">
        <v>35</v>
      </c>
      <c r="K28" s="4" t="s">
        <v>35</v>
      </c>
      <c r="L28" s="4" t="s">
        <v>35</v>
      </c>
      <c r="M28" s="4" t="s">
        <v>35</v>
      </c>
      <c r="N28" s="4" t="s">
        <v>38</v>
      </c>
      <c r="O28" s="4" t="s">
        <v>35</v>
      </c>
      <c r="P28" s="4" t="s">
        <v>35</v>
      </c>
      <c r="Q28" s="4" t="s">
        <v>35</v>
      </c>
      <c r="R28" s="4" t="s">
        <v>34</v>
      </c>
      <c r="S28" s="4" t="s">
        <v>34</v>
      </c>
      <c r="U28" s="37" t="s">
        <v>104</v>
      </c>
      <c r="V28" s="46">
        <f>COUNTIF(E2:E200, "Unclear")</f>
        <v>0</v>
      </c>
      <c r="W28" s="29">
        <f t="shared" ref="W28:AI28" si="4">COUNTIF(F2:F200, "Unclear")</f>
        <v>7</v>
      </c>
      <c r="X28" s="29">
        <f t="shared" si="4"/>
        <v>1</v>
      </c>
      <c r="Y28" s="29">
        <f t="shared" si="4"/>
        <v>0</v>
      </c>
      <c r="Z28" s="29">
        <f t="shared" si="4"/>
        <v>0</v>
      </c>
      <c r="AA28" s="29">
        <f t="shared" si="4"/>
        <v>0</v>
      </c>
      <c r="AB28" s="29">
        <f t="shared" si="4"/>
        <v>0</v>
      </c>
      <c r="AC28" s="29">
        <f t="shared" si="4"/>
        <v>0</v>
      </c>
      <c r="AD28" s="29">
        <f t="shared" si="4"/>
        <v>0</v>
      </c>
      <c r="AE28" s="29">
        <f t="shared" si="4"/>
        <v>0</v>
      </c>
      <c r="AF28" s="29">
        <f t="shared" si="4"/>
        <v>0</v>
      </c>
      <c r="AG28" s="29">
        <f t="shared" si="4"/>
        <v>0</v>
      </c>
      <c r="AH28" s="29">
        <f t="shared" si="4"/>
        <v>0</v>
      </c>
      <c r="AI28" s="29">
        <f t="shared" si="4"/>
        <v>0</v>
      </c>
      <c r="AJ28" s="30">
        <v>0</v>
      </c>
    </row>
    <row r="29" spans="1:36" x14ac:dyDescent="0.25">
      <c r="A29" s="3" t="s">
        <v>163</v>
      </c>
      <c r="B29" s="3" t="s">
        <v>158</v>
      </c>
      <c r="C29" s="3" t="s">
        <v>164</v>
      </c>
      <c r="D29" s="3" t="s">
        <v>537</v>
      </c>
      <c r="E29" s="3" t="s">
        <v>34</v>
      </c>
      <c r="F29" s="3" t="s">
        <v>35</v>
      </c>
      <c r="G29" s="3" t="s">
        <v>38</v>
      </c>
      <c r="H29" s="3" t="s">
        <v>38</v>
      </c>
      <c r="I29" s="3" t="s">
        <v>38</v>
      </c>
      <c r="J29" s="3" t="s">
        <v>38</v>
      </c>
      <c r="K29" s="3" t="s">
        <v>38</v>
      </c>
      <c r="L29" s="3" t="s">
        <v>38</v>
      </c>
      <c r="M29" s="3" t="s">
        <v>38</v>
      </c>
      <c r="N29" s="3" t="s">
        <v>38</v>
      </c>
      <c r="O29" s="3" t="s">
        <v>38</v>
      </c>
      <c r="P29" s="3" t="s">
        <v>38</v>
      </c>
      <c r="Q29" s="3" t="s">
        <v>38</v>
      </c>
      <c r="R29" s="3" t="s">
        <v>38</v>
      </c>
      <c r="S29" s="3" t="s">
        <v>34</v>
      </c>
    </row>
    <row r="30" spans="1:36" ht="14.4" x14ac:dyDescent="0.3">
      <c r="A30" s="4" t="s">
        <v>165</v>
      </c>
      <c r="B30" s="4" t="s">
        <v>286</v>
      </c>
      <c r="C30" s="26" t="s">
        <v>189</v>
      </c>
      <c r="D30" s="12" t="s">
        <v>538</v>
      </c>
      <c r="E30" s="4" t="s">
        <v>34</v>
      </c>
      <c r="F30" s="4" t="s">
        <v>34</v>
      </c>
      <c r="G30" s="4" t="s">
        <v>34</v>
      </c>
      <c r="H30" s="4" t="s">
        <v>34</v>
      </c>
      <c r="I30" s="4" t="s">
        <v>245</v>
      </c>
      <c r="J30" s="4" t="s">
        <v>34</v>
      </c>
      <c r="K30" s="4" t="s">
        <v>35</v>
      </c>
      <c r="L30" s="4" t="s">
        <v>34</v>
      </c>
      <c r="M30" s="4" t="s">
        <v>35</v>
      </c>
      <c r="N30" s="4" t="s">
        <v>166</v>
      </c>
      <c r="O30" s="4" t="s">
        <v>34</v>
      </c>
      <c r="P30" s="4" t="s">
        <v>34</v>
      </c>
      <c r="Q30" s="4" t="s">
        <v>34</v>
      </c>
      <c r="R30" s="4" t="s">
        <v>35</v>
      </c>
      <c r="S30" s="4" t="s">
        <v>34</v>
      </c>
    </row>
    <row r="31" spans="1:36" ht="14.4" x14ac:dyDescent="0.3">
      <c r="A31" s="3" t="s">
        <v>172</v>
      </c>
      <c r="B31" s="3" t="s">
        <v>60</v>
      </c>
      <c r="C31" s="13" t="s">
        <v>109</v>
      </c>
      <c r="D31" s="24" t="s">
        <v>537</v>
      </c>
      <c r="E31" s="3" t="s">
        <v>34</v>
      </c>
      <c r="F31" s="3" t="s">
        <v>104</v>
      </c>
      <c r="G31" s="3" t="s">
        <v>38</v>
      </c>
      <c r="H31" s="3" t="s">
        <v>38</v>
      </c>
      <c r="I31" s="3" t="s">
        <v>38</v>
      </c>
      <c r="J31" s="3" t="s">
        <v>38</v>
      </c>
      <c r="K31" s="3" t="s">
        <v>38</v>
      </c>
      <c r="L31" s="3" t="s">
        <v>38</v>
      </c>
      <c r="M31" s="3" t="s">
        <v>38</v>
      </c>
      <c r="N31" s="3" t="s">
        <v>38</v>
      </c>
      <c r="O31" s="3" t="s">
        <v>38</v>
      </c>
      <c r="P31" s="3" t="s">
        <v>38</v>
      </c>
      <c r="Q31" s="3" t="s">
        <v>38</v>
      </c>
      <c r="R31" s="3" t="s">
        <v>34</v>
      </c>
      <c r="S31" s="3" t="s">
        <v>34</v>
      </c>
      <c r="U31" s="60" t="s">
        <v>573</v>
      </c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9"/>
    </row>
    <row r="32" spans="1:36" ht="14.4" x14ac:dyDescent="0.3">
      <c r="A32" s="4" t="s">
        <v>173</v>
      </c>
      <c r="B32" s="4" t="s">
        <v>549</v>
      </c>
      <c r="C32" s="12" t="s">
        <v>175</v>
      </c>
      <c r="D32" s="23" t="s">
        <v>537</v>
      </c>
      <c r="E32" s="4" t="s">
        <v>34</v>
      </c>
      <c r="F32" s="4" t="s">
        <v>35</v>
      </c>
      <c r="G32" s="4" t="s">
        <v>38</v>
      </c>
      <c r="H32" s="4" t="s">
        <v>38</v>
      </c>
      <c r="I32" s="4" t="s">
        <v>38</v>
      </c>
      <c r="J32" s="4" t="s">
        <v>38</v>
      </c>
      <c r="K32" s="4" t="s">
        <v>38</v>
      </c>
      <c r="L32" s="4" t="s">
        <v>38</v>
      </c>
      <c r="M32" s="4" t="s">
        <v>38</v>
      </c>
      <c r="N32" s="4" t="s">
        <v>38</v>
      </c>
      <c r="O32" s="4" t="s">
        <v>38</v>
      </c>
      <c r="P32" s="4" t="s">
        <v>38</v>
      </c>
      <c r="Q32" s="4" t="s">
        <v>38</v>
      </c>
      <c r="R32" s="4" t="s">
        <v>174</v>
      </c>
      <c r="S32" s="4" t="s">
        <v>34</v>
      </c>
      <c r="U32" s="52"/>
      <c r="V32" s="53" t="s">
        <v>228</v>
      </c>
      <c r="W32" s="33" t="s">
        <v>229</v>
      </c>
      <c r="X32" s="33" t="s">
        <v>230</v>
      </c>
      <c r="Y32" s="33" t="s">
        <v>231</v>
      </c>
      <c r="Z32" s="33" t="s">
        <v>232</v>
      </c>
      <c r="AA32" s="33" t="s">
        <v>233</v>
      </c>
      <c r="AB32" s="33" t="s">
        <v>234</v>
      </c>
      <c r="AC32" s="33" t="s">
        <v>235</v>
      </c>
      <c r="AD32" s="33" t="s">
        <v>236</v>
      </c>
      <c r="AE32" s="33" t="s">
        <v>237</v>
      </c>
      <c r="AF32" s="33" t="s">
        <v>238</v>
      </c>
      <c r="AG32" s="33" t="s">
        <v>239</v>
      </c>
      <c r="AH32" s="33" t="s">
        <v>240</v>
      </c>
      <c r="AI32" s="33" t="s">
        <v>241</v>
      </c>
      <c r="AJ32" s="34" t="s">
        <v>569</v>
      </c>
    </row>
    <row r="33" spans="1:36" ht="14.4" x14ac:dyDescent="0.3">
      <c r="A33" s="3" t="s">
        <v>178</v>
      </c>
      <c r="B33" s="3" t="s">
        <v>550</v>
      </c>
      <c r="C33" s="13" t="s">
        <v>539</v>
      </c>
      <c r="D33" s="13" t="s">
        <v>182</v>
      </c>
      <c r="E33" s="3" t="s">
        <v>34</v>
      </c>
      <c r="F33" s="3" t="s">
        <v>34</v>
      </c>
      <c r="G33" s="3" t="s">
        <v>34</v>
      </c>
      <c r="H33" s="3" t="s">
        <v>34</v>
      </c>
      <c r="I33" s="3" t="s">
        <v>134</v>
      </c>
      <c r="J33" s="3" t="s">
        <v>35</v>
      </c>
      <c r="K33" s="3" t="s">
        <v>35</v>
      </c>
      <c r="L33" s="3" t="s">
        <v>35</v>
      </c>
      <c r="M33" s="3" t="s">
        <v>35</v>
      </c>
      <c r="N33" s="3" t="s">
        <v>38</v>
      </c>
      <c r="O33" s="3" t="s">
        <v>35</v>
      </c>
      <c r="P33" s="3" t="s">
        <v>35</v>
      </c>
      <c r="Q33" s="3" t="s">
        <v>35</v>
      </c>
      <c r="R33" s="3" t="s">
        <v>174</v>
      </c>
      <c r="S33" s="3" t="s">
        <v>34</v>
      </c>
      <c r="U33" s="36" t="s">
        <v>34</v>
      </c>
      <c r="V33" s="41">
        <f>COUNTIF('Data Sets'!D2:D200, "Yes")</f>
        <v>58</v>
      </c>
      <c r="W33" s="27">
        <f>COUNTIF('Data Sets'!E2:E200, "Yes")</f>
        <v>99</v>
      </c>
      <c r="X33" s="27">
        <f>COUNTIF('Data Sets'!F2:F200, "Yes")</f>
        <v>85</v>
      </c>
      <c r="Y33" s="27">
        <f>COUNTIF('Data Sets'!G2:G200, "Yes")</f>
        <v>21</v>
      </c>
      <c r="Z33" s="27">
        <f>COUNTIF('Data Sets'!H2:H200, "Yes")</f>
        <v>0</v>
      </c>
      <c r="AA33" s="27">
        <f>COUNTIF('Data Sets'!I2:I200, "Yes")</f>
        <v>29</v>
      </c>
      <c r="AB33" s="27">
        <f>COUNTIF('Data Sets'!J2:J200, "Yes")</f>
        <v>0</v>
      </c>
      <c r="AC33" s="27">
        <f>COUNTIF('Data Sets'!K2:K200, "Yes")</f>
        <v>26</v>
      </c>
      <c r="AD33" s="27">
        <f>COUNTIF('Data Sets'!L2:L200, "Yes")</f>
        <v>10</v>
      </c>
      <c r="AE33" s="27">
        <v>3</v>
      </c>
      <c r="AF33" s="27">
        <f>COUNTIF('Data Sets'!N2:N200, "Yes")</f>
        <v>21</v>
      </c>
      <c r="AG33" s="27">
        <f>COUNTIF('Data Sets'!O2:O200, "Yes")</f>
        <v>7</v>
      </c>
      <c r="AH33" s="27">
        <f>COUNTIF('Data Sets'!P2:P200, "Yes")</f>
        <v>9</v>
      </c>
      <c r="AI33" s="27">
        <f>COUNTIF('Data Sets'!Q2:Q200, "Yes")</f>
        <v>133</v>
      </c>
      <c r="AJ33" s="28">
        <f>COUNTIF('Data Sets'!R2:R200, "Yes")</f>
        <v>141</v>
      </c>
    </row>
    <row r="34" spans="1:36" ht="14.4" x14ac:dyDescent="0.3">
      <c r="A34" s="4" t="s">
        <v>184</v>
      </c>
      <c r="B34" s="4" t="s">
        <v>548</v>
      </c>
      <c r="C34" s="4" t="s">
        <v>570</v>
      </c>
      <c r="D34" s="12" t="s">
        <v>168</v>
      </c>
      <c r="E34" s="4" t="s">
        <v>34</v>
      </c>
      <c r="F34" s="4" t="s">
        <v>34</v>
      </c>
      <c r="G34" s="4" t="s">
        <v>34</v>
      </c>
      <c r="H34" s="4" t="s">
        <v>34</v>
      </c>
      <c r="I34" s="4" t="s">
        <v>134</v>
      </c>
      <c r="J34" s="4" t="s">
        <v>35</v>
      </c>
      <c r="K34" s="4" t="s">
        <v>35</v>
      </c>
      <c r="L34" s="4" t="s">
        <v>35</v>
      </c>
      <c r="M34" s="4" t="s">
        <v>35</v>
      </c>
      <c r="N34" s="4" t="s">
        <v>38</v>
      </c>
      <c r="O34" s="4" t="s">
        <v>35</v>
      </c>
      <c r="P34" s="4" t="s">
        <v>35</v>
      </c>
      <c r="Q34" s="4" t="s">
        <v>35</v>
      </c>
      <c r="R34" s="4" t="s">
        <v>174</v>
      </c>
      <c r="S34" s="4" t="s">
        <v>34</v>
      </c>
      <c r="U34" s="44" t="s">
        <v>35</v>
      </c>
      <c r="V34" s="31">
        <f>COUNTIF('Data Sets'!D2:D200, "No")</f>
        <v>91</v>
      </c>
      <c r="W34" s="31">
        <f>COUNTIF('Data Sets'!E2:E200, "*No*")</f>
        <v>39</v>
      </c>
      <c r="X34" s="31">
        <f>COUNTIF('Data Sets'!F2:F200, "No")</f>
        <v>10</v>
      </c>
      <c r="Y34" s="31">
        <f>COUNTIF('Data Sets'!G2:G200, "No")</f>
        <v>74</v>
      </c>
      <c r="Z34" s="31">
        <f>COUNTIF('Data Sets'!H2:H200, "No")</f>
        <v>0</v>
      </c>
      <c r="AA34" s="31">
        <f>COUNTIF('Data Sets'!I2:I200, "No")</f>
        <v>66</v>
      </c>
      <c r="AB34" s="31">
        <f>COUNTIF('Data Sets'!J2:J200, "No")</f>
        <v>95</v>
      </c>
      <c r="AC34" s="31">
        <f>COUNTIF('Data Sets'!K2:K200, "No")</f>
        <v>70</v>
      </c>
      <c r="AD34" s="31">
        <f>COUNTIF('Data Sets'!L2:L200, "No")</f>
        <v>85</v>
      </c>
      <c r="AE34" s="31">
        <f>COUNTIF('Data Sets'!M2:M200, "No")</f>
        <v>3</v>
      </c>
      <c r="AF34" s="31">
        <f>COUNTIF('Data Sets'!N2:N200, "No")</f>
        <v>74</v>
      </c>
      <c r="AG34" s="31">
        <f>COUNTIF('Data Sets'!O2:O200, "No")</f>
        <v>88</v>
      </c>
      <c r="AH34" s="31">
        <f>COUNTIF('Data Sets'!P2:P200, "No")</f>
        <v>86</v>
      </c>
      <c r="AI34" s="31">
        <f>COUNTIF('Data Sets'!Q2:Q200, "No")</f>
        <v>4</v>
      </c>
      <c r="AJ34" s="32">
        <f>COUNTIF('Data Sets'!R2:R200, "No")</f>
        <v>8</v>
      </c>
    </row>
    <row r="35" spans="1:36" ht="14.4" x14ac:dyDescent="0.3">
      <c r="A35" s="3" t="s">
        <v>185</v>
      </c>
      <c r="B35" s="3" t="s">
        <v>286</v>
      </c>
      <c r="C35" s="13" t="s">
        <v>540</v>
      </c>
      <c r="D35" s="13" t="s">
        <v>167</v>
      </c>
      <c r="E35" s="3" t="s">
        <v>34</v>
      </c>
      <c r="F35" s="3" t="s">
        <v>34</v>
      </c>
      <c r="G35" s="3" t="s">
        <v>35</v>
      </c>
      <c r="H35" s="3" t="s">
        <v>34</v>
      </c>
      <c r="I35" s="3" t="s">
        <v>134</v>
      </c>
      <c r="J35" s="3" t="s">
        <v>35</v>
      </c>
      <c r="K35" s="3" t="s">
        <v>35</v>
      </c>
      <c r="L35" s="3" t="s">
        <v>35</v>
      </c>
      <c r="M35" s="3" t="s">
        <v>35</v>
      </c>
      <c r="N35" s="3" t="s">
        <v>38</v>
      </c>
      <c r="O35" s="3" t="s">
        <v>35</v>
      </c>
      <c r="P35" s="3" t="s">
        <v>35</v>
      </c>
      <c r="Q35" s="3" t="s">
        <v>35</v>
      </c>
      <c r="R35" s="3" t="s">
        <v>34</v>
      </c>
      <c r="S35" s="3" t="s">
        <v>34</v>
      </c>
      <c r="U35" s="43" t="s">
        <v>174</v>
      </c>
      <c r="V35" s="27">
        <f>COUNTIF('Data Sets'!D2:D200, "Yes/No")</f>
        <v>0</v>
      </c>
      <c r="W35" s="27">
        <f>COUNTIF('Data Sets'!E2:E200, "Yes/No")</f>
        <v>0</v>
      </c>
      <c r="X35" s="27">
        <f>COUNTIF('Data Sets'!F2:F200, "Yes/No")</f>
        <v>0</v>
      </c>
      <c r="Y35" s="27">
        <f>COUNTIF('Data Sets'!G2:G200, "Yes/No")</f>
        <v>0</v>
      </c>
      <c r="Z35" s="27">
        <f>COUNTIF('Data Sets'!H2:H200, "Yes/No")</f>
        <v>0</v>
      </c>
      <c r="AA35" s="27">
        <f>COUNTIF('Data Sets'!I2:I200, "Yes/No")</f>
        <v>0</v>
      </c>
      <c r="AB35" s="27">
        <f>COUNTIF('Data Sets'!J2:J200, "Yes/No")</f>
        <v>0</v>
      </c>
      <c r="AC35" s="27">
        <f>COUNTIF('Data Sets'!K2:K200, "Yes/No")</f>
        <v>0</v>
      </c>
      <c r="AD35" s="27">
        <f>COUNTIF('Data Sets'!L2:L200, "Yes/No")</f>
        <v>0</v>
      </c>
      <c r="AE35" s="27">
        <f>COUNTIF('Data Sets'!M2:M200, "Yes/No")</f>
        <v>0</v>
      </c>
      <c r="AF35" s="27">
        <f>COUNTIF('Data Sets'!N2:N200, "Yes/No")</f>
        <v>0</v>
      </c>
      <c r="AG35" s="27">
        <f>COUNTIF('Data Sets'!O2:O200, "Yes/No")</f>
        <v>0</v>
      </c>
      <c r="AH35" s="27">
        <f>COUNTIF('Data Sets'!P2:P200, "Yes/No")</f>
        <v>0</v>
      </c>
      <c r="AI35" s="27">
        <f>COUNTIF('Data Sets'!Q2:Q200, "Yes/No")</f>
        <v>1</v>
      </c>
      <c r="AJ35" s="28">
        <f>COUNTIF('Data Sets'!R2:R200, "*Yes/No*")</f>
        <v>1</v>
      </c>
    </row>
    <row r="36" spans="1:36" ht="14.4" x14ac:dyDescent="0.3">
      <c r="A36" s="4" t="s">
        <v>203</v>
      </c>
      <c r="B36" s="4" t="s">
        <v>286</v>
      </c>
      <c r="C36" s="12" t="s">
        <v>204</v>
      </c>
      <c r="D36" s="4" t="s">
        <v>537</v>
      </c>
      <c r="E36" s="4" t="s">
        <v>34</v>
      </c>
      <c r="F36" s="4" t="s">
        <v>34</v>
      </c>
      <c r="G36" s="4" t="s">
        <v>35</v>
      </c>
      <c r="H36" s="4" t="s">
        <v>34</v>
      </c>
      <c r="I36" s="4" t="s">
        <v>55</v>
      </c>
      <c r="J36" s="4" t="s">
        <v>35</v>
      </c>
      <c r="K36" s="4" t="s">
        <v>35</v>
      </c>
      <c r="L36" s="4" t="s">
        <v>35</v>
      </c>
      <c r="M36" s="4" t="s">
        <v>35</v>
      </c>
      <c r="N36" s="4" t="s">
        <v>38</v>
      </c>
      <c r="O36" s="4" t="s">
        <v>35</v>
      </c>
      <c r="P36" s="4" t="s">
        <v>35</v>
      </c>
      <c r="Q36" s="4" t="s">
        <v>35</v>
      </c>
      <c r="R36" s="4" t="s">
        <v>34</v>
      </c>
      <c r="S36" s="4" t="s">
        <v>34</v>
      </c>
      <c r="U36" s="44" t="s">
        <v>38</v>
      </c>
      <c r="V36" s="31">
        <f>COUNTIF('Data Sets'!D2:D200, "N.A.")</f>
        <v>1</v>
      </c>
      <c r="W36" s="31">
        <f>COUNTIF('Data Sets'!E2:E200, "N.A.")</f>
        <v>6</v>
      </c>
      <c r="X36" s="31">
        <f>COUNTIF('Data Sets'!F2:F200, "N.A.")</f>
        <v>55</v>
      </c>
      <c r="Y36" s="31">
        <f>COUNTIF('Data Sets'!G2:G200, "N.A.")</f>
        <v>55</v>
      </c>
      <c r="Z36" s="31">
        <f>COUNTIF('Data Sets'!H2:H200, "N.A.")</f>
        <v>51</v>
      </c>
      <c r="AA36" s="31">
        <f>COUNTIF('Data Sets'!I2:I200, "N.A.")</f>
        <v>55</v>
      </c>
      <c r="AB36" s="31">
        <f>COUNTIF('Data Sets'!J2:J200, "N.A.")</f>
        <v>55</v>
      </c>
      <c r="AC36" s="31">
        <f>COUNTIF('Data Sets'!K2:K200, "N.A.")</f>
        <v>54</v>
      </c>
      <c r="AD36" s="31">
        <f>COUNTIF('Data Sets'!L2:L200, "N.A.")</f>
        <v>55</v>
      </c>
      <c r="AE36" s="31">
        <f>COUNTIF('Data Sets'!M2:M200, "N.A.")</f>
        <v>143</v>
      </c>
      <c r="AF36" s="31">
        <f>COUNTIF('Data Sets'!N2:N200, "N.A.")</f>
        <v>55</v>
      </c>
      <c r="AG36" s="31">
        <f>COUNTIF('Data Sets'!O2:O200, "N.A.")</f>
        <v>55</v>
      </c>
      <c r="AH36" s="31">
        <f>COUNTIF('Data Sets'!P2:P200, "N.A.")</f>
        <v>55</v>
      </c>
      <c r="AI36" s="31">
        <f>COUNTIF('Data Sets'!Q2:Q200, "N.A.")</f>
        <v>12</v>
      </c>
      <c r="AJ36" s="32">
        <f>0</f>
        <v>0</v>
      </c>
    </row>
    <row r="37" spans="1:36" ht="14.4" x14ac:dyDescent="0.3">
      <c r="A37" s="3" t="s">
        <v>205</v>
      </c>
      <c r="B37" s="3" t="s">
        <v>60</v>
      </c>
      <c r="C37" s="13" t="s">
        <v>206</v>
      </c>
      <c r="D37" s="24" t="s">
        <v>537</v>
      </c>
      <c r="E37" s="3" t="s">
        <v>34</v>
      </c>
      <c r="F37" s="3" t="s">
        <v>34</v>
      </c>
      <c r="G37" s="3" t="s">
        <v>35</v>
      </c>
      <c r="H37" s="3" t="s">
        <v>34</v>
      </c>
      <c r="I37" s="3" t="s">
        <v>134</v>
      </c>
      <c r="J37" s="3" t="s">
        <v>35</v>
      </c>
      <c r="K37" s="3" t="s">
        <v>35</v>
      </c>
      <c r="L37" s="3" t="s">
        <v>35</v>
      </c>
      <c r="M37" s="3" t="s">
        <v>35</v>
      </c>
      <c r="N37" s="3" t="s">
        <v>38</v>
      </c>
      <c r="O37" s="3" t="s">
        <v>35</v>
      </c>
      <c r="P37" s="3" t="s">
        <v>35</v>
      </c>
      <c r="Q37" s="3" t="s">
        <v>35</v>
      </c>
      <c r="R37" s="3" t="s">
        <v>34</v>
      </c>
      <c r="S37" s="3" t="s">
        <v>34</v>
      </c>
      <c r="U37" s="45" t="s">
        <v>104</v>
      </c>
      <c r="V37" s="29">
        <f>COUNTIF('Data Sets'!D2:D200, "unclear")</f>
        <v>0</v>
      </c>
      <c r="W37" s="29">
        <f>COUNTIF('Data Sets'!E2:E200, "unclear")</f>
        <v>6</v>
      </c>
      <c r="X37" s="29">
        <f>COUNTIF('Data Sets'!F2:F200, "unclear")</f>
        <v>0</v>
      </c>
      <c r="Y37" s="29">
        <f>COUNTIF('Data Sets'!G2:G200, "unclear")</f>
        <v>0</v>
      </c>
      <c r="Z37" s="29">
        <f>COUNTIF('Data Sets'!H2:H200, "unclear")</f>
        <v>0</v>
      </c>
      <c r="AA37" s="29">
        <f>COUNTIF('Data Sets'!I2:I200, "unclear")</f>
        <v>0</v>
      </c>
      <c r="AB37" s="29">
        <f>COUNTIF('Data Sets'!J2:J200, "unclear")</f>
        <v>0</v>
      </c>
      <c r="AC37" s="29">
        <f>COUNTIF('Data Sets'!K2:K200, "unclear")</f>
        <v>0</v>
      </c>
      <c r="AD37" s="29">
        <f>COUNTIF('Data Sets'!L2:L200, "unclear")</f>
        <v>0</v>
      </c>
      <c r="AE37" s="29">
        <f>COUNTIF('Data Sets'!M2:M200, "unclear")</f>
        <v>0</v>
      </c>
      <c r="AF37" s="29">
        <f>COUNTIF('Data Sets'!N2:N200, "unclear")</f>
        <v>0</v>
      </c>
      <c r="AG37" s="29">
        <f>COUNTIF('Data Sets'!O2:O200, "unclear")</f>
        <v>0</v>
      </c>
      <c r="AH37" s="29">
        <f>COUNTIF('Data Sets'!P2:P200, "unclear")</f>
        <v>0</v>
      </c>
      <c r="AI37" s="29">
        <f>COUNTIF('Data Sets'!Q2:Q200, "unclear")</f>
        <v>0</v>
      </c>
      <c r="AJ37" s="30">
        <f>0</f>
        <v>0</v>
      </c>
    </row>
    <row r="38" spans="1:36" ht="14.4" x14ac:dyDescent="0.3">
      <c r="A38" s="4" t="s">
        <v>207</v>
      </c>
      <c r="B38" s="4" t="s">
        <v>286</v>
      </c>
      <c r="C38" s="12" t="s">
        <v>541</v>
      </c>
      <c r="D38" s="12" t="s">
        <v>167</v>
      </c>
      <c r="E38" s="4" t="s">
        <v>34</v>
      </c>
      <c r="F38" s="4" t="s">
        <v>34</v>
      </c>
      <c r="G38" s="4" t="s">
        <v>35</v>
      </c>
      <c r="H38" s="4" t="s">
        <v>34</v>
      </c>
      <c r="I38" s="4" t="s">
        <v>134</v>
      </c>
      <c r="J38" s="4" t="s">
        <v>35</v>
      </c>
      <c r="K38" s="4" t="s">
        <v>35</v>
      </c>
      <c r="L38" s="4" t="s">
        <v>35</v>
      </c>
      <c r="M38" s="4" t="s">
        <v>35</v>
      </c>
      <c r="N38" s="4" t="s">
        <v>38</v>
      </c>
      <c r="O38" s="4" t="s">
        <v>35</v>
      </c>
      <c r="P38" s="4" t="s">
        <v>35</v>
      </c>
      <c r="Q38" s="4" t="s">
        <v>35</v>
      </c>
      <c r="R38" s="4" t="s">
        <v>34</v>
      </c>
      <c r="S38" s="4" t="s">
        <v>34</v>
      </c>
    </row>
    <row r="39" spans="1:36" ht="14.4" x14ac:dyDescent="0.3">
      <c r="A39" s="3" t="s">
        <v>214</v>
      </c>
      <c r="B39" s="3" t="s">
        <v>286</v>
      </c>
      <c r="C39" s="13" t="s">
        <v>215</v>
      </c>
      <c r="D39" s="24" t="s">
        <v>537</v>
      </c>
      <c r="E39" s="3" t="s">
        <v>34</v>
      </c>
      <c r="F39" s="3" t="s">
        <v>34</v>
      </c>
      <c r="G39" s="3" t="s">
        <v>35</v>
      </c>
      <c r="H39" s="3" t="s">
        <v>34</v>
      </c>
      <c r="I39" s="3" t="s">
        <v>134</v>
      </c>
      <c r="J39" s="3" t="s">
        <v>35</v>
      </c>
      <c r="K39" s="3" t="s">
        <v>35</v>
      </c>
      <c r="L39" s="3" t="s">
        <v>35</v>
      </c>
      <c r="M39" s="3" t="s">
        <v>35</v>
      </c>
      <c r="N39" s="3" t="s">
        <v>38</v>
      </c>
      <c r="O39" s="3" t="s">
        <v>35</v>
      </c>
      <c r="P39" s="3" t="s">
        <v>35</v>
      </c>
      <c r="Q39" s="3" t="s">
        <v>35</v>
      </c>
      <c r="R39" s="3" t="s">
        <v>34</v>
      </c>
      <c r="S39" s="3" t="s">
        <v>34</v>
      </c>
    </row>
    <row r="40" spans="1:36" ht="14.4" x14ac:dyDescent="0.3">
      <c r="A40" s="4" t="s">
        <v>216</v>
      </c>
      <c r="B40" s="4" t="s">
        <v>54</v>
      </c>
      <c r="C40" s="4" t="s">
        <v>555</v>
      </c>
      <c r="D40" s="12" t="s">
        <v>167</v>
      </c>
      <c r="E40" s="4" t="s">
        <v>34</v>
      </c>
      <c r="F40" s="4" t="s">
        <v>34</v>
      </c>
      <c r="G40" s="4" t="s">
        <v>104</v>
      </c>
      <c r="H40" s="4" t="s">
        <v>34</v>
      </c>
      <c r="I40" s="4" t="s">
        <v>134</v>
      </c>
      <c r="J40" s="4" t="s">
        <v>35</v>
      </c>
      <c r="K40" s="4" t="s">
        <v>35</v>
      </c>
      <c r="L40" s="4" t="s">
        <v>35</v>
      </c>
      <c r="M40" s="4" t="s">
        <v>35</v>
      </c>
      <c r="N40" s="4" t="s">
        <v>38</v>
      </c>
      <c r="O40" s="4" t="s">
        <v>35</v>
      </c>
      <c r="P40" s="4" t="s">
        <v>35</v>
      </c>
      <c r="Q40" s="4" t="s">
        <v>35</v>
      </c>
      <c r="R40" s="4" t="s">
        <v>35</v>
      </c>
      <c r="S40" s="4" t="s">
        <v>34</v>
      </c>
    </row>
    <row r="41" spans="1:36" ht="14.4" x14ac:dyDescent="0.3">
      <c r="A41" s="4" t="s">
        <v>218</v>
      </c>
      <c r="B41" s="4" t="s">
        <v>286</v>
      </c>
      <c r="C41" s="12" t="s">
        <v>219</v>
      </c>
      <c r="D41" s="23" t="s">
        <v>537</v>
      </c>
      <c r="E41" s="4" t="s">
        <v>34</v>
      </c>
      <c r="F41" s="4" t="s">
        <v>34</v>
      </c>
      <c r="G41" s="4" t="s">
        <v>34</v>
      </c>
      <c r="H41" s="4" t="s">
        <v>34</v>
      </c>
      <c r="I41" s="4" t="s">
        <v>55</v>
      </c>
      <c r="J41" s="4" t="s">
        <v>34</v>
      </c>
      <c r="K41" s="4" t="s">
        <v>35</v>
      </c>
      <c r="L41" s="4" t="s">
        <v>35</v>
      </c>
      <c r="M41" s="4" t="s">
        <v>35</v>
      </c>
      <c r="N41" s="4" t="s">
        <v>38</v>
      </c>
      <c r="O41" s="4" t="s">
        <v>35</v>
      </c>
      <c r="P41" s="4" t="s">
        <v>35</v>
      </c>
      <c r="Q41" s="4" t="s">
        <v>35</v>
      </c>
      <c r="R41" s="4" t="s">
        <v>34</v>
      </c>
      <c r="S41" s="4" t="s">
        <v>34</v>
      </c>
      <c r="U41" s="60" t="s">
        <v>572</v>
      </c>
      <c r="V41" s="58"/>
      <c r="W41" s="59"/>
    </row>
    <row r="42" spans="1:36" x14ac:dyDescent="0.25">
      <c r="A42" s="3" t="s">
        <v>225</v>
      </c>
      <c r="B42" s="3" t="s">
        <v>286</v>
      </c>
      <c r="C42" s="3" t="s">
        <v>189</v>
      </c>
      <c r="D42" s="3" t="s">
        <v>537</v>
      </c>
      <c r="E42" s="3" t="s">
        <v>34</v>
      </c>
      <c r="F42" s="3" t="s">
        <v>35</v>
      </c>
      <c r="G42" s="3" t="s">
        <v>38</v>
      </c>
      <c r="H42" s="3" t="s">
        <v>38</v>
      </c>
      <c r="I42" s="3" t="s">
        <v>38</v>
      </c>
      <c r="J42" s="3" t="s">
        <v>38</v>
      </c>
      <c r="K42" s="3" t="s">
        <v>38</v>
      </c>
      <c r="L42" s="3" t="s">
        <v>38</v>
      </c>
      <c r="M42" s="3" t="s">
        <v>38</v>
      </c>
      <c r="N42" s="3" t="s">
        <v>38</v>
      </c>
      <c r="O42" s="3" t="s">
        <v>38</v>
      </c>
      <c r="P42" s="3" t="s">
        <v>38</v>
      </c>
      <c r="Q42" s="3" t="s">
        <v>38</v>
      </c>
      <c r="R42" s="3" t="s">
        <v>34</v>
      </c>
      <c r="S42" s="3" t="s">
        <v>34</v>
      </c>
      <c r="U42" s="38"/>
      <c r="V42" s="39" t="s">
        <v>571</v>
      </c>
      <c r="W42" s="40" t="s">
        <v>573</v>
      </c>
    </row>
    <row r="43" spans="1:36" ht="14.4" x14ac:dyDescent="0.3">
      <c r="A43" s="4" t="s">
        <v>246</v>
      </c>
      <c r="B43" s="4" t="s">
        <v>549</v>
      </c>
      <c r="C43" s="12" t="s">
        <v>593</v>
      </c>
      <c r="D43" s="12" t="s">
        <v>586</v>
      </c>
      <c r="E43" s="4" t="s">
        <v>34</v>
      </c>
      <c r="F43" s="4" t="s">
        <v>34</v>
      </c>
      <c r="G43" s="4" t="s">
        <v>35</v>
      </c>
      <c r="H43" s="4" t="s">
        <v>34</v>
      </c>
      <c r="I43" s="4" t="s">
        <v>134</v>
      </c>
      <c r="J43" s="4" t="s">
        <v>35</v>
      </c>
      <c r="K43" s="4" t="s">
        <v>35</v>
      </c>
      <c r="L43" s="4" t="s">
        <v>35</v>
      </c>
      <c r="M43" s="4" t="s">
        <v>35</v>
      </c>
      <c r="N43" s="4" t="s">
        <v>38</v>
      </c>
      <c r="O43" s="4" t="s">
        <v>35</v>
      </c>
      <c r="P43" s="4" t="s">
        <v>35</v>
      </c>
      <c r="Q43" s="4" t="s">
        <v>35</v>
      </c>
      <c r="R43" s="4" t="s">
        <v>174</v>
      </c>
      <c r="S43" s="4" t="s">
        <v>34</v>
      </c>
      <c r="U43" s="47" t="s">
        <v>55</v>
      </c>
      <c r="V43" s="41">
        <f>COUNTIF(I2:I200, "*Experts*")</f>
        <v>22</v>
      </c>
      <c r="W43" s="28">
        <f>COUNTIF('Data Sets'!H2:H200, "*Experts*")</f>
        <v>52</v>
      </c>
    </row>
    <row r="44" spans="1:36" ht="14.4" x14ac:dyDescent="0.3">
      <c r="A44" s="3" t="s">
        <v>268</v>
      </c>
      <c r="B44" s="3" t="s">
        <v>60</v>
      </c>
      <c r="C44" s="13" t="s">
        <v>579</v>
      </c>
      <c r="D44" s="24" t="s">
        <v>537</v>
      </c>
      <c r="E44" s="3" t="s">
        <v>34</v>
      </c>
      <c r="F44" s="3" t="s">
        <v>34</v>
      </c>
      <c r="G44" s="3" t="s">
        <v>35</v>
      </c>
      <c r="H44" s="3" t="s">
        <v>34</v>
      </c>
      <c r="I44" s="3" t="s">
        <v>134</v>
      </c>
      <c r="J44" s="3" t="s">
        <v>35</v>
      </c>
      <c r="K44" s="3" t="s">
        <v>35</v>
      </c>
      <c r="L44" s="3" t="s">
        <v>35</v>
      </c>
      <c r="M44" s="3" t="s">
        <v>35</v>
      </c>
      <c r="N44" s="3" t="s">
        <v>38</v>
      </c>
      <c r="O44" s="3" t="s">
        <v>35</v>
      </c>
      <c r="P44" s="3" t="s">
        <v>35</v>
      </c>
      <c r="Q44" s="3" t="s">
        <v>35</v>
      </c>
      <c r="R44" s="3" t="s">
        <v>34</v>
      </c>
      <c r="S44" s="3" t="s">
        <v>34</v>
      </c>
      <c r="U44" s="48" t="s">
        <v>242</v>
      </c>
      <c r="V44" s="42">
        <f>COUNTIF(I2:I200, "*Crowd: *")</f>
        <v>1</v>
      </c>
      <c r="W44" s="32">
        <f>COUNTIF('Data Sets'!H2:H200, "*Crowd: *")</f>
        <v>6</v>
      </c>
    </row>
    <row r="45" spans="1:36" ht="14.4" x14ac:dyDescent="0.3">
      <c r="A45" s="4" t="s">
        <v>271</v>
      </c>
      <c r="B45" s="4" t="s">
        <v>286</v>
      </c>
      <c r="C45" s="12" t="s">
        <v>542</v>
      </c>
      <c r="D45" s="12" t="s">
        <v>167</v>
      </c>
      <c r="E45" s="4" t="s">
        <v>34</v>
      </c>
      <c r="F45" s="4" t="s">
        <v>34</v>
      </c>
      <c r="G45" s="4" t="s">
        <v>35</v>
      </c>
      <c r="H45" s="4" t="s">
        <v>34</v>
      </c>
      <c r="I45" s="4" t="s">
        <v>55</v>
      </c>
      <c r="J45" s="4" t="s">
        <v>35</v>
      </c>
      <c r="K45" s="4" t="s">
        <v>35</v>
      </c>
      <c r="L45" s="4" t="s">
        <v>35</v>
      </c>
      <c r="M45" s="4" t="s">
        <v>35</v>
      </c>
      <c r="N45" s="4" t="s">
        <v>38</v>
      </c>
      <c r="O45" s="4" t="s">
        <v>35</v>
      </c>
      <c r="P45" s="4" t="s">
        <v>35</v>
      </c>
      <c r="Q45" s="4" t="s">
        <v>35</v>
      </c>
      <c r="R45" s="4" t="s">
        <v>34</v>
      </c>
      <c r="S45" s="4" t="s">
        <v>34</v>
      </c>
      <c r="U45" s="49" t="s">
        <v>36</v>
      </c>
      <c r="V45" s="27">
        <f>COUNTIF(I2:I200, "*Paper's Authors*")</f>
        <v>6</v>
      </c>
      <c r="W45" s="28">
        <f>COUNTIF('Data Sets'!H2:H200, "*Paper's Authors*")</f>
        <v>12</v>
      </c>
    </row>
    <row r="46" spans="1:36" ht="14.4" x14ac:dyDescent="0.3">
      <c r="A46" s="3" t="s">
        <v>275</v>
      </c>
      <c r="B46" s="3" t="s">
        <v>54</v>
      </c>
      <c r="C46" s="13" t="s">
        <v>502</v>
      </c>
      <c r="D46" s="24" t="s">
        <v>537</v>
      </c>
      <c r="E46" s="3" t="s">
        <v>34</v>
      </c>
      <c r="F46" s="3" t="s">
        <v>34</v>
      </c>
      <c r="G46" s="3" t="s">
        <v>35</v>
      </c>
      <c r="H46" s="3" t="s">
        <v>34</v>
      </c>
      <c r="I46" s="3" t="s">
        <v>134</v>
      </c>
      <c r="J46" s="3" t="s">
        <v>35</v>
      </c>
      <c r="K46" s="3" t="s">
        <v>35</v>
      </c>
      <c r="L46" s="3" t="s">
        <v>35</v>
      </c>
      <c r="M46" s="3" t="s">
        <v>35</v>
      </c>
      <c r="N46" s="3" t="s">
        <v>38</v>
      </c>
      <c r="O46" s="3" t="s">
        <v>35</v>
      </c>
      <c r="P46" s="3" t="s">
        <v>35</v>
      </c>
      <c r="Q46" s="3" t="s">
        <v>35</v>
      </c>
      <c r="R46" s="3" t="s">
        <v>34</v>
      </c>
      <c r="S46" s="3" t="s">
        <v>34</v>
      </c>
      <c r="U46" s="48" t="s">
        <v>562</v>
      </c>
      <c r="V46" s="42">
        <f>COUNTIF(I2:I200, "*Case Uploaders*")</f>
        <v>0</v>
      </c>
      <c r="W46" s="32">
        <f>COUNTIF('Data Sets'!H2:H200, "*Data Uploaders*")</f>
        <v>4</v>
      </c>
    </row>
    <row r="47" spans="1:36" ht="14.4" x14ac:dyDescent="0.3">
      <c r="A47" s="3" t="s">
        <v>282</v>
      </c>
      <c r="B47" s="3" t="s">
        <v>60</v>
      </c>
      <c r="C47" s="13" t="s">
        <v>385</v>
      </c>
      <c r="D47" s="24" t="s">
        <v>537</v>
      </c>
      <c r="E47" s="3" t="s">
        <v>34</v>
      </c>
      <c r="F47" s="3" t="s">
        <v>34</v>
      </c>
      <c r="G47" s="3" t="s">
        <v>35</v>
      </c>
      <c r="H47" s="3" t="s">
        <v>34</v>
      </c>
      <c r="I47" s="3" t="s">
        <v>134</v>
      </c>
      <c r="J47" s="3" t="s">
        <v>35</v>
      </c>
      <c r="K47" s="3" t="s">
        <v>35</v>
      </c>
      <c r="L47" s="3" t="s">
        <v>35</v>
      </c>
      <c r="M47" s="3" t="s">
        <v>35</v>
      </c>
      <c r="N47" s="3" t="s">
        <v>38</v>
      </c>
      <c r="O47" s="3" t="s">
        <v>35</v>
      </c>
      <c r="P47" s="3" t="s">
        <v>35</v>
      </c>
      <c r="Q47" s="3" t="s">
        <v>35</v>
      </c>
      <c r="R47" s="3" t="s">
        <v>34</v>
      </c>
      <c r="S47" s="3" t="s">
        <v>34</v>
      </c>
      <c r="U47" s="49" t="s">
        <v>354</v>
      </c>
      <c r="V47" s="27">
        <f>COUNTIF(I2:I200, "*Public*")</f>
        <v>4</v>
      </c>
      <c r="W47" s="28">
        <f>COUNTIF('Data Sets'!H2:H200, "*Public*")</f>
        <v>9</v>
      </c>
    </row>
    <row r="48" spans="1:36" ht="14.4" x14ac:dyDescent="0.3">
      <c r="A48" s="4" t="s">
        <v>285</v>
      </c>
      <c r="B48" s="4" t="s">
        <v>286</v>
      </c>
      <c r="C48" s="12" t="s">
        <v>288</v>
      </c>
      <c r="D48" s="23" t="s">
        <v>537</v>
      </c>
      <c r="E48" s="4" t="s">
        <v>34</v>
      </c>
      <c r="F48" s="4" t="s">
        <v>34</v>
      </c>
      <c r="G48" s="4" t="s">
        <v>35</v>
      </c>
      <c r="H48" s="4" t="s">
        <v>34</v>
      </c>
      <c r="I48" s="4" t="s">
        <v>55</v>
      </c>
      <c r="J48" s="4" t="s">
        <v>35</v>
      </c>
      <c r="K48" s="4" t="s">
        <v>35</v>
      </c>
      <c r="L48" s="4" t="s">
        <v>35</v>
      </c>
      <c r="M48" s="4" t="s">
        <v>35</v>
      </c>
      <c r="N48" s="4" t="s">
        <v>38</v>
      </c>
      <c r="O48" s="4" t="s">
        <v>35</v>
      </c>
      <c r="P48" s="4" t="s">
        <v>35</v>
      </c>
      <c r="Q48" s="4" t="s">
        <v>35</v>
      </c>
      <c r="R48" s="4" t="s">
        <v>34</v>
      </c>
      <c r="S48" s="4" t="s">
        <v>34</v>
      </c>
      <c r="U48" s="50" t="s">
        <v>38</v>
      </c>
      <c r="V48" s="31">
        <f>COUNTIF(I2:I200, "N.A.")</f>
        <v>30</v>
      </c>
      <c r="W48" s="32">
        <f>COUNTIF('Data Sets'!H2:H200, "*N.A.*")</f>
        <v>51</v>
      </c>
    </row>
    <row r="49" spans="1:23" ht="14.4" x14ac:dyDescent="0.3">
      <c r="A49" s="3" t="s">
        <v>311</v>
      </c>
      <c r="B49" s="3" t="s">
        <v>551</v>
      </c>
      <c r="C49" s="13" t="s">
        <v>313</v>
      </c>
      <c r="D49" s="24" t="s">
        <v>537</v>
      </c>
      <c r="E49" s="3" t="s">
        <v>34</v>
      </c>
      <c r="F49" s="3" t="s">
        <v>35</v>
      </c>
      <c r="G49" s="3" t="s">
        <v>38</v>
      </c>
      <c r="H49" s="3" t="s">
        <v>38</v>
      </c>
      <c r="I49" s="3" t="s">
        <v>38</v>
      </c>
      <c r="J49" s="3" t="s">
        <v>38</v>
      </c>
      <c r="K49" s="3" t="s">
        <v>38</v>
      </c>
      <c r="L49" s="3" t="s">
        <v>38</v>
      </c>
      <c r="M49" s="3" t="s">
        <v>38</v>
      </c>
      <c r="N49" s="3" t="s">
        <v>38</v>
      </c>
      <c r="O49" s="3" t="s">
        <v>38</v>
      </c>
      <c r="P49" s="3" t="s">
        <v>38</v>
      </c>
      <c r="Q49" s="3" t="s">
        <v>38</v>
      </c>
      <c r="R49" s="3" t="s">
        <v>174</v>
      </c>
      <c r="S49" s="3" t="s">
        <v>34</v>
      </c>
      <c r="U49" s="51" t="s">
        <v>134</v>
      </c>
      <c r="V49" s="29">
        <f>COUNTIF(I2:I200, "*Not Mentioned*")</f>
        <v>40</v>
      </c>
      <c r="W49" s="30">
        <f>COUNTIF('Data Sets'!H2:H200, "*Not Mentioned*")</f>
        <v>20</v>
      </c>
    </row>
    <row r="50" spans="1:23" ht="14.4" x14ac:dyDescent="0.3">
      <c r="A50" s="4" t="s">
        <v>320</v>
      </c>
      <c r="B50" s="4" t="s">
        <v>54</v>
      </c>
      <c r="C50" s="12" t="s">
        <v>321</v>
      </c>
      <c r="D50" s="23" t="s">
        <v>537</v>
      </c>
      <c r="E50" s="4" t="s">
        <v>34</v>
      </c>
      <c r="F50" s="4" t="s">
        <v>34</v>
      </c>
      <c r="G50" s="4" t="s">
        <v>35</v>
      </c>
      <c r="H50" s="4" t="s">
        <v>34</v>
      </c>
      <c r="I50" s="4" t="s">
        <v>134</v>
      </c>
      <c r="J50" s="4" t="s">
        <v>35</v>
      </c>
      <c r="K50" s="4" t="s">
        <v>35</v>
      </c>
      <c r="L50" s="4" t="s">
        <v>35</v>
      </c>
      <c r="M50" s="4" t="s">
        <v>35</v>
      </c>
      <c r="N50" s="4" t="s">
        <v>38</v>
      </c>
      <c r="O50" s="4" t="s">
        <v>35</v>
      </c>
      <c r="P50" s="4" t="s">
        <v>35</v>
      </c>
      <c r="Q50" s="4" t="s">
        <v>35</v>
      </c>
      <c r="R50" s="4" t="s">
        <v>34</v>
      </c>
      <c r="S50" s="4" t="s">
        <v>34</v>
      </c>
    </row>
    <row r="51" spans="1:23" x14ac:dyDescent="0.25">
      <c r="A51" s="3" t="s">
        <v>328</v>
      </c>
      <c r="B51" s="3" t="s">
        <v>156</v>
      </c>
      <c r="C51" s="3" t="s">
        <v>42</v>
      </c>
      <c r="D51" s="3" t="s">
        <v>537</v>
      </c>
      <c r="E51" s="3" t="s">
        <v>34</v>
      </c>
      <c r="F51" s="3" t="s">
        <v>35</v>
      </c>
      <c r="G51" s="3" t="s">
        <v>38</v>
      </c>
      <c r="H51" s="3" t="s">
        <v>38</v>
      </c>
      <c r="I51" s="3" t="s">
        <v>38</v>
      </c>
      <c r="J51" s="3" t="s">
        <v>38</v>
      </c>
      <c r="K51" s="3" t="s">
        <v>38</v>
      </c>
      <c r="L51" s="3" t="s">
        <v>38</v>
      </c>
      <c r="M51" s="3" t="s">
        <v>38</v>
      </c>
      <c r="N51" s="3" t="s">
        <v>38</v>
      </c>
      <c r="O51" s="3" t="s">
        <v>38</v>
      </c>
      <c r="P51" s="3" t="s">
        <v>38</v>
      </c>
      <c r="Q51" s="3" t="s">
        <v>38</v>
      </c>
      <c r="R51" s="3" t="s">
        <v>38</v>
      </c>
      <c r="S51" s="3" t="s">
        <v>34</v>
      </c>
    </row>
    <row r="52" spans="1:23" ht="14.4" x14ac:dyDescent="0.3">
      <c r="A52" s="4" t="s">
        <v>329</v>
      </c>
      <c r="B52" s="4" t="s">
        <v>551</v>
      </c>
      <c r="C52" s="12" t="s">
        <v>330</v>
      </c>
      <c r="D52" s="23" t="s">
        <v>537</v>
      </c>
      <c r="E52" s="4" t="s">
        <v>34</v>
      </c>
      <c r="F52" s="4" t="s">
        <v>34</v>
      </c>
      <c r="G52" s="4" t="s">
        <v>34</v>
      </c>
      <c r="H52" s="4" t="s">
        <v>34</v>
      </c>
      <c r="I52" s="4" t="s">
        <v>558</v>
      </c>
      <c r="J52" s="4" t="s">
        <v>34</v>
      </c>
      <c r="K52" s="4" t="s">
        <v>35</v>
      </c>
      <c r="L52" s="4" t="s">
        <v>35</v>
      </c>
      <c r="M52" s="4" t="s">
        <v>35</v>
      </c>
      <c r="N52" s="4" t="s">
        <v>38</v>
      </c>
      <c r="O52" s="4" t="s">
        <v>35</v>
      </c>
      <c r="P52" s="4" t="s">
        <v>35</v>
      </c>
      <c r="Q52" s="4" t="s">
        <v>35</v>
      </c>
      <c r="R52" s="4" t="s">
        <v>34</v>
      </c>
      <c r="S52" s="4" t="s">
        <v>34</v>
      </c>
    </row>
    <row r="53" spans="1:23" ht="14.4" x14ac:dyDescent="0.3">
      <c r="A53" s="3" t="s">
        <v>337</v>
      </c>
      <c r="B53" s="3" t="s">
        <v>550</v>
      </c>
      <c r="C53" s="3" t="s">
        <v>119</v>
      </c>
      <c r="D53" s="13" t="s">
        <v>168</v>
      </c>
      <c r="E53" s="3" t="s">
        <v>34</v>
      </c>
      <c r="F53" s="3" t="s">
        <v>34</v>
      </c>
      <c r="G53" s="3" t="s">
        <v>34</v>
      </c>
      <c r="H53" s="3" t="s">
        <v>35</v>
      </c>
      <c r="I53" s="3" t="s">
        <v>134</v>
      </c>
      <c r="J53" s="3" t="s">
        <v>35</v>
      </c>
      <c r="K53" s="3" t="s">
        <v>35</v>
      </c>
      <c r="L53" s="3" t="s">
        <v>35</v>
      </c>
      <c r="M53" s="3" t="s">
        <v>35</v>
      </c>
      <c r="N53" s="3" t="s">
        <v>38</v>
      </c>
      <c r="O53" s="3" t="s">
        <v>35</v>
      </c>
      <c r="P53" s="3" t="s">
        <v>35</v>
      </c>
      <c r="Q53" s="3" t="s">
        <v>35</v>
      </c>
      <c r="R53" s="3" t="s">
        <v>34</v>
      </c>
      <c r="S53" s="3" t="s">
        <v>34</v>
      </c>
    </row>
    <row r="54" spans="1:23" ht="14.4" x14ac:dyDescent="0.3">
      <c r="A54" s="4" t="s">
        <v>338</v>
      </c>
      <c r="B54" s="4" t="s">
        <v>286</v>
      </c>
      <c r="C54" s="12" t="s">
        <v>340</v>
      </c>
      <c r="D54" s="23" t="s">
        <v>537</v>
      </c>
      <c r="E54" s="4" t="s">
        <v>34</v>
      </c>
      <c r="F54" s="4" t="s">
        <v>34</v>
      </c>
      <c r="G54" s="4" t="s">
        <v>35</v>
      </c>
      <c r="H54" s="4" t="s">
        <v>34</v>
      </c>
      <c r="I54" s="4" t="s">
        <v>134</v>
      </c>
      <c r="J54" s="4" t="s">
        <v>35</v>
      </c>
      <c r="K54" s="4" t="s">
        <v>35</v>
      </c>
      <c r="L54" s="4" t="s">
        <v>35</v>
      </c>
      <c r="M54" s="4" t="s">
        <v>35</v>
      </c>
      <c r="N54" s="4" t="s">
        <v>38</v>
      </c>
      <c r="O54" s="4" t="s">
        <v>35</v>
      </c>
      <c r="P54" s="4" t="s">
        <v>35</v>
      </c>
      <c r="Q54" s="4" t="s">
        <v>35</v>
      </c>
      <c r="R54" s="4" t="s">
        <v>34</v>
      </c>
      <c r="S54" s="4" t="s">
        <v>34</v>
      </c>
    </row>
    <row r="55" spans="1:23" ht="14.4" x14ac:dyDescent="0.3">
      <c r="A55" s="3" t="s">
        <v>344</v>
      </c>
      <c r="B55" s="3" t="s">
        <v>44</v>
      </c>
      <c r="C55" s="13" t="s">
        <v>45</v>
      </c>
      <c r="D55" s="24" t="s">
        <v>537</v>
      </c>
      <c r="E55" s="3" t="s">
        <v>34</v>
      </c>
      <c r="F55" s="3" t="s">
        <v>35</v>
      </c>
      <c r="G55" s="3" t="s">
        <v>38</v>
      </c>
      <c r="H55" s="3" t="s">
        <v>38</v>
      </c>
      <c r="I55" s="3" t="s">
        <v>38</v>
      </c>
      <c r="J55" s="3" t="s">
        <v>38</v>
      </c>
      <c r="K55" s="3" t="s">
        <v>38</v>
      </c>
      <c r="L55" s="3" t="s">
        <v>38</v>
      </c>
      <c r="M55" s="3" t="s">
        <v>38</v>
      </c>
      <c r="N55" s="3" t="s">
        <v>38</v>
      </c>
      <c r="O55" s="3" t="s">
        <v>38</v>
      </c>
      <c r="P55" s="3" t="s">
        <v>38</v>
      </c>
      <c r="Q55" s="3" t="s">
        <v>38</v>
      </c>
      <c r="R55" s="3" t="s">
        <v>34</v>
      </c>
      <c r="S55" s="3" t="s">
        <v>34</v>
      </c>
    </row>
    <row r="56" spans="1:23" ht="14.4" x14ac:dyDescent="0.3">
      <c r="A56" s="4" t="s">
        <v>345</v>
      </c>
      <c r="B56" s="4" t="s">
        <v>551</v>
      </c>
      <c r="C56" s="12" t="s">
        <v>346</v>
      </c>
      <c r="D56" s="23" t="s">
        <v>537</v>
      </c>
      <c r="E56" s="4" t="s">
        <v>34</v>
      </c>
      <c r="F56" s="4" t="s">
        <v>34</v>
      </c>
      <c r="G56" s="4" t="s">
        <v>35</v>
      </c>
      <c r="H56" s="4" t="s">
        <v>34</v>
      </c>
      <c r="I56" s="4" t="s">
        <v>563</v>
      </c>
      <c r="J56" s="4" t="s">
        <v>34</v>
      </c>
      <c r="K56" s="4" t="s">
        <v>35</v>
      </c>
      <c r="L56" s="4" t="s">
        <v>35</v>
      </c>
      <c r="M56" s="4" t="s">
        <v>35</v>
      </c>
      <c r="N56" s="4" t="s">
        <v>34</v>
      </c>
      <c r="O56" s="4" t="s">
        <v>35</v>
      </c>
      <c r="P56" s="4" t="s">
        <v>35</v>
      </c>
      <c r="Q56" s="4" t="s">
        <v>35</v>
      </c>
      <c r="R56" s="4" t="s">
        <v>34</v>
      </c>
      <c r="S56" s="4" t="s">
        <v>34</v>
      </c>
    </row>
    <row r="57" spans="1:23" ht="14.4" x14ac:dyDescent="0.3">
      <c r="A57" s="3" t="s">
        <v>350</v>
      </c>
      <c r="B57" s="3" t="s">
        <v>158</v>
      </c>
      <c r="C57" s="13" t="s">
        <v>352</v>
      </c>
      <c r="D57" s="24" t="s">
        <v>537</v>
      </c>
      <c r="E57" s="3" t="s">
        <v>34</v>
      </c>
      <c r="F57" s="3" t="s">
        <v>34</v>
      </c>
      <c r="G57" s="3" t="s">
        <v>35</v>
      </c>
      <c r="H57" s="3" t="s">
        <v>34</v>
      </c>
      <c r="I57" s="3" t="s">
        <v>134</v>
      </c>
      <c r="J57" s="3" t="s">
        <v>35</v>
      </c>
      <c r="K57" s="3" t="s">
        <v>35</v>
      </c>
      <c r="L57" s="3" t="s">
        <v>35</v>
      </c>
      <c r="M57" s="3" t="s">
        <v>35</v>
      </c>
      <c r="N57" s="3" t="s">
        <v>38</v>
      </c>
      <c r="O57" s="3" t="s">
        <v>35</v>
      </c>
      <c r="P57" s="3" t="s">
        <v>35</v>
      </c>
      <c r="Q57" s="3" t="s">
        <v>35</v>
      </c>
      <c r="R57" s="3" t="s">
        <v>34</v>
      </c>
      <c r="S57" s="3" t="s">
        <v>34</v>
      </c>
    </row>
    <row r="58" spans="1:23" ht="14.4" x14ac:dyDescent="0.3">
      <c r="A58" s="4" t="s">
        <v>355</v>
      </c>
      <c r="B58" s="4" t="s">
        <v>286</v>
      </c>
      <c r="C58" s="12" t="s">
        <v>361</v>
      </c>
      <c r="D58" s="23" t="s">
        <v>537</v>
      </c>
      <c r="E58" s="4" t="s">
        <v>34</v>
      </c>
      <c r="F58" s="4" t="s">
        <v>35</v>
      </c>
      <c r="G58" s="4" t="s">
        <v>38</v>
      </c>
      <c r="H58" s="4" t="s">
        <v>38</v>
      </c>
      <c r="I58" s="4" t="s">
        <v>38</v>
      </c>
      <c r="J58" s="4" t="s">
        <v>38</v>
      </c>
      <c r="K58" s="4" t="s">
        <v>38</v>
      </c>
      <c r="L58" s="4" t="s">
        <v>38</v>
      </c>
      <c r="M58" s="4" t="s">
        <v>38</v>
      </c>
      <c r="N58" s="4" t="s">
        <v>38</v>
      </c>
      <c r="O58" s="4" t="s">
        <v>38</v>
      </c>
      <c r="P58" s="4" t="s">
        <v>38</v>
      </c>
      <c r="Q58" s="4" t="s">
        <v>38</v>
      </c>
      <c r="R58" s="4" t="s">
        <v>174</v>
      </c>
      <c r="S58" s="4" t="s">
        <v>34</v>
      </c>
    </row>
    <row r="59" spans="1:23" x14ac:dyDescent="0.25">
      <c r="A59" s="3" t="s">
        <v>362</v>
      </c>
      <c r="B59" s="3" t="s">
        <v>551</v>
      </c>
      <c r="C59" s="3" t="s">
        <v>363</v>
      </c>
      <c r="D59" s="3" t="s">
        <v>537</v>
      </c>
      <c r="E59" s="3" t="s">
        <v>34</v>
      </c>
      <c r="F59" s="3" t="s">
        <v>34</v>
      </c>
      <c r="G59" s="3" t="s">
        <v>35</v>
      </c>
      <c r="H59" s="3" t="s">
        <v>35</v>
      </c>
      <c r="I59" s="3" t="s">
        <v>134</v>
      </c>
      <c r="J59" s="3" t="s">
        <v>35</v>
      </c>
      <c r="K59" s="3" t="s">
        <v>35</v>
      </c>
      <c r="L59" s="3" t="s">
        <v>35</v>
      </c>
      <c r="M59" s="3" t="s">
        <v>35</v>
      </c>
      <c r="N59" s="3" t="s">
        <v>38</v>
      </c>
      <c r="O59" s="3" t="s">
        <v>35</v>
      </c>
      <c r="P59" s="3" t="s">
        <v>35</v>
      </c>
      <c r="Q59" s="3" t="s">
        <v>35</v>
      </c>
      <c r="R59" s="3" t="s">
        <v>35</v>
      </c>
      <c r="S59" s="3" t="s">
        <v>34</v>
      </c>
    </row>
    <row r="60" spans="1:23" ht="14.4" x14ac:dyDescent="0.3">
      <c r="A60" s="4" t="s">
        <v>364</v>
      </c>
      <c r="B60" s="4" t="s">
        <v>286</v>
      </c>
      <c r="C60" s="12" t="s">
        <v>365</v>
      </c>
      <c r="D60" s="12" t="s">
        <v>543</v>
      </c>
      <c r="E60" s="4" t="s">
        <v>34</v>
      </c>
      <c r="F60" s="4" t="s">
        <v>34</v>
      </c>
      <c r="G60" s="4" t="s">
        <v>35</v>
      </c>
      <c r="H60" s="4" t="s">
        <v>34</v>
      </c>
      <c r="I60" s="4" t="s">
        <v>134</v>
      </c>
      <c r="J60" s="4" t="s">
        <v>35</v>
      </c>
      <c r="K60" s="4" t="s">
        <v>35</v>
      </c>
      <c r="L60" s="4" t="s">
        <v>35</v>
      </c>
      <c r="M60" s="4" t="s">
        <v>35</v>
      </c>
      <c r="N60" s="4" t="s">
        <v>38</v>
      </c>
      <c r="O60" s="4" t="s">
        <v>35</v>
      </c>
      <c r="P60" s="4" t="s">
        <v>35</v>
      </c>
      <c r="Q60" s="4" t="s">
        <v>35</v>
      </c>
      <c r="R60" s="4" t="s">
        <v>34</v>
      </c>
      <c r="S60" s="4" t="s">
        <v>34</v>
      </c>
    </row>
    <row r="61" spans="1:23" x14ac:dyDescent="0.25">
      <c r="A61" s="3" t="s">
        <v>374</v>
      </c>
      <c r="B61" s="3" t="s">
        <v>156</v>
      </c>
      <c r="C61" s="3" t="s">
        <v>189</v>
      </c>
      <c r="D61" s="3" t="s">
        <v>537</v>
      </c>
      <c r="E61" s="3" t="s">
        <v>34</v>
      </c>
      <c r="F61" s="3" t="s">
        <v>35</v>
      </c>
      <c r="G61" s="3" t="s">
        <v>38</v>
      </c>
      <c r="H61" s="3" t="s">
        <v>38</v>
      </c>
      <c r="I61" s="3" t="s">
        <v>38</v>
      </c>
      <c r="J61" s="3" t="s">
        <v>38</v>
      </c>
      <c r="K61" s="3" t="s">
        <v>38</v>
      </c>
      <c r="L61" s="3" t="s">
        <v>38</v>
      </c>
      <c r="M61" s="3" t="s">
        <v>38</v>
      </c>
      <c r="N61" s="3" t="s">
        <v>38</v>
      </c>
      <c r="O61" s="3" t="s">
        <v>38</v>
      </c>
      <c r="P61" s="3" t="s">
        <v>38</v>
      </c>
      <c r="Q61" s="3" t="s">
        <v>38</v>
      </c>
      <c r="R61" s="3" t="s">
        <v>35</v>
      </c>
      <c r="S61" s="3" t="s">
        <v>34</v>
      </c>
    </row>
    <row r="62" spans="1:23" ht="14.4" x14ac:dyDescent="0.3">
      <c r="A62" s="4" t="s">
        <v>375</v>
      </c>
      <c r="B62" s="4" t="s">
        <v>57</v>
      </c>
      <c r="C62" s="12" t="s">
        <v>376</v>
      </c>
      <c r="D62" s="23" t="s">
        <v>537</v>
      </c>
      <c r="E62" s="4" t="s">
        <v>34</v>
      </c>
      <c r="F62" s="4" t="s">
        <v>34</v>
      </c>
      <c r="G62" s="4" t="s">
        <v>35</v>
      </c>
      <c r="H62" s="4" t="s">
        <v>34</v>
      </c>
      <c r="I62" s="4" t="s">
        <v>134</v>
      </c>
      <c r="J62" s="4" t="s">
        <v>35</v>
      </c>
      <c r="K62" s="4" t="s">
        <v>35</v>
      </c>
      <c r="L62" s="4" t="s">
        <v>35</v>
      </c>
      <c r="M62" s="4" t="s">
        <v>35</v>
      </c>
      <c r="N62" s="4" t="s">
        <v>38</v>
      </c>
      <c r="O62" s="4" t="s">
        <v>35</v>
      </c>
      <c r="P62" s="4" t="s">
        <v>35</v>
      </c>
      <c r="Q62" s="4" t="s">
        <v>35</v>
      </c>
      <c r="R62" s="4" t="s">
        <v>34</v>
      </c>
      <c r="S62" s="4" t="s">
        <v>34</v>
      </c>
    </row>
    <row r="63" spans="1:23" ht="14.4" x14ac:dyDescent="0.3">
      <c r="A63" s="3" t="s">
        <v>384</v>
      </c>
      <c r="B63" s="3" t="s">
        <v>60</v>
      </c>
      <c r="C63" s="13" t="s">
        <v>386</v>
      </c>
      <c r="D63" s="24" t="s">
        <v>537</v>
      </c>
      <c r="E63" s="3" t="s">
        <v>34</v>
      </c>
      <c r="F63" s="3" t="s">
        <v>34</v>
      </c>
      <c r="G63" s="3" t="s">
        <v>35</v>
      </c>
      <c r="H63" s="3" t="s">
        <v>34</v>
      </c>
      <c r="I63" s="3" t="s">
        <v>134</v>
      </c>
      <c r="J63" s="3" t="s">
        <v>35</v>
      </c>
      <c r="K63" s="3" t="s">
        <v>35</v>
      </c>
      <c r="L63" s="3" t="s">
        <v>35</v>
      </c>
      <c r="M63" s="3" t="s">
        <v>35</v>
      </c>
      <c r="N63" s="3" t="s">
        <v>38</v>
      </c>
      <c r="O63" s="3" t="s">
        <v>35</v>
      </c>
      <c r="P63" s="3" t="s">
        <v>35</v>
      </c>
      <c r="Q63" s="3" t="s">
        <v>35</v>
      </c>
      <c r="R63" s="3" t="s">
        <v>34</v>
      </c>
      <c r="S63" s="3" t="s">
        <v>34</v>
      </c>
    </row>
    <row r="64" spans="1:23" ht="14.4" x14ac:dyDescent="0.3">
      <c r="A64" s="4" t="s">
        <v>387</v>
      </c>
      <c r="B64" s="4" t="s">
        <v>286</v>
      </c>
      <c r="C64" s="12" t="s">
        <v>388</v>
      </c>
      <c r="D64" s="12" t="s">
        <v>167</v>
      </c>
      <c r="E64" s="4" t="s">
        <v>34</v>
      </c>
      <c r="F64" s="4" t="s">
        <v>34</v>
      </c>
      <c r="G64" s="4" t="s">
        <v>35</v>
      </c>
      <c r="H64" s="4" t="s">
        <v>34</v>
      </c>
      <c r="I64" s="4" t="s">
        <v>55</v>
      </c>
      <c r="J64" s="4" t="s">
        <v>34</v>
      </c>
      <c r="K64" s="4" t="s">
        <v>35</v>
      </c>
      <c r="L64" s="4" t="s">
        <v>35</v>
      </c>
      <c r="M64" s="4" t="s">
        <v>35</v>
      </c>
      <c r="N64" s="4" t="s">
        <v>38</v>
      </c>
      <c r="O64" s="4" t="s">
        <v>35</v>
      </c>
      <c r="P64" s="4" t="s">
        <v>35</v>
      </c>
      <c r="Q64" s="4" t="s">
        <v>35</v>
      </c>
      <c r="R64" s="4" t="s">
        <v>34</v>
      </c>
      <c r="S64" s="4" t="s">
        <v>34</v>
      </c>
    </row>
    <row r="65" spans="1:19" ht="14.4" x14ac:dyDescent="0.3">
      <c r="A65" s="3" t="s">
        <v>389</v>
      </c>
      <c r="B65" s="3" t="s">
        <v>54</v>
      </c>
      <c r="C65" s="13" t="s">
        <v>390</v>
      </c>
      <c r="D65" s="13" t="s">
        <v>167</v>
      </c>
      <c r="E65" s="3" t="s">
        <v>34</v>
      </c>
      <c r="F65" s="3" t="s">
        <v>34</v>
      </c>
      <c r="G65" s="3" t="s">
        <v>35</v>
      </c>
      <c r="H65" s="3" t="s">
        <v>34</v>
      </c>
      <c r="I65" s="3" t="s">
        <v>134</v>
      </c>
      <c r="J65" s="3" t="s">
        <v>35</v>
      </c>
      <c r="K65" s="3" t="s">
        <v>35</v>
      </c>
      <c r="L65" s="3" t="s">
        <v>35</v>
      </c>
      <c r="M65" s="3" t="s">
        <v>35</v>
      </c>
      <c r="N65" s="3" t="s">
        <v>38</v>
      </c>
      <c r="O65" s="3" t="s">
        <v>35</v>
      </c>
      <c r="P65" s="3" t="s">
        <v>35</v>
      </c>
      <c r="Q65" s="3" t="s">
        <v>35</v>
      </c>
      <c r="R65" s="3" t="s">
        <v>34</v>
      </c>
      <c r="S65" s="3" t="s">
        <v>34</v>
      </c>
    </row>
    <row r="66" spans="1:19" ht="14.4" x14ac:dyDescent="0.3">
      <c r="A66" s="4" t="s">
        <v>392</v>
      </c>
      <c r="B66" s="4" t="s">
        <v>286</v>
      </c>
      <c r="C66" s="12" t="s">
        <v>393</v>
      </c>
      <c r="D66" s="12" t="s">
        <v>167</v>
      </c>
      <c r="E66" s="4" t="s">
        <v>34</v>
      </c>
      <c r="F66" s="4" t="s">
        <v>34</v>
      </c>
      <c r="G66" s="4" t="s">
        <v>35</v>
      </c>
      <c r="H66" s="4" t="s">
        <v>34</v>
      </c>
      <c r="I66" s="4" t="s">
        <v>55</v>
      </c>
      <c r="J66" s="4" t="s">
        <v>35</v>
      </c>
      <c r="K66" s="4" t="s">
        <v>35</v>
      </c>
      <c r="L66" s="4" t="s">
        <v>35</v>
      </c>
      <c r="M66" s="4" t="s">
        <v>35</v>
      </c>
      <c r="N66" s="4" t="s">
        <v>38</v>
      </c>
      <c r="O66" s="4" t="s">
        <v>35</v>
      </c>
      <c r="P66" s="4" t="s">
        <v>35</v>
      </c>
      <c r="Q66" s="4" t="s">
        <v>35</v>
      </c>
      <c r="R66" s="4" t="s">
        <v>35</v>
      </c>
      <c r="S66" s="4" t="s">
        <v>34</v>
      </c>
    </row>
    <row r="67" spans="1:19" ht="14.4" x14ac:dyDescent="0.3">
      <c r="A67" s="3" t="s">
        <v>395</v>
      </c>
      <c r="B67" s="3" t="s">
        <v>286</v>
      </c>
      <c r="C67" s="13" t="s">
        <v>396</v>
      </c>
      <c r="D67" s="24" t="s">
        <v>537</v>
      </c>
      <c r="E67" s="3" t="s">
        <v>34</v>
      </c>
      <c r="F67" s="3" t="s">
        <v>34</v>
      </c>
      <c r="G67" s="3" t="s">
        <v>35</v>
      </c>
      <c r="H67" s="3" t="s">
        <v>34</v>
      </c>
      <c r="I67" s="3" t="s">
        <v>55</v>
      </c>
      <c r="J67" s="3" t="s">
        <v>35</v>
      </c>
      <c r="K67" s="3" t="s">
        <v>35</v>
      </c>
      <c r="L67" s="3" t="s">
        <v>35</v>
      </c>
      <c r="M67" s="3" t="s">
        <v>35</v>
      </c>
      <c r="N67" s="3" t="s">
        <v>38</v>
      </c>
      <c r="O67" s="3" t="s">
        <v>35</v>
      </c>
      <c r="P67" s="3" t="s">
        <v>35</v>
      </c>
      <c r="Q67" s="3" t="s">
        <v>35</v>
      </c>
      <c r="R67" s="3" t="s">
        <v>34</v>
      </c>
      <c r="S67" s="3" t="s">
        <v>34</v>
      </c>
    </row>
    <row r="68" spans="1:19" x14ac:dyDescent="0.25">
      <c r="A68" s="4" t="s">
        <v>399</v>
      </c>
      <c r="B68" s="4" t="s">
        <v>54</v>
      </c>
      <c r="C68" s="4" t="s">
        <v>189</v>
      </c>
      <c r="D68" s="4" t="s">
        <v>537</v>
      </c>
      <c r="E68" s="4" t="s">
        <v>34</v>
      </c>
      <c r="F68" s="4" t="s">
        <v>34</v>
      </c>
      <c r="G68" s="4" t="s">
        <v>34</v>
      </c>
      <c r="H68" s="4" t="s">
        <v>35</v>
      </c>
      <c r="I68" s="4" t="s">
        <v>36</v>
      </c>
      <c r="J68" s="4" t="s">
        <v>35</v>
      </c>
      <c r="K68" s="4" t="s">
        <v>35</v>
      </c>
      <c r="L68" s="4" t="s">
        <v>35</v>
      </c>
      <c r="M68" s="4" t="s">
        <v>35</v>
      </c>
      <c r="N68" s="4" t="s">
        <v>38</v>
      </c>
      <c r="O68" s="4" t="s">
        <v>35</v>
      </c>
      <c r="P68" s="4" t="s">
        <v>35</v>
      </c>
      <c r="Q68" s="4" t="s">
        <v>35</v>
      </c>
      <c r="R68" s="4" t="s">
        <v>34</v>
      </c>
      <c r="S68" s="4" t="s">
        <v>34</v>
      </c>
    </row>
    <row r="69" spans="1:19" ht="14.4" x14ac:dyDescent="0.3">
      <c r="A69" s="3" t="s">
        <v>400</v>
      </c>
      <c r="B69" s="3" t="s">
        <v>286</v>
      </c>
      <c r="C69" s="13" t="s">
        <v>401</v>
      </c>
      <c r="D69" s="13" t="s">
        <v>167</v>
      </c>
      <c r="E69" s="3" t="s">
        <v>34</v>
      </c>
      <c r="F69" s="3" t="s">
        <v>34</v>
      </c>
      <c r="G69" s="3" t="s">
        <v>35</v>
      </c>
      <c r="H69" s="3" t="s">
        <v>34</v>
      </c>
      <c r="I69" s="3" t="s">
        <v>134</v>
      </c>
      <c r="J69" s="3" t="s">
        <v>35</v>
      </c>
      <c r="K69" s="3" t="s">
        <v>35</v>
      </c>
      <c r="L69" s="3" t="s">
        <v>35</v>
      </c>
      <c r="M69" s="3" t="s">
        <v>35</v>
      </c>
      <c r="N69" s="3" t="s">
        <v>38</v>
      </c>
      <c r="O69" s="3" t="s">
        <v>35</v>
      </c>
      <c r="P69" s="3" t="s">
        <v>35</v>
      </c>
      <c r="Q69" s="3" t="s">
        <v>35</v>
      </c>
      <c r="R69" s="3" t="s">
        <v>34</v>
      </c>
      <c r="S69" s="3" t="s">
        <v>34</v>
      </c>
    </row>
    <row r="70" spans="1:19" ht="14.4" x14ac:dyDescent="0.3">
      <c r="A70" s="4" t="s">
        <v>420</v>
      </c>
      <c r="B70" s="4" t="s">
        <v>60</v>
      </c>
      <c r="C70" s="12" t="s">
        <v>421</v>
      </c>
      <c r="D70" s="23" t="s">
        <v>537</v>
      </c>
      <c r="E70" s="4" t="s">
        <v>34</v>
      </c>
      <c r="F70" s="4" t="s">
        <v>34</v>
      </c>
      <c r="G70" s="4" t="s">
        <v>35</v>
      </c>
      <c r="H70" s="4" t="s">
        <v>34</v>
      </c>
      <c r="I70" s="4" t="s">
        <v>134</v>
      </c>
      <c r="J70" s="4" t="s">
        <v>35</v>
      </c>
      <c r="K70" s="4" t="s">
        <v>35</v>
      </c>
      <c r="L70" s="4" t="s">
        <v>35</v>
      </c>
      <c r="M70" s="4" t="s">
        <v>35</v>
      </c>
      <c r="N70" s="4" t="s">
        <v>38</v>
      </c>
      <c r="O70" s="4" t="s">
        <v>35</v>
      </c>
      <c r="P70" s="4" t="s">
        <v>35</v>
      </c>
      <c r="Q70" s="4" t="s">
        <v>35</v>
      </c>
      <c r="R70" s="4" t="s">
        <v>34</v>
      </c>
      <c r="S70" s="4" t="s">
        <v>34</v>
      </c>
    </row>
    <row r="71" spans="1:19" x14ac:dyDescent="0.25">
      <c r="A71" s="3" t="s">
        <v>423</v>
      </c>
      <c r="B71" s="3" t="s">
        <v>44</v>
      </c>
      <c r="C71" s="3" t="s">
        <v>189</v>
      </c>
      <c r="D71" s="3" t="s">
        <v>537</v>
      </c>
      <c r="E71" s="3" t="s">
        <v>34</v>
      </c>
      <c r="F71" s="3" t="s">
        <v>35</v>
      </c>
      <c r="G71" s="3" t="s">
        <v>38</v>
      </c>
      <c r="H71" s="3" t="s">
        <v>38</v>
      </c>
      <c r="I71" s="3" t="s">
        <v>38</v>
      </c>
      <c r="J71" s="3" t="s">
        <v>38</v>
      </c>
      <c r="K71" s="3" t="s">
        <v>38</v>
      </c>
      <c r="L71" s="3" t="s">
        <v>38</v>
      </c>
      <c r="M71" s="3" t="s">
        <v>38</v>
      </c>
      <c r="N71" s="3" t="s">
        <v>38</v>
      </c>
      <c r="O71" s="3" t="s">
        <v>38</v>
      </c>
      <c r="P71" s="3" t="s">
        <v>38</v>
      </c>
      <c r="Q71" s="3" t="s">
        <v>38</v>
      </c>
      <c r="R71" s="3" t="s">
        <v>35</v>
      </c>
      <c r="S71" s="3" t="s">
        <v>34</v>
      </c>
    </row>
    <row r="72" spans="1:19" ht="14.4" x14ac:dyDescent="0.3">
      <c r="A72" s="3" t="s">
        <v>425</v>
      </c>
      <c r="B72" s="3" t="s">
        <v>286</v>
      </c>
      <c r="C72" s="3" t="s">
        <v>189</v>
      </c>
      <c r="D72" s="13" t="s">
        <v>167</v>
      </c>
      <c r="E72" s="3" t="s">
        <v>34</v>
      </c>
      <c r="F72" s="3" t="s">
        <v>34</v>
      </c>
      <c r="G72" s="3" t="s">
        <v>34</v>
      </c>
      <c r="H72" s="3" t="s">
        <v>35</v>
      </c>
      <c r="I72" s="3" t="s">
        <v>55</v>
      </c>
      <c r="J72" s="3" t="s">
        <v>34</v>
      </c>
      <c r="K72" s="3" t="s">
        <v>35</v>
      </c>
      <c r="L72" s="3" t="s">
        <v>35</v>
      </c>
      <c r="M72" s="3" t="s">
        <v>35</v>
      </c>
      <c r="N72" s="3" t="s">
        <v>38</v>
      </c>
      <c r="O72" s="3" t="s">
        <v>35</v>
      </c>
      <c r="P72" s="3" t="s">
        <v>35</v>
      </c>
      <c r="Q72" s="3" t="s">
        <v>35</v>
      </c>
      <c r="R72" s="3" t="s">
        <v>35</v>
      </c>
      <c r="S72" s="3" t="s">
        <v>34</v>
      </c>
    </row>
    <row r="73" spans="1:19" ht="14.4" x14ac:dyDescent="0.3">
      <c r="A73" s="4" t="s">
        <v>426</v>
      </c>
      <c r="B73" s="4" t="s">
        <v>551</v>
      </c>
      <c r="C73" s="12" t="s">
        <v>427</v>
      </c>
      <c r="D73" s="23" t="s">
        <v>537</v>
      </c>
      <c r="E73" s="4" t="s">
        <v>34</v>
      </c>
      <c r="F73" s="4" t="s">
        <v>35</v>
      </c>
      <c r="G73" s="4" t="s">
        <v>38</v>
      </c>
      <c r="H73" s="4" t="s">
        <v>38</v>
      </c>
      <c r="I73" s="4" t="s">
        <v>38</v>
      </c>
      <c r="J73" s="4" t="s">
        <v>38</v>
      </c>
      <c r="K73" s="4" t="s">
        <v>38</v>
      </c>
      <c r="L73" s="4" t="s">
        <v>38</v>
      </c>
      <c r="M73" s="4" t="s">
        <v>38</v>
      </c>
      <c r="N73" s="4" t="s">
        <v>38</v>
      </c>
      <c r="O73" s="4" t="s">
        <v>38</v>
      </c>
      <c r="P73" s="4" t="s">
        <v>38</v>
      </c>
      <c r="Q73" s="4" t="s">
        <v>38</v>
      </c>
      <c r="R73" s="4" t="s">
        <v>34</v>
      </c>
      <c r="S73" s="4" t="s">
        <v>34</v>
      </c>
    </row>
    <row r="74" spans="1:19" ht="14.4" x14ac:dyDescent="0.3">
      <c r="A74" s="3" t="s">
        <v>430</v>
      </c>
      <c r="B74" s="3" t="s">
        <v>552</v>
      </c>
      <c r="C74" s="13" t="s">
        <v>431</v>
      </c>
      <c r="D74" s="24" t="s">
        <v>537</v>
      </c>
      <c r="E74" s="3" t="s">
        <v>34</v>
      </c>
      <c r="F74" s="3" t="s">
        <v>35</v>
      </c>
      <c r="G74" s="3" t="s">
        <v>38</v>
      </c>
      <c r="H74" s="3" t="s">
        <v>38</v>
      </c>
      <c r="I74" s="3" t="s">
        <v>38</v>
      </c>
      <c r="J74" s="3" t="s">
        <v>38</v>
      </c>
      <c r="K74" s="3" t="s">
        <v>38</v>
      </c>
      <c r="L74" s="3" t="s">
        <v>38</v>
      </c>
      <c r="M74" s="3" t="s">
        <v>38</v>
      </c>
      <c r="N74" s="3" t="s">
        <v>38</v>
      </c>
      <c r="O74" s="3" t="s">
        <v>38</v>
      </c>
      <c r="P74" s="3" t="s">
        <v>38</v>
      </c>
      <c r="Q74" s="3" t="s">
        <v>38</v>
      </c>
      <c r="R74" s="3" t="s">
        <v>34</v>
      </c>
      <c r="S74" s="3" t="s">
        <v>34</v>
      </c>
    </row>
    <row r="75" spans="1:19" ht="14.4" x14ac:dyDescent="0.3">
      <c r="A75" s="4" t="s">
        <v>442</v>
      </c>
      <c r="B75" s="4" t="s">
        <v>552</v>
      </c>
      <c r="C75" s="12" t="s">
        <v>443</v>
      </c>
      <c r="D75" s="23" t="s">
        <v>537</v>
      </c>
      <c r="E75" s="4" t="s">
        <v>34</v>
      </c>
      <c r="F75" s="4" t="s">
        <v>34</v>
      </c>
      <c r="G75" s="4" t="s">
        <v>35</v>
      </c>
      <c r="H75" s="4" t="s">
        <v>34</v>
      </c>
      <c r="I75" s="4" t="s">
        <v>561</v>
      </c>
      <c r="J75" s="4" t="s">
        <v>34</v>
      </c>
      <c r="K75" s="4" t="s">
        <v>35</v>
      </c>
      <c r="L75" s="4" t="s">
        <v>34</v>
      </c>
      <c r="M75" s="4" t="s">
        <v>35</v>
      </c>
      <c r="N75" s="4" t="s">
        <v>38</v>
      </c>
      <c r="O75" s="4" t="s">
        <v>35</v>
      </c>
      <c r="P75" s="4" t="s">
        <v>35</v>
      </c>
      <c r="Q75" s="4" t="s">
        <v>35</v>
      </c>
      <c r="R75" s="4" t="s">
        <v>34</v>
      </c>
      <c r="S75" s="4" t="s">
        <v>34</v>
      </c>
    </row>
    <row r="76" spans="1:19" ht="14.4" x14ac:dyDescent="0.3">
      <c r="A76" s="3" t="s">
        <v>447</v>
      </c>
      <c r="B76" s="3" t="s">
        <v>286</v>
      </c>
      <c r="C76" s="13" t="s">
        <v>448</v>
      </c>
      <c r="D76" s="13" t="s">
        <v>167</v>
      </c>
      <c r="E76" s="3" t="s">
        <v>34</v>
      </c>
      <c r="F76" s="3" t="s">
        <v>34</v>
      </c>
      <c r="G76" s="3" t="s">
        <v>35</v>
      </c>
      <c r="H76" s="3" t="s">
        <v>34</v>
      </c>
      <c r="I76" s="3" t="s">
        <v>134</v>
      </c>
      <c r="J76" s="3" t="s">
        <v>35</v>
      </c>
      <c r="K76" s="3" t="s">
        <v>35</v>
      </c>
      <c r="L76" s="3" t="s">
        <v>35</v>
      </c>
      <c r="M76" s="3" t="s">
        <v>35</v>
      </c>
      <c r="N76" s="3" t="s">
        <v>38</v>
      </c>
      <c r="O76" s="3" t="s">
        <v>35</v>
      </c>
      <c r="P76" s="3" t="s">
        <v>35</v>
      </c>
      <c r="Q76" s="3" t="s">
        <v>35</v>
      </c>
      <c r="R76" s="3" t="s">
        <v>34</v>
      </c>
      <c r="S76" s="3" t="s">
        <v>34</v>
      </c>
    </row>
    <row r="77" spans="1:19" ht="14.4" x14ac:dyDescent="0.3">
      <c r="A77" s="4" t="s">
        <v>451</v>
      </c>
      <c r="B77" s="4" t="s">
        <v>551</v>
      </c>
      <c r="C77" s="12" t="s">
        <v>452</v>
      </c>
      <c r="D77" s="4" t="s">
        <v>537</v>
      </c>
      <c r="E77" s="4" t="s">
        <v>34</v>
      </c>
      <c r="F77" s="4" t="s">
        <v>35</v>
      </c>
      <c r="G77" s="4" t="s">
        <v>38</v>
      </c>
      <c r="H77" s="4" t="s">
        <v>38</v>
      </c>
      <c r="I77" s="4" t="s">
        <v>38</v>
      </c>
      <c r="J77" s="4" t="s">
        <v>38</v>
      </c>
      <c r="K77" s="4" t="s">
        <v>38</v>
      </c>
      <c r="L77" s="4" t="s">
        <v>38</v>
      </c>
      <c r="M77" s="4" t="s">
        <v>38</v>
      </c>
      <c r="N77" s="4" t="s">
        <v>38</v>
      </c>
      <c r="O77" s="4" t="s">
        <v>38</v>
      </c>
      <c r="P77" s="4" t="s">
        <v>38</v>
      </c>
      <c r="Q77" s="4" t="s">
        <v>38</v>
      </c>
      <c r="R77" s="4" t="s">
        <v>34</v>
      </c>
      <c r="S77" s="4" t="s">
        <v>34</v>
      </c>
    </row>
    <row r="78" spans="1:19" ht="14.4" x14ac:dyDescent="0.3">
      <c r="A78" s="3" t="s">
        <v>459</v>
      </c>
      <c r="B78" s="3" t="s">
        <v>286</v>
      </c>
      <c r="C78" s="13" t="s">
        <v>460</v>
      </c>
      <c r="D78" s="24" t="s">
        <v>537</v>
      </c>
      <c r="E78" s="3" t="s">
        <v>34</v>
      </c>
      <c r="F78" s="3" t="s">
        <v>34</v>
      </c>
      <c r="G78" s="3" t="s">
        <v>35</v>
      </c>
      <c r="H78" s="3" t="s">
        <v>34</v>
      </c>
      <c r="I78" s="3" t="s">
        <v>134</v>
      </c>
      <c r="J78" s="3" t="s">
        <v>35</v>
      </c>
      <c r="K78" s="3" t="s">
        <v>35</v>
      </c>
      <c r="L78" s="3" t="s">
        <v>35</v>
      </c>
      <c r="M78" s="3" t="s">
        <v>35</v>
      </c>
      <c r="N78" s="3" t="s">
        <v>38</v>
      </c>
      <c r="O78" s="3" t="s">
        <v>35</v>
      </c>
      <c r="P78" s="3" t="s">
        <v>35</v>
      </c>
      <c r="Q78" s="3" t="s">
        <v>35</v>
      </c>
      <c r="R78" s="3" t="s">
        <v>34</v>
      </c>
      <c r="S78" s="3" t="s">
        <v>34</v>
      </c>
    </row>
    <row r="79" spans="1:19" ht="14.4" x14ac:dyDescent="0.3">
      <c r="A79" s="4" t="s">
        <v>461</v>
      </c>
      <c r="B79" s="4" t="s">
        <v>54</v>
      </c>
      <c r="C79" s="4" t="s">
        <v>189</v>
      </c>
      <c r="D79" s="12" t="s">
        <v>544</v>
      </c>
      <c r="E79" s="4" t="s">
        <v>34</v>
      </c>
      <c r="F79" s="4" t="s">
        <v>104</v>
      </c>
      <c r="G79" s="4" t="s">
        <v>38</v>
      </c>
      <c r="H79" s="4" t="s">
        <v>38</v>
      </c>
      <c r="I79" s="4" t="s">
        <v>38</v>
      </c>
      <c r="J79" s="4" t="s">
        <v>38</v>
      </c>
      <c r="K79" s="4" t="s">
        <v>38</v>
      </c>
      <c r="L79" s="4" t="s">
        <v>38</v>
      </c>
      <c r="M79" s="4" t="s">
        <v>38</v>
      </c>
      <c r="N79" s="4" t="s">
        <v>38</v>
      </c>
      <c r="O79" s="4" t="s">
        <v>38</v>
      </c>
      <c r="P79" s="4" t="s">
        <v>38</v>
      </c>
      <c r="Q79" s="4" t="s">
        <v>38</v>
      </c>
      <c r="R79" s="4" t="s">
        <v>35</v>
      </c>
      <c r="S79" s="4" t="s">
        <v>34</v>
      </c>
    </row>
    <row r="80" spans="1:19" ht="14.4" x14ac:dyDescent="0.3">
      <c r="A80" s="3" t="s">
        <v>462</v>
      </c>
      <c r="B80" s="3" t="s">
        <v>550</v>
      </c>
      <c r="C80" s="13" t="s">
        <v>463</v>
      </c>
      <c r="D80" s="13" t="s">
        <v>167</v>
      </c>
      <c r="E80" s="3" t="s">
        <v>34</v>
      </c>
      <c r="F80" s="3" t="s">
        <v>34</v>
      </c>
      <c r="G80" s="3" t="s">
        <v>35</v>
      </c>
      <c r="H80" s="3" t="s">
        <v>34</v>
      </c>
      <c r="I80" s="3" t="s">
        <v>36</v>
      </c>
      <c r="J80" s="3" t="s">
        <v>35</v>
      </c>
      <c r="K80" s="3" t="s">
        <v>35</v>
      </c>
      <c r="L80" s="3" t="s">
        <v>35</v>
      </c>
      <c r="M80" s="3" t="s">
        <v>35</v>
      </c>
      <c r="N80" s="3" t="s">
        <v>38</v>
      </c>
      <c r="O80" s="3" t="s">
        <v>35</v>
      </c>
      <c r="P80" s="3" t="s">
        <v>35</v>
      </c>
      <c r="Q80" s="3" t="s">
        <v>35</v>
      </c>
      <c r="R80" s="3" t="s">
        <v>34</v>
      </c>
      <c r="S80" s="3" t="s">
        <v>34</v>
      </c>
    </row>
    <row r="81" spans="1:19" x14ac:dyDescent="0.25">
      <c r="A81" s="4" t="s">
        <v>464</v>
      </c>
      <c r="B81" s="4" t="s">
        <v>548</v>
      </c>
      <c r="C81" s="4" t="s">
        <v>189</v>
      </c>
      <c r="D81" s="4" t="s">
        <v>537</v>
      </c>
      <c r="E81" s="4" t="s">
        <v>34</v>
      </c>
      <c r="F81" s="4" t="s">
        <v>104</v>
      </c>
      <c r="G81" s="4" t="s">
        <v>38</v>
      </c>
      <c r="H81" s="4" t="s">
        <v>38</v>
      </c>
      <c r="I81" s="4" t="s">
        <v>38</v>
      </c>
      <c r="J81" s="4" t="s">
        <v>38</v>
      </c>
      <c r="K81" s="4" t="s">
        <v>38</v>
      </c>
      <c r="L81" s="4" t="s">
        <v>38</v>
      </c>
      <c r="M81" s="4" t="s">
        <v>38</v>
      </c>
      <c r="N81" s="4" t="s">
        <v>38</v>
      </c>
      <c r="O81" s="4" t="s">
        <v>38</v>
      </c>
      <c r="P81" s="4" t="s">
        <v>38</v>
      </c>
      <c r="Q81" s="4" t="s">
        <v>38</v>
      </c>
      <c r="R81" s="4" t="s">
        <v>35</v>
      </c>
      <c r="S81" s="4" t="s">
        <v>34</v>
      </c>
    </row>
    <row r="82" spans="1:19" ht="14.4" x14ac:dyDescent="0.3">
      <c r="A82" s="1" t="s">
        <v>467</v>
      </c>
      <c r="B82" s="1" t="s">
        <v>286</v>
      </c>
      <c r="C82" s="17" t="s">
        <v>468</v>
      </c>
      <c r="D82" s="25" t="s">
        <v>537</v>
      </c>
      <c r="E82" s="1" t="s">
        <v>34</v>
      </c>
      <c r="F82" s="1" t="s">
        <v>34</v>
      </c>
      <c r="G82" s="1" t="s">
        <v>35</v>
      </c>
      <c r="H82" s="1" t="s">
        <v>34</v>
      </c>
      <c r="I82" s="1" t="s">
        <v>55</v>
      </c>
      <c r="J82" s="1" t="s">
        <v>35</v>
      </c>
      <c r="K82" s="1" t="s">
        <v>35</v>
      </c>
      <c r="L82" s="1" t="s">
        <v>35</v>
      </c>
      <c r="M82" s="1" t="s">
        <v>35</v>
      </c>
      <c r="N82" s="1" t="s">
        <v>38</v>
      </c>
      <c r="O82" s="1" t="s">
        <v>35</v>
      </c>
      <c r="P82" s="1" t="s">
        <v>35</v>
      </c>
      <c r="Q82" s="1" t="s">
        <v>35</v>
      </c>
      <c r="R82" s="1" t="s">
        <v>34</v>
      </c>
      <c r="S82" s="1" t="s">
        <v>34</v>
      </c>
    </row>
    <row r="83" spans="1:19" ht="14.4" x14ac:dyDescent="0.3">
      <c r="A83" s="1" t="s">
        <v>471</v>
      </c>
      <c r="B83" s="1" t="s">
        <v>286</v>
      </c>
      <c r="C83" s="17" t="s">
        <v>472</v>
      </c>
      <c r="D83" s="25" t="s">
        <v>537</v>
      </c>
      <c r="E83" s="1" t="s">
        <v>34</v>
      </c>
      <c r="F83" s="1" t="s">
        <v>34</v>
      </c>
      <c r="G83" s="1" t="s">
        <v>35</v>
      </c>
      <c r="H83" s="1" t="s">
        <v>34</v>
      </c>
      <c r="I83" s="1" t="s">
        <v>55</v>
      </c>
      <c r="J83" s="1" t="s">
        <v>35</v>
      </c>
      <c r="K83" s="1" t="s">
        <v>35</v>
      </c>
      <c r="L83" s="1" t="s">
        <v>35</v>
      </c>
      <c r="M83" s="1" t="s">
        <v>35</v>
      </c>
      <c r="N83" s="1" t="s">
        <v>38</v>
      </c>
      <c r="O83" s="1" t="s">
        <v>35</v>
      </c>
      <c r="P83" s="1" t="s">
        <v>35</v>
      </c>
      <c r="Q83" s="1" t="s">
        <v>35</v>
      </c>
      <c r="R83" s="1" t="s">
        <v>34</v>
      </c>
      <c r="S83" s="1" t="s">
        <v>34</v>
      </c>
    </row>
    <row r="84" spans="1:19" ht="14.4" x14ac:dyDescent="0.3">
      <c r="A84" s="1" t="s">
        <v>474</v>
      </c>
      <c r="B84" s="1" t="s">
        <v>552</v>
      </c>
      <c r="C84" s="17" t="s">
        <v>445</v>
      </c>
      <c r="D84" s="25" t="s">
        <v>537</v>
      </c>
      <c r="E84" s="1" t="s">
        <v>34</v>
      </c>
      <c r="F84" s="1" t="s">
        <v>34</v>
      </c>
      <c r="G84" s="1" t="s">
        <v>35</v>
      </c>
      <c r="H84" s="1" t="s">
        <v>34</v>
      </c>
      <c r="I84" s="1" t="s">
        <v>561</v>
      </c>
      <c r="J84" s="1" t="s">
        <v>34</v>
      </c>
      <c r="K84" s="1" t="s">
        <v>35</v>
      </c>
      <c r="L84" s="1" t="s">
        <v>34</v>
      </c>
      <c r="M84" s="1" t="s">
        <v>35</v>
      </c>
      <c r="N84" s="1" t="s">
        <v>38</v>
      </c>
      <c r="O84" s="1" t="s">
        <v>35</v>
      </c>
      <c r="P84" s="1" t="s">
        <v>35</v>
      </c>
      <c r="Q84" s="1" t="s">
        <v>35</v>
      </c>
      <c r="R84" s="1" t="s">
        <v>34</v>
      </c>
      <c r="S84" s="1" t="s">
        <v>34</v>
      </c>
    </row>
    <row r="85" spans="1:19" x14ac:dyDescent="0.25">
      <c r="A85" s="1" t="s">
        <v>475</v>
      </c>
      <c r="B85" s="1" t="s">
        <v>286</v>
      </c>
      <c r="C85" s="1" t="s">
        <v>477</v>
      </c>
      <c r="D85" s="1" t="s">
        <v>537</v>
      </c>
      <c r="E85" s="1" t="s">
        <v>34</v>
      </c>
      <c r="F85" s="1" t="s">
        <v>34</v>
      </c>
      <c r="G85" s="1" t="s">
        <v>35</v>
      </c>
      <c r="H85" s="1" t="s">
        <v>34</v>
      </c>
      <c r="I85" s="1" t="s">
        <v>134</v>
      </c>
      <c r="J85" s="1" t="s">
        <v>35</v>
      </c>
      <c r="K85" s="1" t="s">
        <v>35</v>
      </c>
      <c r="L85" s="1" t="s">
        <v>35</v>
      </c>
      <c r="M85" s="1" t="s">
        <v>35</v>
      </c>
      <c r="N85" s="1" t="s">
        <v>38</v>
      </c>
      <c r="O85" s="1" t="s">
        <v>35</v>
      </c>
      <c r="P85" s="1" t="s">
        <v>35</v>
      </c>
      <c r="Q85" s="1" t="s">
        <v>35</v>
      </c>
      <c r="R85" s="1" t="s">
        <v>35</v>
      </c>
      <c r="S85" s="1" t="s">
        <v>34</v>
      </c>
    </row>
    <row r="86" spans="1:19" ht="14.4" x14ac:dyDescent="0.3">
      <c r="A86" s="1" t="s">
        <v>476</v>
      </c>
      <c r="B86" s="1" t="s">
        <v>286</v>
      </c>
      <c r="C86" s="17" t="s">
        <v>545</v>
      </c>
      <c r="D86" s="17" t="s">
        <v>167</v>
      </c>
      <c r="E86" s="1" t="s">
        <v>34</v>
      </c>
      <c r="F86" s="1" t="s">
        <v>34</v>
      </c>
      <c r="G86" s="1" t="s">
        <v>35</v>
      </c>
      <c r="H86" s="1" t="s">
        <v>34</v>
      </c>
      <c r="I86" s="1" t="s">
        <v>134</v>
      </c>
      <c r="J86" s="1" t="s">
        <v>35</v>
      </c>
      <c r="K86" s="1" t="s">
        <v>35</v>
      </c>
      <c r="L86" s="1" t="s">
        <v>35</v>
      </c>
      <c r="M86" s="1" t="s">
        <v>35</v>
      </c>
      <c r="N86" s="1" t="s">
        <v>38</v>
      </c>
      <c r="O86" s="1" t="s">
        <v>35</v>
      </c>
      <c r="P86" s="1" t="s">
        <v>35</v>
      </c>
      <c r="Q86" s="1" t="s">
        <v>35</v>
      </c>
      <c r="R86" s="1" t="s">
        <v>34</v>
      </c>
      <c r="S86" s="1" t="s">
        <v>34</v>
      </c>
    </row>
    <row r="87" spans="1:19" ht="14.4" x14ac:dyDescent="0.3">
      <c r="A87" s="1" t="s">
        <v>483</v>
      </c>
      <c r="B87" s="1" t="s">
        <v>286</v>
      </c>
      <c r="C87" s="17" t="s">
        <v>484</v>
      </c>
      <c r="D87" s="25" t="s">
        <v>537</v>
      </c>
      <c r="E87" s="1" t="s">
        <v>34</v>
      </c>
      <c r="F87" s="1" t="s">
        <v>34</v>
      </c>
      <c r="G87" s="1" t="s">
        <v>34</v>
      </c>
      <c r="H87" s="1" t="s">
        <v>34</v>
      </c>
      <c r="I87" s="1" t="s">
        <v>55</v>
      </c>
      <c r="J87" s="1" t="s">
        <v>34</v>
      </c>
      <c r="K87" s="1" t="s">
        <v>35</v>
      </c>
      <c r="L87" s="1" t="s">
        <v>35</v>
      </c>
      <c r="M87" s="1" t="s">
        <v>35</v>
      </c>
      <c r="N87" s="1" t="s">
        <v>38</v>
      </c>
      <c r="O87" s="1" t="s">
        <v>35</v>
      </c>
      <c r="P87" s="1" t="s">
        <v>35</v>
      </c>
      <c r="Q87" s="1" t="s">
        <v>35</v>
      </c>
      <c r="R87" s="1" t="s">
        <v>34</v>
      </c>
      <c r="S87" s="1" t="s">
        <v>34</v>
      </c>
    </row>
    <row r="88" spans="1:19" ht="14.4" x14ac:dyDescent="0.3">
      <c r="A88" s="1" t="s">
        <v>488</v>
      </c>
      <c r="B88" s="1" t="s">
        <v>286</v>
      </c>
      <c r="C88" s="17" t="s">
        <v>489</v>
      </c>
      <c r="D88" s="25" t="s">
        <v>537</v>
      </c>
      <c r="E88" s="1" t="s">
        <v>34</v>
      </c>
      <c r="F88" s="1" t="s">
        <v>34</v>
      </c>
      <c r="G88" s="1" t="s">
        <v>35</v>
      </c>
      <c r="H88" s="1" t="s">
        <v>34</v>
      </c>
      <c r="I88" s="1" t="s">
        <v>134</v>
      </c>
      <c r="J88" s="1" t="s">
        <v>35</v>
      </c>
      <c r="K88" s="1" t="s">
        <v>35</v>
      </c>
      <c r="L88" s="1" t="s">
        <v>35</v>
      </c>
      <c r="M88" s="1" t="s">
        <v>35</v>
      </c>
      <c r="N88" s="1" t="s">
        <v>38</v>
      </c>
      <c r="O88" s="1" t="s">
        <v>35</v>
      </c>
      <c r="P88" s="1" t="s">
        <v>35</v>
      </c>
      <c r="Q88" s="1" t="s">
        <v>35</v>
      </c>
      <c r="R88" s="1" t="s">
        <v>35</v>
      </c>
      <c r="S88" s="1" t="s">
        <v>34</v>
      </c>
    </row>
    <row r="89" spans="1:19" ht="14.4" x14ac:dyDescent="0.3">
      <c r="A89" s="1" t="s">
        <v>492</v>
      </c>
      <c r="B89" s="1" t="s">
        <v>286</v>
      </c>
      <c r="C89" s="17" t="s">
        <v>493</v>
      </c>
      <c r="D89" s="17" t="s">
        <v>167</v>
      </c>
      <c r="E89" s="1" t="s">
        <v>34</v>
      </c>
      <c r="F89" s="1" t="s">
        <v>34</v>
      </c>
      <c r="G89" s="1" t="s">
        <v>35</v>
      </c>
      <c r="H89" s="1" t="s">
        <v>34</v>
      </c>
      <c r="I89" s="1" t="s">
        <v>134</v>
      </c>
      <c r="J89" s="1" t="s">
        <v>35</v>
      </c>
      <c r="K89" s="1" t="s">
        <v>35</v>
      </c>
      <c r="L89" s="1" t="s">
        <v>35</v>
      </c>
      <c r="M89" s="1" t="s">
        <v>35</v>
      </c>
      <c r="N89" s="1" t="s">
        <v>38</v>
      </c>
      <c r="O89" s="1" t="s">
        <v>35</v>
      </c>
      <c r="P89" s="1" t="s">
        <v>35</v>
      </c>
      <c r="Q89" s="1" t="s">
        <v>35</v>
      </c>
      <c r="R89" s="1" t="s">
        <v>34</v>
      </c>
      <c r="S89" s="1" t="s">
        <v>34</v>
      </c>
    </row>
    <row r="90" spans="1:19" x14ac:dyDescent="0.25">
      <c r="A90" s="1" t="s">
        <v>496</v>
      </c>
      <c r="B90" s="1" t="s">
        <v>156</v>
      </c>
      <c r="C90" s="1" t="s">
        <v>42</v>
      </c>
      <c r="D90" s="1" t="s">
        <v>537</v>
      </c>
      <c r="E90" s="1" t="s">
        <v>34</v>
      </c>
      <c r="F90" s="1" t="s">
        <v>35</v>
      </c>
      <c r="G90" s="1" t="s">
        <v>38</v>
      </c>
      <c r="H90" s="1" t="s">
        <v>38</v>
      </c>
      <c r="I90" s="1" t="s">
        <v>38</v>
      </c>
      <c r="J90" s="1" t="s">
        <v>38</v>
      </c>
      <c r="K90" s="1" t="s">
        <v>38</v>
      </c>
      <c r="L90" s="1" t="s">
        <v>38</v>
      </c>
      <c r="M90" s="1" t="s">
        <v>38</v>
      </c>
      <c r="N90" s="1" t="s">
        <v>38</v>
      </c>
      <c r="O90" s="1" t="s">
        <v>38</v>
      </c>
      <c r="P90" s="1" t="s">
        <v>38</v>
      </c>
      <c r="Q90" s="1" t="s">
        <v>38</v>
      </c>
      <c r="R90" s="1" t="s">
        <v>38</v>
      </c>
      <c r="S90" s="1" t="s">
        <v>34</v>
      </c>
    </row>
    <row r="91" spans="1:19" ht="14.4" x14ac:dyDescent="0.3">
      <c r="A91" s="1" t="s">
        <v>497</v>
      </c>
      <c r="B91" s="1" t="s">
        <v>54</v>
      </c>
      <c r="C91" s="17" t="s">
        <v>498</v>
      </c>
      <c r="D91" s="17" t="s">
        <v>546</v>
      </c>
      <c r="E91" s="1" t="s">
        <v>34</v>
      </c>
      <c r="F91" s="1" t="s">
        <v>34</v>
      </c>
      <c r="G91" s="1" t="s">
        <v>35</v>
      </c>
      <c r="H91" s="1" t="s">
        <v>34</v>
      </c>
      <c r="I91" s="1" t="s">
        <v>134</v>
      </c>
      <c r="J91" s="1" t="s">
        <v>35</v>
      </c>
      <c r="K91" s="1" t="s">
        <v>35</v>
      </c>
      <c r="L91" s="1" t="s">
        <v>35</v>
      </c>
      <c r="M91" s="1" t="s">
        <v>35</v>
      </c>
      <c r="N91" s="1" t="s">
        <v>38</v>
      </c>
      <c r="O91" s="1" t="s">
        <v>35</v>
      </c>
      <c r="P91" s="1" t="s">
        <v>35</v>
      </c>
      <c r="Q91" s="1" t="s">
        <v>35</v>
      </c>
      <c r="R91" s="1" t="s">
        <v>34</v>
      </c>
      <c r="S91" s="1" t="s">
        <v>34</v>
      </c>
    </row>
    <row r="92" spans="1:19" ht="14.4" x14ac:dyDescent="0.3">
      <c r="A92" s="1" t="s">
        <v>501</v>
      </c>
      <c r="B92" s="1" t="s">
        <v>54</v>
      </c>
      <c r="C92" s="17" t="s">
        <v>503</v>
      </c>
      <c r="D92" s="25" t="s">
        <v>537</v>
      </c>
      <c r="E92" s="1" t="s">
        <v>34</v>
      </c>
      <c r="F92" s="1" t="s">
        <v>34</v>
      </c>
      <c r="G92" s="1" t="s">
        <v>35</v>
      </c>
      <c r="H92" s="1" t="s">
        <v>34</v>
      </c>
      <c r="I92" s="1" t="s">
        <v>134</v>
      </c>
      <c r="J92" s="1" t="s">
        <v>35</v>
      </c>
      <c r="K92" s="1" t="s">
        <v>35</v>
      </c>
      <c r="L92" s="1" t="s">
        <v>35</v>
      </c>
      <c r="M92" s="1" t="s">
        <v>35</v>
      </c>
      <c r="N92" s="1" t="s">
        <v>38</v>
      </c>
      <c r="O92" s="1" t="s">
        <v>35</v>
      </c>
      <c r="P92" s="1" t="s">
        <v>35</v>
      </c>
      <c r="Q92" s="1" t="s">
        <v>35</v>
      </c>
      <c r="R92" s="1" t="s">
        <v>34</v>
      </c>
      <c r="S92" s="1" t="s">
        <v>34</v>
      </c>
    </row>
    <row r="93" spans="1:19" ht="14.4" x14ac:dyDescent="0.3">
      <c r="A93" s="1" t="s">
        <v>504</v>
      </c>
      <c r="B93" s="1" t="s">
        <v>286</v>
      </c>
      <c r="C93" s="17" t="s">
        <v>448</v>
      </c>
      <c r="D93" s="17" t="s">
        <v>167</v>
      </c>
      <c r="E93" s="1" t="s">
        <v>34</v>
      </c>
      <c r="F93" s="1" t="s">
        <v>34</v>
      </c>
      <c r="G93" s="1" t="s">
        <v>35</v>
      </c>
      <c r="H93" s="1" t="s">
        <v>34</v>
      </c>
      <c r="I93" s="1" t="s">
        <v>55</v>
      </c>
      <c r="J93" s="1" t="s">
        <v>34</v>
      </c>
      <c r="K93" s="1" t="s">
        <v>35</v>
      </c>
      <c r="L93" s="1" t="s">
        <v>35</v>
      </c>
      <c r="M93" s="1" t="s">
        <v>35</v>
      </c>
      <c r="N93" s="1" t="s">
        <v>38</v>
      </c>
      <c r="O93" s="1" t="s">
        <v>34</v>
      </c>
      <c r="P93" s="1" t="s">
        <v>35</v>
      </c>
      <c r="Q93" s="1" t="s">
        <v>35</v>
      </c>
      <c r="R93" s="1" t="s">
        <v>34</v>
      </c>
      <c r="S93" s="1" t="s">
        <v>34</v>
      </c>
    </row>
    <row r="94" spans="1:19" ht="14.4" x14ac:dyDescent="0.3">
      <c r="A94" s="1" t="s">
        <v>505</v>
      </c>
      <c r="B94" s="1" t="s">
        <v>60</v>
      </c>
      <c r="C94" s="17" t="s">
        <v>506</v>
      </c>
      <c r="D94" s="1" t="s">
        <v>537</v>
      </c>
      <c r="E94" s="1" t="s">
        <v>34</v>
      </c>
      <c r="F94" s="1" t="s">
        <v>104</v>
      </c>
      <c r="G94" s="1" t="s">
        <v>38</v>
      </c>
      <c r="H94" s="1" t="s">
        <v>38</v>
      </c>
      <c r="I94" s="1" t="s">
        <v>38</v>
      </c>
      <c r="J94" s="1" t="s">
        <v>38</v>
      </c>
      <c r="K94" s="1" t="s">
        <v>38</v>
      </c>
      <c r="L94" s="1" t="s">
        <v>38</v>
      </c>
      <c r="M94" s="1" t="s">
        <v>38</v>
      </c>
      <c r="N94" s="1" t="s">
        <v>38</v>
      </c>
      <c r="O94" s="1" t="s">
        <v>38</v>
      </c>
      <c r="P94" s="1" t="s">
        <v>38</v>
      </c>
      <c r="Q94" s="1" t="s">
        <v>38</v>
      </c>
      <c r="R94" s="1" t="s">
        <v>34</v>
      </c>
      <c r="S94" s="1" t="s">
        <v>34</v>
      </c>
    </row>
    <row r="95" spans="1:19" ht="14.4" x14ac:dyDescent="0.3">
      <c r="A95" s="1" t="s">
        <v>508</v>
      </c>
      <c r="B95" s="1" t="s">
        <v>550</v>
      </c>
      <c r="C95" s="17" t="s">
        <v>509</v>
      </c>
      <c r="D95" s="25" t="s">
        <v>537</v>
      </c>
      <c r="E95" s="1" t="s">
        <v>34</v>
      </c>
      <c r="F95" s="1" t="s">
        <v>35</v>
      </c>
      <c r="G95" s="1" t="s">
        <v>38</v>
      </c>
      <c r="H95" s="1" t="s">
        <v>38</v>
      </c>
      <c r="I95" s="1" t="s">
        <v>38</v>
      </c>
      <c r="J95" s="1" t="s">
        <v>38</v>
      </c>
      <c r="K95" s="1" t="s">
        <v>38</v>
      </c>
      <c r="L95" s="1" t="s">
        <v>38</v>
      </c>
      <c r="M95" s="1" t="s">
        <v>38</v>
      </c>
      <c r="N95" s="1" t="s">
        <v>38</v>
      </c>
      <c r="O95" s="1" t="s">
        <v>38</v>
      </c>
      <c r="P95" s="1" t="s">
        <v>38</v>
      </c>
      <c r="Q95" s="1" t="s">
        <v>38</v>
      </c>
      <c r="R95" s="1" t="s">
        <v>34</v>
      </c>
      <c r="S95" s="1" t="s">
        <v>34</v>
      </c>
    </row>
    <row r="96" spans="1:19" x14ac:dyDescent="0.25">
      <c r="A96" s="1" t="s">
        <v>513</v>
      </c>
      <c r="B96" s="1" t="s">
        <v>551</v>
      </c>
      <c r="C96" s="1" t="s">
        <v>189</v>
      </c>
      <c r="D96" s="1" t="s">
        <v>537</v>
      </c>
      <c r="E96" s="1" t="s">
        <v>34</v>
      </c>
      <c r="F96" s="1" t="s">
        <v>34</v>
      </c>
      <c r="G96" s="1" t="s">
        <v>34</v>
      </c>
      <c r="H96" s="1" t="s">
        <v>35</v>
      </c>
      <c r="I96" s="1" t="s">
        <v>55</v>
      </c>
      <c r="J96" s="1" t="s">
        <v>34</v>
      </c>
      <c r="K96" s="1" t="s">
        <v>35</v>
      </c>
      <c r="L96" s="1" t="s">
        <v>34</v>
      </c>
      <c r="M96" s="1" t="s">
        <v>34</v>
      </c>
      <c r="N96" s="1" t="s">
        <v>38</v>
      </c>
      <c r="O96" s="1" t="s">
        <v>34</v>
      </c>
      <c r="P96" s="1" t="s">
        <v>34</v>
      </c>
      <c r="Q96" s="1" t="s">
        <v>34</v>
      </c>
      <c r="R96" s="1" t="s">
        <v>35</v>
      </c>
      <c r="S96" s="1" t="s">
        <v>34</v>
      </c>
    </row>
    <row r="97" spans="1:19" x14ac:dyDescent="0.25">
      <c r="A97" s="1" t="s">
        <v>514</v>
      </c>
      <c r="B97" s="1" t="s">
        <v>158</v>
      </c>
      <c r="C97" s="1" t="s">
        <v>515</v>
      </c>
      <c r="D97" s="1" t="s">
        <v>537</v>
      </c>
      <c r="E97" s="1" t="s">
        <v>34</v>
      </c>
      <c r="F97" s="1" t="s">
        <v>104</v>
      </c>
      <c r="G97" s="1" t="s">
        <v>38</v>
      </c>
      <c r="H97" s="1" t="s">
        <v>38</v>
      </c>
      <c r="I97" s="1" t="s">
        <v>38</v>
      </c>
      <c r="J97" s="1" t="s">
        <v>38</v>
      </c>
      <c r="K97" s="1" t="s">
        <v>38</v>
      </c>
      <c r="L97" s="1" t="s">
        <v>38</v>
      </c>
      <c r="M97" s="1" t="s">
        <v>38</v>
      </c>
      <c r="N97" s="1" t="s">
        <v>38</v>
      </c>
      <c r="O97" s="1" t="s">
        <v>38</v>
      </c>
      <c r="P97" s="1" t="s">
        <v>38</v>
      </c>
      <c r="Q97" s="1" t="s">
        <v>38</v>
      </c>
      <c r="R97" s="1" t="s">
        <v>35</v>
      </c>
      <c r="S97" s="1" t="s">
        <v>34</v>
      </c>
    </row>
    <row r="98" spans="1:19" ht="14.4" x14ac:dyDescent="0.3">
      <c r="A98" s="1" t="s">
        <v>516</v>
      </c>
      <c r="B98" s="1" t="s">
        <v>286</v>
      </c>
      <c r="C98" s="17" t="s">
        <v>517</v>
      </c>
      <c r="D98" s="25" t="s">
        <v>537</v>
      </c>
      <c r="E98" s="1" t="s">
        <v>34</v>
      </c>
      <c r="F98" s="1" t="s">
        <v>34</v>
      </c>
      <c r="G98" s="1" t="s">
        <v>35</v>
      </c>
      <c r="H98" s="1" t="s">
        <v>34</v>
      </c>
      <c r="I98" s="1" t="s">
        <v>134</v>
      </c>
      <c r="J98" s="1" t="s">
        <v>35</v>
      </c>
      <c r="K98" s="1" t="s">
        <v>35</v>
      </c>
      <c r="L98" s="1" t="s">
        <v>35</v>
      </c>
      <c r="M98" s="1" t="s">
        <v>35</v>
      </c>
      <c r="N98" s="1" t="s">
        <v>38</v>
      </c>
      <c r="O98" s="1" t="s">
        <v>35</v>
      </c>
      <c r="P98" s="1" t="s">
        <v>35</v>
      </c>
      <c r="Q98" s="1" t="s">
        <v>35</v>
      </c>
      <c r="R98" s="1" t="s">
        <v>34</v>
      </c>
      <c r="S98" s="1" t="s">
        <v>34</v>
      </c>
    </row>
    <row r="99" spans="1:19" ht="14.4" x14ac:dyDescent="0.3">
      <c r="A99" s="1" t="s">
        <v>521</v>
      </c>
      <c r="B99" s="1" t="s">
        <v>286</v>
      </c>
      <c r="C99" s="17" t="s">
        <v>522</v>
      </c>
      <c r="D99" s="17" t="s">
        <v>167</v>
      </c>
      <c r="E99" s="1" t="s">
        <v>34</v>
      </c>
      <c r="F99" s="1" t="s">
        <v>34</v>
      </c>
      <c r="G99" s="1" t="s">
        <v>35</v>
      </c>
      <c r="H99" s="1" t="s">
        <v>34</v>
      </c>
      <c r="I99" s="1" t="s">
        <v>55</v>
      </c>
      <c r="J99" s="1" t="s">
        <v>34</v>
      </c>
      <c r="K99" s="1" t="s">
        <v>35</v>
      </c>
      <c r="L99" s="1" t="s">
        <v>35</v>
      </c>
      <c r="M99" s="1" t="s">
        <v>35</v>
      </c>
      <c r="N99" s="1" t="s">
        <v>38</v>
      </c>
      <c r="O99" s="1" t="s">
        <v>35</v>
      </c>
      <c r="P99" s="1" t="s">
        <v>35</v>
      </c>
      <c r="Q99" s="1" t="s">
        <v>35</v>
      </c>
      <c r="R99" s="1" t="s">
        <v>34</v>
      </c>
      <c r="S99" s="1" t="s">
        <v>34</v>
      </c>
    </row>
    <row r="100" spans="1:19" ht="14.4" x14ac:dyDescent="0.3">
      <c r="A100" s="1" t="s">
        <v>525</v>
      </c>
      <c r="B100" s="1" t="s">
        <v>551</v>
      </c>
      <c r="C100" s="17" t="s">
        <v>526</v>
      </c>
      <c r="D100" s="25" t="s">
        <v>537</v>
      </c>
      <c r="E100" s="1" t="s">
        <v>34</v>
      </c>
      <c r="F100" s="1" t="s">
        <v>34</v>
      </c>
      <c r="G100" s="1" t="s">
        <v>35</v>
      </c>
      <c r="H100" s="1" t="s">
        <v>34</v>
      </c>
      <c r="I100" s="1" t="s">
        <v>134</v>
      </c>
      <c r="J100" s="1" t="s">
        <v>35</v>
      </c>
      <c r="K100" s="1" t="s">
        <v>35</v>
      </c>
      <c r="L100" s="1" t="s">
        <v>35</v>
      </c>
      <c r="M100" s="1" t="s">
        <v>35</v>
      </c>
      <c r="N100" s="1" t="s">
        <v>38</v>
      </c>
      <c r="O100" s="1" t="s">
        <v>35</v>
      </c>
      <c r="P100" s="1" t="s">
        <v>35</v>
      </c>
      <c r="Q100" s="1" t="s">
        <v>35</v>
      </c>
      <c r="R100" s="1" t="s">
        <v>34</v>
      </c>
      <c r="S100" s="1" t="s">
        <v>34</v>
      </c>
    </row>
    <row r="101" spans="1:19" ht="14.4" x14ac:dyDescent="0.3">
      <c r="A101" s="1" t="s">
        <v>527</v>
      </c>
      <c r="B101" s="1" t="s">
        <v>551</v>
      </c>
      <c r="C101" s="17" t="s">
        <v>528</v>
      </c>
      <c r="D101" s="17" t="s">
        <v>547</v>
      </c>
      <c r="E101" s="1" t="s">
        <v>34</v>
      </c>
      <c r="F101" s="1" t="s">
        <v>34</v>
      </c>
      <c r="G101" s="1" t="s">
        <v>35</v>
      </c>
      <c r="H101" s="1" t="s">
        <v>34</v>
      </c>
      <c r="I101" s="1" t="s">
        <v>134</v>
      </c>
      <c r="J101" s="1" t="s">
        <v>35</v>
      </c>
      <c r="K101" s="1" t="s">
        <v>35</v>
      </c>
      <c r="L101" s="1" t="s">
        <v>35</v>
      </c>
      <c r="M101" s="1" t="s">
        <v>35</v>
      </c>
      <c r="N101" s="1" t="s">
        <v>38</v>
      </c>
      <c r="O101" s="1" t="s">
        <v>35</v>
      </c>
      <c r="P101" s="1" t="s">
        <v>35</v>
      </c>
      <c r="Q101" s="1" t="s">
        <v>35</v>
      </c>
      <c r="R101" s="1" t="s">
        <v>34</v>
      </c>
      <c r="S101" s="1" t="s">
        <v>34</v>
      </c>
    </row>
    <row r="614" spans="17:17" x14ac:dyDescent="0.25">
      <c r="Q614" s="2"/>
    </row>
    <row r="615" spans="17:17" x14ac:dyDescent="0.25">
      <c r="Q615" s="2"/>
    </row>
    <row r="616" spans="17:17" x14ac:dyDescent="0.25">
      <c r="Q616" s="2"/>
    </row>
    <row r="617" spans="17:17" x14ac:dyDescent="0.25">
      <c r="Q617" s="2"/>
    </row>
    <row r="618" spans="17:17" x14ac:dyDescent="0.25">
      <c r="Q618" s="2"/>
    </row>
  </sheetData>
  <mergeCells count="3">
    <mergeCell ref="U22:AJ22"/>
    <mergeCell ref="U31:AJ31"/>
    <mergeCell ref="U41:W41"/>
  </mergeCells>
  <phoneticPr fontId="7" type="noConversion"/>
  <hyperlinks>
    <hyperlink ref="C10" location="'Data Sets'!A2" display="'Data Sets'!A2" xr:uid="{FA9D84C2-09D5-4B24-8713-18D1173A8527}"/>
    <hyperlink ref="C2" location="'Data Sets'!A5" display="CWRU, Paderborn, Pronostia, IMS" xr:uid="{A1936982-6BD0-43E6-99ED-D2757A751A9A}"/>
    <hyperlink ref="C11" location="'Data Sets'!A9" display="PSX" xr:uid="{15E719BB-3181-4F3B-A8D9-E9E175078E86}"/>
    <hyperlink ref="C12" location="'Data Sets'!A10" display="ISIC-2017, PH2" xr:uid="{EDE0A7E8-155B-4249-8D83-78970F6DE82A}"/>
    <hyperlink ref="C13" location="'Data Sets'!A12" display="T1-Weighed CE-MRI" xr:uid="{529D72C1-53E8-4723-AA57-0BF2911816FC}"/>
    <hyperlink ref="C14" location="'Data Sets'!A13" display="CIC-IDS2017" xr:uid="{AB8D4545-055C-4F52-A078-4715FCBA0426}"/>
    <hyperlink ref="C15" location="'Data Sets'!A14" display="COVID-CT" xr:uid="{6BD2B420-CFC7-40FA-8E80-E29EAE4224D0}"/>
    <hyperlink ref="C16" location="'Data Sets'!A21" display="Heart-Failure Clinical-Records" xr:uid="{4D82A373-1341-44F1-B2A0-2BCEC0FD0B4B}"/>
    <hyperlink ref="C17" location="'Data Sets'!A22" display="CSE-CIC-IDS2018" xr:uid="{34F2FB32-6040-47B5-92F0-26A4437DA85D}"/>
    <hyperlink ref="C18" location="'Data Sets'!A13" display="CIC-IDS2017" xr:uid="{44F959F8-9428-4869-A695-3815A61B32AE}"/>
    <hyperlink ref="C21" location="'Data Sets'!A27" display="Plant Village" xr:uid="{AD6AE122-374B-4268-B99C-74C6B5084328}"/>
    <hyperlink ref="C22" location="'Data Sets'!A28" display="NSL-KDD" xr:uid="{E030484D-E993-40A5-AD0E-55FA365AF6B0}"/>
    <hyperlink ref="C23" location="'Data Sets'!A30" display="CelebA, Plant Village, Mauflex" xr:uid="{00C7FFED-6F8B-4114-8B57-059B4A51D4A8}"/>
    <hyperlink ref="C25" location="'Data Sets'!A38" display="MIT-BIH" xr:uid="{6CAF7599-59B1-442C-AA0E-C73F3889B12E}"/>
    <hyperlink ref="C26" location="'Data Sets'!A39" display="BoT-IoT, IoT Intrusion, MQTT-IoT-IDS2020, IoT-23" xr:uid="{C61F908C-4569-421E-8597-68515B247048}"/>
    <hyperlink ref="C31" location="'Data Sets'!A28" display="NSL-KDD" xr:uid="{51E56661-8991-4A79-ACE7-68EDE03859BF}"/>
    <hyperlink ref="C32" location="'Data Sets'!A46" display="Portuguese Students GPA (link available), link to own dataset not provided" xr:uid="{E2080B4D-C35B-4631-9E88-8DE3D2CA428C}"/>
    <hyperlink ref="C33" location="'Data Sets'!A47" display="YawDD, NTHU-DDD (writer explains labels that are not present in original and linked dataset)" xr:uid="{758700B0-221E-4186-88B7-5A179248FD3D}"/>
    <hyperlink ref="C35" location="'Data Sets'!A50" display="CUI Wah Private, Kvasir-SEG, CVC-ClinicDB, ETIS-Larib, ASU-Mayo Clinic Colonoscopy Video Database" xr:uid="{49ADFEC4-FBB3-45C0-A116-88F9F271C38E}"/>
    <hyperlink ref="C37" location="'Data Sets'!A22" display="CSE-CIC-IDS2018, NSL-KDD" xr:uid="{165071DC-41D3-4A16-8980-54BC67E7950D}"/>
    <hyperlink ref="C38" location="'Data Sets'!A57" display="CXR JRST, Hist-Images-Hum-Col-Can, MIAS" xr:uid="{21DF49FB-E89D-4C61-9F7E-F019FE339279}"/>
    <hyperlink ref="C39" location="'Data Sets'!A60" display="BraTS' 2018" xr:uid="{9843F0A3-D65D-4BE8-A3CA-2336986C352D}"/>
    <hyperlink ref="C41" location="'Data Sets'!A59" display="MIAS, Inbreast, BCDR" xr:uid="{51B813EF-39B3-4A84-B989-8F96A55317B1}"/>
    <hyperlink ref="C45" location="'Data Sets'!A75" display="EyePACS Dataset" xr:uid="{BB38A710-9756-42BC-8380-B2172399C9A1}"/>
    <hyperlink ref="C46" location="'Data Sets'!A76" display="Massachusetts Road, Ottawa Road" xr:uid="{713A9BA3-AEC7-4034-A56F-F2E1802FDA41}"/>
    <hyperlink ref="C47" location="'Data Sets'!A13" display="CIC-IDS2017, UNSW-NB15, NSL-KDD, RPL-NIDS17, N-BaIoT" xr:uid="{7894F9D2-D971-4F9E-8D33-5566AC6DAEF5}"/>
    <hyperlink ref="C48" location="'Data Sets'!A80" display="PCG, PhysioNet/Clinc 2016" xr:uid="{E2474BF3-D2BE-4AA9-BC66-64E58DA26AE5}"/>
    <hyperlink ref="C49" location="'Data Sets'!A91" display="KSU-SSL (link not provided), ArSL, RVL-SLLL" xr:uid="{15EB3149-7383-4A3E-96A4-7638687FAA09}"/>
    <hyperlink ref="C50" location="'Data Sets'!A94" display="MSRC, Caltech 101, Pascal-VOC12" xr:uid="{7DDEB2E7-5957-4913-B4F5-54E730416771}"/>
    <hyperlink ref="C52" location="'Data Sets'!A97" display="Naïve, Counter" xr:uid="{70837681-0807-4D75-B43D-7C7F545146BA}"/>
    <hyperlink ref="C54" location="'Data Sets'!A99" display="Alzheimer (Kaggle), ADNI" xr:uid="{958C510B-0D96-4CDC-AAA1-57AD335372B5}"/>
    <hyperlink ref="C55" location="'Data Sets'!A5" display="CWRU" xr:uid="{2130923B-F0E3-49A4-81C2-950B2943554C}"/>
    <hyperlink ref="C56" location="'Data Sets'!A101" display="DFSMD" xr:uid="{B9AEAD7A-D940-40CE-BBE5-8D414C84A5DF}"/>
    <hyperlink ref="C57" location="'Data Sets'!A102" display="CIFAR-100, ImageNet" xr:uid="{13E20724-3955-4CE9-AB54-4A5192E6CB46}"/>
    <hyperlink ref="C58" location="'Data Sets'!A103" display="PLCO, NLST (link not provided)" xr:uid="{92DCB8FB-9EBA-4007-B186-14360038F702}"/>
    <hyperlink ref="C60" location="'Data Sets'!A105" display="DDSM" xr:uid="{42958769-D718-42FE-9EDB-4F6734D5E6FC}"/>
    <hyperlink ref="C62" location="'Data Sets'!A109" display="UCI Taiwan Credit, SGC, CCFD" xr:uid="{F31CD8AD-B859-418A-97CE-22FF6A388116}"/>
    <hyperlink ref="C63" location="'Data Sets'!A79" display="N-BaIoT" xr:uid="{7EE30CE1-8E62-4BE9-B4A5-9618AFF5AB75}"/>
    <hyperlink ref="C64" location="'Data Sets'!A112" display="OD/UT" xr:uid="{2F03F6E1-7E10-4D43-999B-B091A45097D7}"/>
    <hyperlink ref="C65" location="'Data Sets'!A113" display="RSCUP" xr:uid="{01EF36F9-5D26-4EB2-97AF-FF3569CFB2B2}"/>
    <hyperlink ref="C66" location="'Data Sets'!A114" display="ICODIR" xr:uid="{9DB67C8F-0BBB-4FF5-9B2E-E39DC8FBECDD}"/>
    <hyperlink ref="C67" location="'Data Sets'!A115" display="Brats' 2019" xr:uid="{93735A4A-39A0-48E7-9C48-3246983852B7}"/>
    <hyperlink ref="C69" location="'Data Sets'!A116" display="COVID-19 RDB" xr:uid="{C11DC41A-67F0-408C-9D4E-4A520161D8CB}"/>
    <hyperlink ref="C70" location="'Data Sets'!A123" display="Ton-IoT" xr:uid="{54A56D5E-4C8E-4566-B4A2-0B1CEC2D8B49}"/>
    <hyperlink ref="C73" location="'Data Sets'!A124" display="Ghaddar &amp; Sawaya" xr:uid="{95BAC450-177F-4386-AD6C-DA70A4A4EC04}"/>
    <hyperlink ref="C74" location="'Data Sets'!A125" display="RAVDESS, Emo-DB, SAVEE, IEMOCAP" xr:uid="{13AE0209-54EB-47FB-BF41-CFF86C9D08C9}"/>
    <hyperlink ref="C75" location="'Data Sets'!A129" display="LUMED-2, DEAP" xr:uid="{4410D34A-6B69-4AD8-9DCD-3FEEBE6F231F}"/>
    <hyperlink ref="C76" location="'Data Sets'!A131" display="BreakHis" xr:uid="{D6CE94AA-A6A7-426D-8BD3-325D2B9322DA}"/>
    <hyperlink ref="C78" location="'Data Sets'!A38" display="MIT-BIH, PhyisoNet/CinC" xr:uid="{53A15CCB-07F0-4B6E-B53A-E00B606DF632}"/>
    <hyperlink ref="C80" location="'Data Sets'!A134" display="SFI" xr:uid="{C79F4428-A37D-4528-8575-E492C39892CD}"/>
    <hyperlink ref="C82" location="'Data Sets'!A135" display="ECG-ViEW II" xr:uid="{FD76CD93-DC68-4A05-9D5B-C5FEB2C95786}"/>
    <hyperlink ref="C83" location="'Data Sets'!A136" display="COVID-19 CDR" xr:uid="{D18ED642-24A1-447E-89D1-22C9C8557310}"/>
    <hyperlink ref="C84" location="'Data Sets'!A130" display="DEAP" xr:uid="{E8620902-71CF-43D9-AB90-D4A138F9E261}"/>
    <hyperlink ref="C86" location="'Data Sets'!A137" display="EEG, EMG" xr:uid="{7EE8A2FC-2F8C-4F20-B9DB-CCFBC8D13B35}"/>
    <hyperlink ref="C87" location="'Data Sets'!A139" display="MINI-RGBD" xr:uid="{1364A29C-6703-486F-8FE8-847C0CBB5EB9}"/>
    <hyperlink ref="C88" location="'Data Sets'!A140" display="EEG Bonn" xr:uid="{BBF56007-BA78-4734-ABA3-87133DC30C0C}"/>
    <hyperlink ref="C89" location="'Data Sets'!A141" display="LC25000" xr:uid="{A201FF77-5CF5-45F5-9539-02F565DCB583}"/>
    <hyperlink ref="C91" location="'Data Sets'!A142" display="Seaship" xr:uid="{63751D50-1979-401B-96C2-8F0B952D4D26}"/>
    <hyperlink ref="C93" location="'Data Sets'!A131" display="BreakHis" xr:uid="{88F87088-17B8-4C01-98FE-EA68BF5EC56E}"/>
    <hyperlink ref="C92" location="'Data Sets'!A143" display="Massachusetts Building" xr:uid="{7E29E246-3E5A-419C-B44E-4552C410EF41}"/>
    <hyperlink ref="C95" location="'Data Sets'!A145" display="Pavlidis et al. " xr:uid="{37278BDA-04D4-4BD1-BC13-09646C09D3E0}"/>
    <hyperlink ref="C98" location="'Data Sets'!A146" display="Oasis" xr:uid="{E31DEAE7-4B73-4EC1-B9BB-611C2F82E081}"/>
    <hyperlink ref="C99" location="'Data Sets'!A147" display="ICIAR 2018" xr:uid="{EFBBC4E3-EF5B-4778-8BCC-A9A6BE6FE7AA}"/>
    <hyperlink ref="C100" location="'Data Sets'!A148" display="IFN/ENIT" xr:uid="{99E6B2C8-F143-42C3-B3DF-E913373A2FA2}"/>
    <hyperlink ref="D13" location="'Data Sets'!A44" display="ImageNet" xr:uid="{C6AA9CAA-16B2-4CA8-8F03-45C31B2EFA7F}"/>
    <hyperlink ref="C19" location="'Data Sets'!A23" display="ISIC-2019" xr:uid="{40C0B92E-0465-4653-8B9E-EDA6F00451DC}"/>
    <hyperlink ref="D30" location="'Data Sets'!A44" display="ImageNet, COCO" xr:uid="{90D937AE-63D1-42C7-A4E6-213FED129E55}"/>
    <hyperlink ref="D19" location="'Data Sets'!A44" display="ImageNet" xr:uid="{2776D19C-E9A3-4BA8-B8BF-1D55349354C2}"/>
    <hyperlink ref="D33" location="'Data Sets'!A49" display="AFLW" xr:uid="{C17BE7A0-E5A5-4A8B-A2E0-5905EB8799CD}"/>
    <hyperlink ref="D34" location="Papers!A45" display="COCO" xr:uid="{6088E916-F6A4-49BA-B872-244F67BCF167}"/>
    <hyperlink ref="D35" location="'Data Sets'!A44" display="ImageNet" xr:uid="{A1EA7FCD-054B-4B8C-96E8-E4F80330811F}"/>
    <hyperlink ref="C36" location="'Data Sets'!A56" display="ISBI-2016" xr:uid="{BC0836C6-B74D-4044-8A98-7592557E65AC}"/>
    <hyperlink ref="D38" location="'Data Sets'!A44" display="ImageNet" xr:uid="{20B81673-9BEF-4C52-9B3F-4DA05EC13376}"/>
    <hyperlink ref="D40" location="'Data Sets'!A44" display="ImageNet" xr:uid="{C57DF4B4-9673-4905-B03B-8E0530FE4648}"/>
    <hyperlink ref="C43" location="'Data Sets'!A64" display="Coursera Reviews, Irum et al." xr:uid="{45BB9DE3-559B-4609-B5B8-6ABC0E033DD5}"/>
    <hyperlink ref="D43" location="'Data Sets'!A66" display="Word2Vec, FastText" xr:uid="{DB006933-7A8E-446C-A796-B549DD847A84}"/>
    <hyperlink ref="D45" location="'Data Sets'!A44" display="ImageNet" xr:uid="{70C3B23C-FE03-4C37-812D-46AF4D5303E3}"/>
    <hyperlink ref="D53" location="'Data Sets'!A45" display="COCO" xr:uid="{76EBC71E-CCAE-4B67-B742-C8EF5E0518FE}"/>
    <hyperlink ref="D60" location="Papers!A102" display="CIFAR-10, CIFAR-100, ImageNet, SVHN, MultiPIE" xr:uid="{A3FC856D-9C6A-43C8-A8E1-3FFED9E078FF}"/>
    <hyperlink ref="D61:D63" location="Databases!A44" display="ImageNet" xr:uid="{FF0A4A0E-DFD8-432E-B98D-9BEB80FD69BC}"/>
    <hyperlink ref="D69" location="'Data Sets'!A44" display="ImageNet" xr:uid="{19EA68B4-A13C-4B25-B8A5-C2475DD1C1F1}"/>
    <hyperlink ref="D72" location="'Data Sets'!A44" display="ImageNet" xr:uid="{208368EC-439F-4BB1-9282-483E6A3771BF}"/>
    <hyperlink ref="D76" location="'Data Sets'!A44" display="ImageNet" xr:uid="{797CA87E-6EDE-44DC-B3B1-CD6CEFB9D4EA}"/>
    <hyperlink ref="D79" location="'Data Sets'!A44" display="ImageNet, COCO, PASCAL-VOC" xr:uid="{6BA8A118-10FA-4034-8B89-0A617A5F5421}"/>
    <hyperlink ref="D80" location="'Data Sets'!A44" display="ImageNet" xr:uid="{07078BB2-1EDE-4765-B685-7FC4BF8DD03D}"/>
    <hyperlink ref="D86" location="'Data Sets'!A44" display="ImageNet" xr:uid="{FF1CFBD5-B95B-411B-AA31-A337A17F9B8A}"/>
    <hyperlink ref="D89" location="'Data Sets'!A44" display="ImageNet" xr:uid="{4F11C7C6-99B8-4523-961D-6AEB717522D3}"/>
    <hyperlink ref="D91" location="'Data Sets'!A45" display="COCO, PASCAL-VOC" xr:uid="{B3871240-13DF-4C9F-A1EA-EE48036AC5A3}"/>
    <hyperlink ref="D93" location="'Data Sets'!A44" display="ImageNet" xr:uid="{E1701397-E8FB-4E54-AC37-FD124DECDEF6}"/>
    <hyperlink ref="D99" location="'Data Sets'!A44" display="ImageNet" xr:uid="{6893E9AA-38FD-4CF2-A2F2-7D9ED84788EA}"/>
    <hyperlink ref="D101" location="'Data Sets'!A44" display="ImageNet, Places365" xr:uid="{1BA291A0-E16B-487C-A1D1-E2419AA899AC}"/>
    <hyperlink ref="C101" location="'Data Sets'!A149" display="CLE" xr:uid="{A7227D47-E312-4C93-9D2C-CCD3B09B29FD}"/>
    <hyperlink ref="C77" location="'Data Sets'!A132" display="ANT v1.1 Corpus, SPA Corpus" xr:uid="{5AB6168B-A6A4-4D82-9E94-CFEE7C4A76CB}"/>
    <hyperlink ref="D65" location="'Data Sets'!A44" display="ImageNet" xr:uid="{EE3917A2-5988-4740-93F0-B3B8E1439513}"/>
    <hyperlink ref="C24" location="'Data Sets'!A32" display="UC Merced, KSA, RSSCN7, OPTIMAL-31, WHU-RS19, AID" xr:uid="{C0E5D8E1-CC42-47C8-A022-E35EC3A7096C}"/>
    <hyperlink ref="C94" location="'Data Sets'!A144" display="Ransomware Dataset" xr:uid="{F8AD342D-FF11-4E0F-8684-1670AD0F7E21}"/>
    <hyperlink ref="C44" location="'Data Sets'!A29" display="KDD-CUP 99, CIC-IDS2017, UNSW-NB15" xr:uid="{3FA49EA1-057A-4CBF-A1D3-09CC8A8254B0}"/>
    <hyperlink ref="C28" location="'Data Sets'!A43" display="Various online sites (WHO, UNICEF, UN, Google Fact Check)" xr:uid="{428B05DA-666B-4907-ACF2-C41CB5EBDC93}"/>
    <hyperlink ref="D64" location="'Data Sets'!A44" display="ImageNet" xr:uid="{3B964B46-14EF-4ADE-949A-0E66B5F94212}"/>
    <hyperlink ref="D66" location="'Data Sets'!A44" display="ImageNet" xr:uid="{ACA1962B-2751-4AD7-BA96-9365BA968EDB}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25817-B87A-4B60-AE03-A558D2D58A6F}">
  <dimension ref="A1:AH151"/>
  <sheetViews>
    <sheetView tabSelected="1" topLeftCell="A135" zoomScale="80" zoomScaleNormal="99" workbookViewId="0">
      <selection activeCell="B151" sqref="B151"/>
    </sheetView>
  </sheetViews>
  <sheetFormatPr defaultRowHeight="13.8" x14ac:dyDescent="0.25"/>
  <cols>
    <col min="1" max="1" width="18.6640625" style="1" bestFit="1" customWidth="1"/>
    <col min="2" max="2" width="42.5546875" style="1" bestFit="1" customWidth="1"/>
    <col min="3" max="3" width="28.88671875" style="1" bestFit="1" customWidth="1"/>
    <col min="4" max="7" width="8.88671875" style="1"/>
    <col min="8" max="8" width="23.6640625" style="1" bestFit="1" customWidth="1"/>
    <col min="9" max="19" width="8.88671875" style="1"/>
    <col min="20" max="20" width="15.21875" style="1" bestFit="1" customWidth="1"/>
    <col min="21" max="16384" width="8.88671875" style="1"/>
  </cols>
  <sheetData>
    <row r="1" spans="1:34" x14ac:dyDescent="0.25">
      <c r="A1" s="5" t="s">
        <v>31</v>
      </c>
      <c r="B1" s="5" t="s">
        <v>33</v>
      </c>
      <c r="C1" s="5" t="s">
        <v>120</v>
      </c>
      <c r="D1" s="5" t="s">
        <v>13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18</v>
      </c>
      <c r="J1" s="5" t="s">
        <v>19</v>
      </c>
      <c r="K1" s="5" t="s">
        <v>20</v>
      </c>
      <c r="L1" s="5" t="s">
        <v>21</v>
      </c>
      <c r="M1" s="5" t="s">
        <v>22</v>
      </c>
      <c r="N1" s="5" t="s">
        <v>23</v>
      </c>
      <c r="O1" s="5" t="s">
        <v>24</v>
      </c>
      <c r="P1" s="5" t="s">
        <v>25</v>
      </c>
      <c r="Q1" s="5" t="s">
        <v>26</v>
      </c>
      <c r="R1" s="5" t="s">
        <v>41</v>
      </c>
    </row>
    <row r="2" spans="1:34" ht="14.4" x14ac:dyDescent="0.3">
      <c r="A2" s="3" t="s">
        <v>30</v>
      </c>
      <c r="B2" s="9" t="s">
        <v>32</v>
      </c>
      <c r="C2" s="9" t="s">
        <v>243</v>
      </c>
      <c r="D2" s="3" t="s">
        <v>35</v>
      </c>
      <c r="E2" s="3" t="s">
        <v>34</v>
      </c>
      <c r="F2" s="3" t="s">
        <v>35</v>
      </c>
      <c r="G2" s="3" t="s">
        <v>34</v>
      </c>
      <c r="H2" s="3" t="s">
        <v>559</v>
      </c>
      <c r="I2" s="3" t="s">
        <v>34</v>
      </c>
      <c r="J2" s="3" t="s">
        <v>35</v>
      </c>
      <c r="K2" s="3" t="s">
        <v>35</v>
      </c>
      <c r="L2" s="3" t="s">
        <v>35</v>
      </c>
      <c r="M2" s="3" t="s">
        <v>38</v>
      </c>
      <c r="N2" s="3" t="s">
        <v>35</v>
      </c>
      <c r="O2" s="3" t="s">
        <v>35</v>
      </c>
      <c r="P2" s="3" t="s">
        <v>35</v>
      </c>
      <c r="Q2" s="3" t="s">
        <v>34</v>
      </c>
      <c r="R2" s="3" t="s">
        <v>34</v>
      </c>
    </row>
    <row r="3" spans="1:34" x14ac:dyDescent="0.25">
      <c r="A3" s="4" t="s">
        <v>39</v>
      </c>
      <c r="B3" s="10" t="s">
        <v>50</v>
      </c>
      <c r="C3" s="4" t="s">
        <v>189</v>
      </c>
      <c r="D3" s="4" t="s">
        <v>35</v>
      </c>
      <c r="E3" s="4" t="s">
        <v>34</v>
      </c>
      <c r="F3" s="4" t="s">
        <v>34</v>
      </c>
      <c r="G3" s="4" t="s">
        <v>35</v>
      </c>
      <c r="H3" s="4" t="s">
        <v>560</v>
      </c>
      <c r="I3" s="4" t="s">
        <v>34</v>
      </c>
      <c r="J3" s="4" t="s">
        <v>35</v>
      </c>
      <c r="K3" s="4" t="s">
        <v>35</v>
      </c>
      <c r="L3" s="4" t="s">
        <v>35</v>
      </c>
      <c r="M3" s="4" t="s">
        <v>38</v>
      </c>
      <c r="N3" s="4" t="s">
        <v>35</v>
      </c>
      <c r="O3" s="4" t="s">
        <v>35</v>
      </c>
      <c r="P3" s="4" t="s">
        <v>35</v>
      </c>
      <c r="Q3" s="4" t="s">
        <v>38</v>
      </c>
      <c r="R3" s="4" t="s">
        <v>35</v>
      </c>
    </row>
    <row r="4" spans="1:34" x14ac:dyDescent="0.25">
      <c r="A4" s="3" t="s">
        <v>40</v>
      </c>
      <c r="B4" s="3" t="s">
        <v>50</v>
      </c>
      <c r="C4" s="3" t="s">
        <v>189</v>
      </c>
      <c r="D4" s="3" t="s">
        <v>35</v>
      </c>
      <c r="E4" s="3" t="s">
        <v>34</v>
      </c>
      <c r="F4" s="3" t="s">
        <v>34</v>
      </c>
      <c r="G4" s="3" t="s">
        <v>35</v>
      </c>
      <c r="H4" s="3" t="s">
        <v>55</v>
      </c>
      <c r="I4" s="3" t="s">
        <v>34</v>
      </c>
      <c r="J4" s="3" t="s">
        <v>35</v>
      </c>
      <c r="K4" s="3" t="s">
        <v>35</v>
      </c>
      <c r="L4" s="3" t="s">
        <v>35</v>
      </c>
      <c r="M4" s="3" t="s">
        <v>38</v>
      </c>
      <c r="N4" s="3" t="s">
        <v>35</v>
      </c>
      <c r="O4" s="3" t="s">
        <v>35</v>
      </c>
      <c r="P4" s="3" t="s">
        <v>35</v>
      </c>
      <c r="Q4" s="3" t="s">
        <v>38</v>
      </c>
      <c r="R4" s="3" t="s">
        <v>35</v>
      </c>
      <c r="U4" s="1" t="s">
        <v>228</v>
      </c>
      <c r="V4" s="1" t="s">
        <v>229</v>
      </c>
      <c r="W4" s="1" t="s">
        <v>230</v>
      </c>
      <c r="X4" s="1" t="s">
        <v>231</v>
      </c>
      <c r="Y4" s="1" t="s">
        <v>232</v>
      </c>
      <c r="Z4" s="1" t="s">
        <v>233</v>
      </c>
      <c r="AA4" s="1" t="s">
        <v>234</v>
      </c>
      <c r="AB4" s="1" t="s">
        <v>235</v>
      </c>
      <c r="AC4" s="1" t="s">
        <v>236</v>
      </c>
      <c r="AD4" s="1" t="s">
        <v>237</v>
      </c>
      <c r="AE4" s="1" t="s">
        <v>238</v>
      </c>
      <c r="AF4" s="1" t="s">
        <v>239</v>
      </c>
      <c r="AG4" s="1" t="s">
        <v>240</v>
      </c>
      <c r="AH4" s="1" t="s">
        <v>241</v>
      </c>
    </row>
    <row r="5" spans="1:34" ht="14.4" x14ac:dyDescent="0.3">
      <c r="A5" s="4" t="s">
        <v>45</v>
      </c>
      <c r="B5" s="11" t="s">
        <v>590</v>
      </c>
      <c r="C5" s="4" t="s">
        <v>189</v>
      </c>
      <c r="D5" s="4" t="s">
        <v>35</v>
      </c>
      <c r="E5" s="4" t="s">
        <v>35</v>
      </c>
      <c r="F5" s="4" t="s">
        <v>38</v>
      </c>
      <c r="G5" s="4" t="s">
        <v>38</v>
      </c>
      <c r="H5" s="4" t="s">
        <v>38</v>
      </c>
      <c r="I5" s="4" t="s">
        <v>38</v>
      </c>
      <c r="J5" s="4" t="s">
        <v>38</v>
      </c>
      <c r="K5" s="4" t="s">
        <v>38</v>
      </c>
      <c r="L5" s="4" t="s">
        <v>38</v>
      </c>
      <c r="M5" s="4" t="s">
        <v>38</v>
      </c>
      <c r="N5" s="4" t="s">
        <v>38</v>
      </c>
      <c r="O5" s="4" t="s">
        <v>38</v>
      </c>
      <c r="P5" s="4" t="s">
        <v>38</v>
      </c>
      <c r="Q5" s="4" t="s">
        <v>38</v>
      </c>
      <c r="R5" s="4" t="s">
        <v>34</v>
      </c>
      <c r="T5" s="1" t="s">
        <v>34</v>
      </c>
      <c r="U5" s="1">
        <f>COUNTIF('Data Sets'!D2:D63, "Yes")</f>
        <v>20</v>
      </c>
      <c r="V5" s="1">
        <f>COUNTIF('Data Sets'!E2:E63, "Yes")</f>
        <v>46</v>
      </c>
      <c r="W5" s="1">
        <f>COUNTIF('Data Sets'!F2:F63, "Yes")</f>
        <v>40</v>
      </c>
      <c r="X5" s="1">
        <f>COUNTIF('Data Sets'!G2:G63, "Yes")</f>
        <v>9</v>
      </c>
      <c r="Y5" s="1">
        <f>COUNTIF('Data Sets'!H2:H63, "Yes")</f>
        <v>0</v>
      </c>
      <c r="Z5" s="1">
        <f>COUNTIF('Data Sets'!I2:I63, "Yes")</f>
        <v>13</v>
      </c>
      <c r="AA5" s="1">
        <f>COUNTIF('Data Sets'!J2:J63, "Yes")</f>
        <v>0</v>
      </c>
      <c r="AB5" s="1">
        <f>COUNTIF('Data Sets'!K2:K63, "Yes")</f>
        <v>10</v>
      </c>
      <c r="AC5" s="1">
        <f>COUNTIF('Data Sets'!L2:L63, "Yes")</f>
        <v>3</v>
      </c>
      <c r="AD5" s="1">
        <f>COUNTIF('Data Sets'!M2:M63, "Yes")</f>
        <v>1</v>
      </c>
      <c r="AE5" s="1">
        <f>COUNTIF('Data Sets'!N2:N63, "Yes")</f>
        <v>10</v>
      </c>
      <c r="AF5" s="1">
        <f>COUNTIF('Data Sets'!O2:O63, "Yes")</f>
        <v>4</v>
      </c>
      <c r="AG5" s="1">
        <f>COUNTIF('Data Sets'!P2:P63, "Yes")</f>
        <v>5</v>
      </c>
      <c r="AH5" s="1">
        <f>COUNTIF('Data Sets'!Q2:Q63, "Yes")</f>
        <v>48</v>
      </c>
    </row>
    <row r="6" spans="1:34" ht="14.4" x14ac:dyDescent="0.3">
      <c r="A6" s="3" t="s">
        <v>46</v>
      </c>
      <c r="B6" s="9" t="s">
        <v>591</v>
      </c>
      <c r="C6" s="3" t="s">
        <v>189</v>
      </c>
      <c r="D6" s="3" t="s">
        <v>35</v>
      </c>
      <c r="E6" s="3" t="s">
        <v>35</v>
      </c>
      <c r="F6" s="3" t="s">
        <v>38</v>
      </c>
      <c r="G6" s="3" t="s">
        <v>38</v>
      </c>
      <c r="H6" s="3" t="s">
        <v>38</v>
      </c>
      <c r="I6" s="3" t="s">
        <v>38</v>
      </c>
      <c r="J6" s="3" t="s">
        <v>38</v>
      </c>
      <c r="K6" s="3" t="s">
        <v>38</v>
      </c>
      <c r="L6" s="3" t="s">
        <v>38</v>
      </c>
      <c r="M6" s="3" t="s">
        <v>38</v>
      </c>
      <c r="N6" s="3" t="s">
        <v>38</v>
      </c>
      <c r="O6" s="3" t="s">
        <v>38</v>
      </c>
      <c r="P6" s="3" t="s">
        <v>38</v>
      </c>
      <c r="Q6" s="3" t="s">
        <v>38</v>
      </c>
      <c r="R6" s="3" t="s">
        <v>34</v>
      </c>
      <c r="T6" s="1" t="s">
        <v>35</v>
      </c>
      <c r="U6" s="1">
        <f>COUNTIF('Data Sets'!D2:D63, "No")</f>
        <v>42</v>
      </c>
      <c r="V6" s="1">
        <f>COUNTIF('Data Sets'!E2:E63, "No")</f>
        <v>10</v>
      </c>
      <c r="W6" s="1">
        <f>COUNTIF('Data Sets'!F2:F63, "No")</f>
        <v>2</v>
      </c>
      <c r="X6" s="1">
        <f>COUNTIF('Data Sets'!G2:G63, "No")</f>
        <v>33</v>
      </c>
      <c r="Y6" s="1">
        <f>COUNTIF('Data Sets'!H2:H63, "No")</f>
        <v>0</v>
      </c>
      <c r="Z6" s="1">
        <f>COUNTIF('Data Sets'!I2:I63, "No")</f>
        <v>29</v>
      </c>
      <c r="AA6" s="1">
        <f>COUNTIF('Data Sets'!J2:J63, "No")</f>
        <v>42</v>
      </c>
      <c r="AB6" s="1">
        <f>COUNTIF('Data Sets'!K2:K63, "No")</f>
        <v>33</v>
      </c>
      <c r="AC6" s="1">
        <f>COUNTIF('Data Sets'!L2:L63, "No")</f>
        <v>39</v>
      </c>
      <c r="AD6" s="1">
        <f>COUNTIF('Data Sets'!M2:M63, "No")</f>
        <v>1</v>
      </c>
      <c r="AE6" s="1">
        <f>COUNTIF('Data Sets'!N2:N63, "No")</f>
        <v>32</v>
      </c>
      <c r="AF6" s="1">
        <f>COUNTIF('Data Sets'!O2:O63, "No")</f>
        <v>38</v>
      </c>
      <c r="AG6" s="1">
        <f>COUNTIF('Data Sets'!P2:P63, "No")</f>
        <v>37</v>
      </c>
      <c r="AH6" s="1">
        <f>COUNTIF('Data Sets'!Q2:Q63, "No")</f>
        <v>2</v>
      </c>
    </row>
    <row r="7" spans="1:34" ht="14.4" x14ac:dyDescent="0.3">
      <c r="A7" s="4" t="s">
        <v>47</v>
      </c>
      <c r="B7" s="8" t="s">
        <v>51</v>
      </c>
      <c r="C7" s="4" t="s">
        <v>189</v>
      </c>
      <c r="D7" s="4" t="s">
        <v>35</v>
      </c>
      <c r="E7" s="4" t="s">
        <v>35</v>
      </c>
      <c r="F7" s="4" t="s">
        <v>38</v>
      </c>
      <c r="G7" s="4" t="s">
        <v>38</v>
      </c>
      <c r="H7" s="4" t="s">
        <v>38</v>
      </c>
      <c r="I7" s="4" t="s">
        <v>38</v>
      </c>
      <c r="J7" s="4" t="s">
        <v>38</v>
      </c>
      <c r="K7" s="4" t="s">
        <v>38</v>
      </c>
      <c r="L7" s="4" t="s">
        <v>38</v>
      </c>
      <c r="M7" s="4" t="s">
        <v>38</v>
      </c>
      <c r="N7" s="4" t="s">
        <v>38</v>
      </c>
      <c r="O7" s="4" t="s">
        <v>38</v>
      </c>
      <c r="P7" s="4" t="s">
        <v>38</v>
      </c>
      <c r="Q7" s="4" t="s">
        <v>38</v>
      </c>
      <c r="R7" s="4" t="s">
        <v>35</v>
      </c>
      <c r="T7" s="1" t="s">
        <v>174</v>
      </c>
      <c r="U7" s="1">
        <f>COUNTIF('Data Sets'!D2:D63, "Yes/No")</f>
        <v>0</v>
      </c>
      <c r="V7" s="1">
        <f>COUNTIF('Data Sets'!E2:E63, "Yes/No")</f>
        <v>0</v>
      </c>
      <c r="W7" s="1">
        <f>COUNTIF('Data Sets'!F2:F63, "Yes/No")</f>
        <v>0</v>
      </c>
      <c r="X7" s="1">
        <f>COUNTIF('Data Sets'!G2:G63, "Yes/No")</f>
        <v>0</v>
      </c>
      <c r="Y7" s="1">
        <f>COUNTIF('Data Sets'!H2:H63, "Yes/No")</f>
        <v>0</v>
      </c>
      <c r="Z7" s="1">
        <f>COUNTIF('Data Sets'!I2:I63, "Yes/No")</f>
        <v>0</v>
      </c>
      <c r="AA7" s="1">
        <f>COUNTIF('Data Sets'!J2:J63, "Yes/No")</f>
        <v>0</v>
      </c>
      <c r="AB7" s="1">
        <f>COUNTIF('Data Sets'!K2:K63, "Yes/No")</f>
        <v>0</v>
      </c>
      <c r="AC7" s="1">
        <f>COUNTIF('Data Sets'!L2:L63, "Yes/No")</f>
        <v>0</v>
      </c>
      <c r="AD7" s="1">
        <f>COUNTIF('Data Sets'!M2:M63, "Yes/No")</f>
        <v>0</v>
      </c>
      <c r="AE7" s="1">
        <f>COUNTIF('Data Sets'!N2:N63, "Yes/No")</f>
        <v>0</v>
      </c>
      <c r="AF7" s="1">
        <f>COUNTIF('Data Sets'!O2:O63, "Yes/No")</f>
        <v>0</v>
      </c>
      <c r="AG7" s="1">
        <f>COUNTIF('Data Sets'!P2:P63, "Yes/No")</f>
        <v>0</v>
      </c>
      <c r="AH7" s="1">
        <f>COUNTIF('Data Sets'!Q2:Q63, "Yes/No")</f>
        <v>1</v>
      </c>
    </row>
    <row r="8" spans="1:34" ht="14.4" x14ac:dyDescent="0.3">
      <c r="A8" s="3" t="s">
        <v>48</v>
      </c>
      <c r="B8" s="13" t="s">
        <v>52</v>
      </c>
      <c r="C8" s="3" t="s">
        <v>189</v>
      </c>
      <c r="D8" s="3" t="s">
        <v>35</v>
      </c>
      <c r="E8" s="3" t="s">
        <v>35</v>
      </c>
      <c r="F8" s="3" t="s">
        <v>38</v>
      </c>
      <c r="G8" s="3" t="s">
        <v>38</v>
      </c>
      <c r="H8" s="3" t="s">
        <v>38</v>
      </c>
      <c r="I8" s="3" t="s">
        <v>38</v>
      </c>
      <c r="J8" s="3" t="s">
        <v>38</v>
      </c>
      <c r="K8" s="3" t="s">
        <v>38</v>
      </c>
      <c r="L8" s="3" t="s">
        <v>38</v>
      </c>
      <c r="M8" s="3" t="s">
        <v>38</v>
      </c>
      <c r="N8" s="3" t="s">
        <v>38</v>
      </c>
      <c r="O8" s="3" t="s">
        <v>38</v>
      </c>
      <c r="P8" s="3" t="s">
        <v>38</v>
      </c>
      <c r="Q8" s="3" t="s">
        <v>38</v>
      </c>
      <c r="R8" s="3" t="s">
        <v>34</v>
      </c>
      <c r="T8" s="1" t="s">
        <v>38</v>
      </c>
      <c r="U8" s="1">
        <f>COUNTIF('Data Sets'!D2:D63, "N.A.")</f>
        <v>0</v>
      </c>
      <c r="V8" s="1">
        <f>COUNTIF('Data Sets'!E2:E63, "N.A.")</f>
        <v>3</v>
      </c>
      <c r="W8" s="1">
        <f>COUNTIF('Data Sets'!F2:F63, "N.A.")</f>
        <v>20</v>
      </c>
      <c r="X8" s="1">
        <f>COUNTIF('Data Sets'!G2:G63, "N.A.")</f>
        <v>20</v>
      </c>
      <c r="Y8" s="1">
        <f>COUNTIF('Data Sets'!H2:H63, "N.A.")</f>
        <v>16</v>
      </c>
      <c r="Z8" s="1">
        <f>COUNTIF('Data Sets'!I2:I63, "N.A.")</f>
        <v>20</v>
      </c>
      <c r="AA8" s="1">
        <f>COUNTIF('Data Sets'!J2:J63, "N.A.")</f>
        <v>20</v>
      </c>
      <c r="AB8" s="1">
        <f>COUNTIF('Data Sets'!K2:K63, "N.A.")</f>
        <v>19</v>
      </c>
      <c r="AC8" s="1">
        <f>COUNTIF('Data Sets'!L2:L63, "N.A.")</f>
        <v>20</v>
      </c>
      <c r="AD8" s="1">
        <f>COUNTIF('Data Sets'!M2:M63, "N.A.")</f>
        <v>60</v>
      </c>
      <c r="AE8" s="1">
        <f>COUNTIF('Data Sets'!N2:N63, "N.A.")</f>
        <v>20</v>
      </c>
      <c r="AF8" s="1">
        <f>COUNTIF('Data Sets'!O2:O63, "N.A.")</f>
        <v>20</v>
      </c>
      <c r="AG8" s="1">
        <f>COUNTIF('Data Sets'!P2:P63, "N.A.")</f>
        <v>20</v>
      </c>
      <c r="AH8" s="1">
        <f>COUNTIF('Data Sets'!Q2:Q63, "N.A.")</f>
        <v>11</v>
      </c>
    </row>
    <row r="9" spans="1:34" x14ac:dyDescent="0.25">
      <c r="A9" s="4" t="s">
        <v>58</v>
      </c>
      <c r="B9" s="4" t="s">
        <v>50</v>
      </c>
      <c r="C9" s="4" t="s">
        <v>189</v>
      </c>
      <c r="D9" s="4" t="s">
        <v>35</v>
      </c>
      <c r="E9" s="4" t="s">
        <v>35</v>
      </c>
      <c r="F9" s="4" t="s">
        <v>38</v>
      </c>
      <c r="G9" s="4" t="s">
        <v>38</v>
      </c>
      <c r="H9" s="4" t="s">
        <v>38</v>
      </c>
      <c r="I9" s="4" t="s">
        <v>38</v>
      </c>
      <c r="J9" s="4" t="s">
        <v>38</v>
      </c>
      <c r="K9" s="4" t="s">
        <v>38</v>
      </c>
      <c r="L9" s="4" t="s">
        <v>38</v>
      </c>
      <c r="M9" s="4" t="s">
        <v>38</v>
      </c>
      <c r="N9" s="4" t="s">
        <v>38</v>
      </c>
      <c r="O9" s="4" t="s">
        <v>38</v>
      </c>
      <c r="P9" s="4" t="s">
        <v>38</v>
      </c>
      <c r="Q9" s="4" t="s">
        <v>38</v>
      </c>
      <c r="R9" s="4" t="s">
        <v>35</v>
      </c>
      <c r="T9" s="1" t="s">
        <v>104</v>
      </c>
      <c r="U9" s="1">
        <f>COUNTIF('Data Sets'!D2:D63, "unclear")</f>
        <v>0</v>
      </c>
      <c r="V9" s="1">
        <f>COUNTIF('Data Sets'!E2:E63, "unclear")</f>
        <v>3</v>
      </c>
      <c r="W9" s="1">
        <f>COUNTIF('Data Sets'!F2:F63, "unclear")</f>
        <v>0</v>
      </c>
      <c r="X9" s="1">
        <f>COUNTIF('Data Sets'!G2:G63, "unclear")</f>
        <v>0</v>
      </c>
      <c r="Y9" s="1">
        <f>COUNTIF('Data Sets'!H2:H63, "unclear")</f>
        <v>0</v>
      </c>
      <c r="Z9" s="1">
        <f>COUNTIF('Data Sets'!I2:I63, "unclear")</f>
        <v>0</v>
      </c>
      <c r="AA9" s="1">
        <f>COUNTIF('Data Sets'!J2:J63, "unclear")</f>
        <v>0</v>
      </c>
      <c r="AB9" s="1">
        <f>COUNTIF('Data Sets'!K2:K63, "unclear")</f>
        <v>0</v>
      </c>
      <c r="AC9" s="1">
        <f>COUNTIF('Data Sets'!L2:L63, "unclear")</f>
        <v>0</v>
      </c>
      <c r="AD9" s="1">
        <f>COUNTIF('Data Sets'!M2:M63, "unclear")</f>
        <v>0</v>
      </c>
      <c r="AE9" s="1">
        <f>COUNTIF('Data Sets'!N2:N63, "unclear")</f>
        <v>0</v>
      </c>
      <c r="AF9" s="1">
        <f>COUNTIF('Data Sets'!O2:O63, "unclear")</f>
        <v>0</v>
      </c>
      <c r="AG9" s="1">
        <f>COUNTIF('Data Sets'!P2:P63, "unclear")</f>
        <v>0</v>
      </c>
      <c r="AH9" s="1">
        <f>COUNTIF('Data Sets'!Q2:Q63, "unclear")</f>
        <v>0</v>
      </c>
    </row>
    <row r="10" spans="1:34" ht="14.4" x14ac:dyDescent="0.3">
      <c r="A10" s="3" t="s">
        <v>62</v>
      </c>
      <c r="B10" s="56" t="s">
        <v>595</v>
      </c>
      <c r="C10" s="3" t="s">
        <v>189</v>
      </c>
      <c r="D10" s="3" t="s">
        <v>35</v>
      </c>
      <c r="E10" s="3" t="s">
        <v>34</v>
      </c>
      <c r="F10" s="3" t="s">
        <v>34</v>
      </c>
      <c r="G10" s="3" t="s">
        <v>35</v>
      </c>
      <c r="H10" s="3" t="s">
        <v>55</v>
      </c>
      <c r="I10" s="3" t="s">
        <v>35</v>
      </c>
      <c r="J10" s="3" t="s">
        <v>35</v>
      </c>
      <c r="K10" s="3" t="s">
        <v>35</v>
      </c>
      <c r="L10" s="3" t="s">
        <v>35</v>
      </c>
      <c r="M10" s="3" t="s">
        <v>38</v>
      </c>
      <c r="N10" s="3" t="s">
        <v>35</v>
      </c>
      <c r="O10" s="3" t="s">
        <v>35</v>
      </c>
      <c r="P10" s="3" t="s">
        <v>35</v>
      </c>
      <c r="Q10" s="3" t="s">
        <v>34</v>
      </c>
      <c r="R10" s="3" t="s">
        <v>34</v>
      </c>
    </row>
    <row r="11" spans="1:34" ht="14.4" x14ac:dyDescent="0.3">
      <c r="A11" s="4" t="s">
        <v>64</v>
      </c>
      <c r="B11" s="12" t="s">
        <v>118</v>
      </c>
      <c r="C11" s="4" t="s">
        <v>189</v>
      </c>
      <c r="D11" s="4" t="s">
        <v>35</v>
      </c>
      <c r="E11" s="4" t="s">
        <v>34</v>
      </c>
      <c r="F11" s="4" t="s">
        <v>34</v>
      </c>
      <c r="G11" s="4" t="s">
        <v>35</v>
      </c>
      <c r="H11" s="4" t="s">
        <v>55</v>
      </c>
      <c r="I11" s="4" t="s">
        <v>35</v>
      </c>
      <c r="J11" s="4" t="s">
        <v>35</v>
      </c>
      <c r="K11" s="4" t="s">
        <v>34</v>
      </c>
      <c r="L11" s="4" t="s">
        <v>35</v>
      </c>
      <c r="M11" s="4" t="s">
        <v>38</v>
      </c>
      <c r="N11" s="4" t="s">
        <v>35</v>
      </c>
      <c r="O11" s="4" t="s">
        <v>35</v>
      </c>
      <c r="P11" s="4" t="s">
        <v>35</v>
      </c>
      <c r="Q11" s="4" t="s">
        <v>34</v>
      </c>
      <c r="R11" s="4" t="s">
        <v>34</v>
      </c>
    </row>
    <row r="12" spans="1:34" ht="14.4" x14ac:dyDescent="0.3">
      <c r="A12" s="3" t="s">
        <v>66</v>
      </c>
      <c r="B12" s="9" t="s">
        <v>566</v>
      </c>
      <c r="C12" s="3" t="s">
        <v>189</v>
      </c>
      <c r="D12" s="3" t="s">
        <v>34</v>
      </c>
      <c r="E12" s="3" t="s">
        <v>34</v>
      </c>
      <c r="F12" s="3" t="s">
        <v>34</v>
      </c>
      <c r="G12" s="3" t="s">
        <v>35</v>
      </c>
      <c r="H12" s="3" t="s">
        <v>55</v>
      </c>
      <c r="I12" s="3" t="s">
        <v>34</v>
      </c>
      <c r="J12" s="3" t="s">
        <v>35</v>
      </c>
      <c r="K12" s="3" t="s">
        <v>35</v>
      </c>
      <c r="L12" s="3" t="s">
        <v>35</v>
      </c>
      <c r="M12" s="3" t="s">
        <v>38</v>
      </c>
      <c r="N12" s="3" t="s">
        <v>35</v>
      </c>
      <c r="O12" s="3" t="s">
        <v>35</v>
      </c>
      <c r="P12" s="3" t="s">
        <v>35</v>
      </c>
      <c r="Q12" s="3" t="s">
        <v>34</v>
      </c>
      <c r="R12" s="3" t="s">
        <v>34</v>
      </c>
    </row>
    <row r="13" spans="1:34" ht="14.4" x14ac:dyDescent="0.3">
      <c r="A13" s="4" t="s">
        <v>92</v>
      </c>
      <c r="B13" s="8" t="s">
        <v>117</v>
      </c>
      <c r="C13" s="4" t="s">
        <v>189</v>
      </c>
      <c r="D13" s="4" t="s">
        <v>35</v>
      </c>
      <c r="E13" s="4" t="s">
        <v>34</v>
      </c>
      <c r="F13" s="4" t="s">
        <v>34</v>
      </c>
      <c r="G13" s="4" t="s">
        <v>35</v>
      </c>
      <c r="H13" s="4" t="s">
        <v>36</v>
      </c>
      <c r="I13" s="4" t="s">
        <v>35</v>
      </c>
      <c r="J13" s="4" t="s">
        <v>35</v>
      </c>
      <c r="K13" s="4" t="s">
        <v>35</v>
      </c>
      <c r="L13" s="4" t="s">
        <v>35</v>
      </c>
      <c r="M13" s="4" t="s">
        <v>38</v>
      </c>
      <c r="N13" s="4" t="s">
        <v>35</v>
      </c>
      <c r="O13" s="4" t="s">
        <v>35</v>
      </c>
      <c r="P13" s="4" t="s">
        <v>35</v>
      </c>
      <c r="Q13" s="4" t="s">
        <v>34</v>
      </c>
      <c r="R13" s="4" t="s">
        <v>34</v>
      </c>
    </row>
    <row r="14" spans="1:34" ht="14.4" x14ac:dyDescent="0.3">
      <c r="A14" s="3" t="s">
        <v>70</v>
      </c>
      <c r="B14" s="9" t="s">
        <v>596</v>
      </c>
      <c r="C14" s="13" t="s">
        <v>80</v>
      </c>
      <c r="D14" s="3" t="s">
        <v>35</v>
      </c>
      <c r="E14" s="3" t="s">
        <v>34</v>
      </c>
      <c r="F14" s="3" t="s">
        <v>34</v>
      </c>
      <c r="G14" s="3" t="s">
        <v>35</v>
      </c>
      <c r="H14" s="3" t="s">
        <v>36</v>
      </c>
      <c r="I14" s="3" t="s">
        <v>35</v>
      </c>
      <c r="J14" s="3" t="s">
        <v>35</v>
      </c>
      <c r="K14" s="3" t="s">
        <v>34</v>
      </c>
      <c r="L14" s="3" t="s">
        <v>35</v>
      </c>
      <c r="M14" s="3" t="s">
        <v>38</v>
      </c>
      <c r="N14" s="3" t="s">
        <v>35</v>
      </c>
      <c r="O14" s="3" t="s">
        <v>35</v>
      </c>
      <c r="P14" s="3" t="s">
        <v>35</v>
      </c>
      <c r="Q14" s="3" t="s">
        <v>34</v>
      </c>
      <c r="R14" s="3" t="s">
        <v>34</v>
      </c>
    </row>
    <row r="15" spans="1:34" ht="14.4" x14ac:dyDescent="0.3">
      <c r="A15" s="4" t="s">
        <v>73</v>
      </c>
      <c r="B15" s="12" t="s">
        <v>71</v>
      </c>
      <c r="C15" s="4" t="s">
        <v>72</v>
      </c>
      <c r="D15" s="4" t="s">
        <v>35</v>
      </c>
      <c r="E15" s="4" t="s">
        <v>34</v>
      </c>
      <c r="F15" s="4" t="s">
        <v>38</v>
      </c>
      <c r="G15" s="4" t="s">
        <v>38</v>
      </c>
      <c r="H15" s="4" t="s">
        <v>562</v>
      </c>
      <c r="I15" s="4" t="s">
        <v>38</v>
      </c>
      <c r="J15" s="4" t="s">
        <v>38</v>
      </c>
      <c r="K15" s="4" t="s">
        <v>38</v>
      </c>
      <c r="L15" s="4" t="s">
        <v>38</v>
      </c>
      <c r="M15" s="4" t="s">
        <v>38</v>
      </c>
      <c r="N15" s="4" t="s">
        <v>38</v>
      </c>
      <c r="O15" s="4" t="s">
        <v>38</v>
      </c>
      <c r="P15" s="4" t="s">
        <v>38</v>
      </c>
      <c r="Q15" s="4" t="s">
        <v>38</v>
      </c>
      <c r="R15" s="4" t="s">
        <v>34</v>
      </c>
    </row>
    <row r="16" spans="1:34" ht="14.4" x14ac:dyDescent="0.3">
      <c r="A16" s="3" t="s">
        <v>74</v>
      </c>
      <c r="B16" s="13" t="s">
        <v>75</v>
      </c>
      <c r="C16" s="3" t="s">
        <v>76</v>
      </c>
      <c r="D16" s="3" t="s">
        <v>35</v>
      </c>
      <c r="E16" s="3" t="s">
        <v>34</v>
      </c>
      <c r="F16" s="3" t="s">
        <v>38</v>
      </c>
      <c r="G16" s="3" t="s">
        <v>38</v>
      </c>
      <c r="H16" s="3" t="s">
        <v>562</v>
      </c>
      <c r="I16" s="3" t="s">
        <v>38</v>
      </c>
      <c r="J16" s="3" t="s">
        <v>38</v>
      </c>
      <c r="K16" s="3" t="s">
        <v>38</v>
      </c>
      <c r="L16" s="3" t="s">
        <v>38</v>
      </c>
      <c r="M16" s="3" t="s">
        <v>38</v>
      </c>
      <c r="N16" s="3" t="s">
        <v>38</v>
      </c>
      <c r="O16" s="3" t="s">
        <v>38</v>
      </c>
      <c r="P16" s="3" t="s">
        <v>38</v>
      </c>
      <c r="Q16" s="3" t="s">
        <v>38</v>
      </c>
      <c r="R16" s="3" t="s">
        <v>34</v>
      </c>
    </row>
    <row r="17" spans="1:18" ht="14.4" x14ac:dyDescent="0.3">
      <c r="A17" s="4" t="s">
        <v>77</v>
      </c>
      <c r="B17" s="12" t="s">
        <v>78</v>
      </c>
      <c r="C17" s="4" t="s">
        <v>79</v>
      </c>
      <c r="D17" s="4" t="s">
        <v>35</v>
      </c>
      <c r="E17" s="4" t="s">
        <v>34</v>
      </c>
      <c r="F17" s="4" t="s">
        <v>38</v>
      </c>
      <c r="G17" s="4" t="s">
        <v>38</v>
      </c>
      <c r="H17" s="4" t="s">
        <v>562</v>
      </c>
      <c r="I17" s="4" t="s">
        <v>38</v>
      </c>
      <c r="J17" s="4" t="s">
        <v>38</v>
      </c>
      <c r="K17" s="4" t="s">
        <v>38</v>
      </c>
      <c r="L17" s="4" t="s">
        <v>38</v>
      </c>
      <c r="M17" s="4" t="s">
        <v>38</v>
      </c>
      <c r="N17" s="4" t="s">
        <v>38</v>
      </c>
      <c r="O17" s="4" t="s">
        <v>38</v>
      </c>
      <c r="P17" s="4" t="s">
        <v>38</v>
      </c>
      <c r="Q17" s="4" t="s">
        <v>38</v>
      </c>
      <c r="R17" s="4" t="s">
        <v>34</v>
      </c>
    </row>
    <row r="18" spans="1:18" ht="14.4" x14ac:dyDescent="0.3">
      <c r="A18" s="3" t="s">
        <v>81</v>
      </c>
      <c r="B18" s="13" t="s">
        <v>568</v>
      </c>
      <c r="C18" s="3" t="s">
        <v>189</v>
      </c>
      <c r="D18" s="3" t="s">
        <v>35</v>
      </c>
      <c r="E18" s="3" t="s">
        <v>34</v>
      </c>
      <c r="F18" s="3" t="s">
        <v>34</v>
      </c>
      <c r="G18" s="3" t="s">
        <v>35</v>
      </c>
      <c r="H18" s="3" t="s">
        <v>55</v>
      </c>
      <c r="I18" s="3" t="s">
        <v>34</v>
      </c>
      <c r="J18" s="3" t="s">
        <v>35</v>
      </c>
      <c r="K18" s="3" t="s">
        <v>34</v>
      </c>
      <c r="L18" s="3" t="s">
        <v>34</v>
      </c>
      <c r="M18" s="3" t="s">
        <v>38</v>
      </c>
      <c r="N18" s="3" t="s">
        <v>34</v>
      </c>
      <c r="O18" s="3" t="s">
        <v>34</v>
      </c>
      <c r="P18" s="3" t="s">
        <v>34</v>
      </c>
      <c r="Q18" s="3" t="s">
        <v>34</v>
      </c>
      <c r="R18" s="3" t="s">
        <v>34</v>
      </c>
    </row>
    <row r="19" spans="1:18" ht="14.4" x14ac:dyDescent="0.3">
      <c r="A19" s="4" t="s">
        <v>85</v>
      </c>
      <c r="B19" s="12" t="s">
        <v>82</v>
      </c>
      <c r="C19" s="4" t="s">
        <v>83</v>
      </c>
      <c r="D19" s="4" t="s">
        <v>35</v>
      </c>
      <c r="E19" s="4" t="s">
        <v>34</v>
      </c>
      <c r="F19" s="4" t="s">
        <v>38</v>
      </c>
      <c r="G19" s="4" t="s">
        <v>38</v>
      </c>
      <c r="H19" s="4" t="s">
        <v>562</v>
      </c>
      <c r="I19" s="4" t="s">
        <v>38</v>
      </c>
      <c r="J19" s="4" t="s">
        <v>38</v>
      </c>
      <c r="K19" s="4" t="s">
        <v>34</v>
      </c>
      <c r="L19" s="4" t="s">
        <v>38</v>
      </c>
      <c r="M19" s="4" t="s">
        <v>38</v>
      </c>
      <c r="N19" s="4" t="s">
        <v>38</v>
      </c>
      <c r="O19" s="4" t="s">
        <v>38</v>
      </c>
      <c r="P19" s="4" t="s">
        <v>38</v>
      </c>
      <c r="Q19" s="4" t="s">
        <v>38</v>
      </c>
      <c r="R19" s="4" t="s">
        <v>34</v>
      </c>
    </row>
    <row r="20" spans="1:18" ht="14.4" x14ac:dyDescent="0.3">
      <c r="A20" s="3" t="s">
        <v>86</v>
      </c>
      <c r="B20" s="13" t="s">
        <v>84</v>
      </c>
      <c r="C20" s="3" t="s">
        <v>87</v>
      </c>
      <c r="D20" s="3" t="s">
        <v>35</v>
      </c>
      <c r="E20" s="3" t="s">
        <v>38</v>
      </c>
      <c r="F20" s="3" t="s">
        <v>38</v>
      </c>
      <c r="G20" s="3" t="s">
        <v>38</v>
      </c>
      <c r="H20" s="3" t="s">
        <v>38</v>
      </c>
      <c r="I20" s="3" t="s">
        <v>38</v>
      </c>
      <c r="J20" s="3" t="s">
        <v>38</v>
      </c>
      <c r="K20" s="3" t="s">
        <v>38</v>
      </c>
      <c r="L20" s="3" t="s">
        <v>38</v>
      </c>
      <c r="M20" s="3" t="s">
        <v>38</v>
      </c>
      <c r="N20" s="3" t="s">
        <v>38</v>
      </c>
      <c r="O20" s="3" t="s">
        <v>38</v>
      </c>
      <c r="P20" s="3" t="s">
        <v>38</v>
      </c>
      <c r="Q20" s="3" t="s">
        <v>34</v>
      </c>
      <c r="R20" s="3" t="s">
        <v>34</v>
      </c>
    </row>
    <row r="21" spans="1:18" ht="14.4" x14ac:dyDescent="0.3">
      <c r="A21" s="4" t="s">
        <v>89</v>
      </c>
      <c r="B21" s="12" t="s">
        <v>565</v>
      </c>
      <c r="C21" s="4" t="s">
        <v>189</v>
      </c>
      <c r="D21" s="4" t="s">
        <v>34</v>
      </c>
      <c r="E21" s="4" t="s">
        <v>35</v>
      </c>
      <c r="F21" s="4" t="s">
        <v>38</v>
      </c>
      <c r="G21" s="4" t="s">
        <v>38</v>
      </c>
      <c r="H21" s="4" t="s">
        <v>38</v>
      </c>
      <c r="I21" s="4" t="s">
        <v>38</v>
      </c>
      <c r="J21" s="4" t="s">
        <v>38</v>
      </c>
      <c r="K21" s="4" t="s">
        <v>38</v>
      </c>
      <c r="L21" s="4" t="s">
        <v>38</v>
      </c>
      <c r="M21" s="4" t="s">
        <v>38</v>
      </c>
      <c r="N21" s="4" t="s">
        <v>38</v>
      </c>
      <c r="O21" s="4" t="s">
        <v>38</v>
      </c>
      <c r="P21" s="4" t="s">
        <v>38</v>
      </c>
      <c r="Q21" s="4" t="s">
        <v>34</v>
      </c>
      <c r="R21" s="4" t="s">
        <v>34</v>
      </c>
    </row>
    <row r="22" spans="1:18" ht="14.4" x14ac:dyDescent="0.3">
      <c r="A22" s="3" t="s">
        <v>91</v>
      </c>
      <c r="B22" s="13" t="s">
        <v>93</v>
      </c>
      <c r="C22" s="3" t="s">
        <v>189</v>
      </c>
      <c r="D22" s="3" t="s">
        <v>34</v>
      </c>
      <c r="E22" s="3" t="s">
        <v>34</v>
      </c>
      <c r="F22" s="3" t="s">
        <v>34</v>
      </c>
      <c r="G22" s="3" t="s">
        <v>35</v>
      </c>
      <c r="H22" s="3" t="s">
        <v>36</v>
      </c>
      <c r="I22" s="3" t="s">
        <v>35</v>
      </c>
      <c r="J22" s="3" t="s">
        <v>35</v>
      </c>
      <c r="K22" s="3" t="s">
        <v>35</v>
      </c>
      <c r="L22" s="3" t="s">
        <v>35</v>
      </c>
      <c r="M22" s="3" t="s">
        <v>38</v>
      </c>
      <c r="N22" s="3" t="s">
        <v>35</v>
      </c>
      <c r="O22" s="3" t="s">
        <v>35</v>
      </c>
      <c r="P22" s="3" t="s">
        <v>35</v>
      </c>
      <c r="Q22" s="3" t="s">
        <v>34</v>
      </c>
      <c r="R22" s="3" t="s">
        <v>34</v>
      </c>
    </row>
    <row r="23" spans="1:18" ht="14.4" x14ac:dyDescent="0.3">
      <c r="A23" s="4" t="s">
        <v>96</v>
      </c>
      <c r="B23" s="12" t="s">
        <v>97</v>
      </c>
      <c r="C23" s="12" t="s">
        <v>98</v>
      </c>
      <c r="D23" s="4" t="s">
        <v>35</v>
      </c>
      <c r="E23" s="4" t="s">
        <v>34</v>
      </c>
      <c r="F23" s="4" t="s">
        <v>35</v>
      </c>
      <c r="G23" s="4" t="s">
        <v>34</v>
      </c>
      <c r="H23" s="4" t="s">
        <v>55</v>
      </c>
      <c r="I23" s="4" t="s">
        <v>35</v>
      </c>
      <c r="J23" s="4" t="s">
        <v>35</v>
      </c>
      <c r="K23" s="4" t="s">
        <v>35</v>
      </c>
      <c r="L23" s="4" t="s">
        <v>35</v>
      </c>
      <c r="M23" s="4" t="s">
        <v>38</v>
      </c>
      <c r="N23" s="4" t="s">
        <v>35</v>
      </c>
      <c r="O23" s="4" t="s">
        <v>35</v>
      </c>
      <c r="P23" s="4" t="s">
        <v>35</v>
      </c>
      <c r="Q23" s="4" t="s">
        <v>34</v>
      </c>
      <c r="R23" s="4" t="s">
        <v>34</v>
      </c>
    </row>
    <row r="24" spans="1:18" ht="14.4" x14ac:dyDescent="0.3">
      <c r="A24" s="15" t="s">
        <v>99</v>
      </c>
      <c r="B24" s="13" t="s">
        <v>597</v>
      </c>
      <c r="C24" s="3" t="s">
        <v>189</v>
      </c>
      <c r="D24" s="3" t="s">
        <v>35</v>
      </c>
      <c r="E24" s="3" t="s">
        <v>34</v>
      </c>
      <c r="F24" s="3" t="s">
        <v>34</v>
      </c>
      <c r="G24" s="3" t="s">
        <v>35</v>
      </c>
      <c r="H24" s="3" t="s">
        <v>55</v>
      </c>
      <c r="I24" s="3" t="s">
        <v>35</v>
      </c>
      <c r="J24" s="3" t="s">
        <v>35</v>
      </c>
      <c r="K24" s="3" t="s">
        <v>35</v>
      </c>
      <c r="L24" s="3" t="s">
        <v>35</v>
      </c>
      <c r="M24" s="3" t="s">
        <v>38</v>
      </c>
      <c r="N24" s="3" t="s">
        <v>35</v>
      </c>
      <c r="O24" s="3" t="s">
        <v>35</v>
      </c>
      <c r="P24" s="3" t="s">
        <v>35</v>
      </c>
      <c r="Q24" s="3" t="s">
        <v>34</v>
      </c>
      <c r="R24" s="3" t="s">
        <v>34</v>
      </c>
    </row>
    <row r="25" spans="1:18" ht="14.4" x14ac:dyDescent="0.3">
      <c r="A25" s="16" t="s">
        <v>100</v>
      </c>
      <c r="B25" s="12" t="s">
        <v>101</v>
      </c>
      <c r="C25" s="4" t="s">
        <v>189</v>
      </c>
      <c r="D25" s="4" t="s">
        <v>35</v>
      </c>
      <c r="E25" s="4" t="s">
        <v>34</v>
      </c>
      <c r="F25" s="4" t="s">
        <v>34</v>
      </c>
      <c r="G25" s="4" t="s">
        <v>35</v>
      </c>
      <c r="H25" s="4" t="s">
        <v>55</v>
      </c>
      <c r="I25" s="4" t="s">
        <v>35</v>
      </c>
      <c r="J25" s="4" t="s">
        <v>35</v>
      </c>
      <c r="K25" s="4" t="s">
        <v>35</v>
      </c>
      <c r="L25" s="4" t="s">
        <v>35</v>
      </c>
      <c r="M25" s="4" t="s">
        <v>38</v>
      </c>
      <c r="N25" s="4" t="s">
        <v>35</v>
      </c>
      <c r="O25" s="4" t="s">
        <v>35</v>
      </c>
      <c r="P25" s="4" t="s">
        <v>35</v>
      </c>
      <c r="Q25" s="4" t="s">
        <v>34</v>
      </c>
      <c r="R25" s="4" t="s">
        <v>34</v>
      </c>
    </row>
    <row r="26" spans="1:18" ht="14.4" x14ac:dyDescent="0.3">
      <c r="A26" s="3" t="s">
        <v>102</v>
      </c>
      <c r="B26" s="13" t="s">
        <v>603</v>
      </c>
      <c r="C26" s="3" t="s">
        <v>189</v>
      </c>
      <c r="D26" s="3" t="s">
        <v>35</v>
      </c>
      <c r="E26" s="3" t="s">
        <v>34</v>
      </c>
      <c r="F26" s="3" t="s">
        <v>34</v>
      </c>
      <c r="G26" s="3" t="s">
        <v>35</v>
      </c>
      <c r="H26" s="3" t="s">
        <v>55</v>
      </c>
      <c r="I26" s="3" t="s">
        <v>35</v>
      </c>
      <c r="J26" s="3" t="s">
        <v>35</v>
      </c>
      <c r="K26" s="3" t="s">
        <v>35</v>
      </c>
      <c r="L26" s="3" t="s">
        <v>35</v>
      </c>
      <c r="M26" s="3" t="s">
        <v>38</v>
      </c>
      <c r="N26" s="3" t="s">
        <v>34</v>
      </c>
      <c r="O26" s="3" t="s">
        <v>34</v>
      </c>
      <c r="P26" s="3" t="s">
        <v>34</v>
      </c>
      <c r="Q26" s="3" t="s">
        <v>34</v>
      </c>
      <c r="R26" s="3" t="s">
        <v>34</v>
      </c>
    </row>
    <row r="27" spans="1:18" ht="14.4" x14ac:dyDescent="0.25">
      <c r="A27" s="4" t="s">
        <v>106</v>
      </c>
      <c r="B27" s="14" t="s">
        <v>107</v>
      </c>
      <c r="C27" s="4" t="s">
        <v>189</v>
      </c>
      <c r="D27" s="4" t="s">
        <v>35</v>
      </c>
      <c r="E27" s="4" t="s">
        <v>34</v>
      </c>
      <c r="F27" s="4" t="s">
        <v>34</v>
      </c>
      <c r="G27" s="4" t="s">
        <v>35</v>
      </c>
      <c r="H27" s="4" t="s">
        <v>55</v>
      </c>
      <c r="I27" s="4" t="s">
        <v>35</v>
      </c>
      <c r="J27" s="4" t="s">
        <v>35</v>
      </c>
      <c r="K27" s="4" t="s">
        <v>35</v>
      </c>
      <c r="L27" s="4" t="s">
        <v>35</v>
      </c>
      <c r="M27" s="4" t="s">
        <v>38</v>
      </c>
      <c r="N27" s="4" t="s">
        <v>35</v>
      </c>
      <c r="O27" s="4" t="s">
        <v>35</v>
      </c>
      <c r="P27" s="4" t="s">
        <v>35</v>
      </c>
      <c r="Q27" s="4" t="s">
        <v>34</v>
      </c>
      <c r="R27" s="4" t="s">
        <v>34</v>
      </c>
    </row>
    <row r="28" spans="1:18" ht="14.4" x14ac:dyDescent="0.3">
      <c r="A28" s="3" t="s">
        <v>109</v>
      </c>
      <c r="B28" s="13" t="s">
        <v>116</v>
      </c>
      <c r="C28" s="3" t="s">
        <v>110</v>
      </c>
      <c r="D28" s="3" t="s">
        <v>35</v>
      </c>
      <c r="E28" s="3" t="s">
        <v>104</v>
      </c>
      <c r="F28" s="3" t="s">
        <v>38</v>
      </c>
      <c r="G28" s="3" t="s">
        <v>38</v>
      </c>
      <c r="H28" s="3" t="s">
        <v>38</v>
      </c>
      <c r="I28" s="3" t="s">
        <v>38</v>
      </c>
      <c r="J28" s="3" t="s">
        <v>38</v>
      </c>
      <c r="K28" s="3" t="s">
        <v>38</v>
      </c>
      <c r="L28" s="3" t="s">
        <v>38</v>
      </c>
      <c r="M28" s="3" t="s">
        <v>38</v>
      </c>
      <c r="N28" s="3" t="s">
        <v>38</v>
      </c>
      <c r="O28" s="3" t="s">
        <v>38</v>
      </c>
      <c r="P28" s="3" t="s">
        <v>38</v>
      </c>
      <c r="Q28" s="3" t="s">
        <v>34</v>
      </c>
      <c r="R28" s="3" t="s">
        <v>34</v>
      </c>
    </row>
    <row r="29" spans="1:18" ht="14.4" x14ac:dyDescent="0.3">
      <c r="A29" s="4" t="s">
        <v>110</v>
      </c>
      <c r="B29" s="12" t="s">
        <v>111</v>
      </c>
      <c r="C29" s="4" t="s">
        <v>148</v>
      </c>
      <c r="D29" s="4" t="s">
        <v>35</v>
      </c>
      <c r="E29" s="4" t="s">
        <v>38</v>
      </c>
      <c r="F29" s="4" t="s">
        <v>38</v>
      </c>
      <c r="G29" s="4" t="s">
        <v>38</v>
      </c>
      <c r="H29" s="4" t="s">
        <v>38</v>
      </c>
      <c r="I29" s="4" t="s">
        <v>38</v>
      </c>
      <c r="J29" s="4" t="s">
        <v>38</v>
      </c>
      <c r="K29" s="4" t="s">
        <v>38</v>
      </c>
      <c r="L29" s="4" t="s">
        <v>38</v>
      </c>
      <c r="M29" s="4" t="s">
        <v>38</v>
      </c>
      <c r="N29" s="4" t="s">
        <v>38</v>
      </c>
      <c r="O29" s="4" t="s">
        <v>38</v>
      </c>
      <c r="P29" s="4" t="s">
        <v>38</v>
      </c>
      <c r="Q29" s="4" t="s">
        <v>35</v>
      </c>
      <c r="R29" s="4" t="s">
        <v>35</v>
      </c>
    </row>
    <row r="30" spans="1:18" ht="14.4" x14ac:dyDescent="0.3">
      <c r="A30" s="3" t="s">
        <v>114</v>
      </c>
      <c r="B30" s="13" t="s">
        <v>115</v>
      </c>
      <c r="C30" s="3" t="s">
        <v>119</v>
      </c>
      <c r="D30" s="3" t="s">
        <v>35</v>
      </c>
      <c r="E30" s="3" t="s">
        <v>34</v>
      </c>
      <c r="F30" s="3" t="s">
        <v>34</v>
      </c>
      <c r="G30" s="3" t="s">
        <v>35</v>
      </c>
      <c r="H30" s="3" t="s">
        <v>55</v>
      </c>
      <c r="I30" s="3" t="s">
        <v>35</v>
      </c>
      <c r="J30" s="3" t="s">
        <v>35</v>
      </c>
      <c r="K30" s="3" t="s">
        <v>35</v>
      </c>
      <c r="L30" s="3" t="s">
        <v>35</v>
      </c>
      <c r="M30" s="3" t="s">
        <v>38</v>
      </c>
      <c r="N30" s="3" t="s">
        <v>35</v>
      </c>
      <c r="O30" s="3" t="s">
        <v>35</v>
      </c>
      <c r="P30" s="3" t="s">
        <v>35</v>
      </c>
      <c r="Q30" s="3" t="s">
        <v>34</v>
      </c>
      <c r="R30" s="3" t="s">
        <v>34</v>
      </c>
    </row>
    <row r="31" spans="1:18" ht="14.4" x14ac:dyDescent="0.3">
      <c r="A31" s="4" t="s">
        <v>121</v>
      </c>
      <c r="B31" s="12" t="s">
        <v>122</v>
      </c>
      <c r="C31" s="4" t="s">
        <v>189</v>
      </c>
      <c r="D31" s="4" t="s">
        <v>34</v>
      </c>
      <c r="E31" s="4" t="s">
        <v>34</v>
      </c>
      <c r="F31" s="4" t="s">
        <v>34</v>
      </c>
      <c r="G31" s="4" t="s">
        <v>35</v>
      </c>
      <c r="H31" s="4" t="s">
        <v>55</v>
      </c>
      <c r="I31" s="4" t="s">
        <v>35</v>
      </c>
      <c r="J31" s="4" t="s">
        <v>35</v>
      </c>
      <c r="K31" s="4" t="s">
        <v>35</v>
      </c>
      <c r="L31" s="4" t="s">
        <v>35</v>
      </c>
      <c r="M31" s="4" t="s">
        <v>38</v>
      </c>
      <c r="N31" s="4" t="s">
        <v>35</v>
      </c>
      <c r="O31" s="4" t="s">
        <v>35</v>
      </c>
      <c r="P31" s="4" t="s">
        <v>35</v>
      </c>
      <c r="Q31" s="4" t="s">
        <v>34</v>
      </c>
      <c r="R31" s="4" t="s">
        <v>34</v>
      </c>
    </row>
    <row r="32" spans="1:18" ht="14.4" x14ac:dyDescent="0.3">
      <c r="A32" s="3" t="s">
        <v>125</v>
      </c>
      <c r="B32" s="13" t="s">
        <v>131</v>
      </c>
      <c r="C32" s="3" t="s">
        <v>132</v>
      </c>
      <c r="D32" s="3" t="s">
        <v>34</v>
      </c>
      <c r="E32" s="3" t="s">
        <v>34</v>
      </c>
      <c r="F32" s="3" t="s">
        <v>34</v>
      </c>
      <c r="G32" s="3" t="s">
        <v>35</v>
      </c>
      <c r="H32" s="3" t="s">
        <v>134</v>
      </c>
      <c r="I32" s="3" t="s">
        <v>35</v>
      </c>
      <c r="J32" s="3" t="s">
        <v>35</v>
      </c>
      <c r="K32" s="3" t="s">
        <v>35</v>
      </c>
      <c r="L32" s="3" t="s">
        <v>35</v>
      </c>
      <c r="M32" s="3" t="s">
        <v>38</v>
      </c>
      <c r="N32" s="3" t="s">
        <v>35</v>
      </c>
      <c r="O32" s="3" t="s">
        <v>35</v>
      </c>
      <c r="P32" s="3" t="s">
        <v>35</v>
      </c>
      <c r="Q32" s="3" t="s">
        <v>34</v>
      </c>
      <c r="R32" s="3" t="s">
        <v>34</v>
      </c>
    </row>
    <row r="33" spans="1:18" ht="14.4" x14ac:dyDescent="0.3">
      <c r="A33" s="4" t="s">
        <v>126</v>
      </c>
      <c r="B33" s="12" t="s">
        <v>133</v>
      </c>
      <c r="C33" s="12" t="s">
        <v>125</v>
      </c>
      <c r="D33" s="4" t="s">
        <v>34</v>
      </c>
      <c r="E33" s="4" t="s">
        <v>34</v>
      </c>
      <c r="F33" s="4" t="s">
        <v>34</v>
      </c>
      <c r="G33" s="4" t="s">
        <v>34</v>
      </c>
      <c r="H33" s="4" t="s">
        <v>134</v>
      </c>
      <c r="I33" s="4" t="s">
        <v>35</v>
      </c>
      <c r="J33" s="4" t="s">
        <v>35</v>
      </c>
      <c r="K33" s="4" t="s">
        <v>35</v>
      </c>
      <c r="L33" s="4" t="s">
        <v>35</v>
      </c>
      <c r="M33" s="4" t="s">
        <v>38</v>
      </c>
      <c r="N33" s="4" t="s">
        <v>35</v>
      </c>
      <c r="O33" s="4" t="s">
        <v>35</v>
      </c>
      <c r="P33" s="4" t="s">
        <v>35</v>
      </c>
      <c r="Q33" s="4" t="s">
        <v>34</v>
      </c>
      <c r="R33" s="4" t="s">
        <v>34</v>
      </c>
    </row>
    <row r="34" spans="1:18" ht="14.4" x14ac:dyDescent="0.3">
      <c r="A34" s="3" t="s">
        <v>127</v>
      </c>
      <c r="B34" s="13" t="s">
        <v>135</v>
      </c>
      <c r="C34" s="3" t="s">
        <v>136</v>
      </c>
      <c r="D34" s="3" t="s">
        <v>34</v>
      </c>
      <c r="E34" s="3" t="s">
        <v>34</v>
      </c>
      <c r="F34" s="3" t="s">
        <v>34</v>
      </c>
      <c r="G34" s="3" t="s">
        <v>35</v>
      </c>
      <c r="H34" s="3" t="s">
        <v>134</v>
      </c>
      <c r="I34" s="3" t="s">
        <v>35</v>
      </c>
      <c r="J34" s="3" t="s">
        <v>35</v>
      </c>
      <c r="K34" s="3" t="s">
        <v>35</v>
      </c>
      <c r="L34" s="3" t="s">
        <v>35</v>
      </c>
      <c r="M34" s="3" t="s">
        <v>38</v>
      </c>
      <c r="N34" s="3" t="s">
        <v>35</v>
      </c>
      <c r="O34" s="3" t="s">
        <v>35</v>
      </c>
      <c r="P34" s="3" t="s">
        <v>35</v>
      </c>
      <c r="Q34" s="3" t="s">
        <v>34</v>
      </c>
      <c r="R34" s="3" t="s">
        <v>34</v>
      </c>
    </row>
    <row r="35" spans="1:18" ht="14.4" x14ac:dyDescent="0.3">
      <c r="A35" s="4" t="s">
        <v>128</v>
      </c>
      <c r="B35" s="12" t="s">
        <v>137</v>
      </c>
      <c r="C35" s="12" t="s">
        <v>138</v>
      </c>
      <c r="D35" s="4" t="s">
        <v>34</v>
      </c>
      <c r="E35" s="4" t="s">
        <v>34</v>
      </c>
      <c r="F35" s="4" t="s">
        <v>34</v>
      </c>
      <c r="G35" s="4" t="s">
        <v>34</v>
      </c>
      <c r="H35" s="4" t="s">
        <v>134</v>
      </c>
      <c r="I35" s="4" t="s">
        <v>35</v>
      </c>
      <c r="J35" s="4" t="s">
        <v>35</v>
      </c>
      <c r="K35" s="4" t="s">
        <v>35</v>
      </c>
      <c r="L35" s="4" t="s">
        <v>35</v>
      </c>
      <c r="M35" s="4" t="s">
        <v>38</v>
      </c>
      <c r="N35" s="4" t="s">
        <v>35</v>
      </c>
      <c r="O35" s="4" t="s">
        <v>35</v>
      </c>
      <c r="P35" s="4" t="s">
        <v>35</v>
      </c>
      <c r="Q35" s="4" t="s">
        <v>34</v>
      </c>
      <c r="R35" s="4" t="s">
        <v>34</v>
      </c>
    </row>
    <row r="36" spans="1:18" ht="14.4" x14ac:dyDescent="0.3">
      <c r="A36" s="3" t="s">
        <v>129</v>
      </c>
      <c r="B36" s="13" t="s">
        <v>139</v>
      </c>
      <c r="C36" s="3" t="s">
        <v>136</v>
      </c>
      <c r="D36" s="3" t="s">
        <v>34</v>
      </c>
      <c r="E36" s="3" t="s">
        <v>34</v>
      </c>
      <c r="F36" s="3" t="s">
        <v>34</v>
      </c>
      <c r="G36" s="3" t="s">
        <v>34</v>
      </c>
      <c r="H36" s="3" t="s">
        <v>134</v>
      </c>
      <c r="I36" s="3" t="s">
        <v>35</v>
      </c>
      <c r="J36" s="3" t="s">
        <v>35</v>
      </c>
      <c r="K36" s="3" t="s">
        <v>35</v>
      </c>
      <c r="L36" s="3" t="s">
        <v>35</v>
      </c>
      <c r="M36" s="3" t="s">
        <v>38</v>
      </c>
      <c r="N36" s="3" t="s">
        <v>35</v>
      </c>
      <c r="O36" s="3" t="s">
        <v>35</v>
      </c>
      <c r="P36" s="3" t="s">
        <v>35</v>
      </c>
      <c r="Q36" s="3" t="s">
        <v>34</v>
      </c>
      <c r="R36" s="3" t="s">
        <v>34</v>
      </c>
    </row>
    <row r="37" spans="1:18" ht="14.4" x14ac:dyDescent="0.3">
      <c r="A37" s="4" t="s">
        <v>130</v>
      </c>
      <c r="B37" s="12" t="s">
        <v>140</v>
      </c>
      <c r="C37" s="4" t="s">
        <v>119</v>
      </c>
      <c r="D37" s="4" t="s">
        <v>35</v>
      </c>
      <c r="E37" s="4" t="s">
        <v>34</v>
      </c>
      <c r="F37" s="4" t="s">
        <v>34</v>
      </c>
      <c r="G37" s="4" t="s">
        <v>35</v>
      </c>
      <c r="H37" s="4" t="s">
        <v>55</v>
      </c>
      <c r="I37" s="4" t="s">
        <v>35</v>
      </c>
      <c r="J37" s="4" t="s">
        <v>35</v>
      </c>
      <c r="K37" s="4" t="s">
        <v>35</v>
      </c>
      <c r="L37" s="4" t="s">
        <v>35</v>
      </c>
      <c r="M37" s="4" t="s">
        <v>38</v>
      </c>
      <c r="N37" s="4" t="s">
        <v>35</v>
      </c>
      <c r="O37" s="4" t="s">
        <v>35</v>
      </c>
      <c r="P37" s="4" t="s">
        <v>35</v>
      </c>
      <c r="Q37" s="4" t="s">
        <v>34</v>
      </c>
      <c r="R37" s="4" t="s">
        <v>34</v>
      </c>
    </row>
    <row r="38" spans="1:18" ht="14.4" x14ac:dyDescent="0.3">
      <c r="A38" s="3" t="s">
        <v>142</v>
      </c>
      <c r="B38" s="13" t="s">
        <v>143</v>
      </c>
      <c r="C38" s="3" t="s">
        <v>189</v>
      </c>
      <c r="D38" s="3" t="s">
        <v>35</v>
      </c>
      <c r="E38" s="3" t="s">
        <v>34</v>
      </c>
      <c r="F38" s="3" t="s">
        <v>34</v>
      </c>
      <c r="G38" s="3" t="s">
        <v>35</v>
      </c>
      <c r="H38" s="3" t="s">
        <v>55</v>
      </c>
      <c r="I38" s="3" t="s">
        <v>34</v>
      </c>
      <c r="J38" s="3" t="s">
        <v>35</v>
      </c>
      <c r="K38" s="3" t="s">
        <v>34</v>
      </c>
      <c r="L38" s="3" t="s">
        <v>34</v>
      </c>
      <c r="M38" s="3" t="s">
        <v>38</v>
      </c>
      <c r="N38" s="3" t="s">
        <v>34</v>
      </c>
      <c r="O38" s="3" t="s">
        <v>34</v>
      </c>
      <c r="P38" s="3" t="s">
        <v>34</v>
      </c>
      <c r="Q38" s="3" t="s">
        <v>34</v>
      </c>
      <c r="R38" s="3" t="s">
        <v>34</v>
      </c>
    </row>
    <row r="39" spans="1:18" ht="14.4" x14ac:dyDescent="0.3">
      <c r="A39" s="4" t="s">
        <v>146</v>
      </c>
      <c r="B39" s="12" t="s">
        <v>147</v>
      </c>
      <c r="C39" s="4" t="s">
        <v>189</v>
      </c>
      <c r="D39" s="4" t="s">
        <v>35</v>
      </c>
      <c r="E39" s="4" t="s">
        <v>34</v>
      </c>
      <c r="F39" s="4" t="s">
        <v>34</v>
      </c>
      <c r="G39" s="4" t="s">
        <v>35</v>
      </c>
      <c r="H39" s="4" t="s">
        <v>36</v>
      </c>
      <c r="I39" s="4" t="s">
        <v>35</v>
      </c>
      <c r="J39" s="4" t="s">
        <v>35</v>
      </c>
      <c r="K39" s="4" t="s">
        <v>34</v>
      </c>
      <c r="L39" s="4" t="s">
        <v>35</v>
      </c>
      <c r="M39" s="4" t="s">
        <v>38</v>
      </c>
      <c r="N39" s="4" t="s">
        <v>35</v>
      </c>
      <c r="O39" s="4" t="s">
        <v>35</v>
      </c>
      <c r="P39" s="4" t="s">
        <v>35</v>
      </c>
      <c r="Q39" s="4" t="s">
        <v>34</v>
      </c>
      <c r="R39" s="4" t="s">
        <v>34</v>
      </c>
    </row>
    <row r="40" spans="1:18" ht="14.4" x14ac:dyDescent="0.3">
      <c r="A40" s="3" t="s">
        <v>149</v>
      </c>
      <c r="B40" s="13" t="s">
        <v>150</v>
      </c>
      <c r="C40" s="3" t="s">
        <v>189</v>
      </c>
      <c r="D40" s="3" t="s">
        <v>35</v>
      </c>
      <c r="E40" s="3" t="s">
        <v>104</v>
      </c>
      <c r="F40" s="3" t="s">
        <v>38</v>
      </c>
      <c r="G40" s="3" t="s">
        <v>38</v>
      </c>
      <c r="H40" s="3" t="s">
        <v>38</v>
      </c>
      <c r="I40" s="3" t="s">
        <v>38</v>
      </c>
      <c r="J40" s="3" t="s">
        <v>38</v>
      </c>
      <c r="K40" s="3" t="s">
        <v>38</v>
      </c>
      <c r="L40" s="3" t="s">
        <v>38</v>
      </c>
      <c r="M40" s="3" t="s">
        <v>38</v>
      </c>
      <c r="N40" s="3" t="s">
        <v>38</v>
      </c>
      <c r="O40" s="3" t="s">
        <v>38</v>
      </c>
      <c r="P40" s="3" t="s">
        <v>38</v>
      </c>
      <c r="Q40" s="3" t="s">
        <v>34</v>
      </c>
      <c r="R40" s="3" t="s">
        <v>34</v>
      </c>
    </row>
    <row r="41" spans="1:18" ht="14.4" x14ac:dyDescent="0.3">
      <c r="A41" s="4" t="s">
        <v>151</v>
      </c>
      <c r="B41" s="12" t="s">
        <v>576</v>
      </c>
      <c r="C41" s="12" t="s">
        <v>149</v>
      </c>
      <c r="D41" s="4" t="s">
        <v>34</v>
      </c>
      <c r="E41" s="4" t="s">
        <v>104</v>
      </c>
      <c r="F41" s="4" t="s">
        <v>38</v>
      </c>
      <c r="G41" s="4" t="s">
        <v>38</v>
      </c>
      <c r="H41" s="4" t="s">
        <v>38</v>
      </c>
      <c r="I41" s="4" t="s">
        <v>38</v>
      </c>
      <c r="J41" s="4" t="s">
        <v>38</v>
      </c>
      <c r="K41" s="4" t="s">
        <v>38</v>
      </c>
      <c r="L41" s="4" t="s">
        <v>38</v>
      </c>
      <c r="M41" s="4" t="s">
        <v>38</v>
      </c>
      <c r="N41" s="4" t="s">
        <v>38</v>
      </c>
      <c r="O41" s="4" t="s">
        <v>38</v>
      </c>
      <c r="P41" s="4" t="s">
        <v>38</v>
      </c>
      <c r="Q41" s="4" t="s">
        <v>34</v>
      </c>
      <c r="R41" s="4" t="s">
        <v>34</v>
      </c>
    </row>
    <row r="42" spans="1:18" ht="14.4" x14ac:dyDescent="0.3">
      <c r="A42" s="3" t="s">
        <v>152</v>
      </c>
      <c r="B42" s="13" t="s">
        <v>153</v>
      </c>
      <c r="C42" s="3" t="s">
        <v>189</v>
      </c>
      <c r="D42" s="3" t="s">
        <v>35</v>
      </c>
      <c r="E42" s="3" t="s">
        <v>34</v>
      </c>
      <c r="F42" s="3" t="s">
        <v>34</v>
      </c>
      <c r="G42" s="3" t="s">
        <v>35</v>
      </c>
      <c r="H42" s="3" t="s">
        <v>154</v>
      </c>
      <c r="I42" s="3" t="s">
        <v>35</v>
      </c>
      <c r="J42" s="3" t="s">
        <v>35</v>
      </c>
      <c r="K42" s="3" t="s">
        <v>34</v>
      </c>
      <c r="L42" s="3" t="s">
        <v>35</v>
      </c>
      <c r="M42" s="3" t="s">
        <v>38</v>
      </c>
      <c r="N42" s="3" t="s">
        <v>35</v>
      </c>
      <c r="O42" s="3" t="s">
        <v>35</v>
      </c>
      <c r="P42" s="3" t="s">
        <v>35</v>
      </c>
      <c r="Q42" s="3" t="s">
        <v>34</v>
      </c>
      <c r="R42" s="3" t="s">
        <v>34</v>
      </c>
    </row>
    <row r="43" spans="1:18" ht="14.4" x14ac:dyDescent="0.3">
      <c r="A43" s="4" t="s">
        <v>160</v>
      </c>
      <c r="B43" s="12" t="s">
        <v>161</v>
      </c>
      <c r="C43" s="4" t="s">
        <v>162</v>
      </c>
      <c r="D43" s="4" t="s">
        <v>35</v>
      </c>
      <c r="E43" s="4" t="s">
        <v>34</v>
      </c>
      <c r="F43" s="4" t="s">
        <v>34</v>
      </c>
      <c r="G43" s="4" t="s">
        <v>35</v>
      </c>
      <c r="H43" s="4" t="s">
        <v>55</v>
      </c>
      <c r="I43" s="4" t="s">
        <v>35</v>
      </c>
      <c r="J43" s="4" t="s">
        <v>35</v>
      </c>
      <c r="K43" s="4" t="s">
        <v>35</v>
      </c>
      <c r="L43" s="4" t="s">
        <v>35</v>
      </c>
      <c r="M43" s="4" t="s">
        <v>38</v>
      </c>
      <c r="N43" s="4" t="s">
        <v>35</v>
      </c>
      <c r="O43" s="4" t="s">
        <v>35</v>
      </c>
      <c r="P43" s="4" t="s">
        <v>35</v>
      </c>
      <c r="Q43" s="4" t="s">
        <v>34</v>
      </c>
      <c r="R43" s="4" t="s">
        <v>34</v>
      </c>
    </row>
    <row r="44" spans="1:18" ht="14.4" x14ac:dyDescent="0.3">
      <c r="A44" s="3" t="s">
        <v>167</v>
      </c>
      <c r="B44" s="13" t="s">
        <v>169</v>
      </c>
      <c r="C44" s="3" t="s">
        <v>119</v>
      </c>
      <c r="D44" s="3" t="s">
        <v>35</v>
      </c>
      <c r="E44" s="3" t="s">
        <v>34</v>
      </c>
      <c r="F44" s="3" t="s">
        <v>34</v>
      </c>
      <c r="G44" s="3" t="s">
        <v>35</v>
      </c>
      <c r="H44" s="3" t="s">
        <v>244</v>
      </c>
      <c r="I44" s="3" t="s">
        <v>35</v>
      </c>
      <c r="J44" s="3" t="s">
        <v>35</v>
      </c>
      <c r="K44" s="3" t="s">
        <v>34</v>
      </c>
      <c r="L44" s="3" t="s">
        <v>35</v>
      </c>
      <c r="M44" s="3" t="s">
        <v>35</v>
      </c>
      <c r="N44" s="3" t="s">
        <v>34</v>
      </c>
      <c r="O44" s="3" t="s">
        <v>35</v>
      </c>
      <c r="P44" s="3" t="s">
        <v>35</v>
      </c>
      <c r="Q44" s="3" t="s">
        <v>34</v>
      </c>
      <c r="R44" s="3" t="s">
        <v>34</v>
      </c>
    </row>
    <row r="45" spans="1:18" ht="14.4" x14ac:dyDescent="0.3">
      <c r="A45" s="4" t="s">
        <v>168</v>
      </c>
      <c r="B45" s="12" t="s">
        <v>170</v>
      </c>
      <c r="C45" s="4" t="s">
        <v>119</v>
      </c>
      <c r="D45" s="4" t="s">
        <v>35</v>
      </c>
      <c r="E45" s="4" t="s">
        <v>34</v>
      </c>
      <c r="F45" s="4" t="s">
        <v>34</v>
      </c>
      <c r="G45" s="4" t="s">
        <v>35</v>
      </c>
      <c r="H45" s="4" t="s">
        <v>244</v>
      </c>
      <c r="I45" s="4" t="s">
        <v>34</v>
      </c>
      <c r="J45" s="4" t="s">
        <v>35</v>
      </c>
      <c r="K45" s="4" t="s">
        <v>34</v>
      </c>
      <c r="L45" s="4" t="s">
        <v>34</v>
      </c>
      <c r="M45" s="4" t="s">
        <v>34</v>
      </c>
      <c r="N45" s="4" t="s">
        <v>34</v>
      </c>
      <c r="O45" s="4" t="s">
        <v>35</v>
      </c>
      <c r="P45" s="4" t="s">
        <v>34</v>
      </c>
      <c r="Q45" s="4" t="s">
        <v>34</v>
      </c>
      <c r="R45" s="4" t="s">
        <v>34</v>
      </c>
    </row>
    <row r="46" spans="1:18" ht="14.4" x14ac:dyDescent="0.3">
      <c r="A46" s="3" t="s">
        <v>176</v>
      </c>
      <c r="B46" s="13" t="s">
        <v>177</v>
      </c>
      <c r="C46" s="3" t="s">
        <v>189</v>
      </c>
      <c r="D46" s="3" t="s">
        <v>34</v>
      </c>
      <c r="E46" s="3" t="s">
        <v>35</v>
      </c>
      <c r="F46" s="3" t="s">
        <v>38</v>
      </c>
      <c r="G46" s="3" t="s">
        <v>38</v>
      </c>
      <c r="H46" s="3" t="s">
        <v>38</v>
      </c>
      <c r="I46" s="3" t="s">
        <v>38</v>
      </c>
      <c r="J46" s="3" t="s">
        <v>38</v>
      </c>
      <c r="K46" s="3" t="s">
        <v>38</v>
      </c>
      <c r="L46" s="3" t="s">
        <v>38</v>
      </c>
      <c r="M46" s="3" t="s">
        <v>38</v>
      </c>
      <c r="N46" s="3" t="s">
        <v>38</v>
      </c>
      <c r="O46" s="3" t="s">
        <v>38</v>
      </c>
      <c r="P46" s="3" t="s">
        <v>38</v>
      </c>
      <c r="Q46" s="3" t="s">
        <v>34</v>
      </c>
      <c r="R46" s="3" t="s">
        <v>34</v>
      </c>
    </row>
    <row r="47" spans="1:18" ht="14.4" x14ac:dyDescent="0.3">
      <c r="A47" s="16" t="s">
        <v>179</v>
      </c>
      <c r="B47" s="12" t="s">
        <v>180</v>
      </c>
      <c r="C47" s="4" t="s">
        <v>189</v>
      </c>
      <c r="D47" s="4" t="s">
        <v>34</v>
      </c>
      <c r="E47" s="4" t="s">
        <v>35</v>
      </c>
      <c r="F47" s="4" t="s">
        <v>38</v>
      </c>
      <c r="G47" s="4" t="s">
        <v>38</v>
      </c>
      <c r="H47" s="4" t="s">
        <v>38</v>
      </c>
      <c r="I47" s="4" t="s">
        <v>38</v>
      </c>
      <c r="J47" s="4" t="s">
        <v>38</v>
      </c>
      <c r="K47" s="4" t="s">
        <v>38</v>
      </c>
      <c r="L47" s="4" t="s">
        <v>38</v>
      </c>
      <c r="M47" s="4" t="s">
        <v>38</v>
      </c>
      <c r="N47" s="4" t="s">
        <v>38</v>
      </c>
      <c r="O47" s="4" t="s">
        <v>38</v>
      </c>
      <c r="P47" s="4" t="s">
        <v>38</v>
      </c>
      <c r="Q47" s="4" t="s">
        <v>34</v>
      </c>
      <c r="R47" s="4" t="s">
        <v>34</v>
      </c>
    </row>
    <row r="48" spans="1:18" ht="14.4" x14ac:dyDescent="0.3">
      <c r="A48" s="15" t="s">
        <v>557</v>
      </c>
      <c r="B48" s="13" t="s">
        <v>181</v>
      </c>
      <c r="C48" s="13" t="s">
        <v>179</v>
      </c>
      <c r="D48" s="3" t="s">
        <v>34</v>
      </c>
      <c r="E48" s="3" t="s">
        <v>35</v>
      </c>
      <c r="F48" s="3" t="s">
        <v>38</v>
      </c>
      <c r="G48" s="3" t="s">
        <v>38</v>
      </c>
      <c r="H48" s="3" t="s">
        <v>38</v>
      </c>
      <c r="I48" s="3" t="s">
        <v>38</v>
      </c>
      <c r="J48" s="3" t="s">
        <v>38</v>
      </c>
      <c r="K48" s="3" t="s">
        <v>38</v>
      </c>
      <c r="L48" s="3" t="s">
        <v>38</v>
      </c>
      <c r="M48" s="3" t="s">
        <v>38</v>
      </c>
      <c r="N48" s="3" t="s">
        <v>38</v>
      </c>
      <c r="O48" s="3" t="s">
        <v>38</v>
      </c>
      <c r="P48" s="3" t="s">
        <v>38</v>
      </c>
      <c r="Q48" s="3" t="s">
        <v>34</v>
      </c>
      <c r="R48" s="3" t="s">
        <v>34</v>
      </c>
    </row>
    <row r="49" spans="1:18" ht="14.4" x14ac:dyDescent="0.3">
      <c r="A49" s="4" t="s">
        <v>182</v>
      </c>
      <c r="B49" s="12" t="s">
        <v>187</v>
      </c>
      <c r="C49" s="4" t="s">
        <v>183</v>
      </c>
      <c r="D49" s="4" t="s">
        <v>35</v>
      </c>
      <c r="E49" s="4" t="s">
        <v>34</v>
      </c>
      <c r="F49" s="4" t="s">
        <v>34</v>
      </c>
      <c r="G49" s="4" t="s">
        <v>35</v>
      </c>
      <c r="H49" s="4" t="s">
        <v>134</v>
      </c>
      <c r="I49" s="4" t="s">
        <v>35</v>
      </c>
      <c r="J49" s="4" t="s">
        <v>35</v>
      </c>
      <c r="K49" s="4" t="s">
        <v>35</v>
      </c>
      <c r="L49" s="4" t="s">
        <v>35</v>
      </c>
      <c r="M49" s="4" t="s">
        <v>38</v>
      </c>
      <c r="N49" s="4" t="s">
        <v>35</v>
      </c>
      <c r="O49" s="4" t="s">
        <v>35</v>
      </c>
      <c r="P49" s="4" t="s">
        <v>35</v>
      </c>
      <c r="Q49" s="4" t="s">
        <v>34</v>
      </c>
      <c r="R49" s="4" t="s">
        <v>34</v>
      </c>
    </row>
    <row r="50" spans="1:18" ht="14.4" x14ac:dyDescent="0.3">
      <c r="A50" s="3" t="s">
        <v>186</v>
      </c>
      <c r="B50" s="13" t="s">
        <v>188</v>
      </c>
      <c r="C50" s="3" t="s">
        <v>189</v>
      </c>
      <c r="D50" s="3" t="s">
        <v>34</v>
      </c>
      <c r="E50" s="3" t="s">
        <v>34</v>
      </c>
      <c r="F50" s="3" t="s">
        <v>34</v>
      </c>
      <c r="G50" s="3" t="s">
        <v>35</v>
      </c>
      <c r="H50" s="3" t="s">
        <v>55</v>
      </c>
      <c r="I50" s="3" t="s">
        <v>34</v>
      </c>
      <c r="J50" s="3" t="s">
        <v>35</v>
      </c>
      <c r="K50" s="3" t="s">
        <v>35</v>
      </c>
      <c r="L50" s="3" t="s">
        <v>35</v>
      </c>
      <c r="M50" s="3" t="s">
        <v>38</v>
      </c>
      <c r="N50" s="3" t="s">
        <v>35</v>
      </c>
      <c r="O50" s="3" t="s">
        <v>35</v>
      </c>
      <c r="P50" s="3" t="s">
        <v>35</v>
      </c>
      <c r="Q50" s="3" t="s">
        <v>35</v>
      </c>
      <c r="R50" s="3" t="s">
        <v>34</v>
      </c>
    </row>
    <row r="51" spans="1:18" ht="14.4" x14ac:dyDescent="0.3">
      <c r="A51" s="4" t="s">
        <v>190</v>
      </c>
      <c r="B51" s="12" t="s">
        <v>191</v>
      </c>
      <c r="C51" s="12" t="s">
        <v>192</v>
      </c>
      <c r="D51" s="4" t="s">
        <v>35</v>
      </c>
      <c r="E51" s="4" t="s">
        <v>34</v>
      </c>
      <c r="F51" s="4" t="s">
        <v>34</v>
      </c>
      <c r="G51" s="4" t="s">
        <v>34</v>
      </c>
      <c r="H51" s="4" t="s">
        <v>55</v>
      </c>
      <c r="I51" s="4" t="s">
        <v>34</v>
      </c>
      <c r="J51" s="4" t="s">
        <v>35</v>
      </c>
      <c r="K51" s="4" t="s">
        <v>35</v>
      </c>
      <c r="L51" s="4" t="s">
        <v>35</v>
      </c>
      <c r="M51" s="4" t="s">
        <v>38</v>
      </c>
      <c r="N51" s="4" t="s">
        <v>34</v>
      </c>
      <c r="O51" s="4" t="s">
        <v>35</v>
      </c>
      <c r="P51" s="4" t="s">
        <v>35</v>
      </c>
      <c r="Q51" s="4" t="s">
        <v>34</v>
      </c>
      <c r="R51" s="4" t="s">
        <v>34</v>
      </c>
    </row>
    <row r="52" spans="1:18" ht="14.4" x14ac:dyDescent="0.3">
      <c r="A52" s="3" t="s">
        <v>192</v>
      </c>
      <c r="B52" s="13" t="s">
        <v>193</v>
      </c>
      <c r="C52" s="3" t="s">
        <v>195</v>
      </c>
      <c r="D52" s="3" t="s">
        <v>35</v>
      </c>
      <c r="E52" s="3" t="s">
        <v>34</v>
      </c>
      <c r="F52" s="3" t="s">
        <v>34</v>
      </c>
      <c r="G52" s="3" t="s">
        <v>34</v>
      </c>
      <c r="H52" s="3" t="s">
        <v>55</v>
      </c>
      <c r="I52" s="3" t="s">
        <v>35</v>
      </c>
      <c r="J52" s="3" t="s">
        <v>35</v>
      </c>
      <c r="K52" s="3" t="s">
        <v>35</v>
      </c>
      <c r="L52" s="3" t="s">
        <v>35</v>
      </c>
      <c r="M52" s="3" t="s">
        <v>38</v>
      </c>
      <c r="N52" s="3" t="s">
        <v>34</v>
      </c>
      <c r="O52" s="3" t="s">
        <v>35</v>
      </c>
      <c r="P52" s="3" t="s">
        <v>35</v>
      </c>
      <c r="Q52" s="3" t="s">
        <v>34</v>
      </c>
      <c r="R52" s="3" t="s">
        <v>34</v>
      </c>
    </row>
    <row r="53" spans="1:18" ht="14.4" x14ac:dyDescent="0.3">
      <c r="A53" s="4" t="s">
        <v>196</v>
      </c>
      <c r="B53" s="12" t="s">
        <v>197</v>
      </c>
      <c r="C53" s="4" t="s">
        <v>198</v>
      </c>
      <c r="D53" s="4" t="s">
        <v>34</v>
      </c>
      <c r="E53" s="4" t="s">
        <v>34</v>
      </c>
      <c r="F53" s="4" t="s">
        <v>34</v>
      </c>
      <c r="G53" s="4" t="s">
        <v>34</v>
      </c>
      <c r="H53" s="4" t="s">
        <v>55</v>
      </c>
      <c r="I53" s="4" t="s">
        <v>35</v>
      </c>
      <c r="J53" s="4" t="s">
        <v>35</v>
      </c>
      <c r="K53" s="4" t="s">
        <v>35</v>
      </c>
      <c r="L53" s="4" t="s">
        <v>35</v>
      </c>
      <c r="M53" s="4" t="s">
        <v>38</v>
      </c>
      <c r="N53" s="4" t="s">
        <v>35</v>
      </c>
      <c r="O53" s="4" t="s">
        <v>35</v>
      </c>
      <c r="P53" s="4" t="s">
        <v>35</v>
      </c>
      <c r="Q53" s="4" t="s">
        <v>34</v>
      </c>
      <c r="R53" s="4" t="s">
        <v>34</v>
      </c>
    </row>
    <row r="54" spans="1:18" ht="14.4" x14ac:dyDescent="0.3">
      <c r="A54" s="3" t="s">
        <v>199</v>
      </c>
      <c r="B54" s="13" t="s">
        <v>200</v>
      </c>
      <c r="C54" s="13" t="s">
        <v>202</v>
      </c>
      <c r="D54" s="3" t="s">
        <v>34</v>
      </c>
      <c r="E54" s="3" t="s">
        <v>34</v>
      </c>
      <c r="F54" s="3" t="s">
        <v>34</v>
      </c>
      <c r="G54" s="3" t="s">
        <v>34</v>
      </c>
      <c r="H54" s="3" t="s">
        <v>55</v>
      </c>
      <c r="I54" s="3" t="s">
        <v>34</v>
      </c>
      <c r="J54" s="3" t="s">
        <v>35</v>
      </c>
      <c r="K54" s="3" t="s">
        <v>35</v>
      </c>
      <c r="L54" s="3" t="s">
        <v>35</v>
      </c>
      <c r="M54" s="3" t="s">
        <v>38</v>
      </c>
      <c r="N54" s="3" t="s">
        <v>35</v>
      </c>
      <c r="O54" s="3" t="s">
        <v>35</v>
      </c>
      <c r="P54" s="3" t="s">
        <v>35</v>
      </c>
      <c r="Q54" s="3" t="s">
        <v>34</v>
      </c>
      <c r="R54" s="3" t="s">
        <v>34</v>
      </c>
    </row>
    <row r="55" spans="1:18" ht="14.4" x14ac:dyDescent="0.3">
      <c r="A55" s="4" t="s">
        <v>202</v>
      </c>
      <c r="B55" s="12" t="s">
        <v>201</v>
      </c>
      <c r="C55" s="4" t="s">
        <v>189</v>
      </c>
      <c r="D55" s="4" t="s">
        <v>34</v>
      </c>
      <c r="E55" s="4" t="s">
        <v>34</v>
      </c>
      <c r="F55" s="4" t="s">
        <v>34</v>
      </c>
      <c r="G55" s="4" t="s">
        <v>35</v>
      </c>
      <c r="H55" s="4" t="s">
        <v>55</v>
      </c>
      <c r="I55" s="4" t="s">
        <v>35</v>
      </c>
      <c r="J55" s="4" t="s">
        <v>35</v>
      </c>
      <c r="K55" s="4" t="s">
        <v>35</v>
      </c>
      <c r="L55" s="4" t="s">
        <v>35</v>
      </c>
      <c r="M55" s="4" t="s">
        <v>38</v>
      </c>
      <c r="N55" s="4" t="s">
        <v>35</v>
      </c>
      <c r="O55" s="4" t="s">
        <v>35</v>
      </c>
      <c r="P55" s="4" t="s">
        <v>35</v>
      </c>
      <c r="Q55" s="4" t="s">
        <v>34</v>
      </c>
      <c r="R55" s="4" t="s">
        <v>34</v>
      </c>
    </row>
    <row r="56" spans="1:18" ht="14.4" x14ac:dyDescent="0.3">
      <c r="A56" s="3" t="s">
        <v>204</v>
      </c>
      <c r="B56" s="13" t="s">
        <v>598</v>
      </c>
      <c r="C56" s="3" t="s">
        <v>42</v>
      </c>
      <c r="D56" s="3" t="s">
        <v>35</v>
      </c>
      <c r="E56" s="3" t="s">
        <v>34</v>
      </c>
      <c r="F56" s="3" t="s">
        <v>34</v>
      </c>
      <c r="G56" s="3" t="s">
        <v>35</v>
      </c>
      <c r="H56" s="3" t="s">
        <v>55</v>
      </c>
      <c r="I56" s="3" t="s">
        <v>35</v>
      </c>
      <c r="J56" s="3" t="s">
        <v>35</v>
      </c>
      <c r="K56" s="3" t="s">
        <v>35</v>
      </c>
      <c r="L56" s="3" t="s">
        <v>35</v>
      </c>
      <c r="M56" s="3" t="s">
        <v>38</v>
      </c>
      <c r="N56" s="3" t="s">
        <v>35</v>
      </c>
      <c r="O56" s="3" t="s">
        <v>35</v>
      </c>
      <c r="P56" s="3" t="s">
        <v>35</v>
      </c>
      <c r="Q56" s="3" t="s">
        <v>34</v>
      </c>
      <c r="R56" s="3" t="s">
        <v>34</v>
      </c>
    </row>
    <row r="57" spans="1:18" ht="14.4" x14ac:dyDescent="0.3">
      <c r="A57" s="4" t="s">
        <v>209</v>
      </c>
      <c r="B57" s="12" t="s">
        <v>208</v>
      </c>
      <c r="C57" s="4" t="s">
        <v>194</v>
      </c>
      <c r="D57" s="4" t="s">
        <v>35</v>
      </c>
      <c r="E57" s="4" t="s">
        <v>34</v>
      </c>
      <c r="F57" s="4" t="s">
        <v>34</v>
      </c>
      <c r="G57" s="4" t="s">
        <v>35</v>
      </c>
      <c r="H57" s="4" t="s">
        <v>55</v>
      </c>
      <c r="I57" s="4" t="s">
        <v>34</v>
      </c>
      <c r="J57" s="4" t="s">
        <v>35</v>
      </c>
      <c r="K57" s="4" t="s">
        <v>35</v>
      </c>
      <c r="L57" s="4" t="s">
        <v>35</v>
      </c>
      <c r="M57" s="4" t="s">
        <v>38</v>
      </c>
      <c r="N57" s="4" t="s">
        <v>34</v>
      </c>
      <c r="O57" s="4" t="s">
        <v>34</v>
      </c>
      <c r="P57" s="4" t="s">
        <v>34</v>
      </c>
      <c r="Q57" s="4" t="s">
        <v>34</v>
      </c>
      <c r="R57" s="4" t="s">
        <v>34</v>
      </c>
    </row>
    <row r="58" spans="1:18" ht="14.4" x14ac:dyDescent="0.3">
      <c r="A58" s="3" t="s">
        <v>210</v>
      </c>
      <c r="B58" s="13" t="s">
        <v>211</v>
      </c>
      <c r="C58" s="3" t="s">
        <v>194</v>
      </c>
      <c r="D58" s="3" t="s">
        <v>34</v>
      </c>
      <c r="E58" s="3" t="s">
        <v>34</v>
      </c>
      <c r="F58" s="3" t="s">
        <v>34</v>
      </c>
      <c r="G58" s="3" t="s">
        <v>35</v>
      </c>
      <c r="H58" s="3" t="s">
        <v>134</v>
      </c>
      <c r="I58" s="3" t="s">
        <v>35</v>
      </c>
      <c r="J58" s="3" t="s">
        <v>35</v>
      </c>
      <c r="K58" s="3" t="s">
        <v>35</v>
      </c>
      <c r="L58" s="3" t="s">
        <v>35</v>
      </c>
      <c r="M58" s="3" t="s">
        <v>38</v>
      </c>
      <c r="N58" s="3" t="s">
        <v>35</v>
      </c>
      <c r="O58" s="3" t="s">
        <v>35</v>
      </c>
      <c r="P58" s="3" t="s">
        <v>35</v>
      </c>
      <c r="Q58" s="3" t="s">
        <v>34</v>
      </c>
      <c r="R58" s="3" t="s">
        <v>34</v>
      </c>
    </row>
    <row r="59" spans="1:18" ht="14.4" x14ac:dyDescent="0.3">
      <c r="A59" s="4" t="s">
        <v>220</v>
      </c>
      <c r="B59" s="12" t="s">
        <v>212</v>
      </c>
      <c r="C59" s="4" t="s">
        <v>213</v>
      </c>
      <c r="D59" s="4" t="s">
        <v>35</v>
      </c>
      <c r="E59" s="4" t="s">
        <v>38</v>
      </c>
      <c r="F59" s="4" t="s">
        <v>38</v>
      </c>
      <c r="G59" s="4" t="s">
        <v>38</v>
      </c>
      <c r="H59" s="4" t="s">
        <v>38</v>
      </c>
      <c r="I59" s="4" t="s">
        <v>38</v>
      </c>
      <c r="J59" s="4" t="s">
        <v>38</v>
      </c>
      <c r="K59" s="4" t="s">
        <v>38</v>
      </c>
      <c r="L59" s="4" t="s">
        <v>38</v>
      </c>
      <c r="M59" s="4" t="s">
        <v>38</v>
      </c>
      <c r="N59" s="4" t="s">
        <v>38</v>
      </c>
      <c r="O59" s="4" t="s">
        <v>38</v>
      </c>
      <c r="P59" s="4" t="s">
        <v>38</v>
      </c>
      <c r="Q59" s="4" t="s">
        <v>174</v>
      </c>
      <c r="R59" s="4" t="s">
        <v>34</v>
      </c>
    </row>
    <row r="60" spans="1:18" ht="14.4" x14ac:dyDescent="0.3">
      <c r="A60" s="3" t="s">
        <v>215</v>
      </c>
      <c r="B60" s="13" t="s">
        <v>398</v>
      </c>
      <c r="C60" s="3" t="s">
        <v>194</v>
      </c>
      <c r="D60" s="3" t="s">
        <v>34</v>
      </c>
      <c r="E60" s="3" t="s">
        <v>34</v>
      </c>
      <c r="F60" s="3" t="s">
        <v>34</v>
      </c>
      <c r="G60" s="3" t="s">
        <v>35</v>
      </c>
      <c r="H60" s="3" t="s">
        <v>55</v>
      </c>
      <c r="I60" s="3" t="s">
        <v>34</v>
      </c>
      <c r="J60" s="3" t="s">
        <v>35</v>
      </c>
      <c r="K60" s="3" t="s">
        <v>34</v>
      </c>
      <c r="L60" s="3" t="s">
        <v>35</v>
      </c>
      <c r="M60" s="3" t="s">
        <v>38</v>
      </c>
      <c r="N60" s="3" t="s">
        <v>34</v>
      </c>
      <c r="O60" s="3" t="s">
        <v>35</v>
      </c>
      <c r="P60" s="3" t="s">
        <v>35</v>
      </c>
      <c r="Q60" s="3" t="s">
        <v>34</v>
      </c>
      <c r="R60" s="3" t="s">
        <v>34</v>
      </c>
    </row>
    <row r="61" spans="1:18" ht="14.4" x14ac:dyDescent="0.3">
      <c r="A61" s="4" t="s">
        <v>221</v>
      </c>
      <c r="B61" s="12" t="s">
        <v>222</v>
      </c>
      <c r="C61" s="4" t="s">
        <v>194</v>
      </c>
      <c r="D61" s="4" t="s">
        <v>34</v>
      </c>
      <c r="E61" s="4" t="s">
        <v>34</v>
      </c>
      <c r="F61" s="4" t="s">
        <v>34</v>
      </c>
      <c r="G61" s="4" t="s">
        <v>35</v>
      </c>
      <c r="H61" s="4" t="s">
        <v>55</v>
      </c>
      <c r="I61" s="4" t="s">
        <v>34</v>
      </c>
      <c r="J61" s="4" t="s">
        <v>35</v>
      </c>
      <c r="K61" s="4" t="s">
        <v>35</v>
      </c>
      <c r="L61" s="4" t="s">
        <v>35</v>
      </c>
      <c r="M61" s="4" t="s">
        <v>38</v>
      </c>
      <c r="N61" s="4" t="s">
        <v>34</v>
      </c>
      <c r="O61" s="4" t="s">
        <v>35</v>
      </c>
      <c r="P61" s="4" t="s">
        <v>35</v>
      </c>
      <c r="Q61" s="4" t="s">
        <v>34</v>
      </c>
      <c r="R61" s="4" t="s">
        <v>34</v>
      </c>
    </row>
    <row r="62" spans="1:18" ht="14.4" x14ac:dyDescent="0.3">
      <c r="A62" s="3" t="s">
        <v>223</v>
      </c>
      <c r="B62" s="13" t="s">
        <v>224</v>
      </c>
      <c r="C62" s="3" t="s">
        <v>194</v>
      </c>
      <c r="D62" s="3" t="s">
        <v>35</v>
      </c>
      <c r="E62" s="3" t="s">
        <v>34</v>
      </c>
      <c r="F62" s="3" t="s">
        <v>34</v>
      </c>
      <c r="G62" s="3" t="s">
        <v>35</v>
      </c>
      <c r="H62" s="3" t="s">
        <v>55</v>
      </c>
      <c r="I62" s="3" t="s">
        <v>35</v>
      </c>
      <c r="J62" s="3" t="s">
        <v>35</v>
      </c>
      <c r="K62" s="3" t="s">
        <v>35</v>
      </c>
      <c r="L62" s="3" t="s">
        <v>35</v>
      </c>
      <c r="M62" s="3" t="s">
        <v>38</v>
      </c>
      <c r="N62" s="3" t="s">
        <v>35</v>
      </c>
      <c r="O62" s="3" t="s">
        <v>35</v>
      </c>
      <c r="P62" s="3" t="s">
        <v>35</v>
      </c>
      <c r="Q62" s="3" t="s">
        <v>34</v>
      </c>
      <c r="R62" s="3" t="s">
        <v>34</v>
      </c>
    </row>
    <row r="63" spans="1:18" ht="14.4" x14ac:dyDescent="0.3">
      <c r="A63" s="4" t="s">
        <v>226</v>
      </c>
      <c r="B63" s="12" t="s">
        <v>227</v>
      </c>
      <c r="C63" s="4" t="s">
        <v>194</v>
      </c>
      <c r="D63" s="4" t="s">
        <v>35</v>
      </c>
      <c r="E63" s="4" t="s">
        <v>35</v>
      </c>
      <c r="F63" s="4" t="s">
        <v>38</v>
      </c>
      <c r="G63" s="4" t="s">
        <v>38</v>
      </c>
      <c r="H63" s="4" t="s">
        <v>38</v>
      </c>
      <c r="I63" s="4" t="s">
        <v>38</v>
      </c>
      <c r="J63" s="4" t="s">
        <v>38</v>
      </c>
      <c r="K63" s="4" t="s">
        <v>38</v>
      </c>
      <c r="L63" s="4" t="s">
        <v>38</v>
      </c>
      <c r="M63" s="4" t="s">
        <v>38</v>
      </c>
      <c r="N63" s="4" t="s">
        <v>38</v>
      </c>
      <c r="O63" s="4" t="s">
        <v>38</v>
      </c>
      <c r="P63" s="4" t="s">
        <v>38</v>
      </c>
      <c r="Q63" s="4" t="s">
        <v>34</v>
      </c>
      <c r="R63" s="4" t="s">
        <v>34</v>
      </c>
    </row>
    <row r="64" spans="1:18" x14ac:dyDescent="0.25">
      <c r="A64" s="3" t="s">
        <v>247</v>
      </c>
      <c r="B64" s="3" t="s">
        <v>267</v>
      </c>
      <c r="C64" s="3" t="s">
        <v>266</v>
      </c>
      <c r="D64" s="3" t="s">
        <v>35</v>
      </c>
      <c r="E64" s="3" t="s">
        <v>38</v>
      </c>
      <c r="F64" s="3" t="s">
        <v>38</v>
      </c>
      <c r="G64" s="3" t="s">
        <v>38</v>
      </c>
      <c r="H64" s="3" t="s">
        <v>38</v>
      </c>
      <c r="I64" s="3" t="s">
        <v>38</v>
      </c>
      <c r="J64" s="3" t="s">
        <v>38</v>
      </c>
      <c r="K64" s="3" t="s">
        <v>38</v>
      </c>
      <c r="L64" s="3" t="s">
        <v>38</v>
      </c>
      <c r="M64" s="3" t="s">
        <v>38</v>
      </c>
      <c r="N64" s="3" t="s">
        <v>38</v>
      </c>
      <c r="O64" s="3" t="s">
        <v>38</v>
      </c>
      <c r="P64" s="3" t="s">
        <v>38</v>
      </c>
      <c r="Q64" s="3" t="s">
        <v>35</v>
      </c>
      <c r="R64" s="3" t="s">
        <v>35</v>
      </c>
    </row>
    <row r="65" spans="1:18" ht="14.4" x14ac:dyDescent="0.3">
      <c r="A65" s="4" t="s">
        <v>580</v>
      </c>
      <c r="B65" s="12" t="s">
        <v>581</v>
      </c>
      <c r="C65" s="4" t="s">
        <v>266</v>
      </c>
      <c r="D65" s="4" t="s">
        <v>34</v>
      </c>
      <c r="E65" s="4" t="s">
        <v>34</v>
      </c>
      <c r="F65" s="4" t="s">
        <v>34</v>
      </c>
      <c r="G65" s="4" t="s">
        <v>35</v>
      </c>
      <c r="H65" s="4" t="s">
        <v>55</v>
      </c>
      <c r="I65" s="4" t="s">
        <v>35</v>
      </c>
      <c r="J65" s="4" t="s">
        <v>35</v>
      </c>
      <c r="K65" s="4" t="s">
        <v>35</v>
      </c>
      <c r="L65" s="4" t="s">
        <v>35</v>
      </c>
      <c r="M65" s="4" t="s">
        <v>38</v>
      </c>
      <c r="N65" s="4" t="s">
        <v>35</v>
      </c>
      <c r="O65" s="4" t="s">
        <v>35</v>
      </c>
      <c r="P65" s="4" t="s">
        <v>35</v>
      </c>
      <c r="Q65" s="4" t="s">
        <v>34</v>
      </c>
      <c r="R65" s="4" t="s">
        <v>34</v>
      </c>
    </row>
    <row r="66" spans="1:18" ht="14.4" x14ac:dyDescent="0.3">
      <c r="A66" s="3" t="s">
        <v>585</v>
      </c>
      <c r="B66" s="13" t="s">
        <v>584</v>
      </c>
      <c r="C66" s="3" t="s">
        <v>262</v>
      </c>
      <c r="D66" s="3" t="s">
        <v>35</v>
      </c>
      <c r="E66" s="3" t="s">
        <v>35</v>
      </c>
      <c r="F66" s="3" t="s">
        <v>38</v>
      </c>
      <c r="G66" s="3" t="s">
        <v>38</v>
      </c>
      <c r="H66" s="3" t="s">
        <v>38</v>
      </c>
      <c r="I66" s="3" t="s">
        <v>38</v>
      </c>
      <c r="J66" s="3" t="s">
        <v>38</v>
      </c>
      <c r="K66" s="3" t="s">
        <v>38</v>
      </c>
      <c r="L66" s="3" t="s">
        <v>38</v>
      </c>
      <c r="M66" s="3" t="s">
        <v>38</v>
      </c>
      <c r="N66" s="3" t="s">
        <v>38</v>
      </c>
      <c r="O66" s="3" t="s">
        <v>38</v>
      </c>
      <c r="P66" s="3" t="s">
        <v>38</v>
      </c>
      <c r="Q66" s="3" t="s">
        <v>34</v>
      </c>
      <c r="R66" s="3" t="s">
        <v>34</v>
      </c>
    </row>
    <row r="67" spans="1:18" ht="14.4" x14ac:dyDescent="0.3">
      <c r="A67" s="4" t="s">
        <v>248</v>
      </c>
      <c r="B67" s="12" t="s">
        <v>587</v>
      </c>
      <c r="C67" s="12" t="s">
        <v>249</v>
      </c>
      <c r="D67" s="4" t="s">
        <v>35</v>
      </c>
      <c r="E67" s="4" t="s">
        <v>35</v>
      </c>
      <c r="F67" s="4" t="s">
        <v>38</v>
      </c>
      <c r="G67" s="4" t="s">
        <v>38</v>
      </c>
      <c r="H67" s="4" t="s">
        <v>38</v>
      </c>
      <c r="I67" s="4" t="s">
        <v>38</v>
      </c>
      <c r="J67" s="4" t="s">
        <v>38</v>
      </c>
      <c r="K67" s="4" t="s">
        <v>38</v>
      </c>
      <c r="L67" s="4" t="s">
        <v>38</v>
      </c>
      <c r="M67" s="4" t="s">
        <v>38</v>
      </c>
      <c r="N67" s="4" t="s">
        <v>38</v>
      </c>
      <c r="O67" s="4" t="s">
        <v>38</v>
      </c>
      <c r="P67" s="4" t="s">
        <v>38</v>
      </c>
      <c r="Q67" s="4" t="s">
        <v>34</v>
      </c>
      <c r="R67" s="4" t="s">
        <v>34</v>
      </c>
    </row>
    <row r="68" spans="1:18" ht="14.4" x14ac:dyDescent="0.3">
      <c r="A68" s="3" t="s">
        <v>250</v>
      </c>
      <c r="B68" s="13" t="s">
        <v>255</v>
      </c>
      <c r="C68" s="3" t="s">
        <v>257</v>
      </c>
      <c r="D68" s="3" t="s">
        <v>35</v>
      </c>
      <c r="E68" s="3" t="s">
        <v>35</v>
      </c>
      <c r="F68" s="3" t="s">
        <v>38</v>
      </c>
      <c r="G68" s="3" t="s">
        <v>38</v>
      </c>
      <c r="H68" s="3" t="s">
        <v>38</v>
      </c>
      <c r="I68" s="3" t="s">
        <v>38</v>
      </c>
      <c r="J68" s="3" t="s">
        <v>38</v>
      </c>
      <c r="K68" s="3" t="s">
        <v>38</v>
      </c>
      <c r="L68" s="3" t="s">
        <v>38</v>
      </c>
      <c r="M68" s="3" t="s">
        <v>38</v>
      </c>
      <c r="N68" s="3" t="s">
        <v>38</v>
      </c>
      <c r="O68" s="3" t="s">
        <v>38</v>
      </c>
      <c r="P68" s="3" t="s">
        <v>38</v>
      </c>
      <c r="Q68" s="3" t="s">
        <v>34</v>
      </c>
      <c r="R68" s="3" t="s">
        <v>34</v>
      </c>
    </row>
    <row r="69" spans="1:18" ht="14.4" x14ac:dyDescent="0.3">
      <c r="A69" s="4" t="s">
        <v>251</v>
      </c>
      <c r="B69" s="12" t="s">
        <v>263</v>
      </c>
      <c r="C69" s="4" t="s">
        <v>256</v>
      </c>
      <c r="D69" s="4" t="s">
        <v>35</v>
      </c>
      <c r="E69" s="4" t="s">
        <v>35</v>
      </c>
      <c r="F69" s="4" t="s">
        <v>38</v>
      </c>
      <c r="G69" s="4" t="s">
        <v>38</v>
      </c>
      <c r="H69" s="4" t="s">
        <v>38</v>
      </c>
      <c r="I69" s="4" t="s">
        <v>38</v>
      </c>
      <c r="J69" s="4" t="s">
        <v>38</v>
      </c>
      <c r="K69" s="4" t="s">
        <v>38</v>
      </c>
      <c r="L69" s="4" t="s">
        <v>38</v>
      </c>
      <c r="M69" s="4" t="s">
        <v>38</v>
      </c>
      <c r="N69" s="4" t="s">
        <v>38</v>
      </c>
      <c r="O69" s="4" t="s">
        <v>38</v>
      </c>
      <c r="P69" s="4" t="s">
        <v>38</v>
      </c>
      <c r="Q69" s="4" t="s">
        <v>34</v>
      </c>
      <c r="R69" s="4" t="s">
        <v>34</v>
      </c>
    </row>
    <row r="70" spans="1:18" ht="14.4" x14ac:dyDescent="0.3">
      <c r="A70" s="3" t="s">
        <v>252</v>
      </c>
      <c r="B70" s="13" t="s">
        <v>258</v>
      </c>
      <c r="C70" s="13" t="s">
        <v>259</v>
      </c>
      <c r="D70" s="3" t="s">
        <v>35</v>
      </c>
      <c r="E70" s="3" t="s">
        <v>35</v>
      </c>
      <c r="F70" s="3" t="s">
        <v>38</v>
      </c>
      <c r="G70" s="3" t="s">
        <v>38</v>
      </c>
      <c r="H70" s="3" t="s">
        <v>38</v>
      </c>
      <c r="I70" s="3" t="s">
        <v>38</v>
      </c>
      <c r="J70" s="3" t="s">
        <v>38</v>
      </c>
      <c r="K70" s="3" t="s">
        <v>38</v>
      </c>
      <c r="L70" s="3" t="s">
        <v>38</v>
      </c>
      <c r="M70" s="3" t="s">
        <v>38</v>
      </c>
      <c r="N70" s="3" t="s">
        <v>38</v>
      </c>
      <c r="O70" s="3" t="s">
        <v>38</v>
      </c>
      <c r="P70" s="3" t="s">
        <v>38</v>
      </c>
      <c r="Q70" s="3" t="s">
        <v>34</v>
      </c>
      <c r="R70" s="3" t="s">
        <v>34</v>
      </c>
    </row>
    <row r="71" spans="1:18" ht="14.4" x14ac:dyDescent="0.3">
      <c r="A71" s="4" t="s">
        <v>253</v>
      </c>
      <c r="B71" s="12" t="s">
        <v>265</v>
      </c>
      <c r="C71" s="4" t="s">
        <v>262</v>
      </c>
      <c r="D71" s="4" t="s">
        <v>35</v>
      </c>
      <c r="E71" s="4" t="s">
        <v>35</v>
      </c>
      <c r="F71" s="4" t="s">
        <v>38</v>
      </c>
      <c r="G71" s="4" t="s">
        <v>38</v>
      </c>
      <c r="H71" s="4" t="s">
        <v>38</v>
      </c>
      <c r="I71" s="4" t="s">
        <v>38</v>
      </c>
      <c r="J71" s="4" t="s">
        <v>38</v>
      </c>
      <c r="K71" s="4" t="s">
        <v>38</v>
      </c>
      <c r="L71" s="4" t="s">
        <v>38</v>
      </c>
      <c r="M71" s="4" t="s">
        <v>38</v>
      </c>
      <c r="N71" s="4" t="s">
        <v>38</v>
      </c>
      <c r="O71" s="4" t="s">
        <v>38</v>
      </c>
      <c r="P71" s="4" t="s">
        <v>38</v>
      </c>
      <c r="Q71" s="4" t="s">
        <v>34</v>
      </c>
      <c r="R71" s="4" t="s">
        <v>34</v>
      </c>
    </row>
    <row r="72" spans="1:18" ht="14.4" x14ac:dyDescent="0.3">
      <c r="A72" s="3" t="s">
        <v>254</v>
      </c>
      <c r="B72" s="13" t="s">
        <v>264</v>
      </c>
      <c r="C72" s="3" t="s">
        <v>262</v>
      </c>
      <c r="D72" s="3" t="s">
        <v>35</v>
      </c>
      <c r="E72" s="3" t="s">
        <v>35</v>
      </c>
      <c r="F72" s="3" t="s">
        <v>38</v>
      </c>
      <c r="G72" s="3" t="s">
        <v>38</v>
      </c>
      <c r="H72" s="3" t="s">
        <v>38</v>
      </c>
      <c r="I72" s="3" t="s">
        <v>38</v>
      </c>
      <c r="J72" s="3" t="s">
        <v>38</v>
      </c>
      <c r="K72" s="3" t="s">
        <v>38</v>
      </c>
      <c r="L72" s="3" t="s">
        <v>38</v>
      </c>
      <c r="M72" s="3" t="s">
        <v>38</v>
      </c>
      <c r="N72" s="3" t="s">
        <v>38</v>
      </c>
      <c r="O72" s="3" t="s">
        <v>38</v>
      </c>
      <c r="P72" s="3" t="s">
        <v>38</v>
      </c>
      <c r="Q72" s="3" t="s">
        <v>34</v>
      </c>
      <c r="R72" s="3" t="s">
        <v>34</v>
      </c>
    </row>
    <row r="73" spans="1:18" ht="14.4" x14ac:dyDescent="0.3">
      <c r="A73" s="4" t="s">
        <v>259</v>
      </c>
      <c r="B73" s="12" t="s">
        <v>260</v>
      </c>
      <c r="C73" s="4" t="s">
        <v>261</v>
      </c>
      <c r="D73" s="4" t="s">
        <v>35</v>
      </c>
      <c r="E73" s="4" t="s">
        <v>35</v>
      </c>
      <c r="F73" s="4" t="s">
        <v>38</v>
      </c>
      <c r="G73" s="4" t="s">
        <v>38</v>
      </c>
      <c r="H73" s="4" t="s">
        <v>38</v>
      </c>
      <c r="I73" s="4" t="s">
        <v>38</v>
      </c>
      <c r="J73" s="4" t="s">
        <v>38</v>
      </c>
      <c r="K73" s="4" t="s">
        <v>38</v>
      </c>
      <c r="L73" s="4" t="s">
        <v>38</v>
      </c>
      <c r="M73" s="4" t="s">
        <v>38</v>
      </c>
      <c r="N73" s="4" t="s">
        <v>38</v>
      </c>
      <c r="O73" s="4" t="s">
        <v>38</v>
      </c>
      <c r="P73" s="4" t="s">
        <v>38</v>
      </c>
      <c r="Q73" s="4" t="s">
        <v>34</v>
      </c>
      <c r="R73" s="4" t="s">
        <v>34</v>
      </c>
    </row>
    <row r="74" spans="1:18" ht="14.4" x14ac:dyDescent="0.3">
      <c r="A74" s="3" t="s">
        <v>269</v>
      </c>
      <c r="B74" s="13" t="s">
        <v>270</v>
      </c>
      <c r="C74" s="3" t="s">
        <v>42</v>
      </c>
      <c r="D74" s="3" t="s">
        <v>35</v>
      </c>
      <c r="E74" s="3" t="s">
        <v>104</v>
      </c>
      <c r="F74" s="3" t="s">
        <v>38</v>
      </c>
      <c r="G74" s="3" t="s">
        <v>38</v>
      </c>
      <c r="H74" s="3" t="s">
        <v>38</v>
      </c>
      <c r="I74" s="3" t="s">
        <v>38</v>
      </c>
      <c r="J74" s="3" t="s">
        <v>38</v>
      </c>
      <c r="K74" s="3" t="s">
        <v>38</v>
      </c>
      <c r="L74" s="3" t="s">
        <v>38</v>
      </c>
      <c r="M74" s="3" t="s">
        <v>38</v>
      </c>
      <c r="N74" s="3" t="s">
        <v>38</v>
      </c>
      <c r="O74" s="3" t="s">
        <v>38</v>
      </c>
      <c r="P74" s="3" t="s">
        <v>38</v>
      </c>
      <c r="Q74" s="3" t="s">
        <v>34</v>
      </c>
      <c r="R74" s="3" t="s">
        <v>34</v>
      </c>
    </row>
    <row r="75" spans="1:18" ht="14.4" x14ac:dyDescent="0.3">
      <c r="A75" s="4" t="s">
        <v>272</v>
      </c>
      <c r="B75" s="12" t="s">
        <v>274</v>
      </c>
      <c r="C75" s="12" t="s">
        <v>273</v>
      </c>
      <c r="D75" s="4" t="s">
        <v>34</v>
      </c>
      <c r="E75" s="4" t="s">
        <v>34</v>
      </c>
      <c r="F75" s="4" t="s">
        <v>34</v>
      </c>
      <c r="G75" s="4" t="s">
        <v>34</v>
      </c>
      <c r="H75" s="4" t="s">
        <v>55</v>
      </c>
      <c r="I75" s="4" t="s">
        <v>34</v>
      </c>
      <c r="J75" s="4" t="s">
        <v>35</v>
      </c>
      <c r="K75" s="4" t="s">
        <v>34</v>
      </c>
      <c r="L75" s="4" t="s">
        <v>35</v>
      </c>
      <c r="M75" s="4" t="s">
        <v>38</v>
      </c>
      <c r="N75" s="4" t="s">
        <v>34</v>
      </c>
      <c r="O75" s="4" t="s">
        <v>34</v>
      </c>
      <c r="P75" s="4" t="s">
        <v>34</v>
      </c>
      <c r="Q75" s="4" t="s">
        <v>34</v>
      </c>
      <c r="R75" s="4" t="s">
        <v>34</v>
      </c>
    </row>
    <row r="76" spans="1:18" ht="14.4" x14ac:dyDescent="0.3">
      <c r="A76" s="3" t="s">
        <v>276</v>
      </c>
      <c r="B76" s="13" t="s">
        <v>277</v>
      </c>
      <c r="C76" s="3" t="s">
        <v>278</v>
      </c>
      <c r="D76" s="3" t="s">
        <v>34</v>
      </c>
      <c r="E76" s="3" t="s">
        <v>34</v>
      </c>
      <c r="F76" s="3" t="s">
        <v>34</v>
      </c>
      <c r="G76" s="3" t="s">
        <v>34</v>
      </c>
      <c r="H76" s="3" t="s">
        <v>36</v>
      </c>
      <c r="I76" s="3" t="s">
        <v>35</v>
      </c>
      <c r="J76" s="3" t="s">
        <v>35</v>
      </c>
      <c r="K76" s="3" t="s">
        <v>34</v>
      </c>
      <c r="L76" s="3" t="s">
        <v>35</v>
      </c>
      <c r="M76" s="3" t="s">
        <v>38</v>
      </c>
      <c r="N76" s="3" t="s">
        <v>35</v>
      </c>
      <c r="O76" s="3" t="s">
        <v>35</v>
      </c>
      <c r="P76" s="3" t="s">
        <v>35</v>
      </c>
      <c r="Q76" s="3" t="s">
        <v>34</v>
      </c>
      <c r="R76" s="3" t="s">
        <v>34</v>
      </c>
    </row>
    <row r="77" spans="1:18" ht="14.4" x14ac:dyDescent="0.3">
      <c r="A77" s="4" t="s">
        <v>279</v>
      </c>
      <c r="B77" s="12" t="s">
        <v>280</v>
      </c>
      <c r="C77" s="4" t="s">
        <v>136</v>
      </c>
      <c r="D77" s="4" t="s">
        <v>34</v>
      </c>
      <c r="E77" s="4" t="s">
        <v>34</v>
      </c>
      <c r="F77" s="4" t="s">
        <v>34</v>
      </c>
      <c r="G77" s="4" t="s">
        <v>35</v>
      </c>
      <c r="H77" s="4" t="s">
        <v>36</v>
      </c>
      <c r="I77" s="4" t="s">
        <v>35</v>
      </c>
      <c r="J77" s="4" t="s">
        <v>35</v>
      </c>
      <c r="K77" s="4" t="s">
        <v>34</v>
      </c>
      <c r="L77" s="4" t="s">
        <v>35</v>
      </c>
      <c r="M77" s="4" t="s">
        <v>38</v>
      </c>
      <c r="N77" s="4" t="s">
        <v>35</v>
      </c>
      <c r="O77" s="4" t="s">
        <v>35</v>
      </c>
      <c r="P77" s="4" t="s">
        <v>35</v>
      </c>
      <c r="Q77" s="4" t="s">
        <v>34</v>
      </c>
      <c r="R77" s="4" t="s">
        <v>34</v>
      </c>
    </row>
    <row r="78" spans="1:18" ht="14.4" x14ac:dyDescent="0.3">
      <c r="A78" s="3" t="s">
        <v>283</v>
      </c>
      <c r="B78" s="13" t="s">
        <v>284</v>
      </c>
      <c r="C78" s="3" t="s">
        <v>42</v>
      </c>
      <c r="D78" s="3" t="s">
        <v>34</v>
      </c>
      <c r="E78" s="3" t="s">
        <v>104</v>
      </c>
      <c r="F78" s="3" t="s">
        <v>38</v>
      </c>
      <c r="G78" s="3" t="s">
        <v>38</v>
      </c>
      <c r="H78" s="3" t="s">
        <v>38</v>
      </c>
      <c r="I78" s="3" t="s">
        <v>38</v>
      </c>
      <c r="J78" s="3" t="s">
        <v>38</v>
      </c>
      <c r="K78" s="3" t="s">
        <v>38</v>
      </c>
      <c r="L78" s="3" t="s">
        <v>38</v>
      </c>
      <c r="M78" s="3" t="s">
        <v>38</v>
      </c>
      <c r="N78" s="3" t="s">
        <v>38</v>
      </c>
      <c r="O78" s="3" t="s">
        <v>38</v>
      </c>
      <c r="P78" s="3" t="s">
        <v>38</v>
      </c>
      <c r="Q78" s="3" t="s">
        <v>34</v>
      </c>
      <c r="R78" s="3" t="s">
        <v>34</v>
      </c>
    </row>
    <row r="79" spans="1:18" ht="14.4" x14ac:dyDescent="0.3">
      <c r="A79" s="4" t="s">
        <v>386</v>
      </c>
      <c r="B79" s="12" t="s">
        <v>577</v>
      </c>
      <c r="C79" s="4" t="s">
        <v>42</v>
      </c>
      <c r="D79" s="4" t="s">
        <v>34</v>
      </c>
      <c r="E79" s="4" t="s">
        <v>35</v>
      </c>
      <c r="F79" s="4" t="s">
        <v>38</v>
      </c>
      <c r="G79" s="4" t="s">
        <v>38</v>
      </c>
      <c r="H79" s="4" t="s">
        <v>38</v>
      </c>
      <c r="I79" s="4" t="s">
        <v>38</v>
      </c>
      <c r="J79" s="4" t="s">
        <v>38</v>
      </c>
      <c r="K79" s="4" t="s">
        <v>38</v>
      </c>
      <c r="L79" s="4" t="s">
        <v>38</v>
      </c>
      <c r="M79" s="4" t="s">
        <v>38</v>
      </c>
      <c r="N79" s="4" t="s">
        <v>38</v>
      </c>
      <c r="O79" s="4" t="s">
        <v>38</v>
      </c>
      <c r="P79" s="4" t="s">
        <v>38</v>
      </c>
      <c r="Q79" s="4" t="s">
        <v>34</v>
      </c>
      <c r="R79" s="4" t="s">
        <v>34</v>
      </c>
    </row>
    <row r="80" spans="1:18" ht="14.4" x14ac:dyDescent="0.3">
      <c r="A80" s="3" t="s">
        <v>287</v>
      </c>
      <c r="B80" s="13" t="s">
        <v>290</v>
      </c>
      <c r="C80" s="3" t="s">
        <v>304</v>
      </c>
      <c r="D80" s="3" t="s">
        <v>34</v>
      </c>
      <c r="E80" s="3" t="s">
        <v>34</v>
      </c>
      <c r="F80" s="3" t="s">
        <v>34</v>
      </c>
      <c r="G80" s="3" t="s">
        <v>35</v>
      </c>
      <c r="H80" s="3" t="s">
        <v>134</v>
      </c>
      <c r="I80" s="3" t="s">
        <v>35</v>
      </c>
      <c r="J80" s="3" t="s">
        <v>35</v>
      </c>
      <c r="K80" s="3" t="s">
        <v>35</v>
      </c>
      <c r="L80" s="3" t="s">
        <v>35</v>
      </c>
      <c r="M80" s="3" t="s">
        <v>38</v>
      </c>
      <c r="N80" s="3" t="s">
        <v>35</v>
      </c>
      <c r="O80" s="3" t="s">
        <v>35</v>
      </c>
      <c r="P80" s="3" t="s">
        <v>35</v>
      </c>
      <c r="Q80" s="3" t="s">
        <v>34</v>
      </c>
      <c r="R80" s="3" t="s">
        <v>34</v>
      </c>
    </row>
    <row r="81" spans="1:18" ht="14.4" x14ac:dyDescent="0.3">
      <c r="A81" s="4" t="s">
        <v>289</v>
      </c>
      <c r="B81" s="12" t="s">
        <v>291</v>
      </c>
      <c r="C81" s="4" t="s">
        <v>292</v>
      </c>
      <c r="D81" s="4" t="s">
        <v>35</v>
      </c>
      <c r="E81" s="4" t="s">
        <v>34</v>
      </c>
      <c r="F81" s="4" t="s">
        <v>35</v>
      </c>
      <c r="G81" s="4" t="s">
        <v>34</v>
      </c>
      <c r="H81" s="4" t="s">
        <v>55</v>
      </c>
      <c r="I81" s="4" t="s">
        <v>35</v>
      </c>
      <c r="J81" s="4" t="s">
        <v>35</v>
      </c>
      <c r="K81" s="4" t="s">
        <v>35</v>
      </c>
      <c r="L81" s="4" t="s">
        <v>35</v>
      </c>
      <c r="M81" s="4" t="s">
        <v>38</v>
      </c>
      <c r="N81" s="4" t="s">
        <v>35</v>
      </c>
      <c r="O81" s="4" t="s">
        <v>35</v>
      </c>
      <c r="P81" s="4" t="s">
        <v>35</v>
      </c>
      <c r="Q81" s="4" t="s">
        <v>34</v>
      </c>
      <c r="R81" s="4" t="s">
        <v>34</v>
      </c>
    </row>
    <row r="82" spans="1:18" ht="14.4" x14ac:dyDescent="0.3">
      <c r="A82" s="3" t="s">
        <v>293</v>
      </c>
      <c r="B82" s="13" t="s">
        <v>302</v>
      </c>
      <c r="C82" s="3" t="s">
        <v>304</v>
      </c>
      <c r="D82" s="3" t="s">
        <v>34</v>
      </c>
      <c r="E82" s="3" t="s">
        <v>34</v>
      </c>
      <c r="F82" s="3" t="s">
        <v>34</v>
      </c>
      <c r="G82" s="3" t="s">
        <v>35</v>
      </c>
      <c r="H82" s="3" t="s">
        <v>55</v>
      </c>
      <c r="I82" s="3" t="s">
        <v>34</v>
      </c>
      <c r="J82" s="3" t="s">
        <v>35</v>
      </c>
      <c r="K82" s="3" t="s">
        <v>35</v>
      </c>
      <c r="L82" s="3" t="s">
        <v>35</v>
      </c>
      <c r="M82" s="3" t="s">
        <v>38</v>
      </c>
      <c r="N82" s="3" t="s">
        <v>35</v>
      </c>
      <c r="O82" s="3" t="s">
        <v>35</v>
      </c>
      <c r="P82" s="3" t="s">
        <v>35</v>
      </c>
      <c r="Q82" s="3" t="s">
        <v>34</v>
      </c>
      <c r="R82" s="3" t="s">
        <v>34</v>
      </c>
    </row>
    <row r="83" spans="1:18" ht="14.4" x14ac:dyDescent="0.3">
      <c r="A83" s="4" t="s">
        <v>294</v>
      </c>
      <c r="B83" s="12" t="s">
        <v>303</v>
      </c>
      <c r="C83" s="4" t="s">
        <v>304</v>
      </c>
      <c r="D83" s="4" t="s">
        <v>34</v>
      </c>
      <c r="E83" s="4" t="s">
        <v>34</v>
      </c>
      <c r="F83" s="4" t="s">
        <v>34</v>
      </c>
      <c r="G83" s="4" t="s">
        <v>35</v>
      </c>
      <c r="H83" s="4" t="s">
        <v>36</v>
      </c>
      <c r="I83" s="4" t="s">
        <v>35</v>
      </c>
      <c r="J83" s="4" t="s">
        <v>35</v>
      </c>
      <c r="K83" s="4" t="s">
        <v>35</v>
      </c>
      <c r="L83" s="4" t="s">
        <v>35</v>
      </c>
      <c r="M83" s="4" t="s">
        <v>38</v>
      </c>
      <c r="N83" s="4" t="s">
        <v>35</v>
      </c>
      <c r="O83" s="4" t="s">
        <v>35</v>
      </c>
      <c r="P83" s="4" t="s">
        <v>35</v>
      </c>
      <c r="Q83" s="4" t="s">
        <v>34</v>
      </c>
      <c r="R83" s="4" t="s">
        <v>34</v>
      </c>
    </row>
    <row r="84" spans="1:18" ht="14.4" x14ac:dyDescent="0.3">
      <c r="A84" s="3" t="s">
        <v>295</v>
      </c>
      <c r="B84" s="13" t="s">
        <v>305</v>
      </c>
      <c r="C84" s="3" t="s">
        <v>304</v>
      </c>
      <c r="D84" s="3" t="s">
        <v>34</v>
      </c>
      <c r="E84" s="3" t="s">
        <v>34</v>
      </c>
      <c r="F84" s="3" t="s">
        <v>34</v>
      </c>
      <c r="G84" s="3" t="s">
        <v>35</v>
      </c>
      <c r="H84" s="3" t="s">
        <v>55</v>
      </c>
      <c r="I84" s="3" t="s">
        <v>35</v>
      </c>
      <c r="J84" s="3" t="s">
        <v>35</v>
      </c>
      <c r="K84" s="3" t="s">
        <v>34</v>
      </c>
      <c r="L84" s="3" t="s">
        <v>35</v>
      </c>
      <c r="M84" s="3" t="s">
        <v>38</v>
      </c>
      <c r="N84" s="3" t="s">
        <v>35</v>
      </c>
      <c r="O84" s="3" t="s">
        <v>35</v>
      </c>
      <c r="P84" s="3" t="s">
        <v>35</v>
      </c>
      <c r="Q84" s="3" t="s">
        <v>34</v>
      </c>
      <c r="R84" s="3" t="s">
        <v>34</v>
      </c>
    </row>
    <row r="85" spans="1:18" ht="14.4" x14ac:dyDescent="0.3">
      <c r="A85" s="4" t="s">
        <v>296</v>
      </c>
      <c r="B85" s="12" t="s">
        <v>306</v>
      </c>
      <c r="C85" s="4" t="s">
        <v>304</v>
      </c>
      <c r="D85" s="4" t="s">
        <v>34</v>
      </c>
      <c r="E85" s="4" t="s">
        <v>34</v>
      </c>
      <c r="F85" s="4" t="s">
        <v>34</v>
      </c>
      <c r="G85" s="4" t="s">
        <v>35</v>
      </c>
      <c r="H85" s="4" t="s">
        <v>55</v>
      </c>
      <c r="I85" s="4" t="s">
        <v>34</v>
      </c>
      <c r="J85" s="4" t="s">
        <v>35</v>
      </c>
      <c r="K85" s="4" t="s">
        <v>35</v>
      </c>
      <c r="L85" s="4" t="s">
        <v>35</v>
      </c>
      <c r="M85" s="4" t="s">
        <v>38</v>
      </c>
      <c r="N85" s="4" t="s">
        <v>35</v>
      </c>
      <c r="O85" s="4" t="s">
        <v>35</v>
      </c>
      <c r="P85" s="4" t="s">
        <v>35</v>
      </c>
      <c r="Q85" s="4" t="s">
        <v>34</v>
      </c>
      <c r="R85" s="4" t="s">
        <v>34</v>
      </c>
    </row>
    <row r="86" spans="1:18" ht="14.4" x14ac:dyDescent="0.3">
      <c r="A86" s="3" t="s">
        <v>297</v>
      </c>
      <c r="B86" s="13" t="s">
        <v>307</v>
      </c>
      <c r="C86" s="3" t="s">
        <v>304</v>
      </c>
      <c r="D86" s="3" t="s">
        <v>34</v>
      </c>
      <c r="E86" s="3" t="s">
        <v>34</v>
      </c>
      <c r="F86" s="3" t="s">
        <v>35</v>
      </c>
      <c r="G86" s="3" t="s">
        <v>34</v>
      </c>
      <c r="H86" s="3" t="s">
        <v>55</v>
      </c>
      <c r="I86" s="3" t="s">
        <v>35</v>
      </c>
      <c r="J86" s="3" t="s">
        <v>35</v>
      </c>
      <c r="K86" s="3" t="s">
        <v>35</v>
      </c>
      <c r="L86" s="3" t="s">
        <v>35</v>
      </c>
      <c r="M86" s="3" t="s">
        <v>38</v>
      </c>
      <c r="N86" s="3" t="s">
        <v>35</v>
      </c>
      <c r="O86" s="3" t="s">
        <v>35</v>
      </c>
      <c r="P86" s="3" t="s">
        <v>35</v>
      </c>
      <c r="Q86" s="3" t="s">
        <v>34</v>
      </c>
      <c r="R86" s="3" t="s">
        <v>34</v>
      </c>
    </row>
    <row r="87" spans="1:18" ht="14.4" x14ac:dyDescent="0.3">
      <c r="A87" s="4" t="s">
        <v>298</v>
      </c>
      <c r="B87" s="12" t="s">
        <v>308</v>
      </c>
      <c r="C87" s="4" t="s">
        <v>304</v>
      </c>
      <c r="D87" s="4" t="s">
        <v>34</v>
      </c>
      <c r="E87" s="4" t="s">
        <v>35</v>
      </c>
      <c r="F87" s="4" t="s">
        <v>38</v>
      </c>
      <c r="G87" s="4" t="s">
        <v>38</v>
      </c>
      <c r="H87" s="4" t="s">
        <v>38</v>
      </c>
      <c r="I87" s="4" t="s">
        <v>38</v>
      </c>
      <c r="J87" s="4" t="s">
        <v>38</v>
      </c>
      <c r="K87" s="4" t="s">
        <v>38</v>
      </c>
      <c r="L87" s="4" t="s">
        <v>38</v>
      </c>
      <c r="M87" s="4" t="s">
        <v>38</v>
      </c>
      <c r="N87" s="4" t="s">
        <v>38</v>
      </c>
      <c r="O87" s="4" t="s">
        <v>38</v>
      </c>
      <c r="P87" s="4" t="s">
        <v>38</v>
      </c>
      <c r="Q87" s="4" t="s">
        <v>34</v>
      </c>
      <c r="R87" s="4" t="s">
        <v>34</v>
      </c>
    </row>
    <row r="88" spans="1:18" ht="14.4" x14ac:dyDescent="0.3">
      <c r="A88" s="3" t="s">
        <v>299</v>
      </c>
      <c r="B88" s="13" t="s">
        <v>309</v>
      </c>
      <c r="C88" s="3" t="s">
        <v>304</v>
      </c>
      <c r="D88" s="3" t="s">
        <v>34</v>
      </c>
      <c r="E88" s="3" t="s">
        <v>35</v>
      </c>
      <c r="F88" s="3" t="s">
        <v>38</v>
      </c>
      <c r="G88" s="3" t="s">
        <v>38</v>
      </c>
      <c r="H88" s="3" t="s">
        <v>38</v>
      </c>
      <c r="I88" s="3" t="s">
        <v>38</v>
      </c>
      <c r="J88" s="3" t="s">
        <v>38</v>
      </c>
      <c r="K88" s="3" t="s">
        <v>38</v>
      </c>
      <c r="L88" s="3" t="s">
        <v>38</v>
      </c>
      <c r="M88" s="3" t="s">
        <v>38</v>
      </c>
      <c r="N88" s="3" t="s">
        <v>38</v>
      </c>
      <c r="O88" s="3" t="s">
        <v>38</v>
      </c>
      <c r="P88" s="3" t="s">
        <v>38</v>
      </c>
      <c r="Q88" s="3" t="s">
        <v>38</v>
      </c>
      <c r="R88" s="3" t="s">
        <v>34</v>
      </c>
    </row>
    <row r="89" spans="1:18" x14ac:dyDescent="0.25">
      <c r="A89" s="4" t="s">
        <v>300</v>
      </c>
      <c r="B89" s="4" t="s">
        <v>310</v>
      </c>
      <c r="C89" s="4" t="s">
        <v>304</v>
      </c>
      <c r="D89" s="4" t="s">
        <v>34</v>
      </c>
      <c r="E89" s="4" t="s">
        <v>34</v>
      </c>
      <c r="F89" s="4" t="s">
        <v>35</v>
      </c>
      <c r="G89" s="4" t="s">
        <v>34</v>
      </c>
      <c r="H89" s="4" t="s">
        <v>55</v>
      </c>
      <c r="I89" s="4" t="s">
        <v>35</v>
      </c>
      <c r="J89" s="4" t="s">
        <v>35</v>
      </c>
      <c r="K89" s="4" t="s">
        <v>35</v>
      </c>
      <c r="L89" s="4" t="s">
        <v>35</v>
      </c>
      <c r="M89" s="4" t="s">
        <v>38</v>
      </c>
      <c r="N89" s="4" t="s">
        <v>35</v>
      </c>
      <c r="O89" s="4" t="s">
        <v>35</v>
      </c>
      <c r="P89" s="4" t="s">
        <v>35</v>
      </c>
      <c r="Q89" s="4" t="s">
        <v>34</v>
      </c>
      <c r="R89" s="4" t="s">
        <v>34</v>
      </c>
    </row>
    <row r="90" spans="1:18" ht="14.4" x14ac:dyDescent="0.3">
      <c r="A90" s="3" t="s">
        <v>301</v>
      </c>
      <c r="B90" s="13" t="s">
        <v>309</v>
      </c>
      <c r="C90" s="3" t="s">
        <v>304</v>
      </c>
      <c r="D90" s="3" t="s">
        <v>34</v>
      </c>
      <c r="E90" s="3" t="s">
        <v>35</v>
      </c>
      <c r="F90" s="3" t="s">
        <v>38</v>
      </c>
      <c r="G90" s="3" t="s">
        <v>38</v>
      </c>
      <c r="H90" s="3" t="s">
        <v>38</v>
      </c>
      <c r="I90" s="3" t="s">
        <v>38</v>
      </c>
      <c r="J90" s="3" t="s">
        <v>38</v>
      </c>
      <c r="K90" s="3" t="s">
        <v>38</v>
      </c>
      <c r="L90" s="3" t="s">
        <v>38</v>
      </c>
      <c r="M90" s="3" t="s">
        <v>38</v>
      </c>
      <c r="N90" s="3" t="s">
        <v>38</v>
      </c>
      <c r="O90" s="3" t="s">
        <v>38</v>
      </c>
      <c r="P90" s="3" t="s">
        <v>38</v>
      </c>
      <c r="Q90" s="3" t="s">
        <v>34</v>
      </c>
      <c r="R90" s="3" t="s">
        <v>34</v>
      </c>
    </row>
    <row r="91" spans="1:18" ht="14.4" x14ac:dyDescent="0.3">
      <c r="A91" s="4" t="s">
        <v>312</v>
      </c>
      <c r="B91" s="12" t="s">
        <v>314</v>
      </c>
      <c r="C91" s="4" t="s">
        <v>315</v>
      </c>
      <c r="D91" s="4" t="s">
        <v>35</v>
      </c>
      <c r="E91" s="4" t="s">
        <v>35</v>
      </c>
      <c r="F91" s="4" t="s">
        <v>38</v>
      </c>
      <c r="G91" s="4" t="s">
        <v>38</v>
      </c>
      <c r="H91" s="4" t="s">
        <v>38</v>
      </c>
      <c r="I91" s="4" t="s">
        <v>38</v>
      </c>
      <c r="J91" s="4" t="s">
        <v>38</v>
      </c>
      <c r="K91" s="4" t="s">
        <v>38</v>
      </c>
      <c r="L91" s="4" t="s">
        <v>38</v>
      </c>
      <c r="M91" s="4" t="s">
        <v>38</v>
      </c>
      <c r="N91" s="4" t="s">
        <v>38</v>
      </c>
      <c r="O91" s="4" t="s">
        <v>38</v>
      </c>
      <c r="P91" s="4" t="s">
        <v>38</v>
      </c>
      <c r="Q91" s="4" t="s">
        <v>34</v>
      </c>
      <c r="R91" s="4" t="s">
        <v>34</v>
      </c>
    </row>
    <row r="92" spans="1:18" ht="14.4" x14ac:dyDescent="0.3">
      <c r="A92" s="3" t="s">
        <v>316</v>
      </c>
      <c r="B92" s="13" t="s">
        <v>317</v>
      </c>
      <c r="C92" s="3" t="s">
        <v>315</v>
      </c>
      <c r="D92" s="3" t="s">
        <v>34</v>
      </c>
      <c r="E92" s="3" t="s">
        <v>35</v>
      </c>
      <c r="F92" s="3" t="s">
        <v>38</v>
      </c>
      <c r="G92" s="3" t="s">
        <v>38</v>
      </c>
      <c r="H92" s="3" t="s">
        <v>38</v>
      </c>
      <c r="I92" s="3" t="s">
        <v>38</v>
      </c>
      <c r="J92" s="3" t="s">
        <v>38</v>
      </c>
      <c r="K92" s="3" t="s">
        <v>38</v>
      </c>
      <c r="L92" s="3" t="s">
        <v>38</v>
      </c>
      <c r="M92" s="3" t="s">
        <v>38</v>
      </c>
      <c r="N92" s="3" t="s">
        <v>38</v>
      </c>
      <c r="O92" s="3" t="s">
        <v>38</v>
      </c>
      <c r="P92" s="3" t="s">
        <v>38</v>
      </c>
      <c r="Q92" s="3" t="s">
        <v>34</v>
      </c>
      <c r="R92" s="3" t="s">
        <v>34</v>
      </c>
    </row>
    <row r="93" spans="1:18" ht="14.4" x14ac:dyDescent="0.3">
      <c r="A93" s="4" t="s">
        <v>318</v>
      </c>
      <c r="B93" s="12" t="s">
        <v>319</v>
      </c>
      <c r="C93" s="4" t="s">
        <v>315</v>
      </c>
      <c r="D93" s="4" t="s">
        <v>34</v>
      </c>
      <c r="E93" s="4" t="s">
        <v>35</v>
      </c>
      <c r="F93" s="4" t="s">
        <v>38</v>
      </c>
      <c r="G93" s="4" t="s">
        <v>38</v>
      </c>
      <c r="H93" s="4" t="s">
        <v>38</v>
      </c>
      <c r="I93" s="4" t="s">
        <v>38</v>
      </c>
      <c r="J93" s="4" t="s">
        <v>38</v>
      </c>
      <c r="K93" s="4" t="s">
        <v>38</v>
      </c>
      <c r="L93" s="4" t="s">
        <v>38</v>
      </c>
      <c r="M93" s="4" t="s">
        <v>38</v>
      </c>
      <c r="N93" s="4" t="s">
        <v>38</v>
      </c>
      <c r="O93" s="4" t="s">
        <v>38</v>
      </c>
      <c r="P93" s="4" t="s">
        <v>38</v>
      </c>
      <c r="Q93" s="4" t="s">
        <v>34</v>
      </c>
      <c r="R93" s="4" t="s">
        <v>34</v>
      </c>
    </row>
    <row r="94" spans="1:18" ht="14.4" x14ac:dyDescent="0.3">
      <c r="A94" s="3" t="s">
        <v>322</v>
      </c>
      <c r="B94" s="13" t="s">
        <v>323</v>
      </c>
      <c r="C94" s="3" t="s">
        <v>592</v>
      </c>
      <c r="D94" s="3" t="s">
        <v>34</v>
      </c>
      <c r="E94" s="3" t="s">
        <v>34</v>
      </c>
      <c r="F94" s="3" t="s">
        <v>34</v>
      </c>
      <c r="G94" s="3" t="s">
        <v>35</v>
      </c>
      <c r="H94" s="3" t="s">
        <v>134</v>
      </c>
      <c r="I94" s="3" t="s">
        <v>35</v>
      </c>
      <c r="J94" s="3" t="s">
        <v>35</v>
      </c>
      <c r="K94" s="3" t="s">
        <v>35</v>
      </c>
      <c r="L94" s="3" t="s">
        <v>35</v>
      </c>
      <c r="M94" s="3" t="s">
        <v>38</v>
      </c>
      <c r="N94" s="3" t="s">
        <v>35</v>
      </c>
      <c r="O94" s="3" t="s">
        <v>35</v>
      </c>
      <c r="P94" s="3" t="s">
        <v>35</v>
      </c>
      <c r="Q94" s="3" t="s">
        <v>34</v>
      </c>
      <c r="R94" s="3" t="s">
        <v>34</v>
      </c>
    </row>
    <row r="95" spans="1:18" ht="14.4" x14ac:dyDescent="0.3">
      <c r="A95" s="4" t="s">
        <v>324</v>
      </c>
      <c r="B95" s="12" t="s">
        <v>575</v>
      </c>
      <c r="C95" s="4" t="s">
        <v>326</v>
      </c>
      <c r="D95" s="4" t="s">
        <v>34</v>
      </c>
      <c r="E95" s="4" t="s">
        <v>34</v>
      </c>
      <c r="F95" s="4" t="s">
        <v>34</v>
      </c>
      <c r="G95" s="4" t="s">
        <v>35</v>
      </c>
      <c r="H95" s="4" t="s">
        <v>558</v>
      </c>
      <c r="I95" s="4" t="s">
        <v>34</v>
      </c>
      <c r="J95" s="4" t="s">
        <v>35</v>
      </c>
      <c r="K95" s="4" t="s">
        <v>35</v>
      </c>
      <c r="L95" s="4" t="s">
        <v>35</v>
      </c>
      <c r="M95" s="4" t="s">
        <v>38</v>
      </c>
      <c r="N95" s="4" t="s">
        <v>35</v>
      </c>
      <c r="O95" s="4" t="s">
        <v>35</v>
      </c>
      <c r="P95" s="4" t="s">
        <v>35</v>
      </c>
      <c r="Q95" s="4" t="s">
        <v>34</v>
      </c>
      <c r="R95" s="4" t="s">
        <v>34</v>
      </c>
    </row>
    <row r="96" spans="1:18" ht="14.4" x14ac:dyDescent="0.3">
      <c r="A96" s="3" t="s">
        <v>325</v>
      </c>
      <c r="B96" s="13" t="s">
        <v>574</v>
      </c>
      <c r="C96" s="3" t="s">
        <v>327</v>
      </c>
      <c r="D96" s="3" t="s">
        <v>35</v>
      </c>
      <c r="E96" s="3" t="s">
        <v>34</v>
      </c>
      <c r="F96" s="3" t="s">
        <v>34</v>
      </c>
      <c r="G96" s="3" t="s">
        <v>35</v>
      </c>
      <c r="H96" s="3" t="s">
        <v>564</v>
      </c>
      <c r="I96" s="3" t="s">
        <v>35</v>
      </c>
      <c r="J96" s="3" t="s">
        <v>35</v>
      </c>
      <c r="K96" s="3" t="s">
        <v>34</v>
      </c>
      <c r="L96" s="3" t="s">
        <v>34</v>
      </c>
      <c r="M96" s="3" t="s">
        <v>35</v>
      </c>
      <c r="N96" s="3" t="s">
        <v>34</v>
      </c>
      <c r="O96" s="3" t="s">
        <v>35</v>
      </c>
      <c r="P96" s="3" t="s">
        <v>35</v>
      </c>
      <c r="Q96" s="3" t="s">
        <v>34</v>
      </c>
      <c r="R96" s="3" t="s">
        <v>34</v>
      </c>
    </row>
    <row r="97" spans="1:18" ht="14.4" x14ac:dyDescent="0.3">
      <c r="A97" s="4" t="s">
        <v>331</v>
      </c>
      <c r="B97" s="12" t="s">
        <v>334</v>
      </c>
      <c r="C97" s="4" t="s">
        <v>333</v>
      </c>
      <c r="D97" s="4" t="s">
        <v>34</v>
      </c>
      <c r="E97" s="4" t="s">
        <v>34</v>
      </c>
      <c r="F97" s="4" t="s">
        <v>34</v>
      </c>
      <c r="G97" s="4" t="s">
        <v>35</v>
      </c>
      <c r="H97" s="4" t="s">
        <v>134</v>
      </c>
      <c r="I97" s="4" t="s">
        <v>35</v>
      </c>
      <c r="J97" s="4" t="s">
        <v>35</v>
      </c>
      <c r="K97" s="4" t="s">
        <v>35</v>
      </c>
      <c r="L97" s="4" t="s">
        <v>35</v>
      </c>
      <c r="M97" s="4" t="s">
        <v>38</v>
      </c>
      <c r="N97" s="4" t="s">
        <v>35</v>
      </c>
      <c r="O97" s="4" t="s">
        <v>35</v>
      </c>
      <c r="P97" s="4" t="s">
        <v>35</v>
      </c>
      <c r="Q97" s="4" t="s">
        <v>34</v>
      </c>
      <c r="R97" s="4" t="s">
        <v>34</v>
      </c>
    </row>
    <row r="98" spans="1:18" ht="14.4" x14ac:dyDescent="0.3">
      <c r="A98" s="3" t="s">
        <v>332</v>
      </c>
      <c r="B98" s="13" t="s">
        <v>335</v>
      </c>
      <c r="C98" s="3" t="s">
        <v>336</v>
      </c>
      <c r="D98" s="3" t="s">
        <v>35</v>
      </c>
      <c r="E98" s="3" t="s">
        <v>34</v>
      </c>
      <c r="F98" s="3" t="s">
        <v>34</v>
      </c>
      <c r="G98" s="3" t="s">
        <v>35</v>
      </c>
      <c r="H98" s="3" t="s">
        <v>55</v>
      </c>
      <c r="I98" s="3" t="s">
        <v>34</v>
      </c>
      <c r="J98" s="3" t="s">
        <v>35</v>
      </c>
      <c r="K98" s="3" t="s">
        <v>34</v>
      </c>
      <c r="L98" s="3" t="s">
        <v>34</v>
      </c>
      <c r="M98" s="3" t="s">
        <v>38</v>
      </c>
      <c r="N98" s="3" t="s">
        <v>34</v>
      </c>
      <c r="O98" s="3" t="s">
        <v>34</v>
      </c>
      <c r="P98" s="3" t="s">
        <v>34</v>
      </c>
      <c r="Q98" s="3" t="s">
        <v>34</v>
      </c>
      <c r="R98" s="3" t="s">
        <v>34</v>
      </c>
    </row>
    <row r="99" spans="1:18" ht="14.4" x14ac:dyDescent="0.3">
      <c r="A99" s="4" t="s">
        <v>339</v>
      </c>
      <c r="B99" s="12" t="s">
        <v>341</v>
      </c>
      <c r="C99" s="4" t="s">
        <v>42</v>
      </c>
      <c r="D99" s="4" t="s">
        <v>35</v>
      </c>
      <c r="E99" s="4" t="s">
        <v>34</v>
      </c>
      <c r="F99" s="4" t="s">
        <v>34</v>
      </c>
      <c r="G99" s="4" t="s">
        <v>35</v>
      </c>
      <c r="H99" s="4" t="s">
        <v>134</v>
      </c>
      <c r="I99" s="4" t="s">
        <v>35</v>
      </c>
      <c r="J99" s="4" t="s">
        <v>35</v>
      </c>
      <c r="K99" s="4" t="s">
        <v>35</v>
      </c>
      <c r="L99" s="4" t="s">
        <v>35</v>
      </c>
      <c r="M99" s="4" t="s">
        <v>38</v>
      </c>
      <c r="N99" s="4" t="s">
        <v>35</v>
      </c>
      <c r="O99" s="4" t="s">
        <v>35</v>
      </c>
      <c r="P99" s="4" t="s">
        <v>35</v>
      </c>
      <c r="Q99" s="4" t="s">
        <v>34</v>
      </c>
      <c r="R99" s="4" t="s">
        <v>34</v>
      </c>
    </row>
    <row r="100" spans="1:18" ht="14.4" x14ac:dyDescent="0.3">
      <c r="A100" s="3" t="s">
        <v>342</v>
      </c>
      <c r="B100" s="13" t="s">
        <v>343</v>
      </c>
      <c r="C100" s="3" t="s">
        <v>194</v>
      </c>
      <c r="D100" s="3" t="s">
        <v>35</v>
      </c>
      <c r="E100" s="3" t="s">
        <v>34</v>
      </c>
      <c r="F100" s="3" t="s">
        <v>35</v>
      </c>
      <c r="G100" s="3" t="s">
        <v>34</v>
      </c>
      <c r="H100" s="3" t="s">
        <v>55</v>
      </c>
      <c r="I100" s="3" t="s">
        <v>35</v>
      </c>
      <c r="J100" s="3" t="s">
        <v>35</v>
      </c>
      <c r="K100" s="3" t="s">
        <v>35</v>
      </c>
      <c r="L100" s="3" t="s">
        <v>35</v>
      </c>
      <c r="M100" s="3" t="s">
        <v>38</v>
      </c>
      <c r="N100" s="3" t="s">
        <v>35</v>
      </c>
      <c r="O100" s="3" t="s">
        <v>35</v>
      </c>
      <c r="P100" s="3" t="s">
        <v>35</v>
      </c>
      <c r="Q100" s="3" t="s">
        <v>34</v>
      </c>
      <c r="R100" s="3" t="s">
        <v>34</v>
      </c>
    </row>
    <row r="101" spans="1:18" ht="14.4" x14ac:dyDescent="0.3">
      <c r="A101" s="4" t="s">
        <v>346</v>
      </c>
      <c r="B101" s="12" t="s">
        <v>347</v>
      </c>
      <c r="C101" s="4" t="s">
        <v>348</v>
      </c>
      <c r="D101" s="4" t="s">
        <v>35</v>
      </c>
      <c r="E101" s="4" t="s">
        <v>34</v>
      </c>
      <c r="F101" s="4" t="s">
        <v>34</v>
      </c>
      <c r="G101" s="4" t="s">
        <v>35</v>
      </c>
      <c r="H101" s="4" t="s">
        <v>349</v>
      </c>
      <c r="I101" s="4" t="s">
        <v>34</v>
      </c>
      <c r="J101" s="4" t="s">
        <v>35</v>
      </c>
      <c r="K101" s="4" t="s">
        <v>34</v>
      </c>
      <c r="L101" s="4" t="s">
        <v>34</v>
      </c>
      <c r="M101" s="4" t="s">
        <v>34</v>
      </c>
      <c r="N101" s="4" t="s">
        <v>34</v>
      </c>
      <c r="O101" s="4" t="s">
        <v>34</v>
      </c>
      <c r="P101" s="4" t="s">
        <v>34</v>
      </c>
      <c r="Q101" s="4" t="s">
        <v>34</v>
      </c>
      <c r="R101" s="4" t="s">
        <v>34</v>
      </c>
    </row>
    <row r="102" spans="1:18" ht="14.4" x14ac:dyDescent="0.3">
      <c r="A102" s="3" t="s">
        <v>351</v>
      </c>
      <c r="B102" s="13" t="s">
        <v>353</v>
      </c>
      <c r="C102" s="3" t="s">
        <v>119</v>
      </c>
      <c r="D102" s="3" t="s">
        <v>34</v>
      </c>
      <c r="E102" s="3" t="s">
        <v>34</v>
      </c>
      <c r="F102" s="3" t="s">
        <v>34</v>
      </c>
      <c r="G102" s="3" t="s">
        <v>35</v>
      </c>
      <c r="H102" s="3" t="s">
        <v>354</v>
      </c>
      <c r="I102" s="3" t="s">
        <v>35</v>
      </c>
      <c r="J102" s="3" t="s">
        <v>35</v>
      </c>
      <c r="K102" s="3" t="s">
        <v>34</v>
      </c>
      <c r="L102" s="3" t="s">
        <v>35</v>
      </c>
      <c r="M102" s="3" t="s">
        <v>38</v>
      </c>
      <c r="N102" s="3" t="s">
        <v>34</v>
      </c>
      <c r="O102" s="3" t="s">
        <v>35</v>
      </c>
      <c r="P102" s="3" t="s">
        <v>35</v>
      </c>
      <c r="Q102" s="3" t="s">
        <v>34</v>
      </c>
      <c r="R102" s="3" t="s">
        <v>34</v>
      </c>
    </row>
    <row r="103" spans="1:18" ht="14.4" x14ac:dyDescent="0.3">
      <c r="A103" s="4" t="s">
        <v>356</v>
      </c>
      <c r="B103" s="12" t="s">
        <v>357</v>
      </c>
      <c r="C103" s="4" t="s">
        <v>359</v>
      </c>
      <c r="D103" s="4" t="s">
        <v>35</v>
      </c>
      <c r="E103" s="4" t="s">
        <v>360</v>
      </c>
      <c r="F103" s="4" t="s">
        <v>38</v>
      </c>
      <c r="G103" s="4" t="s">
        <v>38</v>
      </c>
      <c r="H103" s="4" t="s">
        <v>38</v>
      </c>
      <c r="I103" s="4" t="s">
        <v>38</v>
      </c>
      <c r="J103" s="4" t="s">
        <v>38</v>
      </c>
      <c r="K103" s="4" t="s">
        <v>38</v>
      </c>
      <c r="L103" s="4" t="s">
        <v>38</v>
      </c>
      <c r="M103" s="4" t="s">
        <v>38</v>
      </c>
      <c r="N103" s="4" t="s">
        <v>38</v>
      </c>
      <c r="O103" s="4" t="s">
        <v>38</v>
      </c>
      <c r="P103" s="4" t="s">
        <v>38</v>
      </c>
      <c r="Q103" s="4" t="s">
        <v>34</v>
      </c>
      <c r="R103" s="4" t="s">
        <v>34</v>
      </c>
    </row>
    <row r="104" spans="1:18" ht="14.4" x14ac:dyDescent="0.3">
      <c r="A104" s="3" t="s">
        <v>358</v>
      </c>
      <c r="B104" s="13" t="s">
        <v>599</v>
      </c>
      <c r="C104" s="3" t="s">
        <v>359</v>
      </c>
      <c r="D104" s="3" t="s">
        <v>35</v>
      </c>
      <c r="E104" s="3" t="s">
        <v>360</v>
      </c>
      <c r="F104" s="3" t="s">
        <v>38</v>
      </c>
      <c r="G104" s="3" t="s">
        <v>38</v>
      </c>
      <c r="H104" s="3" t="s">
        <v>38</v>
      </c>
      <c r="I104" s="3" t="s">
        <v>38</v>
      </c>
      <c r="J104" s="3" t="s">
        <v>38</v>
      </c>
      <c r="K104" s="3" t="s">
        <v>38</v>
      </c>
      <c r="L104" s="3" t="s">
        <v>38</v>
      </c>
      <c r="M104" s="3" t="s">
        <v>38</v>
      </c>
      <c r="N104" s="3" t="s">
        <v>38</v>
      </c>
      <c r="O104" s="3" t="s">
        <v>38</v>
      </c>
      <c r="P104" s="3" t="s">
        <v>38</v>
      </c>
      <c r="Q104" s="3" t="s">
        <v>34</v>
      </c>
      <c r="R104" s="3" t="s">
        <v>34</v>
      </c>
    </row>
    <row r="105" spans="1:18" ht="14.4" x14ac:dyDescent="0.3">
      <c r="A105" s="4" t="s">
        <v>365</v>
      </c>
      <c r="B105" s="12" t="s">
        <v>600</v>
      </c>
      <c r="C105" s="4" t="s">
        <v>194</v>
      </c>
      <c r="D105" s="4" t="s">
        <v>35</v>
      </c>
      <c r="E105" s="4" t="s">
        <v>34</v>
      </c>
      <c r="F105" s="4" t="s">
        <v>34</v>
      </c>
      <c r="G105" s="4" t="s">
        <v>35</v>
      </c>
      <c r="H105" s="4" t="s">
        <v>134</v>
      </c>
      <c r="I105" s="4" t="s">
        <v>35</v>
      </c>
      <c r="J105" s="4" t="s">
        <v>35</v>
      </c>
      <c r="K105" s="4" t="s">
        <v>35</v>
      </c>
      <c r="L105" s="4" t="s">
        <v>35</v>
      </c>
      <c r="M105" s="4" t="s">
        <v>38</v>
      </c>
      <c r="N105" s="4" t="s">
        <v>35</v>
      </c>
      <c r="O105" s="4" t="s">
        <v>35</v>
      </c>
      <c r="P105" s="4" t="s">
        <v>35</v>
      </c>
      <c r="Q105" s="4" t="s">
        <v>34</v>
      </c>
      <c r="R105" s="4" t="s">
        <v>366</v>
      </c>
    </row>
    <row r="106" spans="1:18" ht="14.4" x14ac:dyDescent="0.3">
      <c r="A106" s="3" t="s">
        <v>367</v>
      </c>
      <c r="B106" s="13" t="s">
        <v>353</v>
      </c>
      <c r="C106" s="3" t="s">
        <v>119</v>
      </c>
      <c r="D106" s="3" t="s">
        <v>34</v>
      </c>
      <c r="E106" s="3" t="s">
        <v>34</v>
      </c>
      <c r="F106" s="3" t="s">
        <v>34</v>
      </c>
      <c r="G106" s="3" t="s">
        <v>35</v>
      </c>
      <c r="H106" s="3" t="s">
        <v>354</v>
      </c>
      <c r="I106" s="3" t="s">
        <v>35</v>
      </c>
      <c r="J106" s="3" t="s">
        <v>35</v>
      </c>
      <c r="K106" s="3" t="s">
        <v>34</v>
      </c>
      <c r="L106" s="3" t="s">
        <v>35</v>
      </c>
      <c r="M106" s="3" t="s">
        <v>38</v>
      </c>
      <c r="N106" s="3" t="s">
        <v>34</v>
      </c>
      <c r="O106" s="3" t="s">
        <v>35</v>
      </c>
      <c r="P106" s="3" t="s">
        <v>35</v>
      </c>
      <c r="Q106" s="3" t="s">
        <v>34</v>
      </c>
      <c r="R106" s="3" t="s">
        <v>34</v>
      </c>
    </row>
    <row r="107" spans="1:18" ht="14.4" x14ac:dyDescent="0.3">
      <c r="A107" s="4" t="s">
        <v>368</v>
      </c>
      <c r="B107" s="12" t="s">
        <v>369</v>
      </c>
      <c r="C107" s="4" t="s">
        <v>370</v>
      </c>
      <c r="D107" s="4" t="s">
        <v>34</v>
      </c>
      <c r="E107" s="4" t="s">
        <v>34</v>
      </c>
      <c r="F107" s="4" t="s">
        <v>34</v>
      </c>
      <c r="G107" s="4" t="s">
        <v>35</v>
      </c>
      <c r="H107" s="4" t="s">
        <v>244</v>
      </c>
      <c r="I107" s="4" t="s">
        <v>35</v>
      </c>
      <c r="J107" s="4" t="s">
        <v>35</v>
      </c>
      <c r="K107" s="4" t="s">
        <v>35</v>
      </c>
      <c r="L107" s="4" t="s">
        <v>35</v>
      </c>
      <c r="M107" s="4" t="s">
        <v>35</v>
      </c>
      <c r="N107" s="4" t="s">
        <v>35</v>
      </c>
      <c r="O107" s="4" t="s">
        <v>35</v>
      </c>
      <c r="P107" s="4" t="s">
        <v>35</v>
      </c>
      <c r="Q107" s="4" t="s">
        <v>34</v>
      </c>
      <c r="R107" s="4" t="s">
        <v>34</v>
      </c>
    </row>
    <row r="108" spans="1:18" ht="14.4" x14ac:dyDescent="0.3">
      <c r="A108" s="3" t="s">
        <v>371</v>
      </c>
      <c r="B108" s="13" t="s">
        <v>372</v>
      </c>
      <c r="C108" s="3" t="s">
        <v>373</v>
      </c>
      <c r="D108" s="3" t="s">
        <v>34</v>
      </c>
      <c r="E108" s="3" t="s">
        <v>35</v>
      </c>
      <c r="F108" s="3" t="s">
        <v>38</v>
      </c>
      <c r="G108" s="3" t="s">
        <v>38</v>
      </c>
      <c r="H108" s="3" t="s">
        <v>38</v>
      </c>
      <c r="I108" s="3" t="s">
        <v>38</v>
      </c>
      <c r="J108" s="3" t="s">
        <v>38</v>
      </c>
      <c r="K108" s="3" t="s">
        <v>38</v>
      </c>
      <c r="L108" s="3" t="s">
        <v>38</v>
      </c>
      <c r="M108" s="3" t="s">
        <v>38</v>
      </c>
      <c r="N108" s="3" t="s">
        <v>38</v>
      </c>
      <c r="O108" s="3" t="s">
        <v>38</v>
      </c>
      <c r="P108" s="3" t="s">
        <v>38</v>
      </c>
      <c r="Q108" s="3" t="s">
        <v>34</v>
      </c>
      <c r="R108" s="3" t="s">
        <v>34</v>
      </c>
    </row>
    <row r="109" spans="1:18" ht="14.4" x14ac:dyDescent="0.3">
      <c r="A109" s="4" t="s">
        <v>377</v>
      </c>
      <c r="B109" s="12" t="s">
        <v>380</v>
      </c>
      <c r="C109" s="4" t="s">
        <v>381</v>
      </c>
      <c r="D109" s="4" t="s">
        <v>34</v>
      </c>
      <c r="E109" s="4" t="s">
        <v>34</v>
      </c>
      <c r="F109" s="4" t="s">
        <v>34</v>
      </c>
      <c r="G109" s="4" t="s">
        <v>35</v>
      </c>
      <c r="H109" s="4" t="s">
        <v>134</v>
      </c>
      <c r="I109" s="4" t="s">
        <v>35</v>
      </c>
      <c r="J109" s="4" t="s">
        <v>35</v>
      </c>
      <c r="K109" s="4" t="s">
        <v>35</v>
      </c>
      <c r="L109" s="4" t="s">
        <v>35</v>
      </c>
      <c r="M109" s="4" t="s">
        <v>38</v>
      </c>
      <c r="N109" s="4" t="s">
        <v>35</v>
      </c>
      <c r="O109" s="4" t="s">
        <v>35</v>
      </c>
      <c r="P109" s="4" t="s">
        <v>35</v>
      </c>
      <c r="Q109" s="4" t="s">
        <v>34</v>
      </c>
      <c r="R109" s="4" t="s">
        <v>34</v>
      </c>
    </row>
    <row r="110" spans="1:18" ht="14.4" x14ac:dyDescent="0.3">
      <c r="A110" s="3" t="s">
        <v>378</v>
      </c>
      <c r="B110" s="13" t="s">
        <v>382</v>
      </c>
      <c r="C110" s="3" t="s">
        <v>381</v>
      </c>
      <c r="D110" s="3" t="s">
        <v>35</v>
      </c>
      <c r="E110" s="3" t="s">
        <v>34</v>
      </c>
      <c r="F110" s="3" t="s">
        <v>34</v>
      </c>
      <c r="G110" s="3" t="s">
        <v>35</v>
      </c>
      <c r="H110" s="3" t="s">
        <v>55</v>
      </c>
      <c r="I110" s="3" t="s">
        <v>34</v>
      </c>
      <c r="J110" s="3" t="s">
        <v>35</v>
      </c>
      <c r="K110" s="3" t="s">
        <v>35</v>
      </c>
      <c r="L110" s="3" t="s">
        <v>35</v>
      </c>
      <c r="M110" s="3" t="s">
        <v>38</v>
      </c>
      <c r="N110" s="3" t="s">
        <v>35</v>
      </c>
      <c r="O110" s="3" t="s">
        <v>35</v>
      </c>
      <c r="P110" s="3" t="s">
        <v>35</v>
      </c>
      <c r="Q110" s="3" t="s">
        <v>34</v>
      </c>
      <c r="R110" s="3" t="s">
        <v>34</v>
      </c>
    </row>
    <row r="111" spans="1:18" ht="14.4" x14ac:dyDescent="0.3">
      <c r="A111" s="4" t="s">
        <v>379</v>
      </c>
      <c r="B111" s="12" t="s">
        <v>383</v>
      </c>
      <c r="C111" s="4" t="s">
        <v>381</v>
      </c>
      <c r="D111" s="4" t="s">
        <v>34</v>
      </c>
      <c r="E111" s="4" t="s">
        <v>34</v>
      </c>
      <c r="F111" s="4" t="s">
        <v>34</v>
      </c>
      <c r="G111" s="4" t="s">
        <v>35</v>
      </c>
      <c r="H111" s="4" t="s">
        <v>134</v>
      </c>
      <c r="I111" s="4" t="s">
        <v>35</v>
      </c>
      <c r="J111" s="4" t="s">
        <v>35</v>
      </c>
      <c r="K111" s="4" t="s">
        <v>35</v>
      </c>
      <c r="L111" s="4" t="s">
        <v>35</v>
      </c>
      <c r="M111" s="4" t="s">
        <v>38</v>
      </c>
      <c r="N111" s="4" t="s">
        <v>35</v>
      </c>
      <c r="O111" s="4" t="s">
        <v>35</v>
      </c>
      <c r="P111" s="4" t="s">
        <v>35</v>
      </c>
      <c r="Q111" s="4" t="s">
        <v>34</v>
      </c>
      <c r="R111" s="4" t="s">
        <v>34</v>
      </c>
    </row>
    <row r="112" spans="1:18" ht="14.4" x14ac:dyDescent="0.3">
      <c r="A112" s="3" t="s">
        <v>388</v>
      </c>
      <c r="B112" s="13" t="s">
        <v>601</v>
      </c>
      <c r="C112" s="3" t="s">
        <v>194</v>
      </c>
      <c r="D112" s="3" t="s">
        <v>35</v>
      </c>
      <c r="E112" s="3" t="s">
        <v>34</v>
      </c>
      <c r="F112" s="3" t="s">
        <v>34</v>
      </c>
      <c r="G112" s="3" t="s">
        <v>35</v>
      </c>
      <c r="H112" s="3" t="s">
        <v>55</v>
      </c>
      <c r="I112" s="3" t="s">
        <v>34</v>
      </c>
      <c r="J112" s="3" t="s">
        <v>35</v>
      </c>
      <c r="K112" s="3" t="s">
        <v>35</v>
      </c>
      <c r="L112" s="3" t="s">
        <v>35</v>
      </c>
      <c r="M112" s="3" t="s">
        <v>38</v>
      </c>
      <c r="N112" s="3" t="s">
        <v>35</v>
      </c>
      <c r="O112" s="3" t="s">
        <v>35</v>
      </c>
      <c r="P112" s="3" t="s">
        <v>35</v>
      </c>
      <c r="Q112" s="3" t="s">
        <v>34</v>
      </c>
      <c r="R112" s="3" t="s">
        <v>34</v>
      </c>
    </row>
    <row r="113" spans="1:18" ht="14.4" x14ac:dyDescent="0.3">
      <c r="A113" s="1" t="s">
        <v>390</v>
      </c>
      <c r="B113" s="17" t="s">
        <v>391</v>
      </c>
      <c r="C113" s="1" t="s">
        <v>567</v>
      </c>
      <c r="D113" s="1" t="s">
        <v>38</v>
      </c>
      <c r="E113" s="1" t="s">
        <v>38</v>
      </c>
      <c r="F113" s="1" t="s">
        <v>38</v>
      </c>
      <c r="G113" s="1" t="s">
        <v>38</v>
      </c>
      <c r="H113" s="1" t="s">
        <v>38</v>
      </c>
      <c r="I113" s="1" t="s">
        <v>38</v>
      </c>
      <c r="J113" s="1" t="s">
        <v>38</v>
      </c>
      <c r="K113" s="1" t="s">
        <v>38</v>
      </c>
      <c r="L113" s="1" t="s">
        <v>38</v>
      </c>
      <c r="M113" s="1" t="s">
        <v>38</v>
      </c>
      <c r="N113" s="1" t="s">
        <v>38</v>
      </c>
      <c r="O113" s="1" t="s">
        <v>38</v>
      </c>
      <c r="P113" s="1" t="s">
        <v>38</v>
      </c>
      <c r="Q113" s="1" t="s">
        <v>34</v>
      </c>
      <c r="R113" s="1" t="s">
        <v>35</v>
      </c>
    </row>
    <row r="114" spans="1:18" ht="14.4" x14ac:dyDescent="0.3">
      <c r="A114" s="1" t="s">
        <v>393</v>
      </c>
      <c r="B114" s="17" t="s">
        <v>394</v>
      </c>
      <c r="C114" s="1" t="s">
        <v>194</v>
      </c>
      <c r="D114" s="1" t="s">
        <v>35</v>
      </c>
      <c r="E114" s="1" t="s">
        <v>34</v>
      </c>
      <c r="F114" s="1" t="s">
        <v>34</v>
      </c>
      <c r="G114" s="1" t="s">
        <v>35</v>
      </c>
      <c r="H114" s="1" t="s">
        <v>55</v>
      </c>
      <c r="I114" s="1" t="s">
        <v>35</v>
      </c>
      <c r="J114" s="1" t="s">
        <v>35</v>
      </c>
      <c r="K114" s="1" t="s">
        <v>35</v>
      </c>
      <c r="L114" s="1" t="s">
        <v>34</v>
      </c>
      <c r="M114" s="1" t="s">
        <v>38</v>
      </c>
      <c r="N114" s="1" t="s">
        <v>35</v>
      </c>
      <c r="O114" s="1" t="s">
        <v>35</v>
      </c>
      <c r="P114" s="1" t="s">
        <v>35</v>
      </c>
      <c r="Q114" s="1" t="s">
        <v>34</v>
      </c>
      <c r="R114" s="1" t="s">
        <v>34</v>
      </c>
    </row>
    <row r="115" spans="1:18" ht="14.4" x14ac:dyDescent="0.3">
      <c r="A115" s="1" t="s">
        <v>397</v>
      </c>
      <c r="B115" s="17" t="s">
        <v>602</v>
      </c>
      <c r="C115" s="1" t="s">
        <v>194</v>
      </c>
      <c r="D115" s="1" t="s">
        <v>35</v>
      </c>
      <c r="E115" s="1" t="s">
        <v>34</v>
      </c>
      <c r="F115" s="1" t="s">
        <v>34</v>
      </c>
      <c r="G115" s="1" t="s">
        <v>35</v>
      </c>
      <c r="H115" s="1" t="s">
        <v>55</v>
      </c>
      <c r="I115" s="1" t="s">
        <v>34</v>
      </c>
      <c r="J115" s="1" t="s">
        <v>35</v>
      </c>
      <c r="K115" s="1" t="s">
        <v>34</v>
      </c>
      <c r="L115" s="1" t="s">
        <v>35</v>
      </c>
      <c r="M115" s="1" t="s">
        <v>38</v>
      </c>
      <c r="N115" s="1" t="s">
        <v>34</v>
      </c>
      <c r="O115" s="1" t="s">
        <v>35</v>
      </c>
      <c r="P115" s="1" t="s">
        <v>35</v>
      </c>
      <c r="Q115" s="1" t="s">
        <v>34</v>
      </c>
      <c r="R115" s="1" t="s">
        <v>34</v>
      </c>
    </row>
    <row r="116" spans="1:18" ht="14.4" x14ac:dyDescent="0.3">
      <c r="A116" s="1" t="s">
        <v>401</v>
      </c>
      <c r="B116" s="17" t="s">
        <v>402</v>
      </c>
      <c r="C116" s="17" t="s">
        <v>403</v>
      </c>
      <c r="D116" s="1" t="s">
        <v>34</v>
      </c>
      <c r="E116" s="1" t="s">
        <v>34</v>
      </c>
      <c r="F116" s="1" t="s">
        <v>35</v>
      </c>
      <c r="G116" s="1" t="s">
        <v>34</v>
      </c>
      <c r="H116" s="1" t="s">
        <v>55</v>
      </c>
      <c r="I116" s="1" t="s">
        <v>35</v>
      </c>
      <c r="J116" s="1" t="s">
        <v>35</v>
      </c>
      <c r="K116" s="1" t="s">
        <v>35</v>
      </c>
      <c r="L116" s="1" t="s">
        <v>35</v>
      </c>
      <c r="M116" s="1" t="s">
        <v>38</v>
      </c>
      <c r="N116" s="1" t="s">
        <v>34</v>
      </c>
      <c r="O116" s="1" t="s">
        <v>35</v>
      </c>
      <c r="P116" s="1" t="s">
        <v>35</v>
      </c>
      <c r="Q116" s="1" t="s">
        <v>34</v>
      </c>
      <c r="R116" s="1" t="s">
        <v>34</v>
      </c>
    </row>
    <row r="117" spans="1:18" ht="14.4" x14ac:dyDescent="0.3">
      <c r="A117" s="1" t="s">
        <v>404</v>
      </c>
      <c r="B117" s="17" t="s">
        <v>405</v>
      </c>
      <c r="C117" s="1" t="s">
        <v>406</v>
      </c>
      <c r="D117" s="1" t="s">
        <v>35</v>
      </c>
      <c r="E117" s="1" t="s">
        <v>38</v>
      </c>
      <c r="F117" s="1" t="s">
        <v>38</v>
      </c>
      <c r="G117" s="1" t="s">
        <v>38</v>
      </c>
      <c r="H117" s="1" t="s">
        <v>38</v>
      </c>
      <c r="I117" s="1" t="s">
        <v>38</v>
      </c>
      <c r="J117" s="1" t="s">
        <v>38</v>
      </c>
      <c r="K117" s="1" t="s">
        <v>38</v>
      </c>
      <c r="L117" s="1" t="s">
        <v>38</v>
      </c>
      <c r="M117" s="1" t="s">
        <v>38</v>
      </c>
      <c r="N117" s="1" t="s">
        <v>38</v>
      </c>
      <c r="O117" s="1" t="s">
        <v>38</v>
      </c>
      <c r="P117" s="1" t="s">
        <v>38</v>
      </c>
      <c r="Q117" s="1" t="s">
        <v>34</v>
      </c>
      <c r="R117" s="1" t="s">
        <v>35</v>
      </c>
    </row>
    <row r="118" spans="1:18" ht="14.4" x14ac:dyDescent="0.3">
      <c r="A118" s="1" t="s">
        <v>407</v>
      </c>
      <c r="B118" s="17" t="s">
        <v>408</v>
      </c>
      <c r="C118" s="1" t="s">
        <v>194</v>
      </c>
      <c r="D118" s="1" t="s">
        <v>35</v>
      </c>
      <c r="E118" s="1" t="s">
        <v>34</v>
      </c>
      <c r="F118" s="1" t="s">
        <v>34</v>
      </c>
      <c r="G118" s="1" t="s">
        <v>35</v>
      </c>
      <c r="H118" s="1" t="s">
        <v>134</v>
      </c>
      <c r="I118" s="1" t="s">
        <v>35</v>
      </c>
      <c r="J118" s="1" t="s">
        <v>35</v>
      </c>
      <c r="K118" s="1" t="s">
        <v>35</v>
      </c>
      <c r="L118" s="1" t="s">
        <v>35</v>
      </c>
      <c r="M118" s="1" t="s">
        <v>38</v>
      </c>
      <c r="N118" s="1" t="s">
        <v>35</v>
      </c>
      <c r="O118" s="1" t="s">
        <v>35</v>
      </c>
      <c r="P118" s="1" t="s">
        <v>35</v>
      </c>
      <c r="Q118" s="1" t="s">
        <v>34</v>
      </c>
      <c r="R118" s="1" t="s">
        <v>34</v>
      </c>
    </row>
    <row r="119" spans="1:18" ht="14.4" x14ac:dyDescent="0.3">
      <c r="A119" s="1" t="s">
        <v>409</v>
      </c>
      <c r="B119" s="17" t="s">
        <v>410</v>
      </c>
      <c r="C119" s="1" t="s">
        <v>411</v>
      </c>
      <c r="D119" s="1" t="s">
        <v>35</v>
      </c>
      <c r="E119" s="1" t="s">
        <v>34</v>
      </c>
      <c r="F119" s="1" t="s">
        <v>34</v>
      </c>
      <c r="G119" s="1" t="s">
        <v>35</v>
      </c>
      <c r="H119" s="1" t="s">
        <v>134</v>
      </c>
      <c r="I119" s="1" t="s">
        <v>35</v>
      </c>
      <c r="J119" s="1" t="s">
        <v>35</v>
      </c>
      <c r="K119" s="1" t="s">
        <v>35</v>
      </c>
      <c r="L119" s="1" t="s">
        <v>35</v>
      </c>
      <c r="M119" s="1" t="s">
        <v>38</v>
      </c>
      <c r="N119" s="1" t="s">
        <v>35</v>
      </c>
      <c r="O119" s="1" t="s">
        <v>35</v>
      </c>
      <c r="P119" s="1" t="s">
        <v>35</v>
      </c>
      <c r="Q119" s="1" t="s">
        <v>34</v>
      </c>
      <c r="R119" s="1" t="s">
        <v>34</v>
      </c>
    </row>
    <row r="120" spans="1:18" ht="14.4" x14ac:dyDescent="0.3">
      <c r="A120" s="1" t="s">
        <v>412</v>
      </c>
      <c r="B120" s="17" t="s">
        <v>413</v>
      </c>
      <c r="C120" s="1" t="s">
        <v>414</v>
      </c>
      <c r="D120" s="1" t="s">
        <v>35</v>
      </c>
      <c r="E120" s="1" t="s">
        <v>34</v>
      </c>
      <c r="F120" s="1" t="s">
        <v>34</v>
      </c>
      <c r="G120" s="1" t="s">
        <v>35</v>
      </c>
      <c r="H120" s="1" t="s">
        <v>134</v>
      </c>
      <c r="I120" s="1" t="s">
        <v>35</v>
      </c>
      <c r="J120" s="1" t="s">
        <v>35</v>
      </c>
      <c r="K120" s="1" t="s">
        <v>35</v>
      </c>
      <c r="L120" s="1" t="s">
        <v>35</v>
      </c>
      <c r="M120" s="1" t="s">
        <v>38</v>
      </c>
      <c r="N120" s="1" t="s">
        <v>35</v>
      </c>
      <c r="O120" s="1" t="s">
        <v>35</v>
      </c>
      <c r="P120" s="1" t="s">
        <v>35</v>
      </c>
      <c r="Q120" s="1" t="s">
        <v>34</v>
      </c>
      <c r="R120" s="1" t="s">
        <v>34</v>
      </c>
    </row>
    <row r="121" spans="1:18" ht="14.4" x14ac:dyDescent="0.3">
      <c r="A121" s="1" t="s">
        <v>415</v>
      </c>
      <c r="B121" s="17" t="s">
        <v>416</v>
      </c>
      <c r="C121" s="1" t="s">
        <v>414</v>
      </c>
      <c r="D121" s="1" t="s">
        <v>34</v>
      </c>
      <c r="E121" s="1" t="s">
        <v>34</v>
      </c>
      <c r="F121" s="1" t="s">
        <v>34</v>
      </c>
      <c r="G121" s="1" t="s">
        <v>34</v>
      </c>
      <c r="H121" s="1" t="s">
        <v>55</v>
      </c>
      <c r="I121" s="1" t="s">
        <v>34</v>
      </c>
      <c r="J121" s="1" t="s">
        <v>35</v>
      </c>
      <c r="K121" s="1" t="s">
        <v>35</v>
      </c>
      <c r="L121" s="1" t="s">
        <v>35</v>
      </c>
      <c r="M121" s="1" t="s">
        <v>38</v>
      </c>
      <c r="N121" s="1" t="s">
        <v>35</v>
      </c>
      <c r="O121" s="1" t="s">
        <v>35</v>
      </c>
      <c r="P121" s="1" t="s">
        <v>35</v>
      </c>
      <c r="Q121" s="1" t="s">
        <v>34</v>
      </c>
      <c r="R121" s="1" t="s">
        <v>34</v>
      </c>
    </row>
    <row r="122" spans="1:18" ht="14.4" x14ac:dyDescent="0.3">
      <c r="A122" s="1" t="s">
        <v>417</v>
      </c>
      <c r="B122" s="17" t="s">
        <v>418</v>
      </c>
      <c r="C122" s="1" t="s">
        <v>419</v>
      </c>
      <c r="D122" s="1" t="s">
        <v>35</v>
      </c>
      <c r="E122" s="1" t="s">
        <v>34</v>
      </c>
      <c r="F122" s="1" t="s">
        <v>34</v>
      </c>
      <c r="G122" s="1" t="s">
        <v>35</v>
      </c>
      <c r="H122" s="1" t="s">
        <v>55</v>
      </c>
      <c r="I122" s="1" t="s">
        <v>34</v>
      </c>
      <c r="J122" s="1" t="s">
        <v>35</v>
      </c>
      <c r="K122" s="1" t="s">
        <v>35</v>
      </c>
      <c r="L122" s="1" t="s">
        <v>35</v>
      </c>
      <c r="M122" s="1" t="s">
        <v>38</v>
      </c>
      <c r="N122" s="1" t="s">
        <v>34</v>
      </c>
      <c r="O122" s="1" t="s">
        <v>35</v>
      </c>
      <c r="P122" s="1" t="s">
        <v>35</v>
      </c>
      <c r="Q122" s="1" t="s">
        <v>34</v>
      </c>
      <c r="R122" s="1" t="s">
        <v>34</v>
      </c>
    </row>
    <row r="123" spans="1:18" ht="14.4" x14ac:dyDescent="0.3">
      <c r="A123" s="1" t="s">
        <v>421</v>
      </c>
      <c r="B123" s="17" t="s">
        <v>578</v>
      </c>
      <c r="C123" s="1" t="s">
        <v>422</v>
      </c>
      <c r="D123" s="1" t="s">
        <v>35</v>
      </c>
      <c r="E123" s="1" t="s">
        <v>34</v>
      </c>
      <c r="F123" s="1" t="s">
        <v>34</v>
      </c>
      <c r="G123" s="1" t="s">
        <v>35</v>
      </c>
      <c r="H123" s="1" t="s">
        <v>134</v>
      </c>
      <c r="I123" s="1" t="s">
        <v>35</v>
      </c>
      <c r="J123" s="1" t="s">
        <v>35</v>
      </c>
      <c r="K123" s="1" t="s">
        <v>35</v>
      </c>
      <c r="L123" s="1" t="s">
        <v>35</v>
      </c>
      <c r="M123" s="1" t="s">
        <v>38</v>
      </c>
      <c r="N123" s="1" t="s">
        <v>35</v>
      </c>
      <c r="O123" s="1" t="s">
        <v>35</v>
      </c>
      <c r="P123" s="1" t="s">
        <v>35</v>
      </c>
      <c r="Q123" s="1" t="s">
        <v>34</v>
      </c>
      <c r="R123" s="1" t="s">
        <v>34</v>
      </c>
    </row>
    <row r="124" spans="1:18" ht="14.4" x14ac:dyDescent="0.3">
      <c r="A124" s="1" t="s">
        <v>427</v>
      </c>
      <c r="B124" s="17" t="s">
        <v>428</v>
      </c>
      <c r="C124" s="1" t="s">
        <v>429</v>
      </c>
      <c r="D124" s="1" t="s">
        <v>34</v>
      </c>
      <c r="E124" s="1" t="s">
        <v>35</v>
      </c>
      <c r="F124" s="1" t="s">
        <v>38</v>
      </c>
      <c r="G124" s="1" t="s">
        <v>38</v>
      </c>
      <c r="H124" s="1" t="s">
        <v>38</v>
      </c>
      <c r="I124" s="1" t="s">
        <v>38</v>
      </c>
      <c r="J124" s="1" t="s">
        <v>38</v>
      </c>
      <c r="K124" s="1" t="s">
        <v>38</v>
      </c>
      <c r="L124" s="1" t="s">
        <v>38</v>
      </c>
      <c r="M124" s="1" t="s">
        <v>38</v>
      </c>
      <c r="N124" s="1" t="s">
        <v>38</v>
      </c>
      <c r="O124" s="1" t="s">
        <v>38</v>
      </c>
      <c r="P124" s="1" t="s">
        <v>38</v>
      </c>
      <c r="Q124" s="1" t="s">
        <v>34</v>
      </c>
      <c r="R124" s="1" t="s">
        <v>34</v>
      </c>
    </row>
    <row r="125" spans="1:18" ht="14.4" x14ac:dyDescent="0.3">
      <c r="A125" s="1" t="s">
        <v>432</v>
      </c>
      <c r="B125" s="17" t="s">
        <v>436</v>
      </c>
      <c r="C125" s="1" t="s">
        <v>437</v>
      </c>
      <c r="D125" s="1" t="s">
        <v>35</v>
      </c>
      <c r="E125" s="1" t="s">
        <v>35</v>
      </c>
      <c r="F125" s="1" t="s">
        <v>38</v>
      </c>
      <c r="G125" s="1" t="s">
        <v>38</v>
      </c>
      <c r="H125" s="1" t="s">
        <v>38</v>
      </c>
      <c r="I125" s="1" t="s">
        <v>38</v>
      </c>
      <c r="J125" s="1" t="s">
        <v>38</v>
      </c>
      <c r="K125" s="1" t="s">
        <v>38</v>
      </c>
      <c r="L125" s="1" t="s">
        <v>38</v>
      </c>
      <c r="M125" s="1" t="s">
        <v>38</v>
      </c>
      <c r="N125" s="1" t="s">
        <v>38</v>
      </c>
      <c r="O125" s="1" t="s">
        <v>38</v>
      </c>
      <c r="P125" s="1" t="s">
        <v>38</v>
      </c>
      <c r="Q125" s="1" t="s">
        <v>34</v>
      </c>
      <c r="R125" s="1" t="s">
        <v>34</v>
      </c>
    </row>
    <row r="126" spans="1:18" ht="14.4" x14ac:dyDescent="0.3">
      <c r="A126" s="1" t="s">
        <v>433</v>
      </c>
      <c r="B126" s="17" t="s">
        <v>438</v>
      </c>
      <c r="C126" s="1" t="s">
        <v>437</v>
      </c>
      <c r="D126" s="1" t="s">
        <v>35</v>
      </c>
      <c r="E126" s="1" t="s">
        <v>35</v>
      </c>
      <c r="F126" s="1" t="s">
        <v>38</v>
      </c>
      <c r="G126" s="1" t="s">
        <v>38</v>
      </c>
      <c r="H126" s="1" t="s">
        <v>38</v>
      </c>
      <c r="I126" s="1" t="s">
        <v>38</v>
      </c>
      <c r="J126" s="1" t="s">
        <v>38</v>
      </c>
      <c r="K126" s="1" t="s">
        <v>38</v>
      </c>
      <c r="L126" s="1" t="s">
        <v>38</v>
      </c>
      <c r="M126" s="1" t="s">
        <v>38</v>
      </c>
      <c r="N126" s="1" t="s">
        <v>38</v>
      </c>
      <c r="O126" s="1" t="s">
        <v>38</v>
      </c>
      <c r="P126" s="1" t="s">
        <v>38</v>
      </c>
      <c r="Q126" s="1" t="s">
        <v>34</v>
      </c>
      <c r="R126" s="1" t="s">
        <v>34</v>
      </c>
    </row>
    <row r="127" spans="1:18" ht="14.4" x14ac:dyDescent="0.3">
      <c r="A127" s="1" t="s">
        <v>434</v>
      </c>
      <c r="B127" s="17" t="s">
        <v>439</v>
      </c>
      <c r="C127" s="1" t="s">
        <v>440</v>
      </c>
      <c r="D127" s="1" t="s">
        <v>35</v>
      </c>
      <c r="E127" s="1" t="s">
        <v>35</v>
      </c>
      <c r="F127" s="1" t="s">
        <v>38</v>
      </c>
      <c r="G127" s="1" t="s">
        <v>38</v>
      </c>
      <c r="H127" s="1" t="s">
        <v>38</v>
      </c>
      <c r="I127" s="1" t="s">
        <v>38</v>
      </c>
      <c r="J127" s="1" t="s">
        <v>38</v>
      </c>
      <c r="K127" s="1" t="s">
        <v>38</v>
      </c>
      <c r="L127" s="1" t="s">
        <v>38</v>
      </c>
      <c r="M127" s="1" t="s">
        <v>38</v>
      </c>
      <c r="N127" s="1" t="s">
        <v>38</v>
      </c>
      <c r="O127" s="1" t="s">
        <v>38</v>
      </c>
      <c r="P127" s="1" t="s">
        <v>38</v>
      </c>
      <c r="Q127" s="1" t="s">
        <v>34</v>
      </c>
      <c r="R127" s="1" t="s">
        <v>34</v>
      </c>
    </row>
    <row r="128" spans="1:18" ht="14.4" x14ac:dyDescent="0.3">
      <c r="A128" s="1" t="s">
        <v>435</v>
      </c>
      <c r="B128" s="17" t="s">
        <v>441</v>
      </c>
      <c r="C128" s="1" t="s">
        <v>437</v>
      </c>
      <c r="D128" s="1" t="s">
        <v>35</v>
      </c>
      <c r="E128" s="1" t="s">
        <v>35</v>
      </c>
      <c r="F128" s="1" t="s">
        <v>38</v>
      </c>
      <c r="G128" s="1" t="s">
        <v>38</v>
      </c>
      <c r="H128" s="1" t="s">
        <v>38</v>
      </c>
      <c r="I128" s="1" t="s">
        <v>38</v>
      </c>
      <c r="J128" s="1" t="s">
        <v>38</v>
      </c>
      <c r="K128" s="1" t="s">
        <v>38</v>
      </c>
      <c r="L128" s="1" t="s">
        <v>38</v>
      </c>
      <c r="M128" s="1" t="s">
        <v>38</v>
      </c>
      <c r="N128" s="1" t="s">
        <v>38</v>
      </c>
      <c r="O128" s="1" t="s">
        <v>38</v>
      </c>
      <c r="P128" s="1" t="s">
        <v>38</v>
      </c>
      <c r="Q128" s="1" t="s">
        <v>34</v>
      </c>
      <c r="R128" s="1" t="s">
        <v>34</v>
      </c>
    </row>
    <row r="129" spans="1:18" ht="14.4" x14ac:dyDescent="0.3">
      <c r="A129" s="1" t="s">
        <v>444</v>
      </c>
      <c r="B129" s="17" t="s">
        <v>583</v>
      </c>
      <c r="C129" s="1" t="s">
        <v>437</v>
      </c>
      <c r="D129" s="1" t="s">
        <v>35</v>
      </c>
      <c r="E129" s="1" t="s">
        <v>34</v>
      </c>
      <c r="F129" s="1" t="s">
        <v>34</v>
      </c>
      <c r="G129" s="1" t="s">
        <v>35</v>
      </c>
      <c r="H129" s="1" t="s">
        <v>561</v>
      </c>
      <c r="I129" s="1" t="s">
        <v>34</v>
      </c>
      <c r="J129" s="1" t="s">
        <v>35</v>
      </c>
      <c r="K129" s="1" t="s">
        <v>35</v>
      </c>
      <c r="L129" s="1" t="s">
        <v>35</v>
      </c>
      <c r="M129" s="1" t="s">
        <v>38</v>
      </c>
      <c r="N129" s="1" t="s">
        <v>35</v>
      </c>
      <c r="O129" s="1" t="s">
        <v>35</v>
      </c>
      <c r="P129" s="1" t="s">
        <v>35</v>
      </c>
      <c r="Q129" s="1" t="s">
        <v>34</v>
      </c>
      <c r="R129" s="1" t="s">
        <v>34</v>
      </c>
    </row>
    <row r="130" spans="1:18" ht="14.4" x14ac:dyDescent="0.3">
      <c r="A130" s="1" t="s">
        <v>445</v>
      </c>
      <c r="B130" s="17" t="s">
        <v>582</v>
      </c>
      <c r="C130" s="1" t="s">
        <v>446</v>
      </c>
      <c r="D130" s="1" t="s">
        <v>35</v>
      </c>
      <c r="E130" s="1" t="s">
        <v>34</v>
      </c>
      <c r="F130" s="1" t="s">
        <v>34</v>
      </c>
      <c r="G130" s="1" t="s">
        <v>35</v>
      </c>
      <c r="H130" s="1" t="s">
        <v>561</v>
      </c>
      <c r="I130" s="1" t="s">
        <v>34</v>
      </c>
      <c r="J130" s="1" t="s">
        <v>35</v>
      </c>
      <c r="K130" s="1" t="s">
        <v>34</v>
      </c>
      <c r="L130" s="1" t="s">
        <v>34</v>
      </c>
      <c r="M130" s="1" t="s">
        <v>38</v>
      </c>
      <c r="N130" s="1" t="s">
        <v>35</v>
      </c>
      <c r="O130" s="1" t="s">
        <v>35</v>
      </c>
      <c r="P130" s="1" t="s">
        <v>35</v>
      </c>
      <c r="Q130" s="1" t="s">
        <v>34</v>
      </c>
      <c r="R130" s="1" t="s">
        <v>34</v>
      </c>
    </row>
    <row r="131" spans="1:18" ht="14.4" x14ac:dyDescent="0.3">
      <c r="A131" s="1" t="s">
        <v>448</v>
      </c>
      <c r="B131" s="17" t="s">
        <v>449</v>
      </c>
      <c r="C131" s="1" t="s">
        <v>450</v>
      </c>
      <c r="D131" s="1" t="s">
        <v>34</v>
      </c>
      <c r="E131" s="1" t="s">
        <v>34</v>
      </c>
      <c r="F131" s="1" t="s">
        <v>34</v>
      </c>
      <c r="G131" s="1" t="s">
        <v>35</v>
      </c>
      <c r="H131" s="1" t="s">
        <v>55</v>
      </c>
      <c r="I131" s="1" t="s">
        <v>35</v>
      </c>
      <c r="J131" s="1" t="s">
        <v>35</v>
      </c>
      <c r="K131" s="1" t="s">
        <v>35</v>
      </c>
      <c r="L131" s="1" t="s">
        <v>35</v>
      </c>
      <c r="M131" s="1" t="s">
        <v>38</v>
      </c>
      <c r="N131" s="1" t="s">
        <v>35</v>
      </c>
      <c r="O131" s="1" t="s">
        <v>35</v>
      </c>
      <c r="P131" s="1" t="s">
        <v>35</v>
      </c>
      <c r="Q131" s="1" t="s">
        <v>34</v>
      </c>
      <c r="R131" s="1" t="s">
        <v>34</v>
      </c>
    </row>
    <row r="132" spans="1:18" ht="14.4" x14ac:dyDescent="0.3">
      <c r="A132" s="1" t="s">
        <v>453</v>
      </c>
      <c r="B132" s="17" t="s">
        <v>455</v>
      </c>
      <c r="C132" s="1" t="s">
        <v>456</v>
      </c>
      <c r="D132" s="1" t="s">
        <v>34</v>
      </c>
      <c r="E132" s="1" t="s">
        <v>35</v>
      </c>
      <c r="F132" s="1" t="s">
        <v>38</v>
      </c>
      <c r="G132" s="1" t="s">
        <v>38</v>
      </c>
      <c r="H132" s="1" t="s">
        <v>38</v>
      </c>
      <c r="I132" s="1" t="s">
        <v>38</v>
      </c>
      <c r="J132" s="1" t="s">
        <v>38</v>
      </c>
      <c r="K132" s="1" t="s">
        <v>38</v>
      </c>
      <c r="L132" s="1" t="s">
        <v>38</v>
      </c>
      <c r="M132" s="1" t="s">
        <v>38</v>
      </c>
      <c r="N132" s="1" t="s">
        <v>38</v>
      </c>
      <c r="O132" s="1" t="s">
        <v>38</v>
      </c>
      <c r="P132" s="1" t="s">
        <v>38</v>
      </c>
      <c r="Q132" s="1" t="s">
        <v>34</v>
      </c>
      <c r="R132" s="1" t="s">
        <v>34</v>
      </c>
    </row>
    <row r="133" spans="1:18" ht="14.4" x14ac:dyDescent="0.3">
      <c r="A133" s="1" t="s">
        <v>454</v>
      </c>
      <c r="B133" s="17" t="s">
        <v>457</v>
      </c>
      <c r="C133" s="1" t="s">
        <v>458</v>
      </c>
      <c r="D133" s="1" t="s">
        <v>35</v>
      </c>
      <c r="E133" s="1" t="s">
        <v>35</v>
      </c>
      <c r="F133" s="1" t="s">
        <v>38</v>
      </c>
      <c r="G133" s="1" t="s">
        <v>38</v>
      </c>
      <c r="H133" s="1" t="s">
        <v>38</v>
      </c>
      <c r="I133" s="1" t="s">
        <v>38</v>
      </c>
      <c r="J133" s="1" t="s">
        <v>38</v>
      </c>
      <c r="K133" s="1" t="s">
        <v>38</v>
      </c>
      <c r="L133" s="1" t="s">
        <v>38</v>
      </c>
      <c r="M133" s="1" t="s">
        <v>38</v>
      </c>
      <c r="N133" s="1" t="s">
        <v>38</v>
      </c>
      <c r="O133" s="1" t="s">
        <v>38</v>
      </c>
      <c r="P133" s="1" t="s">
        <v>38</v>
      </c>
      <c r="Q133" s="1" t="s">
        <v>34</v>
      </c>
      <c r="R133" s="1" t="s">
        <v>34</v>
      </c>
    </row>
    <row r="134" spans="1:18" ht="14.4" x14ac:dyDescent="0.3">
      <c r="A134" s="1" t="s">
        <v>463</v>
      </c>
      <c r="B134" s="17" t="s">
        <v>588</v>
      </c>
      <c r="C134" s="1" t="s">
        <v>592</v>
      </c>
      <c r="D134" s="1" t="s">
        <v>35</v>
      </c>
      <c r="E134" s="1" t="s">
        <v>34</v>
      </c>
      <c r="F134" s="1" t="s">
        <v>34</v>
      </c>
      <c r="G134" s="1" t="s">
        <v>35</v>
      </c>
      <c r="H134" s="1" t="s">
        <v>134</v>
      </c>
      <c r="I134" s="1" t="s">
        <v>35</v>
      </c>
      <c r="J134" s="1" t="s">
        <v>35</v>
      </c>
      <c r="K134" s="1" t="s">
        <v>35</v>
      </c>
      <c r="L134" s="1" t="s">
        <v>35</v>
      </c>
      <c r="M134" s="1" t="s">
        <v>38</v>
      </c>
      <c r="N134" s="1" t="s">
        <v>35</v>
      </c>
      <c r="O134" s="1" t="s">
        <v>35</v>
      </c>
      <c r="P134" s="1" t="s">
        <v>35</v>
      </c>
      <c r="Q134" s="1" t="s">
        <v>34</v>
      </c>
      <c r="R134" s="1" t="s">
        <v>34</v>
      </c>
    </row>
    <row r="135" spans="1:18" ht="14.4" x14ac:dyDescent="0.3">
      <c r="A135" s="1" t="s">
        <v>468</v>
      </c>
      <c r="B135" s="17" t="s">
        <v>469</v>
      </c>
      <c r="C135" s="1" t="s">
        <v>470</v>
      </c>
      <c r="D135" s="1" t="s">
        <v>35</v>
      </c>
      <c r="E135" s="1" t="s">
        <v>34</v>
      </c>
      <c r="F135" s="1" t="s">
        <v>35</v>
      </c>
      <c r="G135" s="1" t="s">
        <v>34</v>
      </c>
      <c r="H135" s="1" t="s">
        <v>55</v>
      </c>
      <c r="I135" s="1" t="s">
        <v>35</v>
      </c>
      <c r="J135" s="1" t="s">
        <v>35</v>
      </c>
      <c r="K135" s="1" t="s">
        <v>35</v>
      </c>
      <c r="L135" s="1" t="s">
        <v>35</v>
      </c>
      <c r="M135" s="1" t="s">
        <v>38</v>
      </c>
      <c r="N135" s="1" t="s">
        <v>35</v>
      </c>
      <c r="O135" s="1" t="s">
        <v>35</v>
      </c>
      <c r="P135" s="1" t="s">
        <v>35</v>
      </c>
      <c r="Q135" s="1" t="s">
        <v>34</v>
      </c>
      <c r="R135" s="1" t="s">
        <v>34</v>
      </c>
    </row>
    <row r="136" spans="1:18" ht="14.4" x14ac:dyDescent="0.3">
      <c r="A136" s="1" t="s">
        <v>472</v>
      </c>
      <c r="B136" s="17" t="s">
        <v>473</v>
      </c>
      <c r="C136" s="1" t="s">
        <v>194</v>
      </c>
      <c r="D136" s="1" t="s">
        <v>35</v>
      </c>
      <c r="E136" s="1" t="s">
        <v>34</v>
      </c>
      <c r="F136" s="1" t="s">
        <v>35</v>
      </c>
      <c r="G136" s="1" t="s">
        <v>34</v>
      </c>
      <c r="H136" s="1" t="s">
        <v>55</v>
      </c>
      <c r="I136" s="1" t="s">
        <v>35</v>
      </c>
      <c r="J136" s="1" t="s">
        <v>35</v>
      </c>
      <c r="K136" s="1" t="s">
        <v>35</v>
      </c>
      <c r="L136" s="1" t="s">
        <v>35</v>
      </c>
      <c r="M136" s="1" t="s">
        <v>38</v>
      </c>
      <c r="N136" s="1" t="s">
        <v>35</v>
      </c>
      <c r="O136" s="1" t="s">
        <v>35</v>
      </c>
      <c r="P136" s="1" t="s">
        <v>35</v>
      </c>
      <c r="Q136" s="1" t="s">
        <v>34</v>
      </c>
      <c r="R136" s="1" t="s">
        <v>34</v>
      </c>
    </row>
    <row r="137" spans="1:18" ht="14.4" x14ac:dyDescent="0.3">
      <c r="A137" s="1" t="s">
        <v>478</v>
      </c>
      <c r="B137" s="17" t="s">
        <v>482</v>
      </c>
      <c r="C137" s="1" t="s">
        <v>481</v>
      </c>
      <c r="D137" s="1" t="s">
        <v>34</v>
      </c>
      <c r="E137" s="1" t="s">
        <v>35</v>
      </c>
      <c r="F137" s="1" t="s">
        <v>38</v>
      </c>
      <c r="G137" s="1" t="s">
        <v>38</v>
      </c>
      <c r="H137" s="1" t="s">
        <v>38</v>
      </c>
      <c r="I137" s="1" t="s">
        <v>38</v>
      </c>
      <c r="J137" s="1" t="s">
        <v>38</v>
      </c>
      <c r="K137" s="1" t="s">
        <v>38</v>
      </c>
      <c r="L137" s="1" t="s">
        <v>38</v>
      </c>
      <c r="M137" s="1" t="s">
        <v>38</v>
      </c>
      <c r="N137" s="1" t="s">
        <v>38</v>
      </c>
      <c r="O137" s="1" t="s">
        <v>38</v>
      </c>
      <c r="P137" s="1" t="s">
        <v>38</v>
      </c>
      <c r="Q137" s="1" t="s">
        <v>34</v>
      </c>
      <c r="R137" s="1" t="s">
        <v>34</v>
      </c>
    </row>
    <row r="138" spans="1:18" ht="14.4" x14ac:dyDescent="0.3">
      <c r="A138" s="1" t="s">
        <v>479</v>
      </c>
      <c r="B138" s="17" t="s">
        <v>480</v>
      </c>
      <c r="C138" s="1" t="s">
        <v>481</v>
      </c>
      <c r="D138" s="1" t="s">
        <v>34</v>
      </c>
      <c r="E138" s="1" t="s">
        <v>35</v>
      </c>
      <c r="F138" s="1" t="s">
        <v>38</v>
      </c>
      <c r="G138" s="1" t="s">
        <v>38</v>
      </c>
      <c r="H138" s="1" t="s">
        <v>38</v>
      </c>
      <c r="I138" s="1" t="s">
        <v>38</v>
      </c>
      <c r="J138" s="1" t="s">
        <v>38</v>
      </c>
      <c r="K138" s="1" t="s">
        <v>38</v>
      </c>
      <c r="L138" s="1" t="s">
        <v>38</v>
      </c>
      <c r="M138" s="1" t="s">
        <v>38</v>
      </c>
      <c r="N138" s="1" t="s">
        <v>38</v>
      </c>
      <c r="O138" s="1" t="s">
        <v>38</v>
      </c>
      <c r="P138" s="1" t="s">
        <v>38</v>
      </c>
      <c r="Q138" s="1" t="s">
        <v>35</v>
      </c>
      <c r="R138" s="1" t="s">
        <v>34</v>
      </c>
    </row>
    <row r="139" spans="1:18" ht="14.4" x14ac:dyDescent="0.3">
      <c r="A139" s="1" t="s">
        <v>485</v>
      </c>
      <c r="B139" s="17" t="s">
        <v>486</v>
      </c>
      <c r="C139" s="1" t="s">
        <v>487</v>
      </c>
      <c r="D139" s="1" t="s">
        <v>35</v>
      </c>
      <c r="E139" s="1" t="s">
        <v>34</v>
      </c>
      <c r="F139" s="1" t="s">
        <v>34</v>
      </c>
      <c r="G139" s="1" t="s">
        <v>35</v>
      </c>
      <c r="H139" s="1" t="s">
        <v>36</v>
      </c>
      <c r="I139" s="1" t="s">
        <v>35</v>
      </c>
      <c r="J139" s="1" t="s">
        <v>35</v>
      </c>
      <c r="K139" s="1" t="s">
        <v>35</v>
      </c>
      <c r="L139" s="1" t="s">
        <v>35</v>
      </c>
      <c r="M139" s="1" t="s">
        <v>38</v>
      </c>
      <c r="N139" s="1" t="s">
        <v>35</v>
      </c>
      <c r="O139" s="1" t="s">
        <v>35</v>
      </c>
      <c r="P139" s="1" t="s">
        <v>35</v>
      </c>
      <c r="Q139" s="1" t="s">
        <v>34</v>
      </c>
      <c r="R139" s="1" t="s">
        <v>34</v>
      </c>
    </row>
    <row r="140" spans="1:18" ht="14.4" x14ac:dyDescent="0.3">
      <c r="A140" s="1" t="s">
        <v>489</v>
      </c>
      <c r="B140" s="17" t="s">
        <v>490</v>
      </c>
      <c r="C140" s="1" t="s">
        <v>491</v>
      </c>
      <c r="D140" s="1" t="s">
        <v>34</v>
      </c>
      <c r="E140" s="1" t="s">
        <v>34</v>
      </c>
      <c r="F140" s="1" t="s">
        <v>34</v>
      </c>
      <c r="G140" s="1" t="s">
        <v>35</v>
      </c>
      <c r="H140" s="1" t="s">
        <v>55</v>
      </c>
      <c r="I140" s="1" t="s">
        <v>35</v>
      </c>
      <c r="J140" s="1" t="s">
        <v>35</v>
      </c>
      <c r="K140" s="1" t="s">
        <v>35</v>
      </c>
      <c r="L140" s="1" t="s">
        <v>35</v>
      </c>
      <c r="M140" s="1" t="s">
        <v>38</v>
      </c>
      <c r="N140" s="1" t="s">
        <v>35</v>
      </c>
      <c r="O140" s="1" t="s">
        <v>35</v>
      </c>
      <c r="P140" s="1" t="s">
        <v>35</v>
      </c>
      <c r="Q140" s="1" t="s">
        <v>34</v>
      </c>
      <c r="R140" s="1" t="s">
        <v>34</v>
      </c>
    </row>
    <row r="141" spans="1:18" ht="14.4" x14ac:dyDescent="0.3">
      <c r="A141" s="1" t="s">
        <v>493</v>
      </c>
      <c r="B141" s="19" t="s">
        <v>494</v>
      </c>
      <c r="C141" s="1" t="s">
        <v>495</v>
      </c>
      <c r="D141" s="1" t="s">
        <v>34</v>
      </c>
      <c r="E141" s="1" t="s">
        <v>35</v>
      </c>
      <c r="F141" s="1" t="s">
        <v>38</v>
      </c>
      <c r="G141" s="1" t="s">
        <v>38</v>
      </c>
      <c r="H141" s="1" t="s">
        <v>38</v>
      </c>
      <c r="I141" s="1" t="s">
        <v>38</v>
      </c>
      <c r="J141" s="1" t="s">
        <v>38</v>
      </c>
      <c r="K141" s="1" t="s">
        <v>38</v>
      </c>
      <c r="L141" s="1" t="s">
        <v>38</v>
      </c>
      <c r="M141" s="1" t="s">
        <v>38</v>
      </c>
      <c r="N141" s="1" t="s">
        <v>38</v>
      </c>
      <c r="O141" s="1" t="s">
        <v>38</v>
      </c>
      <c r="P141" s="1" t="s">
        <v>38</v>
      </c>
      <c r="Q141" s="1" t="s">
        <v>34</v>
      </c>
      <c r="R141" s="1" t="s">
        <v>34</v>
      </c>
    </row>
    <row r="142" spans="1:18" ht="14.4" x14ac:dyDescent="0.3">
      <c r="A142" s="1" t="s">
        <v>498</v>
      </c>
      <c r="B142" s="17" t="s">
        <v>499</v>
      </c>
      <c r="C142" s="1" t="s">
        <v>500</v>
      </c>
      <c r="D142" s="1" t="s">
        <v>35</v>
      </c>
      <c r="E142" s="1" t="s">
        <v>34</v>
      </c>
      <c r="F142" s="1" t="s">
        <v>34</v>
      </c>
      <c r="G142" s="1" t="s">
        <v>35</v>
      </c>
      <c r="H142" s="1" t="s">
        <v>36</v>
      </c>
      <c r="I142" s="1" t="s">
        <v>35</v>
      </c>
      <c r="J142" s="1" t="s">
        <v>35</v>
      </c>
      <c r="K142" s="1" t="s">
        <v>34</v>
      </c>
      <c r="L142" s="1" t="s">
        <v>35</v>
      </c>
      <c r="M142" s="1" t="s">
        <v>38</v>
      </c>
      <c r="N142" s="1" t="s">
        <v>35</v>
      </c>
      <c r="O142" s="1" t="s">
        <v>35</v>
      </c>
      <c r="P142" s="1" t="s">
        <v>35</v>
      </c>
      <c r="Q142" s="1" t="s">
        <v>34</v>
      </c>
      <c r="R142" s="1" t="s">
        <v>34</v>
      </c>
    </row>
    <row r="143" spans="1:18" ht="14.4" x14ac:dyDescent="0.3">
      <c r="A143" s="1" t="s">
        <v>503</v>
      </c>
      <c r="B143" s="17" t="s">
        <v>277</v>
      </c>
      <c r="C143" s="1" t="s">
        <v>278</v>
      </c>
      <c r="D143" s="3" t="s">
        <v>34</v>
      </c>
      <c r="E143" s="3" t="s">
        <v>34</v>
      </c>
      <c r="F143" s="3" t="s">
        <v>34</v>
      </c>
      <c r="G143" s="3" t="s">
        <v>34</v>
      </c>
      <c r="H143" s="3" t="s">
        <v>36</v>
      </c>
      <c r="I143" s="3" t="s">
        <v>35</v>
      </c>
      <c r="J143" s="3" t="s">
        <v>35</v>
      </c>
      <c r="K143" s="3" t="s">
        <v>34</v>
      </c>
      <c r="L143" s="3" t="s">
        <v>35</v>
      </c>
      <c r="M143" s="3" t="s">
        <v>38</v>
      </c>
      <c r="N143" s="3" t="s">
        <v>35</v>
      </c>
      <c r="O143" s="3" t="s">
        <v>35</v>
      </c>
      <c r="P143" s="3" t="s">
        <v>35</v>
      </c>
      <c r="Q143" s="3" t="s">
        <v>34</v>
      </c>
      <c r="R143" s="3" t="s">
        <v>34</v>
      </c>
    </row>
    <row r="144" spans="1:18" ht="14.4" x14ac:dyDescent="0.3">
      <c r="A144" s="1" t="s">
        <v>506</v>
      </c>
      <c r="B144" s="17" t="s">
        <v>507</v>
      </c>
      <c r="C144" s="1" t="s">
        <v>42</v>
      </c>
      <c r="D144" s="1" t="s">
        <v>35</v>
      </c>
      <c r="E144" s="1" t="s">
        <v>104</v>
      </c>
      <c r="F144" s="1" t="s">
        <v>38</v>
      </c>
      <c r="G144" s="1" t="s">
        <v>38</v>
      </c>
      <c r="H144" s="1" t="s">
        <v>38</v>
      </c>
      <c r="I144" s="1" t="s">
        <v>38</v>
      </c>
      <c r="J144" s="1" t="s">
        <v>38</v>
      </c>
      <c r="K144" s="1" t="s">
        <v>38</v>
      </c>
      <c r="L144" s="1" t="s">
        <v>38</v>
      </c>
      <c r="M144" s="1" t="s">
        <v>38</v>
      </c>
      <c r="N144" s="1" t="s">
        <v>38</v>
      </c>
      <c r="O144" s="1" t="s">
        <v>38</v>
      </c>
      <c r="P144" s="1" t="s">
        <v>38</v>
      </c>
      <c r="Q144" s="1" t="s">
        <v>34</v>
      </c>
      <c r="R144" s="1" t="s">
        <v>34</v>
      </c>
    </row>
    <row r="145" spans="1:18" ht="14.4" x14ac:dyDescent="0.3">
      <c r="A145" s="1" t="s">
        <v>510</v>
      </c>
      <c r="B145" s="17" t="s">
        <v>511</v>
      </c>
      <c r="C145" s="1" t="s">
        <v>512</v>
      </c>
      <c r="D145" s="1" t="s">
        <v>34</v>
      </c>
      <c r="E145" s="1" t="s">
        <v>35</v>
      </c>
      <c r="F145" s="1" t="s">
        <v>38</v>
      </c>
      <c r="G145" s="1" t="s">
        <v>38</v>
      </c>
      <c r="H145" s="1" t="s">
        <v>38</v>
      </c>
      <c r="I145" s="1" t="s">
        <v>38</v>
      </c>
      <c r="J145" s="1" t="s">
        <v>38</v>
      </c>
      <c r="K145" s="1" t="s">
        <v>38</v>
      </c>
      <c r="L145" s="1" t="s">
        <v>38</v>
      </c>
      <c r="M145" s="1" t="s">
        <v>38</v>
      </c>
      <c r="N145" s="1" t="s">
        <v>38</v>
      </c>
      <c r="O145" s="1" t="s">
        <v>38</v>
      </c>
      <c r="P145" s="1" t="s">
        <v>38</v>
      </c>
      <c r="Q145" s="1" t="s">
        <v>34</v>
      </c>
      <c r="R145" s="1" t="s">
        <v>34</v>
      </c>
    </row>
    <row r="146" spans="1:18" ht="14.4" x14ac:dyDescent="0.3">
      <c r="A146" s="1" t="s">
        <v>518</v>
      </c>
      <c r="B146" s="17" t="s">
        <v>520</v>
      </c>
      <c r="C146" s="1" t="s">
        <v>519</v>
      </c>
      <c r="D146" s="1" t="s">
        <v>35</v>
      </c>
      <c r="E146" s="1" t="s">
        <v>34</v>
      </c>
      <c r="F146" s="1" t="s">
        <v>35</v>
      </c>
      <c r="G146" s="1" t="s">
        <v>34</v>
      </c>
      <c r="H146" s="1" t="s">
        <v>55</v>
      </c>
      <c r="I146" s="1" t="s">
        <v>35</v>
      </c>
      <c r="J146" s="1" t="s">
        <v>35</v>
      </c>
      <c r="K146" s="1" t="s">
        <v>34</v>
      </c>
      <c r="L146" s="1" t="s">
        <v>35</v>
      </c>
      <c r="M146" s="1" t="s">
        <v>38</v>
      </c>
      <c r="N146" s="1" t="s">
        <v>35</v>
      </c>
      <c r="O146" s="1" t="s">
        <v>35</v>
      </c>
      <c r="P146" s="1" t="s">
        <v>35</v>
      </c>
      <c r="Q146" s="1" t="s">
        <v>34</v>
      </c>
      <c r="R146" s="1" t="s">
        <v>34</v>
      </c>
    </row>
    <row r="147" spans="1:18" ht="14.4" x14ac:dyDescent="0.3">
      <c r="A147" s="1" t="s">
        <v>522</v>
      </c>
      <c r="B147" s="17" t="s">
        <v>523</v>
      </c>
      <c r="C147" s="1" t="s">
        <v>524</v>
      </c>
      <c r="D147" s="1" t="s">
        <v>35</v>
      </c>
      <c r="E147" s="1" t="s">
        <v>34</v>
      </c>
      <c r="F147" s="1" t="s">
        <v>34</v>
      </c>
      <c r="G147" s="1" t="s">
        <v>35</v>
      </c>
      <c r="H147" s="1" t="s">
        <v>55</v>
      </c>
      <c r="I147" s="1" t="s">
        <v>34</v>
      </c>
      <c r="J147" s="1" t="s">
        <v>35</v>
      </c>
      <c r="K147" s="1" t="s">
        <v>35</v>
      </c>
      <c r="L147" s="1" t="s">
        <v>35</v>
      </c>
      <c r="M147" s="1" t="s">
        <v>38</v>
      </c>
      <c r="N147" s="1" t="s">
        <v>34</v>
      </c>
      <c r="O147" s="1" t="s">
        <v>35</v>
      </c>
      <c r="P147" s="1" t="s">
        <v>35</v>
      </c>
      <c r="Q147" s="1" t="s">
        <v>34</v>
      </c>
      <c r="R147" s="1" t="s">
        <v>34</v>
      </c>
    </row>
    <row r="148" spans="1:18" ht="14.4" x14ac:dyDescent="0.3">
      <c r="A148" s="1" t="s">
        <v>526</v>
      </c>
      <c r="B148" s="17" t="s">
        <v>589</v>
      </c>
      <c r="C148" s="1" t="s">
        <v>594</v>
      </c>
      <c r="D148" s="1" t="s">
        <v>35</v>
      </c>
      <c r="E148" s="1" t="s">
        <v>34</v>
      </c>
      <c r="F148" s="1" t="s">
        <v>34</v>
      </c>
      <c r="G148" s="1" t="s">
        <v>35</v>
      </c>
      <c r="H148" s="1" t="s">
        <v>36</v>
      </c>
      <c r="I148" s="1" t="s">
        <v>35</v>
      </c>
      <c r="J148" s="1" t="s">
        <v>35</v>
      </c>
      <c r="K148" s="1" t="s">
        <v>35</v>
      </c>
      <c r="L148" s="1" t="s">
        <v>35</v>
      </c>
      <c r="M148" s="1" t="s">
        <v>38</v>
      </c>
      <c r="N148" s="1" t="s">
        <v>35</v>
      </c>
      <c r="O148" s="1" t="s">
        <v>35</v>
      </c>
      <c r="P148" s="1" t="s">
        <v>35</v>
      </c>
      <c r="Q148" s="1" t="s">
        <v>34</v>
      </c>
      <c r="R148" s="1" t="s">
        <v>34</v>
      </c>
    </row>
    <row r="149" spans="1:18" ht="14.4" x14ac:dyDescent="0.3">
      <c r="A149" s="1" t="s">
        <v>528</v>
      </c>
      <c r="B149" s="17" t="s">
        <v>534</v>
      </c>
      <c r="C149" s="1" t="s">
        <v>535</v>
      </c>
      <c r="D149" s="1" t="s">
        <v>35</v>
      </c>
      <c r="E149" s="1" t="s">
        <v>34</v>
      </c>
      <c r="F149" s="1" t="s">
        <v>34</v>
      </c>
      <c r="G149" s="1" t="s">
        <v>35</v>
      </c>
      <c r="H149" s="1" t="s">
        <v>134</v>
      </c>
      <c r="I149" s="1" t="s">
        <v>35</v>
      </c>
      <c r="J149" s="1" t="s">
        <v>35</v>
      </c>
      <c r="K149" s="1" t="s">
        <v>35</v>
      </c>
      <c r="L149" s="1" t="s">
        <v>35</v>
      </c>
      <c r="M149" s="1" t="s">
        <v>38</v>
      </c>
      <c r="N149" s="1" t="s">
        <v>35</v>
      </c>
      <c r="O149" s="1" t="s">
        <v>35</v>
      </c>
      <c r="P149" s="1" t="s">
        <v>35</v>
      </c>
      <c r="Q149" s="1" t="s">
        <v>34</v>
      </c>
      <c r="R149" s="1" t="s">
        <v>34</v>
      </c>
    </row>
    <row r="150" spans="1:18" ht="14.4" x14ac:dyDescent="0.3">
      <c r="A150" s="1" t="s">
        <v>529</v>
      </c>
      <c r="B150" s="17" t="s">
        <v>530</v>
      </c>
      <c r="C150" s="17" t="s">
        <v>533</v>
      </c>
      <c r="D150" s="1" t="s">
        <v>35</v>
      </c>
      <c r="E150" s="1" t="s">
        <v>34</v>
      </c>
      <c r="F150" s="1" t="s">
        <v>34</v>
      </c>
      <c r="G150" s="1" t="s">
        <v>35</v>
      </c>
      <c r="H150" s="1" t="s">
        <v>244</v>
      </c>
      <c r="I150" s="1" t="s">
        <v>34</v>
      </c>
      <c r="J150" s="1" t="s">
        <v>35</v>
      </c>
      <c r="K150" s="1" t="s">
        <v>34</v>
      </c>
      <c r="L150" s="1" t="s">
        <v>34</v>
      </c>
      <c r="M150" s="1" t="s">
        <v>34</v>
      </c>
      <c r="N150" s="1" t="s">
        <v>34</v>
      </c>
      <c r="O150" s="1" t="s">
        <v>35</v>
      </c>
      <c r="P150" s="1" t="s">
        <v>34</v>
      </c>
      <c r="Q150" s="1" t="s">
        <v>34</v>
      </c>
      <c r="R150" s="1" t="s">
        <v>34</v>
      </c>
    </row>
    <row r="151" spans="1:18" ht="14.4" x14ac:dyDescent="0.3">
      <c r="A151" s="1" t="s">
        <v>531</v>
      </c>
      <c r="B151" s="17" t="s">
        <v>532</v>
      </c>
      <c r="C151" s="1" t="s">
        <v>119</v>
      </c>
      <c r="D151" s="1" t="s">
        <v>35</v>
      </c>
      <c r="E151" s="1" t="s">
        <v>34</v>
      </c>
      <c r="F151" s="1" t="s">
        <v>34</v>
      </c>
      <c r="G151" s="1" t="s">
        <v>35</v>
      </c>
      <c r="H151" s="1" t="s">
        <v>244</v>
      </c>
      <c r="I151" s="1" t="s">
        <v>34</v>
      </c>
      <c r="J151" s="1" t="s">
        <v>35</v>
      </c>
      <c r="K151" s="1" t="s">
        <v>34</v>
      </c>
      <c r="L151" s="1" t="s">
        <v>34</v>
      </c>
      <c r="M151" s="1" t="s">
        <v>34</v>
      </c>
      <c r="N151" s="1" t="s">
        <v>35</v>
      </c>
      <c r="O151" s="1" t="s">
        <v>35</v>
      </c>
      <c r="P151" s="1" t="s">
        <v>35</v>
      </c>
      <c r="Q151" s="1" t="s">
        <v>34</v>
      </c>
      <c r="R151" s="1" t="s">
        <v>34</v>
      </c>
    </row>
  </sheetData>
  <hyperlinks>
    <hyperlink ref="B2" r:id="rId1" xr:uid="{8DFC2136-F7BF-49B2-9B0C-0089D72F5072}"/>
    <hyperlink ref="C2" location="Databases!A4" display="NIST SD1" xr:uid="{B21B6F25-4BD3-45BF-87CA-3C25C8C20DF5}"/>
    <hyperlink ref="B6" r:id="rId2" xr:uid="{91CD8C3B-899C-4EE7-ADF3-483D7BCFA81A}"/>
    <hyperlink ref="B7" r:id="rId3" xr:uid="{79472915-3637-4805-92B3-F8480A8E5C3C}"/>
    <hyperlink ref="B10" r:id="rId4" xr:uid="{6C0CF52D-8697-42F0-AF01-F779EFDEC604}"/>
    <hyperlink ref="B12" r:id="rId5" xr:uid="{2E0C7A31-F9C2-4D7D-85D7-0C5BF18E7370}"/>
    <hyperlink ref="B13" r:id="rId6" xr:uid="{E37E8341-7C00-4C46-BC98-2CDCDD4AE77C}"/>
    <hyperlink ref="B14" r:id="rId7" xr:uid="{F8B4E052-E2BA-4BDC-8473-45B34099783A}"/>
    <hyperlink ref="B15" r:id="rId8" xr:uid="{508AB5E7-DAFA-430F-BC30-B143408B570C}"/>
    <hyperlink ref="B16" r:id="rId9" xr:uid="{F39F15FB-959B-47E1-A2F8-FBEBB5AD6452}"/>
    <hyperlink ref="B17" r:id="rId10" xr:uid="{F36F40E7-495B-4282-AFA4-FCB49AAAE14E}"/>
    <hyperlink ref="B18" r:id="rId11" xr:uid="{BD0A9758-5FCC-4822-8BBE-3626DA881A8C}"/>
    <hyperlink ref="B19" r:id="rId12" xr:uid="{35C15A8F-CDC6-473A-B9E4-9891A813C87E}"/>
    <hyperlink ref="B20" r:id="rId13" xr:uid="{07EAD927-BE42-4959-915A-BDB74954B2B1}"/>
    <hyperlink ref="B21" r:id="rId14" xr:uid="{1B241652-801B-4060-AB9D-54FDF2FF18B6}"/>
    <hyperlink ref="B22" r:id="rId15" location=":~:text=In%20CSE%2DCIC%2DIDS2018%20dataset,or%20lower%20level%20network%20entities." xr:uid="{C052D9D1-40BB-44AB-BF25-2C5A7F8190F7}"/>
    <hyperlink ref="B23" r:id="rId16" location="2019" xr:uid="{1DC29BED-C30D-456C-AB84-EB6A3FD2FA2E}"/>
    <hyperlink ref="C23" location="Databases!A25" display="BCN_20000, HAM10000, MSK" xr:uid="{531E146E-CE77-457A-953C-AD0B8DC15BA5}"/>
    <hyperlink ref="B24" r:id="rId17" xr:uid="{936856FE-52D2-47DE-922C-92D024EC342D}"/>
    <hyperlink ref="B25" r:id="rId18" xr:uid="{61A2195C-30AB-4839-B894-BE1DE37C9584}"/>
    <hyperlink ref="B26" r:id="rId19" xr:uid="{876C9C01-DC2D-4052-9BC4-F547B29839B4}"/>
    <hyperlink ref="B27" r:id="rId20" xr:uid="{BD624616-6D77-4518-8A32-302AD85C49A9}"/>
    <hyperlink ref="B28" r:id="rId21" xr:uid="{7C17F230-49D2-4FF3-86D2-79D2EB52CBD6}"/>
    <hyperlink ref="B29" r:id="rId22" xr:uid="{8F377A9B-2CD8-4AEB-A595-01BDA1313EAA}"/>
    <hyperlink ref="B30" r:id="rId23" xr:uid="{5479DF97-4C41-428C-8070-D5C8ACFAC8B8}"/>
    <hyperlink ref="B11" r:id="rId24" xr:uid="{A9A307E4-5063-4010-8913-CFB6D8C696B6}"/>
    <hyperlink ref="B31" r:id="rId25" xr:uid="{060B9B38-3F86-4851-9E77-C220D73608D6}"/>
    <hyperlink ref="B32" r:id="rId26" xr:uid="{57BD3474-ECC6-4CF8-B975-DC8F53BFF1C5}"/>
    <hyperlink ref="B33" r:id="rId27" xr:uid="{A73E34C7-5FC2-45A6-A60C-59A5DCC0EDC1}"/>
    <hyperlink ref="C33" location="Databases!A33" display="UC Merced" xr:uid="{4236A5B1-2612-4A0A-A225-770DB7333C64}"/>
    <hyperlink ref="B34" r:id="rId28" xr:uid="{A7D5E07C-59D5-4FC3-B9BB-4160187C8989}"/>
    <hyperlink ref="B35" r:id="rId29" xr:uid="{F876BB2F-1E8B-45F2-8E37-5DD4EDD11113}"/>
    <hyperlink ref="C35" location="Databases!A33" display="UC Merced" xr:uid="{1DA336AA-DD37-455F-8CB2-5E48E3F2CD7D}"/>
    <hyperlink ref="B36" r:id="rId30" xr:uid="{96CE75F1-05AB-4014-8ABA-F407209CB8DD}"/>
    <hyperlink ref="B37" r:id="rId31" xr:uid="{9C275AFB-82EB-4841-9950-755BEA7F062C}"/>
    <hyperlink ref="B38" r:id="rId32" xr:uid="{6A82BF4C-23D6-44F5-9984-B6B50264F0D5}"/>
    <hyperlink ref="B39" r:id="rId33" xr:uid="{A0FE9059-2B03-44E9-B605-9553298F05B1}"/>
    <hyperlink ref="B40" r:id="rId34" xr:uid="{94D36C17-3EC0-411A-B3F4-4C6A0E249EA8}"/>
    <hyperlink ref="B41" r:id="rId35" xr:uid="{4BDF08D3-BD53-4F97-948F-990D0E6C0CF4}"/>
    <hyperlink ref="C41" location="Databases!A41" display="IoT Intrusion" xr:uid="{0282D5E5-D52E-4F15-8B52-5066F8906553}"/>
    <hyperlink ref="B42" r:id="rId36" xr:uid="{14548903-DBC5-42BF-98E5-BF2ABB7E208A}"/>
    <hyperlink ref="B43" r:id="rId37" location="fce-included" xr:uid="{18260D27-F511-415D-B49A-CC39E981CC76}"/>
    <hyperlink ref="B44" r:id="rId38" xr:uid="{414B7F9D-4F08-4090-81AC-ADB6ABCFD39C}"/>
    <hyperlink ref="B45" r:id="rId39" xr:uid="{207FCAD8-380B-46B7-AC20-EFB76D1DE79A}"/>
    <hyperlink ref="B47" r:id="rId40" xr:uid="{A38A0B1B-D2DA-4F19-8B04-BBA7B4003F59}"/>
    <hyperlink ref="B48" r:id="rId41" xr:uid="{17818AD8-56F0-4321-B2CB-46761EEB4DD5}"/>
    <hyperlink ref="C48" location="Databases!A48" display="YawDD" xr:uid="{63FA59A4-BCFB-445E-A2AE-DDD672E00FDA}"/>
    <hyperlink ref="B49" r:id="rId42" xr:uid="{0A3F8A28-ACAB-4706-AED5-5223789E909A}"/>
    <hyperlink ref="B50" r:id="rId43" xr:uid="{C76E289B-2D23-4880-B360-6EADF032D5F9}"/>
    <hyperlink ref="B46" r:id="rId44" xr:uid="{880199EA-58E9-45DA-9920-3512A70DAB15}"/>
    <hyperlink ref="B8" r:id="rId45" xr:uid="{D85DE30D-27A4-4081-B607-9C413BEE4FCB}"/>
    <hyperlink ref="B51" r:id="rId46" xr:uid="{BD67BBBE-218A-4E1B-B98E-C1267DF58C81}"/>
    <hyperlink ref="C51" location="Databases!A53" display="Kvasir" xr:uid="{14313CFB-65CB-4C15-B265-DBCA192781C4}"/>
    <hyperlink ref="B52" r:id="rId47" xr:uid="{3C97DAEC-5559-4073-958A-F5069C91869C}"/>
    <hyperlink ref="B53" r:id="rId48" xr:uid="{19308C65-BEF0-4ABF-9BBE-FF0CE690C869}"/>
    <hyperlink ref="B54" r:id="rId49" xr:uid="{AF9C7CF5-B244-40FB-8BC0-C838A5FE34E4}"/>
    <hyperlink ref="B55" r:id="rId50" xr:uid="{EB0DE6C3-7374-470A-B0D3-7F76CF02C1AE}"/>
    <hyperlink ref="C54" location="Databases!A56" display="CVC-ColonDB" xr:uid="{5CA97134-A2EA-4C48-A877-E461E8D07E16}"/>
    <hyperlink ref="B56" r:id="rId51" xr:uid="{2FC25FBA-AAA3-4BC0-88D3-26CEAABF3069}"/>
    <hyperlink ref="B57" r:id="rId52" xr:uid="{474945F8-1690-4590-8BD6-87ED2451B683}"/>
    <hyperlink ref="B58" r:id="rId53" xr:uid="{1900CB05-8CBE-432F-9C47-868A698E8B80}"/>
    <hyperlink ref="B59" r:id="rId54" xr:uid="{C32415FD-0DD3-4412-A557-F468254CDC7D}"/>
    <hyperlink ref="B60" r:id="rId55" xr:uid="{D2A2E13D-8226-416E-B28F-D84D0A6516B0}"/>
    <hyperlink ref="B61" r:id="rId56" xr:uid="{C99469B3-922E-44DC-A3E2-BB2C2984D3D8}"/>
    <hyperlink ref="B62" r:id="rId57" xr:uid="{A1866088-4617-4324-B4E8-C3AE6329BB04}"/>
    <hyperlink ref="B63" r:id="rId58" xr:uid="{2E068352-FAAE-4A93-BFA2-B5D575DBFFF9}"/>
    <hyperlink ref="B5" r:id="rId59" xr:uid="{FCBE0908-67E8-4DA1-9BDA-093D9B217DF9}"/>
    <hyperlink ref="B66" r:id="rId60" xr:uid="{91F008B2-B84F-444C-871E-D68550C794B0}"/>
    <hyperlink ref="B67" r:id="rId61" xr:uid="{CFDBE2DF-E005-4477-ACD7-53FFC57FD562}"/>
    <hyperlink ref="B68" r:id="rId62" xr:uid="{6F51B586-4929-4861-9947-8547EFCA2575}"/>
    <hyperlink ref="B70" r:id="rId63" xr:uid="{440CD2EB-6886-45F4-9676-7AEAAF1F8B52}"/>
    <hyperlink ref="B73" r:id="rId64" xr:uid="{185F6194-89E4-4FC9-B35B-506956AEA548}"/>
    <hyperlink ref="C70" location="Databases!A72" display="Stanford Web Base" xr:uid="{D1A00F16-6783-4368-A1F4-C0A1B28FB091}"/>
    <hyperlink ref="C67" location="Databases!A67" display="English Wikipedia, StatMt, UMBC, Gigaword, Common Crawl" xr:uid="{ED239342-FFB6-47E9-87D6-6B09326E931A}"/>
    <hyperlink ref="B69" r:id="rId65" xr:uid="{9AD0B487-B9B7-4C3C-9B39-EE524E8D2170}"/>
    <hyperlink ref="B72" r:id="rId66" xr:uid="{B2380A0F-71FB-4D36-B420-E5F2DB2F75D9}"/>
    <hyperlink ref="B71" r:id="rId67" xr:uid="{4CF5645B-7A13-4177-B7F6-28E2EAE55746}"/>
    <hyperlink ref="B65" r:id="rId68" xr:uid="{215591AA-D6AD-415B-B526-8B033343BE09}"/>
    <hyperlink ref="B74" r:id="rId69" xr:uid="{E3256214-9636-45B9-A464-A5475BCF18B9}"/>
    <hyperlink ref="C75" location="Databases!A44" display="Transferlearning: ImageNet" xr:uid="{391FAAA5-8520-4353-A2C3-28590FDE1AC9}"/>
    <hyperlink ref="B75" r:id="rId70" xr:uid="{0235466A-46BA-485D-8BDA-B0574F515505}"/>
    <hyperlink ref="B76" r:id="rId71" xr:uid="{B8788FB1-99BC-4364-9D03-AEA995A66D0D}"/>
    <hyperlink ref="B77" r:id="rId72" xr:uid="{6807A280-BD3D-4F91-839C-AB8310D61BC1}"/>
    <hyperlink ref="B78" r:id="rId73" xr:uid="{BCD6D6D9-5C64-456F-933C-F118745B124B}"/>
    <hyperlink ref="B79" r:id="rId74" xr:uid="{6E14777A-FFD4-4F26-94AD-A11C20C919FF}"/>
    <hyperlink ref="B80" r:id="rId75" xr:uid="{6D7C327D-8369-4B32-8AE6-CF8F1CFA1890}"/>
    <hyperlink ref="B81" r:id="rId76" xr:uid="{73C9950B-29DF-40C8-A1D9-A1298C7D27D3}"/>
    <hyperlink ref="B82" r:id="rId77" xr:uid="{D7435588-2A61-4A16-88E7-5B013538324D}"/>
    <hyperlink ref="B83" r:id="rId78" xr:uid="{89D287E0-85A2-4EE4-9E83-097BF77FDCE3}"/>
    <hyperlink ref="B84" r:id="rId79" xr:uid="{355881AC-1470-479E-B2AA-23FC39820D21}"/>
    <hyperlink ref="B85" r:id="rId80" xr:uid="{CAFA3636-E5DB-4369-96BB-876A051C6B3A}"/>
    <hyperlink ref="B86" r:id="rId81" xr:uid="{94D7DD39-0C56-4A54-9909-1A16F779D4DE}"/>
    <hyperlink ref="B87" r:id="rId82" xr:uid="{86ACC2BD-3672-46F9-BF57-BB5DF6B56957}"/>
    <hyperlink ref="B88" r:id="rId83" xr:uid="{A4489285-BDAC-4661-8DF3-42539BB1292D}"/>
    <hyperlink ref="B90" r:id="rId84" xr:uid="{0B81DA88-044B-4D73-9A41-E63EE0A128E9}"/>
    <hyperlink ref="B91" r:id="rId85" xr:uid="{AFB3A625-BFFC-4402-9D39-6DE96BC455A5}"/>
    <hyperlink ref="B92" r:id="rId86" xr:uid="{CE93A4ED-2876-4E0D-9771-806240D1EA5B}"/>
    <hyperlink ref="B93" r:id="rId87" xr:uid="{9826BA45-4E2A-4BBA-8A92-0106643EDEB1}"/>
    <hyperlink ref="B94" r:id="rId88" xr:uid="{B98929D3-F893-4C22-B481-DEA42811CEF0}"/>
    <hyperlink ref="B95" r:id="rId89" xr:uid="{E10D4DA0-AC3A-4BDE-BEF1-A54F7AD81594}"/>
    <hyperlink ref="B96" r:id="rId90" xr:uid="{19AE6231-BDC5-404C-AB02-B3F9691E8535}"/>
    <hyperlink ref="B97" r:id="rId91" xr:uid="{4C663D48-97A5-4741-9920-59D1887F2A21}"/>
    <hyperlink ref="B98" r:id="rId92" xr:uid="{AE3A27E6-83E2-4E55-B4EF-63241A199879}"/>
    <hyperlink ref="B99" r:id="rId93" xr:uid="{53D113CE-2C51-4F5D-BAB3-DA571BA63F34}"/>
    <hyperlink ref="B100" r:id="rId94" xr:uid="{1BCFD48F-439F-4F76-B4BA-509AF0FACFD3}"/>
    <hyperlink ref="B101" r:id="rId95" xr:uid="{62738EF0-9FEB-4163-AE66-8BE77A77D3AF}"/>
    <hyperlink ref="B102" r:id="rId96" xr:uid="{D4988E9A-394B-4C69-A5D7-3486473BEE84}"/>
    <hyperlink ref="B103" r:id="rId97" xr:uid="{D00C7E00-866A-4013-870A-D570E808C7A8}"/>
    <hyperlink ref="B104" r:id="rId98" xr:uid="{CBB5B213-8230-4F6F-B88A-770ED5C6F4AE}"/>
    <hyperlink ref="B105" r:id="rId99" xr:uid="{9D4B1F67-0140-47A9-889B-24EE7B764846}"/>
    <hyperlink ref="B106" r:id="rId100" xr:uid="{642AA041-4F47-4BE8-8B3B-D58EEE9E2485}"/>
    <hyperlink ref="B107" r:id="rId101" xr:uid="{1D37E0B0-55BB-4E7A-9580-0707F493CCAE}"/>
    <hyperlink ref="B108" r:id="rId102" xr:uid="{73806E9D-B02E-477E-9D0B-1727C09BF481}"/>
    <hyperlink ref="B109" r:id="rId103" xr:uid="{DB6A551A-D570-4649-9AB5-3CD286C371D1}"/>
    <hyperlink ref="B110" r:id="rId104" xr:uid="{13C0EC41-A614-455C-B90B-29AFDD2D5D9A}"/>
    <hyperlink ref="B111" r:id="rId105" xr:uid="{E47F0391-2A89-41A2-8DD5-9AF59F004E23}"/>
    <hyperlink ref="B112" r:id="rId106" xr:uid="{1D277FEC-FD9A-478E-828B-79D9FD02AB2F}"/>
    <hyperlink ref="B114" r:id="rId107" xr:uid="{9EF7D19C-16C4-4152-9B9D-9A11BF382649}"/>
    <hyperlink ref="B116" r:id="rId108" xr:uid="{0D2C7839-1B32-4E2F-ADAC-4F8EE7D06090}"/>
    <hyperlink ref="B117" r:id="rId109" xr:uid="{D71B3D8D-BF01-4E7E-A903-326EFF385A27}"/>
    <hyperlink ref="B119" r:id="rId110" xr:uid="{36528111-69C2-47A4-BA28-711395152C9A}"/>
    <hyperlink ref="C116" location="Databases!A117" display="SIRM, Novel, COVID-19 Art, COVID-19 TR, RSNA-PDC, CXR Images" xr:uid="{89BC0B19-C579-4CF8-B4CC-F55C62F5E726}"/>
    <hyperlink ref="B118" r:id="rId111" xr:uid="{DED85FBB-032C-4FF7-A73B-3CCBDD58B568}"/>
    <hyperlink ref="B120" r:id="rId112" xr:uid="{DB54CD69-E42E-4B11-9E89-11F4CF8E2608}"/>
    <hyperlink ref="B121" r:id="rId113" xr:uid="{33021F2A-C997-439F-96EB-4B05517618FF}"/>
    <hyperlink ref="B122" r:id="rId114" xr:uid="{344AE9FC-F058-4E29-9336-3B6C595E3352}"/>
    <hyperlink ref="B123" r:id="rId115" location="pdfviewer" display="https://cloudstor.aarnet.edu.au/plus/s/ds5zW91vdgjEj9i#pdfviewer" xr:uid="{CF22689C-50D3-4BB1-9C84-74ED0DF706B1}"/>
    <hyperlink ref="B124" r:id="rId116" xr:uid="{6F280F8B-E084-4E70-918B-0F1923AF386D}"/>
    <hyperlink ref="B125" r:id="rId117" xr:uid="{67B16674-EED1-4348-8E68-F6FCF5698C2A}"/>
    <hyperlink ref="B126" r:id="rId118" xr:uid="{C6802B35-6875-4B0F-A231-F5EF2A8D5CE6}"/>
    <hyperlink ref="B127" r:id="rId119" xr:uid="{003136DD-D7EB-4A41-9AC6-B3827F824C26}"/>
    <hyperlink ref="B128" r:id="rId120" xr:uid="{C0788D86-7E2A-4827-860C-9DE61AEA2727}"/>
    <hyperlink ref="B129" r:id="rId121" xr:uid="{6701E455-C971-4624-A93B-AC86991C32B0}"/>
    <hyperlink ref="B130" r:id="rId122" xr:uid="{377B9706-0DD7-4004-921F-5D9933410EE4}"/>
    <hyperlink ref="B131" r:id="rId123" xr:uid="{94FDEC3D-99BB-48FD-B92A-4F3EA896926C}"/>
    <hyperlink ref="B132" r:id="rId124" xr:uid="{662ECBBA-596C-4177-B320-74FEA813767D}"/>
    <hyperlink ref="B133" r:id="rId125" xr:uid="{6E797F40-B60F-4527-87F8-D874D7FE764A}"/>
    <hyperlink ref="B134" r:id="rId126" xr:uid="{639AA9C0-6C1A-4FF4-A31D-558091679327}"/>
    <hyperlink ref="B135" r:id="rId127" xr:uid="{BBACCC05-CE54-4168-8DFD-2C023FEC8C75}"/>
    <hyperlink ref="B136" r:id="rId128" xr:uid="{663D622A-F6F0-4BC1-B57B-8F3BB42636C7}"/>
    <hyperlink ref="B138" r:id="rId129" xr:uid="{5722789A-1109-492B-9077-0476FC8A8CEF}"/>
    <hyperlink ref="B137" r:id="rId130" xr:uid="{3B12FE51-63C7-4328-B700-BF9936081966}"/>
    <hyperlink ref="B139" r:id="rId131" xr:uid="{E034CDDD-66AA-402E-85E6-2F131E4BCF1D}"/>
    <hyperlink ref="B140" r:id="rId132" xr:uid="{9D6F607F-A50A-4F5D-AC42-D1C63EB3F744}"/>
    <hyperlink ref="B141" r:id="rId133" xr:uid="{F5AEC9A8-1262-4A35-A20E-99E29EB1ED82}"/>
    <hyperlink ref="B142" r:id="rId134" xr:uid="{B302CEEF-74CD-46CE-A8B5-F9642143041F}"/>
    <hyperlink ref="B143" r:id="rId135" xr:uid="{9B1FFD34-1608-4934-BF3A-85A81A017C37}"/>
    <hyperlink ref="B145" r:id="rId136" xr:uid="{36842E55-9E81-4F3C-A95E-5C9BC74618DF}"/>
    <hyperlink ref="B146" r:id="rId137" xr:uid="{56FDF634-BBE7-43C3-AF3D-8AFE818B457B}"/>
    <hyperlink ref="B147" r:id="rId138" xr:uid="{00971177-D2C6-4DA6-9D4D-64ADB54CBDDD}"/>
    <hyperlink ref="B148" r:id="rId139" xr:uid="{9A70EE64-8F42-4CF7-8F14-29B805DCC62E}"/>
    <hyperlink ref="B150" r:id="rId140" xr:uid="{7E662EEC-4A87-4C6C-A121-E4B267FF5F0F}"/>
    <hyperlink ref="B151" r:id="rId141" xr:uid="{BAD36647-A39C-4B21-9E10-FD8C9553E1CD}"/>
    <hyperlink ref="C150" location="Databases!A151" display="SUN, Online Image Search Engines" xr:uid="{8C18C4CA-22F4-453F-8279-4F992D04F3E4}"/>
    <hyperlink ref="B149" r:id="rId142" xr:uid="{0167E95D-2597-46A0-9DDB-F4EBE85B9272}"/>
    <hyperlink ref="B113" r:id="rId143" xr:uid="{DC71E786-4392-47C2-9DE1-13BE03A661EF}"/>
    <hyperlink ref="B144" r:id="rId144" xr:uid="{10D0178B-797F-4E5F-9EC3-75D38A6AD9D0}"/>
    <hyperlink ref="C14" location="'Data Sets'!A15" display="MedRxiv, BioRxiv, MedPix, LIDC/IDRI, RadioPaedia, PMC" xr:uid="{E1844197-3285-4BC8-80F5-F973FB59F771}"/>
    <hyperlink ref="B115" r:id="rId145" xr:uid="{91616234-5485-4077-91A4-FA29AD8F6282}"/>
  </hyperlinks>
  <pageMargins left="0.7" right="0.7" top="0.75" bottom="0.75" header="0.3" footer="0.3"/>
  <pageSetup paperSize="9" orientation="portrait" r:id="rId146"/>
  <tableParts count="1">
    <tablePart r:id="rId14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A716F-F232-4DB6-8A21-4C65D8B7162A}">
  <dimension ref="A1:B15"/>
  <sheetViews>
    <sheetView workbookViewId="0">
      <selection activeCell="B13" sqref="B13"/>
    </sheetView>
  </sheetViews>
  <sheetFormatPr defaultRowHeight="14.4" x14ac:dyDescent="0.3"/>
  <cols>
    <col min="2" max="2" width="96.6640625" bestFit="1" customWidth="1"/>
  </cols>
  <sheetData>
    <row r="1" spans="1:2" x14ac:dyDescent="0.3">
      <c r="A1" s="6" t="s">
        <v>13</v>
      </c>
      <c r="B1" s="3" t="s">
        <v>0</v>
      </c>
    </row>
    <row r="2" spans="1:2" x14ac:dyDescent="0.3">
      <c r="A2" s="7" t="s">
        <v>14</v>
      </c>
      <c r="B2" s="4" t="s">
        <v>1</v>
      </c>
    </row>
    <row r="3" spans="1:2" x14ac:dyDescent="0.3">
      <c r="A3" s="6" t="s">
        <v>15</v>
      </c>
      <c r="B3" s="3" t="s">
        <v>2</v>
      </c>
    </row>
    <row r="4" spans="1:2" x14ac:dyDescent="0.3">
      <c r="A4" s="7" t="s">
        <v>16</v>
      </c>
      <c r="B4" s="4" t="s">
        <v>3</v>
      </c>
    </row>
    <row r="5" spans="1:2" x14ac:dyDescent="0.3">
      <c r="A5" s="6" t="s">
        <v>17</v>
      </c>
      <c r="B5" s="3" t="s">
        <v>37</v>
      </c>
    </row>
    <row r="6" spans="1:2" x14ac:dyDescent="0.3">
      <c r="A6" s="7" t="s">
        <v>18</v>
      </c>
      <c r="B6" s="4" t="s">
        <v>4</v>
      </c>
    </row>
    <row r="7" spans="1:2" x14ac:dyDescent="0.3">
      <c r="A7" s="6" t="s">
        <v>19</v>
      </c>
      <c r="B7" s="3" t="s">
        <v>5</v>
      </c>
    </row>
    <row r="8" spans="1:2" x14ac:dyDescent="0.3">
      <c r="A8" s="7" t="s">
        <v>20</v>
      </c>
      <c r="B8" s="4" t="s">
        <v>6</v>
      </c>
    </row>
    <row r="9" spans="1:2" x14ac:dyDescent="0.3">
      <c r="A9" s="6" t="s">
        <v>21</v>
      </c>
      <c r="B9" s="3" t="s">
        <v>7</v>
      </c>
    </row>
    <row r="10" spans="1:2" x14ac:dyDescent="0.3">
      <c r="A10" s="7" t="s">
        <v>22</v>
      </c>
      <c r="B10" s="4" t="s">
        <v>8</v>
      </c>
    </row>
    <row r="11" spans="1:2" x14ac:dyDescent="0.3">
      <c r="A11" s="6" t="s">
        <v>23</v>
      </c>
      <c r="B11" s="3" t="s">
        <v>9</v>
      </c>
    </row>
    <row r="12" spans="1:2" x14ac:dyDescent="0.3">
      <c r="A12" s="7" t="s">
        <v>24</v>
      </c>
      <c r="B12" s="4" t="s">
        <v>10</v>
      </c>
    </row>
    <row r="13" spans="1:2" x14ac:dyDescent="0.3">
      <c r="A13" s="6" t="s">
        <v>25</v>
      </c>
      <c r="B13" s="3" t="s">
        <v>11</v>
      </c>
    </row>
    <row r="14" spans="1:2" x14ac:dyDescent="0.3">
      <c r="A14" s="7" t="s">
        <v>26</v>
      </c>
      <c r="B14" s="4" t="s">
        <v>12</v>
      </c>
    </row>
    <row r="15" spans="1:2" x14ac:dyDescent="0.3">
      <c r="A15" s="6" t="s">
        <v>41</v>
      </c>
      <c r="B15" s="3" t="s">
        <v>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Papers</vt:lpstr>
      <vt:lpstr>Data Sets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Ibrahim</dc:creator>
  <cp:lastModifiedBy>Ahmed Ibrahim</cp:lastModifiedBy>
  <dcterms:created xsi:type="dcterms:W3CDTF">2023-05-09T11:43:14Z</dcterms:created>
  <dcterms:modified xsi:type="dcterms:W3CDTF">2023-06-19T23:13:21Z</dcterms:modified>
</cp:coreProperties>
</file>