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estikeeleinstituut.sharepoint.com/sites/Snaliigitrhm/Shared Documents/General/Protoadjektiivide artikkel/Eukleidiline adjeanalüüs/ERÜsse saadetud failid/"/>
    </mc:Choice>
  </mc:AlternateContent>
  <xr:revisionPtr revIDLastSave="175" documentId="8_{5A929FBF-B013-4F84-B52D-FEFA85D7C6A6}" xr6:coauthVersionLast="47" xr6:coauthVersionMax="47" xr10:uidLastSave="{89896592-1092-4DF6-92D7-749496E8671A}"/>
  <bookViews>
    <workbookView xWindow="-108" yWindow="-108" windowWidth="23256" windowHeight="12576" firstSheet="3" activeTab="3" xr2:uid="{00000000-000D-0000-FFFF-FFFF00000000}"/>
  </bookViews>
  <sheets>
    <sheet name="Table of content" sheetId="44" r:id="rId1"/>
    <sheet name="1. Extracted raw Corpus Data" sheetId="1" r:id="rId2"/>
    <sheet name="2. Rel Frequencies &amp; EuclDist" sheetId="2" r:id="rId3"/>
    <sheet name="3. The adjectives fig 1 table 2" sheetId="32" r:id="rId4"/>
    <sheet name="4. Table 3" sheetId="35" r:id="rId5"/>
    <sheet name="5.Table 4 Correlation Matrix" sheetId="28" r:id="rId6"/>
    <sheet name=" 6. Eucl Fig 2 &amp; 3, table 5  " sheetId="36" r:id="rId7"/>
    <sheet name="7. Table 6" sheetId="38" r:id="rId8"/>
    <sheet name="8. Control--Ekilex" sheetId="31" r:id="rId9"/>
  </sheets>
  <definedNames>
    <definedName name="_xlnm._FilterDatabase" localSheetId="1" hidden="1">'1. Extracted raw Corpus Data'!$A$1:$J$301</definedName>
    <definedName name="_xlnm._FilterDatabase" localSheetId="2" hidden="1">'2. Rel Frequencies &amp; EuclDist'!$A$1:$U$301</definedName>
    <definedName name="_xlnm._FilterDatabase" localSheetId="3" hidden="1">'3. The adjectives fig 1 table 2'!$A$1:$S$101</definedName>
    <definedName name="_xlnm._FilterDatabase" localSheetId="4" hidden="1">'4. Table 3'!$B$1:$H$15</definedName>
    <definedName name="_xlnm._FilterDatabase" localSheetId="8" hidden="1">'8. Control--Ekilex'!$A$1:$R$101</definedName>
    <definedName name="_xlchart.v1.0" hidden="1">'3. The adjectives fig 1 table 2'!$C$1</definedName>
    <definedName name="_xlchart.v1.1" hidden="1">'3. The adjectives fig 1 table 2'!$C$2:$C$101</definedName>
    <definedName name="_xlchart.v1.10" hidden="1">'3. The adjectives fig 1 table 2'!$H$1</definedName>
    <definedName name="_xlchart.v1.100" hidden="1">' 6. Eucl Fig 2 &amp; 3, table 5  '!$B$1</definedName>
    <definedName name="_xlchart.v1.101" hidden="1">' 6. Eucl Fig 2 &amp; 3, table 5  '!$B$2:$B$101</definedName>
    <definedName name="_xlchart.v1.102" hidden="1">'8. Control--Ekilex'!$C$1</definedName>
    <definedName name="_xlchart.v1.103" hidden="1">'8. Control--Ekilex'!$C$2:$C$101</definedName>
    <definedName name="_xlchart.v1.104" hidden="1">'8. Control--Ekilex'!$D$1</definedName>
    <definedName name="_xlchart.v1.105" hidden="1">'8. Control--Ekilex'!$D$2:$D$101</definedName>
    <definedName name="_xlchart.v1.106" hidden="1">'8. Control--Ekilex'!$E$1</definedName>
    <definedName name="_xlchart.v1.107" hidden="1">'8. Control--Ekilex'!$E$2:$E$101</definedName>
    <definedName name="_xlchart.v1.108" hidden="1">'8. Control--Ekilex'!$F$1</definedName>
    <definedName name="_xlchart.v1.109" hidden="1">'8. Control--Ekilex'!$F$2:$F$101</definedName>
    <definedName name="_xlchart.v1.11" hidden="1">'3. The adjectives fig 1 table 2'!$H$2:$H$101</definedName>
    <definedName name="_xlchart.v1.110" hidden="1">'8. Control--Ekilex'!$G$1</definedName>
    <definedName name="_xlchart.v1.111" hidden="1">'8. Control--Ekilex'!$G$2:$G$101</definedName>
    <definedName name="_xlchart.v1.112" hidden="1">'8. Control--Ekilex'!$H$1</definedName>
    <definedName name="_xlchart.v1.113" hidden="1">'8. Control--Ekilex'!$H$2:$H$101</definedName>
    <definedName name="_xlchart.v1.12" hidden="1">'3. The adjectives fig 1 table 2'!$C$1</definedName>
    <definedName name="_xlchart.v1.13" hidden="1">'3. The adjectives fig 1 table 2'!$C$2:$C$101</definedName>
    <definedName name="_xlchart.v1.14" hidden="1">'3. The adjectives fig 1 table 2'!$D$1</definedName>
    <definedName name="_xlchart.v1.15" hidden="1">'3. The adjectives fig 1 table 2'!$D$2:$D$101</definedName>
    <definedName name="_xlchart.v1.16" hidden="1">'3. The adjectives fig 1 table 2'!$E$1</definedName>
    <definedName name="_xlchart.v1.17" hidden="1">'3. The adjectives fig 1 table 2'!$E$2:$E$101</definedName>
    <definedName name="_xlchart.v1.18" hidden="1">'3. The adjectives fig 1 table 2'!$F$1</definedName>
    <definedName name="_xlchart.v1.19" hidden="1">'3. The adjectives fig 1 table 2'!$F$2:$F$101</definedName>
    <definedName name="_xlchart.v1.2" hidden="1">'3. The adjectives fig 1 table 2'!$D$1</definedName>
    <definedName name="_xlchart.v1.20" hidden="1">'3. The adjectives fig 1 table 2'!$G$1</definedName>
    <definedName name="_xlchart.v1.21" hidden="1">'3. The adjectives fig 1 table 2'!$G$2:$G$101</definedName>
    <definedName name="_xlchart.v1.22" hidden="1">'3. The adjectives fig 1 table 2'!$H$1</definedName>
    <definedName name="_xlchart.v1.23" hidden="1">'3. The adjectives fig 1 table 2'!$H$2:$H$101</definedName>
    <definedName name="_xlchart.v1.24" hidden="1">'3. The adjectives fig 1 table 2'!$C$1</definedName>
    <definedName name="_xlchart.v1.25" hidden="1">'3. The adjectives fig 1 table 2'!$C$2:$C$101</definedName>
    <definedName name="_xlchart.v1.26" hidden="1">'3. The adjectives fig 1 table 2'!$D$1</definedName>
    <definedName name="_xlchart.v1.27" hidden="1">'3. The adjectives fig 1 table 2'!$D$2:$D$101</definedName>
    <definedName name="_xlchart.v1.28" hidden="1">'3. The adjectives fig 1 table 2'!$E$1</definedName>
    <definedName name="_xlchart.v1.29" hidden="1">'3. The adjectives fig 1 table 2'!$E$2:$E$101</definedName>
    <definedName name="_xlchart.v1.3" hidden="1">'3. The adjectives fig 1 table 2'!$D$2:$D$101</definedName>
    <definedName name="_xlchart.v1.30" hidden="1">'3. The adjectives fig 1 table 2'!$F$1</definedName>
    <definedName name="_xlchart.v1.31" hidden="1">'3. The adjectives fig 1 table 2'!$F$2:$F$101</definedName>
    <definedName name="_xlchart.v1.32" hidden="1">'3. The adjectives fig 1 table 2'!$G$1</definedName>
    <definedName name="_xlchart.v1.33" hidden="1">'3. The adjectives fig 1 table 2'!$G$2:$G$101</definedName>
    <definedName name="_xlchart.v1.34" hidden="1">'3. The adjectives fig 1 table 2'!$H$1</definedName>
    <definedName name="_xlchart.v1.35" hidden="1">'3. The adjectives fig 1 table 2'!$H$2:$H$101</definedName>
    <definedName name="_xlchart.v1.36" hidden="1">'3. The adjectives fig 1 table 2'!$C$1</definedName>
    <definedName name="_xlchart.v1.37" hidden="1">'3. The adjectives fig 1 table 2'!$C$2:$C$101</definedName>
    <definedName name="_xlchart.v1.38" hidden="1">'3. The adjectives fig 1 table 2'!$D$1</definedName>
    <definedName name="_xlchart.v1.39" hidden="1">'3. The adjectives fig 1 table 2'!$D$2:$D$101</definedName>
    <definedName name="_xlchart.v1.4" hidden="1">'3. The adjectives fig 1 table 2'!$E$1</definedName>
    <definedName name="_xlchart.v1.40" hidden="1">'3. The adjectives fig 1 table 2'!$E$1</definedName>
    <definedName name="_xlchart.v1.41" hidden="1">'3. The adjectives fig 1 table 2'!$E$2:$E$101</definedName>
    <definedName name="_xlchart.v1.42" hidden="1">'3. The adjectives fig 1 table 2'!$F$1</definedName>
    <definedName name="_xlchart.v1.43" hidden="1">'3. The adjectives fig 1 table 2'!$F$2:$F$101</definedName>
    <definedName name="_xlchart.v1.44" hidden="1">'3. The adjectives fig 1 table 2'!$G$1</definedName>
    <definedName name="_xlchart.v1.45" hidden="1">'3. The adjectives fig 1 table 2'!$G$2:$G$101</definedName>
    <definedName name="_xlchart.v1.46" hidden="1">'3. The adjectives fig 1 table 2'!$H$1</definedName>
    <definedName name="_xlchart.v1.47" hidden="1">'3. The adjectives fig 1 table 2'!$H$2:$H$101</definedName>
    <definedName name="_xlchart.v1.48" hidden="1">'3. The adjectives fig 1 table 2'!$C$1</definedName>
    <definedName name="_xlchart.v1.49" hidden="1">'3. The adjectives fig 1 table 2'!$C$2:$C$101</definedName>
    <definedName name="_xlchart.v1.5" hidden="1">'3. The adjectives fig 1 table 2'!$E$2:$E$101</definedName>
    <definedName name="_xlchart.v1.50" hidden="1">'3. The adjectives fig 1 table 2'!$D$1</definedName>
    <definedName name="_xlchart.v1.51" hidden="1">'3. The adjectives fig 1 table 2'!$D$2:$D$101</definedName>
    <definedName name="_xlchart.v1.52" hidden="1">'3. The adjectives fig 1 table 2'!$E$1</definedName>
    <definedName name="_xlchart.v1.53" hidden="1">'3. The adjectives fig 1 table 2'!$E$2:$E$101</definedName>
    <definedName name="_xlchart.v1.54" hidden="1">'3. The adjectives fig 1 table 2'!$F$1</definedName>
    <definedName name="_xlchart.v1.55" hidden="1">'3. The adjectives fig 1 table 2'!$F$2:$F$101</definedName>
    <definedName name="_xlchart.v1.56" hidden="1">'3. The adjectives fig 1 table 2'!$G$1</definedName>
    <definedName name="_xlchart.v1.57" hidden="1">'3. The adjectives fig 1 table 2'!$G$2:$G$101</definedName>
    <definedName name="_xlchart.v1.58" hidden="1">'3. The adjectives fig 1 table 2'!$H$1</definedName>
    <definedName name="_xlchart.v1.59" hidden="1">'3. The adjectives fig 1 table 2'!$H$2:$H$101</definedName>
    <definedName name="_xlchart.v1.6" hidden="1">'3. The adjectives fig 1 table 2'!$F$1</definedName>
    <definedName name="_xlchart.v1.60" hidden="1">'3. The adjectives fig 1 table 2'!$C$1</definedName>
    <definedName name="_xlchart.v1.61" hidden="1">'3. The adjectives fig 1 table 2'!$C$2:$C$101</definedName>
    <definedName name="_xlchart.v1.62" hidden="1">'3. The adjectives fig 1 table 2'!$D$1</definedName>
    <definedName name="_xlchart.v1.63" hidden="1">'3. The adjectives fig 1 table 2'!$D$2:$D$101</definedName>
    <definedName name="_xlchart.v1.64" hidden="1">'3. The adjectives fig 1 table 2'!$E$1</definedName>
    <definedName name="_xlchart.v1.65" hidden="1">'3. The adjectives fig 1 table 2'!$E$2:$E$101</definedName>
    <definedName name="_xlchart.v1.66" hidden="1">'3. The adjectives fig 1 table 2'!$F$1</definedName>
    <definedName name="_xlchart.v1.67" hidden="1">'3. The adjectives fig 1 table 2'!$F$2:$F$101</definedName>
    <definedName name="_xlchart.v1.68" hidden="1">'3. The adjectives fig 1 table 2'!$G$1</definedName>
    <definedName name="_xlchart.v1.69" hidden="1">'3. The adjectives fig 1 table 2'!$G$2:$G$101</definedName>
    <definedName name="_xlchart.v1.7" hidden="1">'3. The adjectives fig 1 table 2'!$F$2:$F$101</definedName>
    <definedName name="_xlchart.v1.70" hidden="1">'3. The adjectives fig 1 table 2'!$H$1</definedName>
    <definedName name="_xlchart.v1.71" hidden="1">'3. The adjectives fig 1 table 2'!$H$2:$H$101</definedName>
    <definedName name="_xlchart.v1.72" hidden="1">'3. The adjectives fig 1 table 2'!$C$1</definedName>
    <definedName name="_xlchart.v1.73" hidden="1">'3. The adjectives fig 1 table 2'!$C$2:$C$101</definedName>
    <definedName name="_xlchart.v1.74" hidden="1">'3. The adjectives fig 1 table 2'!$D$1</definedName>
    <definedName name="_xlchart.v1.75" hidden="1">'3. The adjectives fig 1 table 2'!$D$2:$D$101</definedName>
    <definedName name="_xlchart.v1.76" hidden="1">'3. The adjectives fig 1 table 2'!$E$1</definedName>
    <definedName name="_xlchart.v1.77" hidden="1">'3. The adjectives fig 1 table 2'!$E$2:$E$101</definedName>
    <definedName name="_xlchart.v1.78" hidden="1">'3. The adjectives fig 1 table 2'!$F$1</definedName>
    <definedName name="_xlchart.v1.79" hidden="1">'3. The adjectives fig 1 table 2'!$F$2:$F$101</definedName>
    <definedName name="_xlchart.v1.8" hidden="1">'3. The adjectives fig 1 table 2'!$G$1</definedName>
    <definedName name="_xlchart.v1.80" hidden="1">'3. The adjectives fig 1 table 2'!$G$1</definedName>
    <definedName name="_xlchart.v1.81" hidden="1">'3. The adjectives fig 1 table 2'!$G$2:$G$101</definedName>
    <definedName name="_xlchart.v1.82" hidden="1">'3. The adjectives fig 1 table 2'!$H$1</definedName>
    <definedName name="_xlchart.v1.83" hidden="1">'3. The adjectives fig 1 table 2'!$H$2:$H$101</definedName>
    <definedName name="_xlchart.v1.84" hidden="1">' 6. Eucl Fig 2 &amp; 3, table 5  '!$A$1</definedName>
    <definedName name="_xlchart.v1.85" hidden="1">' 6. Eucl Fig 2 &amp; 3, table 5  '!$A$2:$A$101</definedName>
    <definedName name="_xlchart.v1.86" hidden="1">' 6. Eucl Fig 2 &amp; 3, table 5  '!$B$1</definedName>
    <definedName name="_xlchart.v1.87" hidden="1">' 6. Eucl Fig 2 &amp; 3, table 5  '!$B$2:$B$101</definedName>
    <definedName name="_xlchart.v1.88" hidden="1">' 6. Eucl Fig 2 &amp; 3, table 5  '!$C$1</definedName>
    <definedName name="_xlchart.v1.89" hidden="1">' 6. Eucl Fig 2 &amp; 3, table 5  '!$C$2:$C$201</definedName>
    <definedName name="_xlchart.v1.9" hidden="1">'3. The adjectives fig 1 table 2'!$G$2:$G$101</definedName>
    <definedName name="_xlchart.v1.90" hidden="1">' 6. Eucl Fig 2 &amp; 3, table 5  '!$C$1</definedName>
    <definedName name="_xlchart.v1.91" hidden="1">' 6. Eucl Fig 2 &amp; 3, table 5  '!$C$2:$C$201</definedName>
    <definedName name="_xlchart.v1.92" hidden="1">' 6. Eucl Fig 2 &amp; 3, table 5  '!$C$1</definedName>
    <definedName name="_xlchart.v1.93" hidden="1">' 6. Eucl Fig 2 &amp; 3, table 5  '!$C$2:$C$201</definedName>
    <definedName name="_xlchart.v1.94" hidden="1">' 6. Eucl Fig 2 &amp; 3, table 5  '!$C$1</definedName>
    <definedName name="_xlchart.v1.95" hidden="1">' 6. Eucl Fig 2 &amp; 3, table 5  '!$C$2:$C$201</definedName>
    <definedName name="_xlchart.v1.96" hidden="1">' 6. Eucl Fig 2 &amp; 3, table 5  '!$C$1</definedName>
    <definedName name="_xlchart.v1.97" hidden="1">' 6. Eucl Fig 2 &amp; 3, table 5  '!$C$2:$C$201</definedName>
    <definedName name="_xlchart.v1.98" hidden="1">' 6. Eucl Fig 2 &amp; 3, table 5  '!$A$1</definedName>
    <definedName name="_xlchart.v1.99" hidden="1">' 6. Eucl Fig 2 &amp; 3, table 5  '!$A$2:$A$101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6" l="1"/>
  <c r="E7" i="36"/>
  <c r="F6" i="36"/>
  <c r="E6" i="36"/>
  <c r="F5" i="36"/>
  <c r="E5" i="36"/>
  <c r="F4" i="36"/>
  <c r="E4" i="36"/>
  <c r="F3" i="36"/>
  <c r="E3" i="36"/>
  <c r="S6" i="32" l="1"/>
  <c r="R6" i="32"/>
  <c r="Q6" i="32"/>
  <c r="P6" i="32"/>
  <c r="O6" i="32"/>
  <c r="N6" i="32"/>
  <c r="S5" i="32"/>
  <c r="R5" i="32"/>
  <c r="Q5" i="32"/>
  <c r="P5" i="32"/>
  <c r="O5" i="32"/>
  <c r="N5" i="32"/>
  <c r="S4" i="32"/>
  <c r="R4" i="32"/>
  <c r="Q4" i="32"/>
  <c r="P4" i="32"/>
  <c r="O4" i="32"/>
  <c r="N4" i="32"/>
  <c r="S3" i="32"/>
  <c r="R3" i="32"/>
  <c r="Q3" i="32"/>
  <c r="P3" i="32"/>
  <c r="O3" i="32"/>
  <c r="N3" i="32"/>
  <c r="S2" i="32"/>
  <c r="R2" i="32"/>
  <c r="Q2" i="32"/>
  <c r="P2" i="32"/>
  <c r="O2" i="32"/>
  <c r="N2" i="32"/>
  <c r="R6" i="31"/>
  <c r="Q6" i="31"/>
  <c r="P6" i="31"/>
  <c r="O6" i="31"/>
  <c r="N6" i="31"/>
  <c r="M6" i="31"/>
  <c r="R5" i="31"/>
  <c r="Q5" i="31"/>
  <c r="P5" i="31"/>
  <c r="O5" i="31"/>
  <c r="N5" i="31"/>
  <c r="M5" i="31"/>
  <c r="R4" i="31"/>
  <c r="Q4" i="31"/>
  <c r="P4" i="31"/>
  <c r="O4" i="31"/>
  <c r="N4" i="31"/>
  <c r="M4" i="31"/>
  <c r="R3" i="31"/>
  <c r="Q3" i="31"/>
  <c r="P3" i="31"/>
  <c r="O3" i="31"/>
  <c r="N3" i="31"/>
  <c r="M3" i="31"/>
  <c r="R2" i="31"/>
  <c r="Q2" i="31"/>
  <c r="P2" i="31"/>
  <c r="O2" i="31"/>
  <c r="N2" i="31"/>
  <c r="M2" i="31"/>
  <c r="C17" i="2"/>
  <c r="G187" i="2"/>
  <c r="C10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3" i="2"/>
  <c r="D4" i="2"/>
  <c r="D5" i="2"/>
  <c r="D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I2" i="2" l="1"/>
  <c r="I154" i="2"/>
  <c r="I114" i="2"/>
  <c r="I65" i="2"/>
  <c r="I197" i="2"/>
  <c r="I181" i="2"/>
  <c r="I173" i="2"/>
  <c r="I149" i="2"/>
  <c r="I186" i="2"/>
  <c r="I138" i="2"/>
  <c r="I97" i="2"/>
  <c r="I49" i="2"/>
  <c r="I201" i="2"/>
  <c r="I193" i="2"/>
  <c r="I185" i="2"/>
  <c r="I177" i="2"/>
  <c r="I169" i="2"/>
  <c r="I161" i="2"/>
  <c r="I153" i="2"/>
  <c r="I145" i="2"/>
  <c r="I137" i="2"/>
  <c r="I129" i="2"/>
  <c r="I178" i="2"/>
  <c r="I130" i="2"/>
  <c r="I81" i="2"/>
  <c r="I33" i="2"/>
  <c r="I146" i="2"/>
  <c r="I89" i="2"/>
  <c r="I94" i="2"/>
  <c r="I70" i="2"/>
  <c r="I46" i="2"/>
  <c r="I22" i="2"/>
  <c r="I194" i="2"/>
  <c r="I170" i="2"/>
  <c r="I122" i="2"/>
  <c r="I73" i="2"/>
  <c r="I102" i="2"/>
  <c r="I86" i="2"/>
  <c r="I78" i="2"/>
  <c r="I62" i="2"/>
  <c r="I54" i="2"/>
  <c r="I38" i="2"/>
  <c r="I30" i="2"/>
  <c r="I13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1" i="2"/>
  <c r="I93" i="2"/>
  <c r="I85" i="2"/>
  <c r="I77" i="2"/>
  <c r="I69" i="2"/>
  <c r="I61" i="2"/>
  <c r="I53" i="2"/>
  <c r="I45" i="2"/>
  <c r="I37" i="2"/>
  <c r="I29" i="2"/>
  <c r="I21" i="2"/>
  <c r="I12" i="2"/>
  <c r="I162" i="2"/>
  <c r="I105" i="2"/>
  <c r="I57" i="2"/>
  <c r="I41" i="2"/>
  <c r="I189" i="2"/>
  <c r="I165" i="2"/>
  <c r="I157" i="2"/>
  <c r="I141" i="2"/>
  <c r="I133" i="2"/>
  <c r="I125" i="2"/>
  <c r="I117" i="2"/>
  <c r="I109" i="2"/>
  <c r="I10" i="2"/>
  <c r="I11" i="2"/>
  <c r="I25" i="2"/>
  <c r="I113" i="2"/>
  <c r="I121" i="2"/>
  <c r="I14" i="2"/>
  <c r="I3" i="2"/>
  <c r="I4" i="2"/>
  <c r="I74" i="2"/>
  <c r="I100" i="2"/>
  <c r="I84" i="2"/>
  <c r="I68" i="2"/>
  <c r="I52" i="2"/>
  <c r="I36" i="2"/>
  <c r="I20" i="2"/>
  <c r="I196" i="2"/>
  <c r="I188" i="2"/>
  <c r="I180" i="2"/>
  <c r="I172" i="2"/>
  <c r="I164" i="2"/>
  <c r="I156" i="2"/>
  <c r="I148" i="2"/>
  <c r="I140" i="2"/>
  <c r="I132" i="2"/>
  <c r="I124" i="2"/>
  <c r="I116" i="2"/>
  <c r="I92" i="2"/>
  <c r="I76" i="2"/>
  <c r="I60" i="2"/>
  <c r="I44" i="2"/>
  <c r="I28" i="2"/>
  <c r="I106" i="2"/>
  <c r="I98" i="2"/>
  <c r="I90" i="2"/>
  <c r="I82" i="2"/>
  <c r="I66" i="2"/>
  <c r="I58" i="2"/>
  <c r="I50" i="2"/>
  <c r="I42" i="2"/>
  <c r="I34" i="2"/>
  <c r="I26" i="2"/>
  <c r="I18" i="2"/>
  <c r="I104" i="2"/>
  <c r="I96" i="2"/>
  <c r="I88" i="2"/>
  <c r="I80" i="2"/>
  <c r="I72" i="2"/>
  <c r="I64" i="2"/>
  <c r="I56" i="2"/>
  <c r="I48" i="2"/>
  <c r="I40" i="2"/>
  <c r="I32" i="2"/>
  <c r="I24" i="2"/>
  <c r="I8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6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5" i="2"/>
  <c r="I107" i="2"/>
  <c r="I99" i="2"/>
  <c r="I91" i="2"/>
  <c r="I83" i="2"/>
  <c r="I75" i="2"/>
  <c r="I67" i="2"/>
  <c r="I59" i="2"/>
  <c r="I51" i="2"/>
  <c r="I43" i="2"/>
  <c r="I35" i="2"/>
  <c r="I27" i="2"/>
  <c r="I19" i="2"/>
  <c r="I108" i="2"/>
  <c r="I195" i="2"/>
  <c r="I187" i="2"/>
  <c r="I179" i="2"/>
  <c r="I171" i="2"/>
  <c r="I163" i="2"/>
  <c r="I155" i="2"/>
  <c r="I147" i="2"/>
  <c r="I139" i="2"/>
  <c r="I131" i="2"/>
  <c r="I123" i="2"/>
  <c r="I115" i="2"/>
  <c r="I9" i="2"/>
  <c r="I15" i="2"/>
  <c r="I7" i="2"/>
  <c r="I103" i="2"/>
  <c r="I95" i="2"/>
  <c r="I87" i="2"/>
  <c r="I79" i="2"/>
  <c r="I71" i="2"/>
  <c r="I63" i="2"/>
  <c r="I55" i="2"/>
  <c r="I47" i="2"/>
  <c r="I39" i="2"/>
  <c r="I31" i="2"/>
  <c r="I23" i="2"/>
  <c r="I6" i="2"/>
  <c r="I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tc={6132AA4C-798E-46AA-899D-468AFF34031E}</author>
    <author>tc={DDAFB85C-8164-4EDB-9C5E-3D77BF25D043}</author>
  </authors>
  <commentList>
    <comment ref="G1" authorId="0" shapeId="0" xr:uid="{6132AA4C-798E-46AA-899D-468AFF34031E}">
      <text>
        <t>[Lõimkommentaar]
Teie Exceli versioon võimaldab teil seda lõimkommentaari lugeda, ent kõik sellesse tehtud muudatused eemaldatakse, kui fail avatakse Exceli uuemas versioonis. Lisateavet leiate siit: https://go.microsoft.com/fwlink/?linkid=870924.
Kommentaar:
    PRED1 and PRED2 (sheet Extracted Corpus Data) were summarized before calculating proportions</t>
      </text>
    </comment>
    <comment ref="M2" authorId="1" shapeId="0" xr:uid="{DDAFB85C-8164-4EDB-9C5E-3D77BF25D043}">
      <text>
        <t>[Lõimkommentaar]
Teie Exceli versioon võimaldab teil seda lõimkommentaari lugeda, ent kõik sellesse tehtud muudatused eemaldatakse, kui fail avatakse Exceli uuemas versioonis. Lisateavet leiate siit: https://go.microsoft.com/fwlink/?linkid=870924.
Kommentaar:
    Median as the base of comparison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tc={D7CE7B08-5CC8-4205-BDBC-DA3B22256555}</author>
  </authors>
  <commentList>
    <comment ref="C1" authorId="0" shapeId="0" xr:uid="{D7CE7B08-5CC8-4205-BDBC-DA3B22256555}">
      <text>
        <t xml:space="preserve">[Lõimkommentaar]
Teie Exceli versioon võimaldab teil seda lõimkommentaari lugeda, ent kõik sellesse tehtud muudatused eemaldatakse, kui fail avatakse Exceli uuemas versioonis. Lisateavet leiate siit: https://go.microsoft.com/fwlink/?linkid=870924.
Kommentaar:
    Values greater than average are coloured green and less than average are coloured red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tc={1A508AA4-254B-43A2-8482-D2218575F399}</author>
  </authors>
  <commentList>
    <comment ref="B1" authorId="0" shapeId="0" xr:uid="{1A508AA4-254B-43A2-8482-D2218575F399}">
      <text>
        <t>[Lõimkommentaar]
Teie Exceli versioon võimaldab teil seda lõimkommentaari lugeda, ent kõik sellesse tehtud muudatused eemaldatakse, kui fail avatakse Exceli uuemas versioonis. Lisateavet leiate siit: https://go.microsoft.com/fwlink/?linkid=870924.
Kommentaar:
    The scale of adjectivity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tc={6F092F5F-A6AF-46CD-AD56-A45D7EA08A21}</author>
  </authors>
  <commentList>
    <comment ref="C1" authorId="0" shapeId="0" xr:uid="{6F092F5F-A6AF-46CD-AD56-A45D7EA08A21}">
      <text>
        <t>[Lõimkommentaar]
Teie Exceli versioon võimaldab teil seda lõimkommentaari lugeda, ent kõik sellesse tehtud muudatused eemaldatakse, kui fail avatakse Exceli uuemas versioonis. Lisateavet leiate siit: https://go.microsoft.com/fwlink/?linkid=870924.
Kommentaar:
    Values greater than average are coloured green and less than average are coloured red</t>
      </text>
    </comment>
  </commentList>
</comments>
</file>

<file path=xl/sharedStrings.xml><?xml version="1.0" encoding="utf-8"?>
<sst xmlns="http://schemas.openxmlformats.org/spreadsheetml/2006/main" count="1543" uniqueCount="278">
  <si>
    <t>Title</t>
  </si>
  <si>
    <t>comment</t>
  </si>
  <si>
    <t>1. Extracted Raw Corpus data</t>
  </si>
  <si>
    <t>Raw data form ENC 2019; both the adjectives (N=100) and the control group (N=100)</t>
  </si>
  <si>
    <t>2. Relative Frequencies &amp; EuclDist</t>
  </si>
  <si>
    <t>The data is normalised and the Euclidean distance measure calculated. The Formula is included. Ranges of values identified</t>
  </si>
  <si>
    <t>3. The reference group of adjectives</t>
  </si>
  <si>
    <t>The values of Adjectives, variaton presented as Figure 1 and Table 2; additionally the colour code of values above and below the average</t>
  </si>
  <si>
    <t>4. Illustrations, Table 3</t>
  </si>
  <si>
    <t xml:space="preserve">Presents the Table 3 </t>
  </si>
  <si>
    <t>5. The correlation matrix, Table 4</t>
  </si>
  <si>
    <t xml:space="preserve">Presents the Table 4 </t>
  </si>
  <si>
    <t>6. Euclidean distances, Table 5, Figures 2 ja 3</t>
  </si>
  <si>
    <t>The variation of Euclidean distances both generally and acorss the reference vs  control group</t>
  </si>
  <si>
    <t>7. Table 6</t>
  </si>
  <si>
    <t>The scale of adjectivity</t>
  </si>
  <si>
    <t>8. data of the control group -- Ekilex</t>
  </si>
  <si>
    <t>The values and variation of Ekilex candidates; additionally the colour code of values above and below the average</t>
  </si>
  <si>
    <t>group</t>
  </si>
  <si>
    <t>WORD</t>
  </si>
  <si>
    <t>Frequency (Total)</t>
  </si>
  <si>
    <t>ATTR (test_S)</t>
  </si>
  <si>
    <t>ATTR/AGR (test_S_INFL)</t>
  </si>
  <si>
    <t>ATRR/ST (SB_test_S)</t>
  </si>
  <si>
    <t>ADV (D_test)</t>
  </si>
  <si>
    <t>PRED1 (olema'be'_test)</t>
  </si>
  <si>
    <t>PRED2 (olema'be'_D_test)</t>
  </si>
  <si>
    <t>COMP</t>
  </si>
  <si>
    <t>Ekilex</t>
  </si>
  <si>
    <t>alanenud</t>
  </si>
  <si>
    <t>andunud</t>
  </si>
  <si>
    <t>augustatav</t>
  </si>
  <si>
    <t>aurav</t>
  </si>
  <si>
    <t>avardunud</t>
  </si>
  <si>
    <t>eelnenud</t>
  </si>
  <si>
    <t>eesmärgistatud</t>
  </si>
  <si>
    <t>etteantud</t>
  </si>
  <si>
    <t>galvaniseeritud</t>
  </si>
  <si>
    <t>haihtuv</t>
  </si>
  <si>
    <t>halastav</t>
  </si>
  <si>
    <t>hallatav</t>
  </si>
  <si>
    <t>hangeldav</t>
  </si>
  <si>
    <t>hõõguv</t>
  </si>
  <si>
    <t>informeeritud</t>
  </si>
  <si>
    <t>innustav</t>
  </si>
  <si>
    <t>jälitatav</t>
  </si>
  <si>
    <t>kannatav</t>
  </si>
  <si>
    <t>kergendav</t>
  </si>
  <si>
    <t>kirjeldatud</t>
  </si>
  <si>
    <t>kleepuv</t>
  </si>
  <si>
    <t>koetud</t>
  </si>
  <si>
    <t>kohaldatav</t>
  </si>
  <si>
    <t>kohisev</t>
  </si>
  <si>
    <t>kolisev</t>
  </si>
  <si>
    <t>kortsunud</t>
  </si>
  <si>
    <t>kujunenud</t>
  </si>
  <si>
    <t>kuuluv</t>
  </si>
  <si>
    <t>kõmutekitav</t>
  </si>
  <si>
    <t>kõrguv</t>
  </si>
  <si>
    <t>küdev</t>
  </si>
  <si>
    <t>küntud</t>
  </si>
  <si>
    <t>laekunud</t>
  </si>
  <si>
    <t>lahkuv</t>
  </si>
  <si>
    <t>laulatatud</t>
  </si>
  <si>
    <t>levitatav</t>
  </si>
  <si>
    <t>ligimeelitav</t>
  </si>
  <si>
    <t>lisandunud</t>
  </si>
  <si>
    <t>lohisev</t>
  </si>
  <si>
    <t>loodav</t>
  </si>
  <si>
    <t>luhtaläinud</t>
  </si>
  <si>
    <t>läbiräägitav</t>
  </si>
  <si>
    <t>läbiviidud</t>
  </si>
  <si>
    <t>mahajäänud</t>
  </si>
  <si>
    <t>mahetoodetud</t>
  </si>
  <si>
    <t>maksustatud</t>
  </si>
  <si>
    <t>muteerunud</t>
  </si>
  <si>
    <t>mädanenud</t>
  </si>
  <si>
    <t>mädanev</t>
  </si>
  <si>
    <t>ohjeldatud</t>
  </si>
  <si>
    <t>paistetanud</t>
  </si>
  <si>
    <t>paisuv</t>
  </si>
  <si>
    <t>palvetav</t>
  </si>
  <si>
    <t>pikenev</t>
  </si>
  <si>
    <t>planeeritud</t>
  </si>
  <si>
    <t>plinkiv</t>
  </si>
  <si>
    <t>puhastav</t>
  </si>
  <si>
    <t>pulstunud</t>
  </si>
  <si>
    <t>purunenud</t>
  </si>
  <si>
    <t>puudutav</t>
  </si>
  <si>
    <t>pöetud</t>
  </si>
  <si>
    <t>rajanev</t>
  </si>
  <si>
    <t>riknev</t>
  </si>
  <si>
    <t>ristuv</t>
  </si>
  <si>
    <t>saastav</t>
  </si>
  <si>
    <t>saastunud</t>
  </si>
  <si>
    <t>sadanud</t>
  </si>
  <si>
    <t>selgitav</t>
  </si>
  <si>
    <t>sirav</t>
  </si>
  <si>
    <t>sisenev</t>
  </si>
  <si>
    <t>sissehingatav</t>
  </si>
  <si>
    <t>sissemakstud</t>
  </si>
  <si>
    <t>soostunud</t>
  </si>
  <si>
    <t>suunatud</t>
  </si>
  <si>
    <t>suurendatud</t>
  </si>
  <si>
    <t>teeseldud</t>
  </si>
  <si>
    <t>tekkinud</t>
  </si>
  <si>
    <t>tolmav</t>
  </si>
  <si>
    <t>trellitatud</t>
  </si>
  <si>
    <t>triiviv</t>
  </si>
  <si>
    <t>tuimestav</t>
  </si>
  <si>
    <t>tuletatav</t>
  </si>
  <si>
    <t>tõrjutud</t>
  </si>
  <si>
    <t>tähistatud</t>
  </si>
  <si>
    <t>tüdinud</t>
  </si>
  <si>
    <t>ussitanud</t>
  </si>
  <si>
    <t>uuenenud</t>
  </si>
  <si>
    <t>uuenev</t>
  </si>
  <si>
    <t>uuritav</t>
  </si>
  <si>
    <t>vabanenud</t>
  </si>
  <si>
    <t>vaesunud</t>
  </si>
  <si>
    <t>valendav</t>
  </si>
  <si>
    <t>vedeldatud</t>
  </si>
  <si>
    <t>vohav</t>
  </si>
  <si>
    <t>välditav</t>
  </si>
  <si>
    <t>väljakaevatud</t>
  </si>
  <si>
    <t>väljalülitatud</t>
  </si>
  <si>
    <t>ärrituv</t>
  </si>
  <si>
    <t>ülekuumenenud</t>
  </si>
  <si>
    <t>ülestehtud</t>
  </si>
  <si>
    <t>Adjectives</t>
  </si>
  <si>
    <t>alaline</t>
  </si>
  <si>
    <t>ametlik</t>
  </si>
  <si>
    <t>asjalik</t>
  </si>
  <si>
    <t>avalik</t>
  </si>
  <si>
    <t>ebameeldiv</t>
  </si>
  <si>
    <t>eelmine</t>
  </si>
  <si>
    <t>eestikeelne</t>
  </si>
  <si>
    <t>ehtne</t>
  </si>
  <si>
    <t>eluohtlik</t>
  </si>
  <si>
    <t>emotsionaalne</t>
  </si>
  <si>
    <t>erialane</t>
  </si>
  <si>
    <t>esialgne</t>
  </si>
  <si>
    <t>füüsiline</t>
  </si>
  <si>
    <t>hapu</t>
  </si>
  <si>
    <t>harilik</t>
  </si>
  <si>
    <t>haruldane</t>
  </si>
  <si>
    <t>homne</t>
  </si>
  <si>
    <t>inetu</t>
  </si>
  <si>
    <t>inimlik</t>
  </si>
  <si>
    <t>jõuline</t>
  </si>
  <si>
    <t>järgmine</t>
  </si>
  <si>
    <t>kade</t>
  </si>
  <si>
    <t>kahekordne</t>
  </si>
  <si>
    <t>kahtlane</t>
  </si>
  <si>
    <t>kannatlik</t>
  </si>
  <si>
    <t>kasulik</t>
  </si>
  <si>
    <t>keeruline</t>
  </si>
  <si>
    <t>keskaegne</t>
  </si>
  <si>
    <t>keskmine</t>
  </si>
  <si>
    <t>kevadine</t>
  </si>
  <si>
    <t>klassikaline</t>
  </si>
  <si>
    <t>kollane</t>
  </si>
  <si>
    <t>kummaline</t>
  </si>
  <si>
    <t>kunstlik</t>
  </si>
  <si>
    <t>kurb</t>
  </si>
  <si>
    <t>kõhn</t>
  </si>
  <si>
    <t>kõrge</t>
  </si>
  <si>
    <t>lahja</t>
  </si>
  <si>
    <t>lihtne</t>
  </si>
  <si>
    <t>loogiline</t>
  </si>
  <si>
    <t>loomulik</t>
  </si>
  <si>
    <t>mõttetu</t>
  </si>
  <si>
    <t>mürgine</t>
  </si>
  <si>
    <t>normaalne</t>
  </si>
  <si>
    <t>ohutu</t>
  </si>
  <si>
    <t>osav</t>
  </si>
  <si>
    <t>pidulik</t>
  </si>
  <si>
    <t>piklik</t>
  </si>
  <si>
    <t>pilvitu</t>
  </si>
  <si>
    <t>pisike</t>
  </si>
  <si>
    <t>positiivne</t>
  </si>
  <si>
    <t>psühholoogiline</t>
  </si>
  <si>
    <t>põhiline</t>
  </si>
  <si>
    <t>põhjalik</t>
  </si>
  <si>
    <t>reaalne</t>
  </si>
  <si>
    <t>salajane</t>
  </si>
  <si>
    <t>sale</t>
  </si>
  <si>
    <t>selge</t>
  </si>
  <si>
    <t>senine</t>
  </si>
  <si>
    <t>sile</t>
  </si>
  <si>
    <t>spetsiaalne</t>
  </si>
  <si>
    <t>sportlik</t>
  </si>
  <si>
    <t>suhteline</t>
  </si>
  <si>
    <t>sõjaline</t>
  </si>
  <si>
    <t>sõltumatu</t>
  </si>
  <si>
    <t>sügisene</t>
  </si>
  <si>
    <t>teaduslik</t>
  </si>
  <si>
    <t>tehniline</t>
  </si>
  <si>
    <t>tervislik</t>
  </si>
  <si>
    <t>tihe</t>
  </si>
  <si>
    <t>tolmune</t>
  </si>
  <si>
    <t>traagiline</t>
  </si>
  <si>
    <t>täielik</t>
  </si>
  <si>
    <t>tänane</t>
  </si>
  <si>
    <t>täpne</t>
  </si>
  <si>
    <t>udune</t>
  </si>
  <si>
    <t>uhke</t>
  </si>
  <si>
    <t>uskumatu</t>
  </si>
  <si>
    <t>vahva</t>
  </si>
  <si>
    <t>vajalik</t>
  </si>
  <si>
    <t>vapper</t>
  </si>
  <si>
    <t>varajane</t>
  </si>
  <si>
    <t>vasak</t>
  </si>
  <si>
    <t>vastik</t>
  </si>
  <si>
    <t>vastupidav</t>
  </si>
  <si>
    <t>vastupidine</t>
  </si>
  <si>
    <t>võõrkeelne</t>
  </si>
  <si>
    <t>õiglane</t>
  </si>
  <si>
    <t>õnnetu</t>
  </si>
  <si>
    <t>õrn</t>
  </si>
  <si>
    <t>õudne</t>
  </si>
  <si>
    <t>äge</t>
  </si>
  <si>
    <t>ühesuunaline</t>
  </si>
  <si>
    <t>ühetoaline</t>
  </si>
  <si>
    <t>üksikasjalik</t>
  </si>
  <si>
    <t>ükskõikne</t>
  </si>
  <si>
    <t>ülbe</t>
  </si>
  <si>
    <t>üldine</t>
  </si>
  <si>
    <t>ülemaailmne</t>
  </si>
  <si>
    <t>ümar</t>
  </si>
  <si>
    <t>ATTR</t>
  </si>
  <si>
    <t>ATTR/AGR</t>
  </si>
  <si>
    <t>ATRR/ST</t>
  </si>
  <si>
    <t>ADV</t>
  </si>
  <si>
    <t>PRED (olema'be'_(D)_test)</t>
  </si>
  <si>
    <t>Euclidean Distance</t>
  </si>
  <si>
    <t>Ranges of Euclidean Distance</t>
  </si>
  <si>
    <t>The reference profile (Median values of the group of Adjectives)</t>
  </si>
  <si>
    <t xml:space="preserve"> the most distant</t>
  </si>
  <si>
    <t>Median</t>
  </si>
  <si>
    <t>intermediate</t>
  </si>
  <si>
    <t>the closest</t>
  </si>
  <si>
    <t>PRED</t>
  </si>
  <si>
    <t>ATTR/IN</t>
  </si>
  <si>
    <t>min</t>
  </si>
  <si>
    <t>max</t>
  </si>
  <si>
    <t>ave</t>
  </si>
  <si>
    <t>stdev</t>
  </si>
  <si>
    <t>median</t>
  </si>
  <si>
    <t xml:space="preserve">adjective </t>
  </si>
  <si>
    <t>dominance</t>
  </si>
  <si>
    <r>
      <rPr>
        <i/>
        <sz val="11"/>
        <color theme="1"/>
        <rFont val="Calibri"/>
        <family val="2"/>
        <scheme val="minor"/>
      </rPr>
      <t>sõjaline</t>
    </r>
    <r>
      <rPr>
        <sz val="11"/>
        <color theme="1"/>
        <rFont val="Calibri"/>
        <family val="2"/>
        <charset val="186"/>
        <scheme val="minor"/>
      </rPr>
      <t xml:space="preserve"> 'military'</t>
    </r>
  </si>
  <si>
    <t xml:space="preserve"> attributive </t>
  </si>
  <si>
    <r>
      <rPr>
        <i/>
        <sz val="11"/>
        <color theme="1"/>
        <rFont val="Calibri"/>
        <family val="2"/>
        <scheme val="minor"/>
      </rPr>
      <t>pidulik</t>
    </r>
    <r>
      <rPr>
        <sz val="11"/>
        <color theme="1"/>
        <rFont val="Calibri"/>
        <family val="2"/>
        <charset val="186"/>
        <scheme val="minor"/>
      </rPr>
      <t xml:space="preserve"> 'festive'</t>
    </r>
  </si>
  <si>
    <r>
      <rPr>
        <i/>
        <sz val="11"/>
        <color theme="1"/>
        <rFont val="Calibri"/>
        <family val="2"/>
        <scheme val="minor"/>
      </rPr>
      <t>tehniline</t>
    </r>
    <r>
      <rPr>
        <sz val="11"/>
        <color theme="1"/>
        <rFont val="Calibri"/>
        <family val="2"/>
        <charset val="186"/>
        <scheme val="minor"/>
      </rPr>
      <t xml:space="preserve"> 'technical'</t>
    </r>
  </si>
  <si>
    <r>
      <rPr>
        <i/>
        <sz val="11"/>
        <color theme="1"/>
        <rFont val="Calibri"/>
        <family val="2"/>
        <scheme val="minor"/>
      </rPr>
      <t>erialane</t>
    </r>
    <r>
      <rPr>
        <sz val="11"/>
        <color theme="1"/>
        <rFont val="Calibri"/>
        <family val="2"/>
        <charset val="186"/>
        <scheme val="minor"/>
      </rPr>
      <t xml:space="preserve"> 'specialized'</t>
    </r>
  </si>
  <si>
    <r>
      <rPr>
        <i/>
        <sz val="11"/>
        <color theme="1"/>
        <rFont val="Calibri"/>
        <family val="2"/>
        <scheme val="minor"/>
      </rPr>
      <t>kevadine</t>
    </r>
    <r>
      <rPr>
        <sz val="11"/>
        <color theme="1"/>
        <rFont val="Calibri"/>
        <family val="2"/>
        <charset val="186"/>
        <scheme val="minor"/>
      </rPr>
      <t xml:space="preserve"> 'hodiernal'</t>
    </r>
  </si>
  <si>
    <r>
      <rPr>
        <i/>
        <sz val="11"/>
        <color theme="1"/>
        <rFont val="Calibri"/>
        <family val="2"/>
        <scheme val="minor"/>
      </rPr>
      <t>füüsiline</t>
    </r>
    <r>
      <rPr>
        <sz val="11"/>
        <color theme="1"/>
        <rFont val="Calibri"/>
        <family val="2"/>
        <charset val="186"/>
        <scheme val="minor"/>
      </rPr>
      <t xml:space="preserve"> 'physical'</t>
    </r>
  </si>
  <si>
    <r>
      <rPr>
        <i/>
        <sz val="11"/>
        <color theme="1"/>
        <rFont val="Calibri"/>
        <family val="2"/>
        <scheme val="minor"/>
      </rPr>
      <t>alaline</t>
    </r>
    <r>
      <rPr>
        <sz val="11"/>
        <color theme="1"/>
        <rFont val="Calibri"/>
        <family val="2"/>
        <charset val="186"/>
        <scheme val="minor"/>
      </rPr>
      <t xml:space="preserve"> 'permanent'</t>
    </r>
  </si>
  <si>
    <r>
      <rPr>
        <i/>
        <sz val="11"/>
        <color theme="1"/>
        <rFont val="Calibri"/>
        <family val="2"/>
        <scheme val="minor"/>
      </rPr>
      <t>õudne</t>
    </r>
    <r>
      <rPr>
        <sz val="11"/>
        <color theme="1"/>
        <rFont val="Calibri"/>
        <family val="2"/>
        <charset val="186"/>
        <scheme val="minor"/>
      </rPr>
      <t xml:space="preserve"> 'awful'</t>
    </r>
  </si>
  <si>
    <t>non-attributive</t>
  </si>
  <si>
    <r>
      <rPr>
        <i/>
        <sz val="11"/>
        <color theme="1"/>
        <rFont val="Calibri"/>
        <family val="2"/>
        <scheme val="minor"/>
      </rPr>
      <t xml:space="preserve">kasulik </t>
    </r>
    <r>
      <rPr>
        <sz val="11"/>
        <color theme="1"/>
        <rFont val="Calibri"/>
        <family val="2"/>
        <charset val="186"/>
        <scheme val="minor"/>
      </rPr>
      <t>'useful'</t>
    </r>
  </si>
  <si>
    <r>
      <rPr>
        <i/>
        <sz val="11"/>
        <color theme="1"/>
        <rFont val="Calibri"/>
        <family val="2"/>
        <scheme val="minor"/>
      </rPr>
      <t>lihtne</t>
    </r>
    <r>
      <rPr>
        <sz val="11"/>
        <color theme="1"/>
        <rFont val="Calibri"/>
        <family val="2"/>
        <charset val="186"/>
        <scheme val="minor"/>
      </rPr>
      <t xml:space="preserve"> 'simple'</t>
    </r>
  </si>
  <si>
    <r>
      <rPr>
        <i/>
        <sz val="11"/>
        <color theme="1"/>
        <rFont val="Calibri"/>
        <family val="2"/>
        <scheme val="minor"/>
      </rPr>
      <t>keeruline</t>
    </r>
    <r>
      <rPr>
        <sz val="11"/>
        <color theme="1"/>
        <rFont val="Calibri"/>
        <family val="2"/>
        <charset val="186"/>
        <scheme val="minor"/>
      </rPr>
      <t xml:space="preserve"> 'complicated'</t>
    </r>
  </si>
  <si>
    <r>
      <rPr>
        <i/>
        <sz val="11"/>
        <color theme="1"/>
        <rFont val="Calibri"/>
        <family val="2"/>
        <scheme val="minor"/>
      </rPr>
      <t>selge</t>
    </r>
    <r>
      <rPr>
        <sz val="11"/>
        <color theme="1"/>
        <rFont val="Calibri"/>
        <family val="2"/>
        <charset val="186"/>
        <scheme val="minor"/>
      </rPr>
      <t xml:space="preserve"> 'clear'</t>
    </r>
  </si>
  <si>
    <r>
      <rPr>
        <i/>
        <sz val="11"/>
        <color theme="1"/>
        <rFont val="Calibri"/>
        <family val="2"/>
        <scheme val="minor"/>
      </rPr>
      <t>kannatlik</t>
    </r>
    <r>
      <rPr>
        <sz val="11"/>
        <color theme="1"/>
        <rFont val="Calibri"/>
        <family val="2"/>
        <charset val="186"/>
        <scheme val="minor"/>
      </rPr>
      <t xml:space="preserve"> 'patient'</t>
    </r>
  </si>
  <si>
    <t>kade 'envious'</t>
  </si>
  <si>
    <t>ATTR/ST</t>
  </si>
  <si>
    <t>p=0,000</t>
  </si>
  <si>
    <t xml:space="preserve"> </t>
  </si>
  <si>
    <t>together</t>
  </si>
  <si>
    <t>StDev</t>
  </si>
  <si>
    <t>the closest ED &lt;=0.28</t>
  </si>
  <si>
    <t>intermediate 0,28&lt;ED&gt;0.48</t>
  </si>
  <si>
    <t xml:space="preserve"> the most distant ED &lt;=0.48</t>
  </si>
  <si>
    <t>-0,68  </t>
  </si>
  <si>
    <t>1    </t>
  </si>
  <si>
    <t xml:space="preserve">data taken Columns I and J 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</si>
</sst>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charset val="186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6464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2" xfId="1" applyFont="1" applyBorder="1" applyAlignment="1">
      <alignment wrapText="1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2" applyAlignment="1">
      <alignment vertical="center"/>
    </xf>
    <xf numFmtId="165" fontId="1" fillId="2" borderId="1" xfId="1" applyNumberFormat="1" applyFont="1" applyFill="1" applyBorder="1" applyAlignment="1">
      <alignment horizontal="center"/>
    </xf>
    <xf numFmtId="165" fontId="1" fillId="2" borderId="3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0" fontId="1" fillId="4" borderId="2" xfId="1" applyFont="1" applyFill="1" applyBorder="1" applyAlignment="1">
      <alignment wrapText="1"/>
    </xf>
    <xf numFmtId="0" fontId="1" fillId="4" borderId="2" xfId="1" applyFont="1" applyFill="1" applyBorder="1" applyAlignment="1">
      <alignment horizontal="right" wrapText="1"/>
    </xf>
    <xf numFmtId="0" fontId="0" fillId="4" borderId="2" xfId="0" applyFill="1" applyBorder="1"/>
    <xf numFmtId="0" fontId="1" fillId="4" borderId="0" xfId="1" applyFont="1" applyFill="1" applyAlignment="1">
      <alignment horizontal="right" wrapText="1"/>
    </xf>
    <xf numFmtId="0" fontId="1" fillId="4" borderId="0" xfId="1" applyFont="1" applyFill="1" applyAlignment="1">
      <alignment wrapText="1"/>
    </xf>
    <xf numFmtId="0" fontId="0" fillId="4" borderId="0" xfId="0" applyFill="1"/>
    <xf numFmtId="2" fontId="9" fillId="0" borderId="0" xfId="0" applyNumberFormat="1" applyFont="1"/>
    <xf numFmtId="164" fontId="0" fillId="5" borderId="0" xfId="0" applyNumberFormat="1" applyFill="1"/>
    <xf numFmtId="164" fontId="0" fillId="6" borderId="0" xfId="0" applyNumberFormat="1" applyFill="1"/>
    <xf numFmtId="2" fontId="11" fillId="0" borderId="0" xfId="0" applyNumberFormat="1" applyFont="1"/>
    <xf numFmtId="0" fontId="9" fillId="0" borderId="0" xfId="0" applyFont="1"/>
    <xf numFmtId="0" fontId="0" fillId="0" borderId="6" xfId="0" applyBorder="1"/>
    <xf numFmtId="0" fontId="10" fillId="0" borderId="6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2" fontId="1" fillId="3" borderId="3" xfId="1" applyNumberFormat="1" applyFont="1" applyFill="1" applyBorder="1" applyAlignment="1">
      <alignment horizontal="center"/>
    </xf>
    <xf numFmtId="2" fontId="8" fillId="4" borderId="3" xfId="1" applyNumberFormat="1" applyFont="1" applyFill="1" applyBorder="1" applyAlignment="1">
      <alignment horizontal="center"/>
    </xf>
    <xf numFmtId="164" fontId="1" fillId="3" borderId="0" xfId="1" applyNumberFormat="1" applyFont="1" applyFill="1" applyAlignment="1">
      <alignment horizontal="center" wrapText="1"/>
    </xf>
    <xf numFmtId="0" fontId="0" fillId="4" borderId="0" xfId="0" applyFill="1" applyAlignment="1">
      <alignment wrapText="1"/>
    </xf>
    <xf numFmtId="165" fontId="6" fillId="3" borderId="1" xfId="1" applyNumberFormat="1" applyFont="1" applyFill="1" applyBorder="1" applyAlignment="1">
      <alignment horizontal="center"/>
    </xf>
    <xf numFmtId="0" fontId="3" fillId="0" borderId="0" xfId="2"/>
    <xf numFmtId="0" fontId="0" fillId="0" borderId="0" xfId="0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/>
  </cellXfs>
  <cellStyles count="3">
    <cellStyle name="Hüperlink" xfId="2" builtinId="8"/>
    <cellStyle name="Normaallaad" xfId="0" builtinId="0"/>
    <cellStyle name="Normaallaad_Leht1" xfId="1" xr:uid="{D02A56FA-9CFE-4ECD-A29C-1D2C0BC1586E}"/>
  </cellStyles>
  <dxfs count="0"/>
  <tableStyles count="0" defaultTableStyle="TableStyleMedium2" defaultPivotStyle="PivotStyleLight16"/>
  <colors>
    <mruColors>
      <color rgb="FF000000"/>
      <color rgb="FFF7A3A3"/>
      <color rgb="FF31EB1D"/>
      <color rgb="FFFA6464"/>
      <color rgb="FF00B050"/>
      <color rgb="FFE3767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</cx:chartData>
  <cx:chart>
    <cx:plotArea>
      <cx:plotAreaRegion>
        <cx:series layoutId="boxWhisker" uniqueId="{D62791B5-ABBC-492D-B086-D1E1B7DE8261}">
          <cx:tx>
            <cx:txData>
              <cx:f>_xlchart.v1.24</cx:f>
              <cx:v>ATTR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3D9B97-9AB2-4E15-89EE-287AA50738B9}">
          <cx:tx>
            <cx:txData>
              <cx:f>_xlchart.v1.26</cx:f>
              <cx:v>ATTR/AGR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F734B2-2C7F-41E4-B068-2C9C0CD9D20B}">
          <cx:tx>
            <cx:txData>
              <cx:f>_xlchart.v1.28</cx:f>
              <cx:v>ATRR/ST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49E1847-71D0-4C4D-A2BD-75F3C99740E4}">
          <cx:tx>
            <cx:txData>
              <cx:f>_xlchart.v1.30</cx:f>
              <cx:v>ADV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BC39686-9D04-4BA2-A918-7C3C4DD3B5D2}">
          <cx:tx>
            <cx:txData>
              <cx:f>_xlchart.v1.32</cx:f>
              <cx:v>PRED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0CE9A1B-5E9E-4216-B6B1-ADE48292B195}">
          <cx:tx>
            <cx:txData>
              <cx:f>_xlchart.v1.34</cx:f>
              <cx:v>COMP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Relative frequency in ENC 2019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t-E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frequency in ENC 2019</a:t>
              </a:r>
            </a:p>
          </cx:txPr>
        </cx:title>
        <cx:majorGridlines/>
        <cx:tickLabels/>
        <cx:numFmt formatCode="0.0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plotArea>
      <cx:plotAreaRegion>
        <cx:series layoutId="boxWhisker" uniqueId="{59B96A9E-4784-44C2-AA19-896AEE168BB0}">
          <cx:tx>
            <cx:txData>
              <cx:f>_xlchart.v1.12</cx:f>
              <cx:v>ATTR</cx:v>
            </cx:txData>
          </cx:tx>
          <cx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09625F0-7DA1-4548-BB79-8C996DF143C5}">
          <cx:tx>
            <cx:txData>
              <cx:f>_xlchart.v1.14</cx:f>
              <cx:v>ATTR/AGR</cx:v>
            </cx:txData>
          </cx:tx>
          <cx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86AD3DA-2074-470E-A95E-832D5203D997}">
          <cx:tx>
            <cx:txData>
              <cx:f>_xlchart.v1.16</cx:f>
              <cx:v>ATRR/ST</cx:v>
            </cx:txData>
          </cx:tx>
          <cx:spPr>
            <a:solidFill>
              <a:srgbClr val="000000"/>
            </a:solidFill>
            <a:ln>
              <a:solidFill>
                <a:srgbClr val="000000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72DA91D-9D7A-4D7F-B492-8B3CB6FD55AE}">
          <cx:tx>
            <cx:txData>
              <cx:f>_xlchart.v1.18</cx:f>
              <cx:v>ADV</cx:v>
            </cx:txData>
          </cx:tx>
          <cx:spPr>
            <a:pattFill prst="lt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00000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6701AF5-46D6-4238-AA1A-934DFD154A9B}">
          <cx:tx>
            <cx:txData>
              <cx:f>_xlchart.v1.20</cx:f>
              <cx:v>PRED</cx:v>
            </cx:txData>
          </cx:tx>
          <cx:spPr>
            <a:pattFill prst="dkVert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63DFF21-A009-45C9-8861-B5BB9998F983}">
          <cx:tx>
            <cx:txData>
              <cx:f>_xlchart.v1.22</cx:f>
              <cx:v>COMP</cx:v>
            </cx:txData>
          </cx:tx>
          <cx:spPr>
            <a:pattFill prst="dkHorz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Relative  frequency in ENC 2019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t-E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 frequency in ENC 2019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t-E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t-EE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</cx:chartData>
  <cx:chart>
    <cx:plotArea>
      <cx:plotAreaRegion>
        <cx:series layoutId="boxWhisker" uniqueId="{2A347863-F44C-467E-80F2-6C5E34C2CE5C}">
          <cx:tx>
            <cx:txData>
              <cx:f>_xlchart.v1.84</cx:f>
              <cx:v>Adjectives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A18D14-1956-4876-A401-787197916AED}">
          <cx:tx>
            <cx:txData>
              <cx:f>_xlchart.v1.86</cx:f>
              <cx:v>Ekilex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Euclidean Distance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t-E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Euclidean Distance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</cx:chartData>
  <cx:chart>
    <cx:plotArea>
      <cx:plotAreaRegion>
        <cx:series layoutId="clusteredColumn" uniqueId="{6A0FAD6F-97A0-4AC6-9D42-12A3B7C137EB}">
          <cx:tx>
            <cx:txData>
              <cx:f>_xlchart.v1.88</cx:f>
              <cx:v>together</cx:v>
            </cx:txData>
          </cx:tx>
          <cx:spPr>
            <a:pattFill prst="ltVert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</cx:spPr>
          <cx:dataPt idx="3">
            <cx:spPr>
              <a:solidFill>
                <a:sysClr val="windowText" lastClr="000000">
                  <a:lumMod val="95000"/>
                  <a:lumOff val="5000"/>
                </a:sysClr>
              </a:solidFill>
            </cx:spPr>
          </cx:dataPt>
          <cx:dataPt idx="4">
            <cx:spPr>
              <a:pattFill prst="solidDmnd"/>
            </cx:spPr>
          </cx:dataPt>
          <cx:dataPt idx="5">
            <cx:spPr>
              <a:pattFill prst="solidDmnd"/>
            </cx:spPr>
          </cx:dataPt>
          <cx:dataPt idx="6">
            <cx:spPr>
              <a:pattFill prst="solidDmnd"/>
            </cx:spPr>
          </cx:dataPt>
          <cx:dataPt idx="7">
            <cx:spPr>
              <a:pattFill prst="solidDmnd"/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Ranges of Euclidean Distance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t-E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Ranges of Euclidean Distance</a:t>
              </a:r>
            </a:p>
          </cx:txPr>
        </cx:title>
        <cx:tickLabels/>
      </cx:axis>
      <cx:axis id="1">
        <cx:valScaling/>
        <cx:title>
          <cx:tx>
            <cx:txData>
              <cx:v>No of data points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t-E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 of data points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_xlchart.v1.99</cx:f>
      </cx:numDim>
    </cx:data>
    <cx:data id="1">
      <cx:numDim type="val">
        <cx:f>_xlchart.v1.101</cx:f>
      </cx:numDim>
    </cx:data>
  </cx:chartData>
  <cx:chart>
    <cx:plotArea>
      <cx:plotAreaRegion>
        <cx:series layoutId="boxWhisker" uniqueId="{2A347863-F44C-467E-80F2-6C5E34C2CE5C}">
          <cx:tx>
            <cx:txData>
              <cx:f>_xlchart.v1.98</cx:f>
              <cx:v>Adjectives</cx:v>
            </cx:txData>
          </cx:tx>
          <cx:spPr>
            <a:pattFill prst="ltVert">
              <a:fgClr>
                <a:srgbClr val="000000"/>
              </a:fgClr>
              <a:bgClr>
                <a:schemeClr val="bg1"/>
              </a:bgClr>
            </a:pattFill>
            <a:ln>
              <a:solidFill>
                <a:srgbClr val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A18D14-1956-4876-A401-787197916AED}">
          <cx:tx>
            <cx:txData>
              <cx:f>_xlchart.v1.100</cx:f>
              <cx:v>Ekilex</cx:v>
            </cx:txData>
          </cx:tx>
          <cx:spPr>
            <a:pattFill prst="solidDmnd">
              <a:fgClr>
                <a:srgbClr val="000000"/>
              </a:fgClr>
              <a:bgClr>
                <a:schemeClr val="bg1"/>
              </a:bgClr>
            </a:pattFill>
            <a:ln>
              <a:solidFill>
                <a:srgbClr val="00000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Euclidean Distance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t-E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Euclidean Distance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_xlchart.v1.103</cx:f>
      </cx:numDim>
    </cx:data>
    <cx:data id="1">
      <cx:numDim type="val">
        <cx:f>_xlchart.v1.105</cx:f>
      </cx:numDim>
    </cx:data>
    <cx:data id="2">
      <cx:numDim type="val">
        <cx:f>_xlchart.v1.107</cx:f>
      </cx:numDim>
    </cx:data>
    <cx:data id="3">
      <cx:numDim type="val">
        <cx:f>_xlchart.v1.109</cx:f>
      </cx:numDim>
    </cx:data>
    <cx:data id="4">
      <cx:numDim type="val">
        <cx:f>_xlchart.v1.111</cx:f>
      </cx:numDim>
    </cx:data>
    <cx:data id="5">
      <cx:numDim type="val">
        <cx:f>_xlchart.v1.113</cx:f>
      </cx:numDim>
    </cx:data>
  </cx:chartData>
  <cx:chart>
    <cx:plotArea>
      <cx:plotAreaRegion>
        <cx:series layoutId="boxWhisker" uniqueId="{6DC7C43C-85E5-412D-AB5D-E3A1C1A59CF5}">
          <cx:tx>
            <cx:txData>
              <cx:f>_xlchart.v1.102</cx:f>
              <cx:v>ATTR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479E9C-1895-4462-AC38-24EEFC8FBDF5}">
          <cx:tx>
            <cx:txData>
              <cx:f>_xlchart.v1.104</cx:f>
              <cx:v>ATTR/AGR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55742A6-EEF9-41F1-B4E1-32B687882CC3}">
          <cx:tx>
            <cx:txData>
              <cx:f>_xlchart.v1.106</cx:f>
              <cx:v>ATRR/ST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61CCB5B-9F56-44A3-80CB-21AC1C889A43}">
          <cx:tx>
            <cx:txData>
              <cx:f>_xlchart.v1.108</cx:f>
              <cx:v>ADV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A713388-AA92-4089-A5C1-7126B2B26D75}">
          <cx:tx>
            <cx:txData>
              <cx:f>_xlchart.v1.110</cx:f>
              <cx:v>PRED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3B50723-728D-42E6-9F06-FF1F2C493DD5}">
          <cx:tx>
            <cx:txData>
              <cx:f>_xlchart.v1.112</cx:f>
              <cx:v>COMP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t-E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109482</xdr:colOff>
      <xdr:row>304</xdr:row>
      <xdr:rowOff>58391</xdr:rowOff>
    </xdr:from>
    <xdr:to>
      <xdr:col>10</xdr:col>
      <xdr:colOff>769752</xdr:colOff>
      <xdr:row>320</xdr:row>
      <xdr:rowOff>138342</xdr:rowOff>
    </xdr:to>
    <xdr:pic>
      <xdr:nvPicPr>
        <xdr:cNvPr id="3" name="Pilt 2">
          <a:extLst>
            <a:ext uri="{FF2B5EF4-FFF2-40B4-BE49-F238E27FC236}">
              <a16:creationId xmlns:a16="http://schemas.microsoft.com/office/drawing/2014/main" id="{296B46AD-E213-B722-750F-7CC65E42B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4712" y="2496207"/>
          <a:ext cx="5645385" cy="2999492"/>
        </a:xfrm>
        <a:prstGeom prst="rect">
          <a:avLst/>
        </a:prstGeom>
      </xdr:spPr>
    </xdr:pic>
    <xdr:clientData/>
  </xdr:twoCellAnchor>
  <xdr:twoCellAnchor editAs="oneCell">
    <xdr:from>
      <xdr:col>10</xdr:col>
      <xdr:colOff>875861</xdr:colOff>
      <xdr:row>10</xdr:row>
      <xdr:rowOff>87586</xdr:rowOff>
    </xdr:from>
    <xdr:to>
      <xdr:col>20</xdr:col>
      <xdr:colOff>411654</xdr:colOff>
      <xdr:row>28</xdr:row>
      <xdr:rowOff>64167</xdr:rowOff>
    </xdr:to>
    <xdr:pic>
      <xdr:nvPicPr>
        <xdr:cNvPr id="2" name="2">
          <a:extLst>
            <a:ext uri="{FF2B5EF4-FFF2-40B4-BE49-F238E27FC236}">
              <a16:creationId xmlns:a16="http://schemas.microsoft.com/office/drawing/2014/main" id="{DC31B136-CA80-11BE-F6C2-D3E920BCE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1102" y="2172138"/>
          <a:ext cx="6131035" cy="328733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508001</xdr:colOff>
      <xdr:row>71</xdr:row>
      <xdr:rowOff>63500</xdr:rowOff>
    </xdr:from>
    <xdr:to>
      <xdr:col>19</xdr:col>
      <xdr:colOff>443139</xdr:colOff>
      <xdr:row>92</xdr:row>
      <xdr:rowOff>31296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AB481D1-5A55-B571-C9AE-7C3B6E548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5481" y="13047980"/>
              <a:ext cx="5421538" cy="3808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See diagramm pole teie Exceli versioonis saadaval.
Kui redigeerite seda kujundit või salvestate selle töövihiku mõnes muus failivormingus, rikute diagrammi jäädavalt.</a:t>
              </a:r>
            </a:p>
          </xdr:txBody>
        </xdr:sp>
      </mc:Fallback>
    </mc:AlternateContent>
    <xdr:clientData/>
  </xdr:twoCellAnchor>
  <xdr:twoCellAnchor>
    <xdr:from>
      <xdr:col>11</xdr:col>
      <xdr:colOff>161472</xdr:colOff>
      <xdr:row>13</xdr:row>
      <xdr:rowOff>166914</xdr:rowOff>
    </xdr:from>
    <xdr:to>
      <xdr:col>23</xdr:col>
      <xdr:colOff>326572</xdr:colOff>
      <xdr:row>35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A0CE0FD-1E1D-1C0D-6B19-61816F0282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8958" y="2572657"/>
              <a:ext cx="7480300" cy="405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See diagramm pole teie Exceli versioonis saadaval.
Kui redigeerite seda kujundit või salvestate selle töövihiku mõnes muus failivormingus, rikute diagrammi jäädavalt.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135562</xdr:colOff>
      <xdr:row>0</xdr:row>
      <xdr:rowOff>174625</xdr:rowOff>
    </xdr:from>
    <xdr:to>
      <xdr:col>11</xdr:col>
      <xdr:colOff>104775</xdr:colOff>
      <xdr:row>16</xdr:row>
      <xdr:rowOff>164101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4BE6D6E-49B8-A5C2-4A89-DBC8720A6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4442" y="174625"/>
              <a:ext cx="4236413" cy="29155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See diagramm pole teie Exceli versioonis saadaval.
Kui redigeerite seda kujundit või salvestate selle töövihiku mõnes muus failivormingus, rikute diagrammi jäädavalt.</a:t>
              </a:r>
            </a:p>
          </xdr:txBody>
        </xdr:sp>
      </mc:Fallback>
    </mc:AlternateContent>
    <xdr:clientData/>
  </xdr:twoCellAnchor>
  <xdr:twoCellAnchor>
    <xdr:from>
      <xdr:col>5</xdr:col>
      <xdr:colOff>149831</xdr:colOff>
      <xdr:row>8</xdr:row>
      <xdr:rowOff>164101</xdr:rowOff>
    </xdr:from>
    <xdr:to>
      <xdr:col>11</xdr:col>
      <xdr:colOff>107023</xdr:colOff>
      <xdr:row>13</xdr:row>
      <xdr:rowOff>7135</xdr:rowOff>
    </xdr:to>
    <xdr:sp macro="" textlink="">
      <xdr:nvSpPr>
        <xdr:cNvPr id="7" name="Ristkülik 6">
          <a:extLst>
            <a:ext uri="{FF2B5EF4-FFF2-40B4-BE49-F238E27FC236}">
              <a16:creationId xmlns:a16="http://schemas.microsoft.com/office/drawing/2014/main" id="{CBE72ED2-BE42-A6FC-5145-1DE5ABDD59E5}"/>
            </a:ext>
          </a:extLst>
        </xdr:cNvPr>
        <xdr:cNvSpPr/>
      </xdr:nvSpPr>
      <xdr:spPr>
        <a:xfrm>
          <a:off x="3228311" y="1627141"/>
          <a:ext cx="3614792" cy="757434"/>
        </a:xfrm>
        <a:prstGeom prst="rect">
          <a:avLst/>
        </a:prstGeom>
        <a:solidFill>
          <a:srgbClr val="31EB1D">
            <a:alpha val="3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164101</xdr:colOff>
      <xdr:row>2</xdr:row>
      <xdr:rowOff>99888</xdr:rowOff>
    </xdr:from>
    <xdr:to>
      <xdr:col>11</xdr:col>
      <xdr:colOff>123861</xdr:colOff>
      <xdr:row>7</xdr:row>
      <xdr:rowOff>95322</xdr:rowOff>
    </xdr:to>
    <xdr:sp macro="" textlink="">
      <xdr:nvSpPr>
        <xdr:cNvPr id="8" name="Ristkülik 7">
          <a:extLst>
            <a:ext uri="{FF2B5EF4-FFF2-40B4-BE49-F238E27FC236}">
              <a16:creationId xmlns:a16="http://schemas.microsoft.com/office/drawing/2014/main" id="{E1EE337C-FA10-441D-868B-C5D9E9147A15}"/>
            </a:ext>
          </a:extLst>
        </xdr:cNvPr>
        <xdr:cNvSpPr/>
      </xdr:nvSpPr>
      <xdr:spPr>
        <a:xfrm>
          <a:off x="3253483" y="470899"/>
          <a:ext cx="3598524" cy="922962"/>
        </a:xfrm>
        <a:prstGeom prst="rect">
          <a:avLst/>
        </a:prstGeom>
        <a:solidFill>
          <a:srgbClr val="F7A3A3">
            <a:alpha val="3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332740</xdr:colOff>
      <xdr:row>25</xdr:row>
      <xdr:rowOff>78740</xdr:rowOff>
    </xdr:from>
    <xdr:to>
      <xdr:col>15</xdr:col>
      <xdr:colOff>480060</xdr:colOff>
      <xdr:row>44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248CA097-5133-E55B-4A8D-616DD01CE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0820" y="4650740"/>
              <a:ext cx="5633720" cy="350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See diagramm pole teie Exceli versioonis saadaval.
Kui redigeerite seda kujundit või salvestate selle töövihiku mõnes muus failivormingus, rikute diagrammi jäädavalt.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3</xdr:row>
      <xdr:rowOff>0</xdr:rowOff>
    </xdr:from>
    <xdr:to>
      <xdr:col>19</xdr:col>
      <xdr:colOff>578813</xdr:colOff>
      <xdr:row>18</xdr:row>
      <xdr:rowOff>172356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306B0176-03C3-4AE8-BDAC-468DE3C63D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5280" y="548640"/>
              <a:ext cx="4236413" cy="29155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See diagramm pole teie Exceli versioonis saadaval.
Kui redigeerite seda kujundit või salvestate selle töövihiku mõnes muus failivormingus, rikute diagrammi jäädavalt.</a:t>
              </a:r>
            </a:p>
          </xdr:txBody>
        </xdr:sp>
      </mc:Fallback>
    </mc:AlternateContent>
    <xdr:clientData/>
  </xdr:twoCellAnchor>
  <xdr:twoCellAnchor>
    <xdr:from>
      <xdr:col>14</xdr:col>
      <xdr:colOff>20291</xdr:colOff>
      <xdr:row>11</xdr:row>
      <xdr:rowOff>4081</xdr:rowOff>
    </xdr:from>
    <xdr:to>
      <xdr:col>19</xdr:col>
      <xdr:colOff>587083</xdr:colOff>
      <xdr:row>15</xdr:row>
      <xdr:rowOff>29995</xdr:rowOff>
    </xdr:to>
    <xdr:sp macro="" textlink="">
      <xdr:nvSpPr>
        <xdr:cNvPr id="11" name="Ristkülik 10">
          <a:extLst>
            <a:ext uri="{FF2B5EF4-FFF2-40B4-BE49-F238E27FC236}">
              <a16:creationId xmlns:a16="http://schemas.microsoft.com/office/drawing/2014/main" id="{8C5327B4-0637-45AA-AF48-B7195FA36627}"/>
            </a:ext>
          </a:extLst>
        </xdr:cNvPr>
        <xdr:cNvSpPr/>
      </xdr:nvSpPr>
      <xdr:spPr>
        <a:xfrm>
          <a:off x="8585171" y="2015761"/>
          <a:ext cx="3614792" cy="757434"/>
        </a:xfrm>
        <a:prstGeom prst="rect">
          <a:avLst/>
        </a:prstGeom>
        <a:solidFill>
          <a:schemeClr val="bg1">
            <a:lumMod val="65000"/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14983</xdr:colOff>
      <xdr:row>4</xdr:row>
      <xdr:rowOff>97519</xdr:rowOff>
    </xdr:from>
    <xdr:to>
      <xdr:col>19</xdr:col>
      <xdr:colOff>584343</xdr:colOff>
      <xdr:row>9</xdr:row>
      <xdr:rowOff>92953</xdr:rowOff>
    </xdr:to>
    <xdr:sp macro="" textlink="">
      <xdr:nvSpPr>
        <xdr:cNvPr id="12" name="Ristkülik 11">
          <a:extLst>
            <a:ext uri="{FF2B5EF4-FFF2-40B4-BE49-F238E27FC236}">
              <a16:creationId xmlns:a16="http://schemas.microsoft.com/office/drawing/2014/main" id="{E51F6234-B7CA-49D7-AABA-126FA2334905}"/>
            </a:ext>
          </a:extLst>
        </xdr:cNvPr>
        <xdr:cNvSpPr/>
      </xdr:nvSpPr>
      <xdr:spPr>
        <a:xfrm>
          <a:off x="8579863" y="829039"/>
          <a:ext cx="3617360" cy="909834"/>
        </a:xfrm>
        <a:prstGeom prst="rect">
          <a:avLst/>
        </a:prstGeom>
        <a:solidFill>
          <a:schemeClr val="bg2">
            <a:lumMod val="50000"/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10</xdr:row>
      <xdr:rowOff>46566</xdr:rowOff>
    </xdr:from>
    <xdr:to>
      <xdr:col>20</xdr:col>
      <xdr:colOff>243416</xdr:colOff>
      <xdr:row>26</xdr:row>
      <xdr:rowOff>42334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E89125E-F146-30F6-C4F5-0A344D4603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9480" y="1875366"/>
              <a:ext cx="5348816" cy="2921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See diagramm pole teie Exceli versioonis saadaval.
Kui redigeerite seda kujundit või salvestate selle töövihiku mõnes muus failivormingus, rikute diagrammi jäädavalt.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ne Vainik" id="{F2054063-05CD-4903-9153-B62C1D2ECC39}" userId="Ene Vainik" providerId="None"/>
  <person displayName="Ene Vainik" id="{E58B77C9-80BA-47FC-B129-8BBA4E77EC9D}" userId="17f8d778aac4fd3d" providerId="Windows Live"/>
</personList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10-18T07:41:08.67" personId="{F2054063-05CD-4903-9153-B62C1D2ECC39}" id="{6132AA4C-798E-46AA-899D-468AFF34031E}">
    <text>PRED1 and PRED2 (sheet Extracted Corpus Data) were summarized before calculating proportions</text>
  </threadedComment>
  <threadedComment ref="M2" dT="2023-01-23T11:31:50.63" personId="{E58B77C9-80BA-47FC-B129-8BBA4E77EC9D}" id="{DDAFB85C-8164-4EDB-9C5E-3D77BF25D043}">
    <text>Median as the base of comparison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1-23T11:02:09.49" personId="{E58B77C9-80BA-47FC-B129-8BBA4E77EC9D}" id="{D7CE7B08-5CC8-4205-BDBC-DA3B22256555}">
    <text xml:space="preserve">Values greater than average are coloured green and less than average are coloured red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3-01-23T11:18:00.44" personId="{E58B77C9-80BA-47FC-B129-8BBA4E77EC9D}" id="{1A508AA4-254B-43A2-8482-D2218575F399}">
    <text>The scale of adjectivity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1-23T11:01:18.99" personId="{E58B77C9-80BA-47FC-B129-8BBA4E77EC9D}" id="{6F092F5F-A6AF-46CD-AD56-A45D7EA08A21}">
    <text>Values greater than average are coloured green and less than average are coloured red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0E36-FC78-4ACA-99F5-BA16748A0B8C}">
  <dimension ref="A2:B10"/>
  <sheetViews>
    <sheetView workbookViewId="0">
      <selection activeCell="A9" sqref="A9"/>
    </sheetView>
  </sheetViews>
  <sheetFormatPr defaultRowHeight="14.4" x14ac:dyDescent="0.3"/>
  <cols>
    <col min="1" max="1" width="39.5546875" customWidth="1"/>
    <col min="2" max="2" width="32" customWidth="1"/>
  </cols>
  <sheetData>
    <row r="2" spans="1:2" x14ac:dyDescent="0.3">
      <c r="A2" t="s">
        <v>0</v>
      </c>
      <c r="B2" t="s">
        <v>1</v>
      </c>
    </row>
    <row r="3" spans="1:2" x14ac:dyDescent="0.3">
      <c r="A3" s="32" t="s">
        <v>2</v>
      </c>
      <c r="B3" t="s">
        <v>3</v>
      </c>
    </row>
    <row r="4" spans="1:2" x14ac:dyDescent="0.3">
      <c r="A4" s="32" t="s">
        <v>4</v>
      </c>
      <c r="B4" t="s">
        <v>5</v>
      </c>
    </row>
    <row r="5" spans="1:2" x14ac:dyDescent="0.3">
      <c r="A5" s="32" t="s">
        <v>6</v>
      </c>
      <c r="B5" t="s">
        <v>7</v>
      </c>
    </row>
    <row r="6" spans="1:2" x14ac:dyDescent="0.3">
      <c r="A6" s="32" t="s">
        <v>8</v>
      </c>
      <c r="B6" t="s">
        <v>9</v>
      </c>
    </row>
    <row r="7" spans="1:2" x14ac:dyDescent="0.3">
      <c r="A7" s="32" t="s">
        <v>10</v>
      </c>
      <c r="B7" t="s">
        <v>11</v>
      </c>
    </row>
    <row r="8" spans="1:2" x14ac:dyDescent="0.3">
      <c r="A8" s="32" t="s">
        <v>12</v>
      </c>
      <c r="B8" t="s">
        <v>13</v>
      </c>
    </row>
    <row r="9" spans="1:2" x14ac:dyDescent="0.3">
      <c r="A9" s="32" t="s">
        <v>14</v>
      </c>
      <c r="B9" t="s">
        <v>15</v>
      </c>
    </row>
    <row r="10" spans="1:2" x14ac:dyDescent="0.3">
      <c r="A10" s="32" t="s">
        <v>16</v>
      </c>
      <c r="B10" t="s">
        <v>17</v>
      </c>
    </row>
  </sheetData>
  <hyperlinks>
    <hyperlink ref="A3" location="'1. Extracted raw Corpus Data'!A1" display="1. Extracted Raw Corpus data" xr:uid="{740BB9CE-5419-4D1B-8E8B-FC8290B38523}"/>
    <hyperlink ref="A4" location="'2. Rel Frequencies &amp; EuclDist'!A1" display="2. Relative Frequencies ja EuclDist" xr:uid="{478D809E-C832-4C12-9F35-F4BE49232238}"/>
    <hyperlink ref="A5" location="'3. The adjectives fig 1 table 2'!A1" display="3. The adjectives" xr:uid="{7BA5E940-174B-4A51-AC2F-39AE00D79416}"/>
    <hyperlink ref="A6" location="'4. Table 3'!A1" display="4. Illustrations, Table 3" xr:uid="{034E1C95-C10B-4956-9F34-C3C253CAD1D3}"/>
    <hyperlink ref="A7" location="'5.Table 4 Correlation Matrix'!A1" display="5. The correlation matrix, Table 4" xr:uid="{2F140F5B-E258-4929-88B0-FE64AADD125E}"/>
    <hyperlink ref="A8" location="' 6. Eucl Fig 2 &amp; 3, table 5  '!A1" display="6. Euclidean distances, Table 5, Figures 2 ja 3" xr:uid="{EDCFF0EA-9FB4-458E-B26B-5417469A738A}"/>
    <hyperlink ref="A9" location="'7. Table 6'!A1" display="7. Table 6" xr:uid="{660B87C7-A959-4C0C-B758-150C37BE7C0B}"/>
    <hyperlink ref="A10" location="'Control--Ekilex'!A1" display="8. data of the control group -- Ekilex" xr:uid="{9F59FEB4-6D3F-40E0-9BF9-4F49A4C594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workbookViewId="0">
      <selection sqref="A1:A1048576"/>
    </sheetView>
  </sheetViews>
  <sheetFormatPr defaultColWidth="7.109375" defaultRowHeight="14.4" x14ac:dyDescent="0.3"/>
  <cols>
    <col min="1" max="1" width="10.88671875" style="18" customWidth="1"/>
    <col min="2" max="2" width="11" style="18" customWidth="1"/>
    <col min="3" max="3" width="10.33203125" style="18" customWidth="1"/>
    <col min="4" max="10" width="7.109375" style="18"/>
  </cols>
  <sheetData>
    <row r="1" spans="1:10" x14ac:dyDescent="0.3">
      <c r="A1" s="11" t="s">
        <v>18</v>
      </c>
      <c r="B1" s="11" t="s">
        <v>19</v>
      </c>
      <c r="C1" s="11" t="s">
        <v>20</v>
      </c>
      <c r="D1" s="12" t="s">
        <v>21</v>
      </c>
      <c r="E1" s="12" t="s">
        <v>22</v>
      </c>
      <c r="F1" s="12" t="s">
        <v>23</v>
      </c>
      <c r="G1" s="11" t="s">
        <v>24</v>
      </c>
      <c r="H1" s="11" t="s">
        <v>25</v>
      </c>
      <c r="I1" s="11" t="s">
        <v>26</v>
      </c>
      <c r="J1" s="12" t="s">
        <v>27</v>
      </c>
    </row>
    <row r="2" spans="1:10" x14ac:dyDescent="0.3">
      <c r="A2" s="13" t="s">
        <v>28</v>
      </c>
      <c r="B2" s="13" t="s">
        <v>29</v>
      </c>
      <c r="C2" s="14">
        <v>2655</v>
      </c>
      <c r="D2" s="14">
        <v>762</v>
      </c>
      <c r="E2" s="14">
        <v>0</v>
      </c>
      <c r="F2" s="14">
        <v>58</v>
      </c>
      <c r="G2" s="14">
        <v>741</v>
      </c>
      <c r="H2" s="14">
        <v>521</v>
      </c>
      <c r="I2" s="14">
        <v>198</v>
      </c>
      <c r="J2" s="14">
        <v>0</v>
      </c>
    </row>
    <row r="3" spans="1:10" x14ac:dyDescent="0.3">
      <c r="A3" s="13" t="s">
        <v>28</v>
      </c>
      <c r="B3" s="15" t="s">
        <v>30</v>
      </c>
      <c r="C3" s="15">
        <v>3346</v>
      </c>
      <c r="D3" s="15">
        <v>2618</v>
      </c>
      <c r="E3" s="15">
        <v>13</v>
      </c>
      <c r="F3" s="15">
        <v>118</v>
      </c>
      <c r="G3" s="15">
        <v>517</v>
      </c>
      <c r="H3" s="15">
        <v>341</v>
      </c>
      <c r="I3" s="15">
        <v>132</v>
      </c>
      <c r="J3" s="14">
        <v>200</v>
      </c>
    </row>
    <row r="4" spans="1:10" x14ac:dyDescent="0.3">
      <c r="A4" s="13" t="s">
        <v>28</v>
      </c>
      <c r="B4" s="13" t="s">
        <v>31</v>
      </c>
      <c r="C4" s="14">
        <v>26</v>
      </c>
      <c r="D4" s="14">
        <v>24</v>
      </c>
      <c r="E4" s="14">
        <v>21</v>
      </c>
      <c r="F4" s="14">
        <v>2</v>
      </c>
      <c r="G4" s="14">
        <v>6</v>
      </c>
      <c r="H4" s="14">
        <v>0</v>
      </c>
      <c r="I4" s="14">
        <v>0</v>
      </c>
      <c r="J4" s="14">
        <v>0</v>
      </c>
    </row>
    <row r="5" spans="1:10" x14ac:dyDescent="0.3">
      <c r="A5" s="13" t="s">
        <v>28</v>
      </c>
      <c r="B5" s="13" t="s">
        <v>32</v>
      </c>
      <c r="C5" s="14">
        <v>1879</v>
      </c>
      <c r="D5" s="14">
        <v>1599</v>
      </c>
      <c r="E5" s="14">
        <v>1333</v>
      </c>
      <c r="F5" s="14">
        <v>84</v>
      </c>
      <c r="G5" s="14">
        <v>220</v>
      </c>
      <c r="H5" s="14">
        <v>21</v>
      </c>
      <c r="I5" s="14">
        <v>9</v>
      </c>
      <c r="J5" s="14">
        <v>0</v>
      </c>
    </row>
    <row r="6" spans="1:10" x14ac:dyDescent="0.3">
      <c r="A6" s="13" t="s">
        <v>28</v>
      </c>
      <c r="B6" s="13" t="s">
        <v>33</v>
      </c>
      <c r="C6" s="14">
        <v>1214</v>
      </c>
      <c r="D6" s="14">
        <v>441</v>
      </c>
      <c r="E6" s="14">
        <v>0</v>
      </c>
      <c r="F6" s="14">
        <v>44</v>
      </c>
      <c r="G6" s="14">
        <v>354</v>
      </c>
      <c r="H6" s="14">
        <v>290</v>
      </c>
      <c r="I6" s="14">
        <v>107</v>
      </c>
      <c r="J6" s="14">
        <v>9</v>
      </c>
    </row>
    <row r="7" spans="1:10" x14ac:dyDescent="0.3">
      <c r="A7" s="13" t="s">
        <v>28</v>
      </c>
      <c r="B7" s="13" t="s">
        <v>34</v>
      </c>
      <c r="C7" s="14">
        <v>19170</v>
      </c>
      <c r="D7" s="14">
        <v>13741</v>
      </c>
      <c r="E7" s="14">
        <v>0</v>
      </c>
      <c r="F7" s="14">
        <v>539</v>
      </c>
      <c r="G7" s="14">
        <v>1662</v>
      </c>
      <c r="H7" s="14">
        <v>1218</v>
      </c>
      <c r="I7" s="14">
        <v>101</v>
      </c>
      <c r="J7" s="14">
        <v>0</v>
      </c>
    </row>
    <row r="8" spans="1:10" ht="28.8" x14ac:dyDescent="0.3">
      <c r="A8" s="13" t="s">
        <v>28</v>
      </c>
      <c r="B8" s="13" t="s">
        <v>35</v>
      </c>
      <c r="C8" s="14">
        <v>1665</v>
      </c>
      <c r="D8" s="14">
        <v>1084</v>
      </c>
      <c r="E8" s="14">
        <v>1</v>
      </c>
      <c r="F8" s="14">
        <v>52</v>
      </c>
      <c r="G8" s="14">
        <v>291</v>
      </c>
      <c r="H8" s="14">
        <v>222</v>
      </c>
      <c r="I8" s="14">
        <v>83</v>
      </c>
      <c r="J8" s="14">
        <v>32</v>
      </c>
    </row>
    <row r="9" spans="1:10" x14ac:dyDescent="0.3">
      <c r="A9" s="13" t="s">
        <v>28</v>
      </c>
      <c r="B9" s="13" t="s">
        <v>36</v>
      </c>
      <c r="C9" s="14">
        <v>13965</v>
      </c>
      <c r="D9" s="14">
        <v>12959</v>
      </c>
      <c r="E9" s="14">
        <v>10</v>
      </c>
      <c r="F9" s="14">
        <v>367</v>
      </c>
      <c r="G9" s="14">
        <v>1547</v>
      </c>
      <c r="H9" s="14">
        <v>440</v>
      </c>
      <c r="I9" s="14">
        <v>81</v>
      </c>
      <c r="J9" s="14">
        <v>0</v>
      </c>
    </row>
    <row r="10" spans="1:10" ht="28.8" x14ac:dyDescent="0.3">
      <c r="A10" s="13" t="s">
        <v>28</v>
      </c>
      <c r="B10" s="13" t="s">
        <v>37</v>
      </c>
      <c r="C10" s="14">
        <v>522</v>
      </c>
      <c r="D10" s="14">
        <v>373</v>
      </c>
      <c r="E10" s="14">
        <v>0</v>
      </c>
      <c r="F10" s="14">
        <v>49</v>
      </c>
      <c r="G10" s="14">
        <v>71</v>
      </c>
      <c r="H10" s="14">
        <v>62</v>
      </c>
      <c r="I10" s="14">
        <v>19</v>
      </c>
      <c r="J10" s="14">
        <v>0</v>
      </c>
    </row>
    <row r="11" spans="1:10" x14ac:dyDescent="0.3">
      <c r="A11" s="13" t="s">
        <v>28</v>
      </c>
      <c r="B11" s="13" t="s">
        <v>38</v>
      </c>
      <c r="C11" s="14">
        <v>253</v>
      </c>
      <c r="D11" s="14">
        <v>185</v>
      </c>
      <c r="E11" s="14">
        <v>160</v>
      </c>
      <c r="F11" s="14">
        <v>8</v>
      </c>
      <c r="G11" s="14">
        <v>66</v>
      </c>
      <c r="H11" s="14">
        <v>4</v>
      </c>
      <c r="I11" s="14">
        <v>6</v>
      </c>
      <c r="J11" s="14">
        <v>0</v>
      </c>
    </row>
    <row r="12" spans="1:10" x14ac:dyDescent="0.3">
      <c r="A12" s="13" t="s">
        <v>28</v>
      </c>
      <c r="B12" s="13" t="s">
        <v>39</v>
      </c>
      <c r="C12" s="14">
        <v>968</v>
      </c>
      <c r="D12" s="14">
        <v>356</v>
      </c>
      <c r="E12" s="14">
        <v>305</v>
      </c>
      <c r="F12" s="14">
        <v>11</v>
      </c>
      <c r="G12" s="14">
        <v>103</v>
      </c>
      <c r="H12" s="14">
        <v>143</v>
      </c>
      <c r="I12" s="14">
        <v>45</v>
      </c>
      <c r="J12" s="14">
        <v>76</v>
      </c>
    </row>
    <row r="13" spans="1:10" x14ac:dyDescent="0.3">
      <c r="A13" s="13" t="s">
        <v>28</v>
      </c>
      <c r="B13" s="13" t="s">
        <v>40</v>
      </c>
      <c r="C13" s="14">
        <v>12477</v>
      </c>
      <c r="D13" s="14">
        <v>10273</v>
      </c>
      <c r="E13" s="14">
        <v>9176</v>
      </c>
      <c r="F13" s="14">
        <v>176</v>
      </c>
      <c r="G13" s="14">
        <v>1315</v>
      </c>
      <c r="H13" s="14">
        <v>231</v>
      </c>
      <c r="I13" s="14">
        <v>149</v>
      </c>
      <c r="J13" s="14">
        <v>29</v>
      </c>
    </row>
    <row r="14" spans="1:10" x14ac:dyDescent="0.3">
      <c r="A14" s="13" t="s">
        <v>28</v>
      </c>
      <c r="B14" s="13" t="s">
        <v>41</v>
      </c>
      <c r="C14" s="14">
        <v>32</v>
      </c>
      <c r="D14" s="14">
        <v>25</v>
      </c>
      <c r="E14" s="14">
        <v>24</v>
      </c>
      <c r="F14" s="14">
        <v>0</v>
      </c>
      <c r="G14" s="14">
        <v>3</v>
      </c>
      <c r="H14" s="14">
        <v>0</v>
      </c>
      <c r="I14" s="14">
        <v>0</v>
      </c>
      <c r="J14" s="14">
        <v>0</v>
      </c>
    </row>
    <row r="15" spans="1:10" x14ac:dyDescent="0.3">
      <c r="A15" s="13" t="s">
        <v>28</v>
      </c>
      <c r="B15" s="13" t="s">
        <v>42</v>
      </c>
      <c r="C15" s="14">
        <v>3922</v>
      </c>
      <c r="D15" s="14">
        <v>3191</v>
      </c>
      <c r="E15" s="14">
        <v>2702</v>
      </c>
      <c r="F15" s="14">
        <v>121</v>
      </c>
      <c r="G15" s="14">
        <v>691</v>
      </c>
      <c r="H15" s="14">
        <v>84</v>
      </c>
      <c r="I15" s="14">
        <v>34</v>
      </c>
      <c r="J15" s="14">
        <v>3</v>
      </c>
    </row>
    <row r="16" spans="1:10" ht="28.8" x14ac:dyDescent="0.3">
      <c r="A16" s="13" t="s">
        <v>28</v>
      </c>
      <c r="B16" s="13" t="s">
        <v>43</v>
      </c>
      <c r="C16" s="14">
        <v>8480</v>
      </c>
      <c r="D16" s="14">
        <v>2947</v>
      </c>
      <c r="E16" s="14">
        <v>17</v>
      </c>
      <c r="F16" s="14">
        <v>205</v>
      </c>
      <c r="G16" s="14">
        <v>3684</v>
      </c>
      <c r="H16" s="14">
        <v>1550</v>
      </c>
      <c r="I16" s="14">
        <v>1122</v>
      </c>
      <c r="J16" s="14">
        <v>444</v>
      </c>
    </row>
    <row r="17" spans="1:10" x14ac:dyDescent="0.3">
      <c r="A17" s="13" t="s">
        <v>28</v>
      </c>
      <c r="B17" s="13" t="s">
        <v>44</v>
      </c>
      <c r="C17" s="14">
        <v>3833</v>
      </c>
      <c r="D17" s="14">
        <v>2201</v>
      </c>
      <c r="E17" s="14">
        <v>1924</v>
      </c>
      <c r="F17" s="14">
        <v>102</v>
      </c>
      <c r="G17" s="14">
        <v>669</v>
      </c>
      <c r="H17" s="14">
        <v>339</v>
      </c>
      <c r="I17" s="14">
        <v>231</v>
      </c>
      <c r="J17" s="14">
        <v>99</v>
      </c>
    </row>
    <row r="18" spans="1:10" x14ac:dyDescent="0.3">
      <c r="A18" s="13" t="s">
        <v>28</v>
      </c>
      <c r="B18" s="13" t="s">
        <v>45</v>
      </c>
      <c r="C18" s="14">
        <v>560</v>
      </c>
      <c r="D18" s="14">
        <v>174</v>
      </c>
      <c r="E18" s="14">
        <v>97</v>
      </c>
      <c r="F18" s="14">
        <v>7</v>
      </c>
      <c r="G18" s="14">
        <v>68</v>
      </c>
      <c r="H18" s="14">
        <v>38</v>
      </c>
      <c r="I18" s="14">
        <v>6</v>
      </c>
      <c r="J18" s="14">
        <v>0</v>
      </c>
    </row>
    <row r="19" spans="1:10" x14ac:dyDescent="0.3">
      <c r="A19" s="13" t="s">
        <v>28</v>
      </c>
      <c r="B19" s="13" t="s">
        <v>46</v>
      </c>
      <c r="C19" s="14">
        <v>10224</v>
      </c>
      <c r="D19" s="14">
        <v>8050</v>
      </c>
      <c r="E19" s="14">
        <v>7381</v>
      </c>
      <c r="F19" s="14">
        <v>118</v>
      </c>
      <c r="G19" s="14">
        <v>968</v>
      </c>
      <c r="H19" s="14">
        <v>89</v>
      </c>
      <c r="I19" s="14">
        <v>24</v>
      </c>
      <c r="J19" s="14">
        <v>3</v>
      </c>
    </row>
    <row r="20" spans="1:10" x14ac:dyDescent="0.3">
      <c r="A20" s="13" t="s">
        <v>28</v>
      </c>
      <c r="B20" s="13" t="s">
        <v>47</v>
      </c>
      <c r="C20" s="14">
        <v>1635</v>
      </c>
      <c r="D20" s="16">
        <v>1215</v>
      </c>
      <c r="E20" s="14">
        <v>937</v>
      </c>
      <c r="F20" s="14">
        <v>51</v>
      </c>
      <c r="G20" s="14">
        <v>205</v>
      </c>
      <c r="H20" s="14">
        <v>114</v>
      </c>
      <c r="I20" s="14">
        <v>59</v>
      </c>
      <c r="J20" s="14">
        <v>3</v>
      </c>
    </row>
    <row r="21" spans="1:10" x14ac:dyDescent="0.3">
      <c r="A21" s="13" t="s">
        <v>28</v>
      </c>
      <c r="B21" s="13" t="s">
        <v>48</v>
      </c>
      <c r="C21" s="14">
        <v>50367</v>
      </c>
      <c r="D21" s="14">
        <v>30986</v>
      </c>
      <c r="E21" s="14">
        <v>2</v>
      </c>
      <c r="F21" s="14">
        <v>2628</v>
      </c>
      <c r="G21" s="14">
        <v>11403</v>
      </c>
      <c r="H21" s="14">
        <v>9363</v>
      </c>
      <c r="I21" s="14">
        <v>2154</v>
      </c>
      <c r="J21" s="14">
        <v>2</v>
      </c>
    </row>
    <row r="22" spans="1:10" x14ac:dyDescent="0.3">
      <c r="A22" s="13" t="s">
        <v>28</v>
      </c>
      <c r="B22" s="13" t="s">
        <v>49</v>
      </c>
      <c r="C22" s="14">
        <v>5839</v>
      </c>
      <c r="D22" s="14">
        <v>2953</v>
      </c>
      <c r="E22" s="14">
        <v>2317</v>
      </c>
      <c r="F22" s="14">
        <v>139</v>
      </c>
      <c r="G22" s="14">
        <v>1222</v>
      </c>
      <c r="H22" s="14">
        <v>314</v>
      </c>
      <c r="I22" s="14">
        <v>229</v>
      </c>
      <c r="J22" s="14">
        <v>124</v>
      </c>
    </row>
    <row r="23" spans="1:10" x14ac:dyDescent="0.3">
      <c r="A23" s="13" t="s">
        <v>28</v>
      </c>
      <c r="B23" s="13" t="s">
        <v>50</v>
      </c>
      <c r="C23" s="14">
        <v>152</v>
      </c>
      <c r="D23" s="14">
        <v>102</v>
      </c>
      <c r="E23" s="14">
        <v>0</v>
      </c>
      <c r="F23" s="14">
        <v>15</v>
      </c>
      <c r="G23" s="14">
        <v>26</v>
      </c>
      <c r="H23" s="14">
        <v>14</v>
      </c>
      <c r="I23" s="14">
        <v>0</v>
      </c>
      <c r="J23" s="14">
        <v>0</v>
      </c>
    </row>
    <row r="24" spans="1:10" x14ac:dyDescent="0.3">
      <c r="A24" s="13" t="s">
        <v>28</v>
      </c>
      <c r="B24" s="13" t="s">
        <v>51</v>
      </c>
      <c r="C24" s="14">
        <v>9227</v>
      </c>
      <c r="D24" s="14">
        <v>6171</v>
      </c>
      <c r="E24" s="14">
        <v>5053</v>
      </c>
      <c r="F24" s="14">
        <v>171</v>
      </c>
      <c r="G24" s="14">
        <v>1029</v>
      </c>
      <c r="H24" s="14">
        <v>1116</v>
      </c>
      <c r="I24" s="14">
        <v>196</v>
      </c>
      <c r="J24" s="14">
        <v>0</v>
      </c>
    </row>
    <row r="25" spans="1:10" x14ac:dyDescent="0.3">
      <c r="A25" s="13" t="s">
        <v>28</v>
      </c>
      <c r="B25" s="13" t="s">
        <v>52</v>
      </c>
      <c r="C25" s="14">
        <v>347</v>
      </c>
      <c r="D25" s="14">
        <v>292</v>
      </c>
      <c r="E25" s="14">
        <v>265</v>
      </c>
      <c r="F25" s="14">
        <v>12</v>
      </c>
      <c r="G25" s="14">
        <v>51</v>
      </c>
      <c r="H25" s="14">
        <v>7</v>
      </c>
      <c r="I25" s="14">
        <v>0</v>
      </c>
      <c r="J25" s="14">
        <v>0</v>
      </c>
    </row>
    <row r="26" spans="1:10" x14ac:dyDescent="0.3">
      <c r="A26" s="13" t="s">
        <v>28</v>
      </c>
      <c r="B26" s="13" t="s">
        <v>53</v>
      </c>
      <c r="C26" s="14">
        <v>669</v>
      </c>
      <c r="D26" s="14">
        <v>500</v>
      </c>
      <c r="E26" s="14">
        <v>378</v>
      </c>
      <c r="F26" s="14">
        <v>33</v>
      </c>
      <c r="G26" s="14">
        <v>104</v>
      </c>
      <c r="H26" s="14">
        <v>18</v>
      </c>
      <c r="I26" s="14">
        <v>4</v>
      </c>
      <c r="J26" s="14">
        <v>11</v>
      </c>
    </row>
    <row r="27" spans="1:10" x14ac:dyDescent="0.3">
      <c r="A27" s="13" t="s">
        <v>28</v>
      </c>
      <c r="B27" s="13" t="s">
        <v>54</v>
      </c>
      <c r="C27" s="14">
        <v>373</v>
      </c>
      <c r="D27" s="14">
        <v>225</v>
      </c>
      <c r="E27" s="14">
        <v>0</v>
      </c>
      <c r="F27" s="14">
        <v>7</v>
      </c>
      <c r="G27" s="14">
        <v>85</v>
      </c>
      <c r="H27" s="14">
        <v>14</v>
      </c>
      <c r="I27" s="14">
        <v>7</v>
      </c>
      <c r="J27" s="14">
        <v>2</v>
      </c>
    </row>
    <row r="28" spans="1:10" x14ac:dyDescent="0.3">
      <c r="A28" s="13" t="s">
        <v>28</v>
      </c>
      <c r="B28" s="13" t="s">
        <v>55</v>
      </c>
      <c r="C28" s="14">
        <v>66857</v>
      </c>
      <c r="D28" s="14">
        <v>24648</v>
      </c>
      <c r="E28" s="14">
        <v>3</v>
      </c>
      <c r="F28" s="14">
        <v>528</v>
      </c>
      <c r="G28" s="14">
        <v>20132</v>
      </c>
      <c r="H28" s="14">
        <v>18028</v>
      </c>
      <c r="I28" s="14">
        <v>7146</v>
      </c>
      <c r="J28" s="14">
        <v>4</v>
      </c>
    </row>
    <row r="29" spans="1:10" x14ac:dyDescent="0.3">
      <c r="A29" s="13" t="s">
        <v>28</v>
      </c>
      <c r="B29" s="13" t="s">
        <v>56</v>
      </c>
      <c r="C29" s="14">
        <v>178221</v>
      </c>
      <c r="D29" s="14">
        <v>120377</v>
      </c>
      <c r="E29" s="14">
        <v>101773</v>
      </c>
      <c r="F29" s="14">
        <v>38</v>
      </c>
      <c r="G29" s="14">
        <v>7930</v>
      </c>
      <c r="H29" s="14">
        <v>39</v>
      </c>
      <c r="I29" s="14">
        <v>26</v>
      </c>
      <c r="J29" s="14">
        <v>1</v>
      </c>
    </row>
    <row r="30" spans="1:10" ht="28.8" x14ac:dyDescent="0.3">
      <c r="A30" s="13" t="s">
        <v>28</v>
      </c>
      <c r="B30" s="13" t="s">
        <v>57</v>
      </c>
      <c r="C30" s="14">
        <v>29</v>
      </c>
      <c r="D30" s="14">
        <v>22</v>
      </c>
      <c r="E30" s="14">
        <v>22</v>
      </c>
      <c r="F30" s="14">
        <v>2</v>
      </c>
      <c r="G30" s="14">
        <v>6</v>
      </c>
      <c r="H30" s="14">
        <v>0</v>
      </c>
      <c r="I30" s="14">
        <v>1</v>
      </c>
      <c r="J30" s="14">
        <v>5</v>
      </c>
    </row>
    <row r="31" spans="1:10" x14ac:dyDescent="0.3">
      <c r="A31" s="13" t="s">
        <v>28</v>
      </c>
      <c r="B31" s="13" t="s">
        <v>58</v>
      </c>
      <c r="C31" s="14">
        <v>2980</v>
      </c>
      <c r="D31" s="14">
        <v>1940</v>
      </c>
      <c r="E31" s="14">
        <v>1655</v>
      </c>
      <c r="F31" s="14">
        <v>17</v>
      </c>
      <c r="G31" s="14">
        <v>241</v>
      </c>
      <c r="H31" s="14">
        <v>12</v>
      </c>
      <c r="I31" s="14">
        <v>3</v>
      </c>
      <c r="J31" s="14">
        <v>1</v>
      </c>
    </row>
    <row r="32" spans="1:10" x14ac:dyDescent="0.3">
      <c r="A32" s="13" t="s">
        <v>28</v>
      </c>
      <c r="B32" s="13" t="s">
        <v>59</v>
      </c>
      <c r="C32" s="14">
        <v>443</v>
      </c>
      <c r="D32" s="14">
        <v>416</v>
      </c>
      <c r="E32" s="14">
        <v>350</v>
      </c>
      <c r="F32" s="14">
        <v>25</v>
      </c>
      <c r="G32" s="14">
        <v>71</v>
      </c>
      <c r="H32" s="14">
        <v>8</v>
      </c>
      <c r="I32" s="14">
        <v>2</v>
      </c>
      <c r="J32" s="14">
        <v>0</v>
      </c>
    </row>
    <row r="33" spans="1:10" x14ac:dyDescent="0.3">
      <c r="A33" s="13" t="s">
        <v>28</v>
      </c>
      <c r="B33" s="13" t="s">
        <v>60</v>
      </c>
      <c r="C33" s="14">
        <v>1128</v>
      </c>
      <c r="D33" s="14">
        <v>476</v>
      </c>
      <c r="E33" s="14">
        <v>0</v>
      </c>
      <c r="F33" s="14">
        <v>19</v>
      </c>
      <c r="G33" s="14">
        <v>526</v>
      </c>
      <c r="H33" s="14">
        <v>71</v>
      </c>
      <c r="I33" s="14">
        <v>89</v>
      </c>
      <c r="J33" s="14">
        <v>1</v>
      </c>
    </row>
    <row r="34" spans="1:10" x14ac:dyDescent="0.3">
      <c r="A34" s="13" t="s">
        <v>28</v>
      </c>
      <c r="B34" s="13" t="s">
        <v>61</v>
      </c>
      <c r="C34" s="14">
        <v>37860</v>
      </c>
      <c r="D34" s="14">
        <v>19148</v>
      </c>
      <c r="E34" s="14">
        <v>0</v>
      </c>
      <c r="F34" s="14">
        <v>1103</v>
      </c>
      <c r="G34" s="14">
        <v>3189</v>
      </c>
      <c r="H34" s="14">
        <v>7565</v>
      </c>
      <c r="I34" s="14">
        <v>856</v>
      </c>
      <c r="J34" s="14">
        <v>0</v>
      </c>
    </row>
    <row r="35" spans="1:10" x14ac:dyDescent="0.3">
      <c r="A35" s="13" t="s">
        <v>28</v>
      </c>
      <c r="B35" s="13" t="s">
        <v>62</v>
      </c>
      <c r="C35" s="14">
        <v>8497</v>
      </c>
      <c r="D35" s="14">
        <v>6097</v>
      </c>
      <c r="E35" s="14">
        <v>5498</v>
      </c>
      <c r="F35" s="14">
        <v>457</v>
      </c>
      <c r="G35" s="14">
        <v>709</v>
      </c>
      <c r="H35" s="14">
        <v>153</v>
      </c>
      <c r="I35" s="14">
        <v>33</v>
      </c>
      <c r="J35" s="14">
        <v>0</v>
      </c>
    </row>
    <row r="36" spans="1:10" x14ac:dyDescent="0.3">
      <c r="A36" s="13" t="s">
        <v>28</v>
      </c>
      <c r="B36" s="13" t="s">
        <v>63</v>
      </c>
      <c r="C36" s="14">
        <v>931</v>
      </c>
      <c r="D36" s="14">
        <v>187</v>
      </c>
      <c r="E36" s="14">
        <v>0</v>
      </c>
      <c r="F36" s="14">
        <v>4</v>
      </c>
      <c r="G36" s="14">
        <v>244</v>
      </c>
      <c r="H36" s="14">
        <v>110</v>
      </c>
      <c r="I36" s="14">
        <v>54</v>
      </c>
      <c r="J36" s="14">
        <v>0</v>
      </c>
    </row>
    <row r="37" spans="1:10" x14ac:dyDescent="0.3">
      <c r="A37" s="13" t="s">
        <v>28</v>
      </c>
      <c r="B37" s="13" t="s">
        <v>64</v>
      </c>
      <c r="C37" s="14">
        <v>2253</v>
      </c>
      <c r="D37" s="14">
        <v>1749</v>
      </c>
      <c r="E37" s="14">
        <v>1541</v>
      </c>
      <c r="F37" s="14">
        <v>13</v>
      </c>
      <c r="G37" s="14">
        <v>304</v>
      </c>
      <c r="H37" s="14">
        <v>14</v>
      </c>
      <c r="I37" s="14">
        <v>34</v>
      </c>
      <c r="J37" s="14">
        <v>1</v>
      </c>
    </row>
    <row r="38" spans="1:10" x14ac:dyDescent="0.3">
      <c r="A38" s="13" t="s">
        <v>28</v>
      </c>
      <c r="B38" s="13" t="s">
        <v>65</v>
      </c>
      <c r="C38" s="14">
        <v>179</v>
      </c>
      <c r="D38" s="14">
        <v>120</v>
      </c>
      <c r="E38" s="14">
        <v>100</v>
      </c>
      <c r="F38" s="14">
        <v>2</v>
      </c>
      <c r="G38" s="14">
        <v>26</v>
      </c>
      <c r="H38" s="14">
        <v>5</v>
      </c>
      <c r="I38" s="14">
        <v>3</v>
      </c>
      <c r="J38" s="14">
        <v>5</v>
      </c>
    </row>
    <row r="39" spans="1:10" x14ac:dyDescent="0.3">
      <c r="A39" s="13" t="s">
        <v>28</v>
      </c>
      <c r="B39" s="13" t="s">
        <v>66</v>
      </c>
      <c r="C39" s="14">
        <v>22126</v>
      </c>
      <c r="D39" s="14">
        <v>6466</v>
      </c>
      <c r="E39" s="14">
        <v>0</v>
      </c>
      <c r="F39" s="14">
        <v>219</v>
      </c>
      <c r="G39" s="14">
        <v>2142</v>
      </c>
      <c r="H39" s="14">
        <v>7931</v>
      </c>
      <c r="I39" s="14">
        <v>862</v>
      </c>
      <c r="J39" s="14">
        <v>1</v>
      </c>
    </row>
    <row r="40" spans="1:10" x14ac:dyDescent="0.3">
      <c r="A40" s="13" t="s">
        <v>28</v>
      </c>
      <c r="B40" s="13" t="s">
        <v>67</v>
      </c>
      <c r="C40" s="14">
        <v>2165</v>
      </c>
      <c r="D40" s="14">
        <v>1250</v>
      </c>
      <c r="E40" s="14">
        <v>985</v>
      </c>
      <c r="F40" s="14">
        <v>40</v>
      </c>
      <c r="G40" s="14">
        <v>344</v>
      </c>
      <c r="H40" s="14">
        <v>40</v>
      </c>
      <c r="I40" s="14">
        <v>49</v>
      </c>
      <c r="J40" s="14">
        <v>26</v>
      </c>
    </row>
    <row r="41" spans="1:10" x14ac:dyDescent="0.3">
      <c r="A41" s="13" t="s">
        <v>28</v>
      </c>
      <c r="B41" s="13" t="s">
        <v>68</v>
      </c>
      <c r="C41" s="14">
        <v>18216</v>
      </c>
      <c r="D41" s="14">
        <v>13996</v>
      </c>
      <c r="E41" s="14">
        <v>11954</v>
      </c>
      <c r="F41" s="14">
        <v>1849</v>
      </c>
      <c r="G41" s="14">
        <v>1512</v>
      </c>
      <c r="H41" s="14">
        <v>516</v>
      </c>
      <c r="I41" s="14">
        <v>85</v>
      </c>
      <c r="J41" s="14">
        <v>0</v>
      </c>
    </row>
    <row r="42" spans="1:10" x14ac:dyDescent="0.3">
      <c r="A42" s="13" t="s">
        <v>28</v>
      </c>
      <c r="B42" s="13" t="s">
        <v>69</v>
      </c>
      <c r="C42" s="14">
        <v>235</v>
      </c>
      <c r="D42" s="14">
        <v>214</v>
      </c>
      <c r="E42" s="14">
        <v>0</v>
      </c>
      <c r="F42" s="14">
        <v>8</v>
      </c>
      <c r="G42" s="14">
        <v>24</v>
      </c>
      <c r="H42" s="14">
        <v>5</v>
      </c>
      <c r="I42" s="14">
        <v>7</v>
      </c>
      <c r="J42" s="14">
        <v>0</v>
      </c>
    </row>
    <row r="43" spans="1:10" x14ac:dyDescent="0.3">
      <c r="A43" s="13" t="s">
        <v>28</v>
      </c>
      <c r="B43" s="13" t="s">
        <v>70</v>
      </c>
      <c r="C43" s="14">
        <v>510</v>
      </c>
      <c r="D43" s="14">
        <v>102</v>
      </c>
      <c r="E43" s="14">
        <v>82</v>
      </c>
      <c r="F43" s="14">
        <v>9</v>
      </c>
      <c r="G43" s="14">
        <v>80</v>
      </c>
      <c r="H43" s="14">
        <v>189</v>
      </c>
      <c r="I43" s="14">
        <v>34</v>
      </c>
      <c r="J43" s="14">
        <v>1</v>
      </c>
    </row>
    <row r="44" spans="1:10" x14ac:dyDescent="0.3">
      <c r="A44" s="13" t="s">
        <v>28</v>
      </c>
      <c r="B44" s="13" t="s">
        <v>71</v>
      </c>
      <c r="C44" s="14">
        <v>15279</v>
      </c>
      <c r="D44" s="14">
        <v>12691</v>
      </c>
      <c r="E44" s="14">
        <v>7</v>
      </c>
      <c r="F44" s="14">
        <v>584</v>
      </c>
      <c r="G44" s="14">
        <v>1457</v>
      </c>
      <c r="H44" s="14">
        <v>283</v>
      </c>
      <c r="I44" s="14">
        <v>64</v>
      </c>
      <c r="J44" s="14">
        <v>0</v>
      </c>
    </row>
    <row r="45" spans="1:10" x14ac:dyDescent="0.3">
      <c r="A45" s="13" t="s">
        <v>28</v>
      </c>
      <c r="B45" s="13" t="s">
        <v>72</v>
      </c>
      <c r="C45" s="14">
        <v>2657</v>
      </c>
      <c r="D45" s="14">
        <v>1886</v>
      </c>
      <c r="E45" s="14">
        <v>4</v>
      </c>
      <c r="F45" s="14">
        <v>84</v>
      </c>
      <c r="G45" s="14">
        <v>577</v>
      </c>
      <c r="H45" s="14">
        <v>106</v>
      </c>
      <c r="I45" s="14">
        <v>68</v>
      </c>
      <c r="J45" s="14">
        <v>367</v>
      </c>
    </row>
    <row r="46" spans="1:10" ht="28.8" x14ac:dyDescent="0.3">
      <c r="A46" s="13" t="s">
        <v>28</v>
      </c>
      <c r="B46" s="13" t="s">
        <v>73</v>
      </c>
      <c r="C46" s="14">
        <v>98</v>
      </c>
      <c r="D46" s="14">
        <v>78</v>
      </c>
      <c r="E46" s="14">
        <v>13</v>
      </c>
      <c r="F46" s="14">
        <v>13</v>
      </c>
      <c r="G46" s="14">
        <v>11</v>
      </c>
      <c r="H46" s="14">
        <v>3</v>
      </c>
      <c r="I46" s="14">
        <v>1</v>
      </c>
      <c r="J46" s="14">
        <v>0</v>
      </c>
    </row>
    <row r="47" spans="1:10" ht="28.8" x14ac:dyDescent="0.3">
      <c r="A47" s="13" t="s">
        <v>28</v>
      </c>
      <c r="B47" s="13" t="s">
        <v>74</v>
      </c>
      <c r="C47" s="14">
        <v>4886</v>
      </c>
      <c r="D47" s="14">
        <v>2054</v>
      </c>
      <c r="E47" s="14">
        <v>0</v>
      </c>
      <c r="F47" s="14">
        <v>29</v>
      </c>
      <c r="G47" s="14">
        <v>1087</v>
      </c>
      <c r="H47" s="14">
        <v>978</v>
      </c>
      <c r="I47" s="14">
        <v>329</v>
      </c>
      <c r="J47" s="14">
        <v>0</v>
      </c>
    </row>
    <row r="48" spans="1:10" x14ac:dyDescent="0.3">
      <c r="A48" s="13" t="s">
        <v>28</v>
      </c>
      <c r="B48" s="13" t="s">
        <v>75</v>
      </c>
      <c r="C48" s="14">
        <v>728</v>
      </c>
      <c r="D48" s="14">
        <v>441</v>
      </c>
      <c r="E48" s="14">
        <v>1</v>
      </c>
      <c r="F48" s="14">
        <v>30</v>
      </c>
      <c r="G48" s="14">
        <v>114</v>
      </c>
      <c r="H48" s="14">
        <v>102</v>
      </c>
      <c r="I48" s="14">
        <v>27</v>
      </c>
      <c r="J48" s="14">
        <v>1</v>
      </c>
    </row>
    <row r="49" spans="1:10" x14ac:dyDescent="0.3">
      <c r="A49" s="13" t="s">
        <v>28</v>
      </c>
      <c r="B49" s="13" t="s">
        <v>76</v>
      </c>
      <c r="C49" s="14">
        <v>3508</v>
      </c>
      <c r="D49" s="14">
        <v>1629</v>
      </c>
      <c r="E49" s="14">
        <v>2</v>
      </c>
      <c r="F49" s="14">
        <v>66</v>
      </c>
      <c r="G49" s="14">
        <v>1391</v>
      </c>
      <c r="H49" s="14">
        <v>290</v>
      </c>
      <c r="I49" s="14">
        <v>309</v>
      </c>
      <c r="J49" s="14">
        <v>6</v>
      </c>
    </row>
    <row r="50" spans="1:10" x14ac:dyDescent="0.3">
      <c r="A50" s="13" t="s">
        <v>28</v>
      </c>
      <c r="B50" s="13" t="s">
        <v>77</v>
      </c>
      <c r="C50" s="14">
        <v>1540</v>
      </c>
      <c r="D50" s="14">
        <v>1282</v>
      </c>
      <c r="E50" s="14">
        <v>1115</v>
      </c>
      <c r="F50" s="14">
        <v>76</v>
      </c>
      <c r="G50" s="14">
        <v>198</v>
      </c>
      <c r="H50" s="14">
        <v>64</v>
      </c>
      <c r="I50" s="14">
        <v>14</v>
      </c>
      <c r="J50" s="14">
        <v>0</v>
      </c>
    </row>
    <row r="51" spans="1:10" x14ac:dyDescent="0.3">
      <c r="A51" s="13" t="s">
        <v>28</v>
      </c>
      <c r="B51" s="13" t="s">
        <v>78</v>
      </c>
      <c r="C51" s="14">
        <v>157</v>
      </c>
      <c r="D51" s="14">
        <v>70</v>
      </c>
      <c r="E51" s="14">
        <v>0</v>
      </c>
      <c r="F51" s="14">
        <v>5</v>
      </c>
      <c r="G51" s="14">
        <v>33</v>
      </c>
      <c r="H51" s="14">
        <v>28</v>
      </c>
      <c r="I51" s="14">
        <v>7</v>
      </c>
      <c r="J51" s="14">
        <v>6</v>
      </c>
    </row>
    <row r="52" spans="1:10" x14ac:dyDescent="0.3">
      <c r="A52" s="13" t="s">
        <v>28</v>
      </c>
      <c r="B52" s="13" t="s">
        <v>79</v>
      </c>
      <c r="C52" s="14">
        <v>608</v>
      </c>
      <c r="D52" s="14">
        <v>219</v>
      </c>
      <c r="E52" s="14">
        <v>1</v>
      </c>
      <c r="F52" s="14">
        <v>14</v>
      </c>
      <c r="G52" s="14">
        <v>294</v>
      </c>
      <c r="H52" s="14">
        <v>42</v>
      </c>
      <c r="I52" s="14">
        <v>54</v>
      </c>
      <c r="J52" s="14">
        <v>1</v>
      </c>
    </row>
    <row r="53" spans="1:10" x14ac:dyDescent="0.3">
      <c r="A53" s="13" t="s">
        <v>28</v>
      </c>
      <c r="B53" s="13" t="s">
        <v>80</v>
      </c>
      <c r="C53" s="14">
        <v>1763</v>
      </c>
      <c r="D53" s="14">
        <v>1388</v>
      </c>
      <c r="E53" s="14">
        <v>1136</v>
      </c>
      <c r="F53" s="14">
        <v>70</v>
      </c>
      <c r="G53" s="14">
        <v>547</v>
      </c>
      <c r="H53" s="14">
        <v>40</v>
      </c>
      <c r="I53" s="14">
        <v>26</v>
      </c>
      <c r="J53" s="14">
        <v>4</v>
      </c>
    </row>
    <row r="54" spans="1:10" x14ac:dyDescent="0.3">
      <c r="A54" s="13" t="s">
        <v>28</v>
      </c>
      <c r="B54" s="13" t="s">
        <v>81</v>
      </c>
      <c r="C54" s="14">
        <v>485</v>
      </c>
      <c r="D54" s="14">
        <v>356</v>
      </c>
      <c r="E54" s="14">
        <v>307</v>
      </c>
      <c r="F54" s="14">
        <v>22</v>
      </c>
      <c r="G54" s="14">
        <v>59</v>
      </c>
      <c r="H54" s="14">
        <v>25</v>
      </c>
      <c r="I54" s="14">
        <v>6</v>
      </c>
      <c r="J54" s="14">
        <v>0</v>
      </c>
    </row>
    <row r="55" spans="1:10" x14ac:dyDescent="0.3">
      <c r="A55" s="13" t="s">
        <v>28</v>
      </c>
      <c r="B55" s="13" t="s">
        <v>82</v>
      </c>
      <c r="C55" s="14">
        <v>958</v>
      </c>
      <c r="D55" s="14">
        <v>850</v>
      </c>
      <c r="E55" s="14">
        <v>705</v>
      </c>
      <c r="F55" s="14">
        <v>396</v>
      </c>
      <c r="G55" s="14">
        <v>280</v>
      </c>
      <c r="H55" s="14">
        <v>32</v>
      </c>
      <c r="I55" s="14">
        <v>19</v>
      </c>
      <c r="J55" s="14">
        <v>0</v>
      </c>
    </row>
    <row r="56" spans="1:10" x14ac:dyDescent="0.3">
      <c r="A56" s="13" t="s">
        <v>28</v>
      </c>
      <c r="B56" s="13" t="s">
        <v>83</v>
      </c>
      <c r="C56" s="14">
        <v>64712</v>
      </c>
      <c r="D56" s="14">
        <v>31089</v>
      </c>
      <c r="E56" s="14">
        <v>19</v>
      </c>
      <c r="F56" s="14">
        <v>2617</v>
      </c>
      <c r="G56" s="14">
        <v>10202</v>
      </c>
      <c r="H56" s="14">
        <v>20405</v>
      </c>
      <c r="I56" s="14">
        <v>2496</v>
      </c>
      <c r="J56" s="14">
        <v>23</v>
      </c>
    </row>
    <row r="57" spans="1:10" x14ac:dyDescent="0.3">
      <c r="A57" s="13" t="s">
        <v>28</v>
      </c>
      <c r="B57" s="13" t="s">
        <v>84</v>
      </c>
      <c r="C57" s="14">
        <v>548</v>
      </c>
      <c r="D57" s="14">
        <v>426</v>
      </c>
      <c r="E57" s="14">
        <v>348</v>
      </c>
      <c r="F57" s="14">
        <v>19</v>
      </c>
      <c r="G57" s="14">
        <v>77</v>
      </c>
      <c r="H57" s="14">
        <v>18</v>
      </c>
      <c r="I57" s="14">
        <v>5</v>
      </c>
      <c r="J57" s="14">
        <v>0</v>
      </c>
    </row>
    <row r="58" spans="1:10" x14ac:dyDescent="0.3">
      <c r="A58" s="13" t="s">
        <v>28</v>
      </c>
      <c r="B58" s="13" t="s">
        <v>85</v>
      </c>
      <c r="C58" s="14">
        <v>5736</v>
      </c>
      <c r="D58" s="14">
        <v>4004</v>
      </c>
      <c r="E58" s="14">
        <v>3149</v>
      </c>
      <c r="F58" s="14">
        <v>245</v>
      </c>
      <c r="G58" s="14">
        <v>651</v>
      </c>
      <c r="H58" s="14">
        <v>336</v>
      </c>
      <c r="I58" s="14">
        <v>165</v>
      </c>
      <c r="J58" s="14">
        <v>23</v>
      </c>
    </row>
    <row r="59" spans="1:10" x14ac:dyDescent="0.3">
      <c r="A59" s="13" t="s">
        <v>28</v>
      </c>
      <c r="B59" s="13" t="s">
        <v>86</v>
      </c>
      <c r="C59" s="14">
        <v>589</v>
      </c>
      <c r="D59" s="14">
        <v>368</v>
      </c>
      <c r="E59" s="14">
        <v>0</v>
      </c>
      <c r="F59" s="14">
        <v>24</v>
      </c>
      <c r="G59" s="14">
        <v>101</v>
      </c>
      <c r="H59" s="14">
        <v>53</v>
      </c>
      <c r="I59" s="14">
        <v>26</v>
      </c>
      <c r="J59" s="14">
        <v>1</v>
      </c>
    </row>
    <row r="60" spans="1:10" x14ac:dyDescent="0.3">
      <c r="A60" s="13" t="s">
        <v>28</v>
      </c>
      <c r="B60" s="13" t="s">
        <v>87</v>
      </c>
      <c r="C60" s="14">
        <v>9101</v>
      </c>
      <c r="D60" s="14">
        <v>5860</v>
      </c>
      <c r="E60" s="14">
        <v>3</v>
      </c>
      <c r="F60" s="14">
        <v>462</v>
      </c>
      <c r="G60" s="14">
        <v>1113</v>
      </c>
      <c r="H60" s="14">
        <v>1474</v>
      </c>
      <c r="I60" s="14">
        <v>264</v>
      </c>
      <c r="J60" s="14">
        <v>2</v>
      </c>
    </row>
    <row r="61" spans="1:10" x14ac:dyDescent="0.3">
      <c r="A61" s="13" t="s">
        <v>28</v>
      </c>
      <c r="B61" s="13" t="s">
        <v>88</v>
      </c>
      <c r="C61" s="14">
        <v>71825</v>
      </c>
      <c r="D61" s="14">
        <v>62239</v>
      </c>
      <c r="E61" s="14">
        <v>56407</v>
      </c>
      <c r="F61" s="14">
        <v>26</v>
      </c>
      <c r="G61" s="14">
        <v>1744</v>
      </c>
      <c r="H61" s="14">
        <v>29</v>
      </c>
      <c r="I61" s="14">
        <v>27</v>
      </c>
      <c r="J61" s="14">
        <v>46</v>
      </c>
    </row>
    <row r="62" spans="1:10" x14ac:dyDescent="0.3">
      <c r="A62" s="13" t="s">
        <v>28</v>
      </c>
      <c r="B62" s="13" t="s">
        <v>89</v>
      </c>
      <c r="C62" s="14">
        <v>598</v>
      </c>
      <c r="D62" s="14">
        <v>431</v>
      </c>
      <c r="E62" s="14">
        <v>56</v>
      </c>
      <c r="F62" s="14">
        <v>22</v>
      </c>
      <c r="G62" s="14">
        <v>97</v>
      </c>
      <c r="H62" s="14">
        <v>36</v>
      </c>
      <c r="I62" s="14">
        <v>9</v>
      </c>
      <c r="J62" s="14">
        <v>0</v>
      </c>
    </row>
    <row r="63" spans="1:10" x14ac:dyDescent="0.3">
      <c r="A63" s="13" t="s">
        <v>28</v>
      </c>
      <c r="B63" s="13" t="s">
        <v>90</v>
      </c>
      <c r="C63" s="14">
        <v>2492</v>
      </c>
      <c r="D63" s="14">
        <v>1983</v>
      </c>
      <c r="E63" s="14">
        <v>1758</v>
      </c>
      <c r="F63" s="14">
        <v>2</v>
      </c>
      <c r="G63" s="14">
        <v>5</v>
      </c>
      <c r="H63" s="14">
        <v>0</v>
      </c>
      <c r="I63" s="14">
        <v>0</v>
      </c>
      <c r="J63" s="14">
        <v>0</v>
      </c>
    </row>
    <row r="64" spans="1:10" x14ac:dyDescent="0.3">
      <c r="A64" s="13" t="s">
        <v>28</v>
      </c>
      <c r="B64" s="13" t="s">
        <v>91</v>
      </c>
      <c r="C64" s="14">
        <v>1060</v>
      </c>
      <c r="D64" s="14">
        <v>838</v>
      </c>
      <c r="E64" s="14">
        <v>754</v>
      </c>
      <c r="F64" s="14">
        <v>10</v>
      </c>
      <c r="G64" s="14">
        <v>898</v>
      </c>
      <c r="H64" s="14">
        <v>25</v>
      </c>
      <c r="I64" s="14">
        <v>146</v>
      </c>
      <c r="J64" s="14">
        <v>0</v>
      </c>
    </row>
    <row r="65" spans="1:10" x14ac:dyDescent="0.3">
      <c r="A65" s="13" t="s">
        <v>28</v>
      </c>
      <c r="B65" s="13" t="s">
        <v>92</v>
      </c>
      <c r="C65" s="14">
        <v>3861</v>
      </c>
      <c r="D65" s="14">
        <v>2017</v>
      </c>
      <c r="E65" s="14">
        <v>1449</v>
      </c>
      <c r="F65" s="14">
        <v>66</v>
      </c>
      <c r="G65" s="14">
        <v>745</v>
      </c>
      <c r="H65" s="14">
        <v>48</v>
      </c>
      <c r="I65" s="14">
        <v>26</v>
      </c>
      <c r="J65" s="14">
        <v>0</v>
      </c>
    </row>
    <row r="66" spans="1:10" x14ac:dyDescent="0.3">
      <c r="A66" s="13" t="s">
        <v>28</v>
      </c>
      <c r="B66" s="13" t="s">
        <v>93</v>
      </c>
      <c r="C66" s="14">
        <v>1961</v>
      </c>
      <c r="D66" s="14">
        <v>1488</v>
      </c>
      <c r="E66" s="14">
        <v>1310</v>
      </c>
      <c r="F66" s="14">
        <v>18</v>
      </c>
      <c r="G66" s="14">
        <v>517</v>
      </c>
      <c r="H66" s="14">
        <v>39</v>
      </c>
      <c r="I66" s="14">
        <v>32</v>
      </c>
      <c r="J66" s="14">
        <v>319</v>
      </c>
    </row>
    <row r="67" spans="1:10" x14ac:dyDescent="0.3">
      <c r="A67" s="13" t="s">
        <v>28</v>
      </c>
      <c r="B67" s="13" t="s">
        <v>94</v>
      </c>
      <c r="C67" s="14">
        <v>6029</v>
      </c>
      <c r="D67" s="14">
        <v>4461</v>
      </c>
      <c r="E67" s="14">
        <v>0</v>
      </c>
      <c r="F67" s="14">
        <v>277</v>
      </c>
      <c r="G67" s="14">
        <v>1090</v>
      </c>
      <c r="H67" s="14">
        <v>671</v>
      </c>
      <c r="I67" s="14">
        <v>240</v>
      </c>
      <c r="J67" s="14">
        <v>125</v>
      </c>
    </row>
    <row r="68" spans="1:10" x14ac:dyDescent="0.3">
      <c r="A68" s="13" t="s">
        <v>28</v>
      </c>
      <c r="B68" s="13" t="s">
        <v>95</v>
      </c>
      <c r="C68" s="14">
        <v>9663</v>
      </c>
      <c r="D68" s="14">
        <v>3167</v>
      </c>
      <c r="E68" s="14">
        <v>0</v>
      </c>
      <c r="F68" s="14">
        <v>34</v>
      </c>
      <c r="G68" s="14">
        <v>3612</v>
      </c>
      <c r="H68" s="14">
        <v>1289</v>
      </c>
      <c r="I68" s="14">
        <v>632</v>
      </c>
      <c r="J68" s="14">
        <v>0</v>
      </c>
    </row>
    <row r="69" spans="1:10" x14ac:dyDescent="0.3">
      <c r="A69" s="13" t="s">
        <v>28</v>
      </c>
      <c r="B69" s="13" t="s">
        <v>96</v>
      </c>
      <c r="C69" s="14">
        <v>6328</v>
      </c>
      <c r="D69" s="14">
        <v>5508</v>
      </c>
      <c r="E69" s="14">
        <v>4626</v>
      </c>
      <c r="F69" s="14">
        <v>271</v>
      </c>
      <c r="G69" s="14">
        <v>622</v>
      </c>
      <c r="H69" s="14">
        <v>199</v>
      </c>
      <c r="I69" s="14">
        <v>96</v>
      </c>
      <c r="J69" s="14">
        <v>29</v>
      </c>
    </row>
    <row r="70" spans="1:10" x14ac:dyDescent="0.3">
      <c r="A70" s="13" t="s">
        <v>28</v>
      </c>
      <c r="B70" s="13" t="s">
        <v>97</v>
      </c>
      <c r="C70" s="14">
        <v>311</v>
      </c>
      <c r="D70" s="14">
        <v>256</v>
      </c>
      <c r="E70" s="14">
        <v>218</v>
      </c>
      <c r="F70" s="14">
        <v>7</v>
      </c>
      <c r="G70" s="14">
        <v>68</v>
      </c>
      <c r="H70" s="14">
        <v>9</v>
      </c>
      <c r="I70" s="14">
        <v>5</v>
      </c>
      <c r="J70" s="14">
        <v>1</v>
      </c>
    </row>
    <row r="71" spans="1:10" x14ac:dyDescent="0.3">
      <c r="A71" s="13" t="s">
        <v>28</v>
      </c>
      <c r="B71" s="13" t="s">
        <v>98</v>
      </c>
      <c r="C71" s="14">
        <v>3416</v>
      </c>
      <c r="D71" s="14">
        <v>2464</v>
      </c>
      <c r="E71" s="14">
        <v>2300</v>
      </c>
      <c r="F71" s="14">
        <v>91</v>
      </c>
      <c r="G71" s="14">
        <v>237</v>
      </c>
      <c r="H71" s="14">
        <v>37</v>
      </c>
      <c r="I71" s="14">
        <v>9</v>
      </c>
      <c r="J71" s="14">
        <v>0</v>
      </c>
    </row>
    <row r="72" spans="1:10" ht="28.8" x14ac:dyDescent="0.3">
      <c r="A72" s="13" t="s">
        <v>28</v>
      </c>
      <c r="B72" s="13" t="s">
        <v>99</v>
      </c>
      <c r="C72" s="14">
        <v>875</v>
      </c>
      <c r="D72" s="14">
        <v>773</v>
      </c>
      <c r="E72" s="14">
        <v>673</v>
      </c>
      <c r="F72" s="14">
        <v>59</v>
      </c>
      <c r="G72" s="14">
        <v>96</v>
      </c>
      <c r="H72" s="14">
        <v>29</v>
      </c>
      <c r="I72" s="14">
        <v>4</v>
      </c>
      <c r="J72" s="14">
        <v>0</v>
      </c>
    </row>
    <row r="73" spans="1:10" ht="28.8" x14ac:dyDescent="0.3">
      <c r="A73" s="13" t="s">
        <v>28</v>
      </c>
      <c r="B73" s="13" t="s">
        <v>100</v>
      </c>
      <c r="C73" s="14">
        <v>692</v>
      </c>
      <c r="D73" s="14">
        <v>627</v>
      </c>
      <c r="E73" s="14">
        <v>0</v>
      </c>
      <c r="F73" s="14">
        <v>25</v>
      </c>
      <c r="G73" s="14">
        <v>83</v>
      </c>
      <c r="H73" s="14">
        <v>17</v>
      </c>
      <c r="I73" s="14">
        <v>3</v>
      </c>
      <c r="J73" s="14">
        <v>0</v>
      </c>
    </row>
    <row r="74" spans="1:10" x14ac:dyDescent="0.3">
      <c r="A74" s="13" t="s">
        <v>28</v>
      </c>
      <c r="B74" s="13" t="s">
        <v>101</v>
      </c>
      <c r="C74" s="14">
        <v>6435</v>
      </c>
      <c r="D74" s="14">
        <v>1952</v>
      </c>
      <c r="E74" s="14">
        <v>0</v>
      </c>
      <c r="F74" s="14">
        <v>60</v>
      </c>
      <c r="G74" s="14">
        <v>316</v>
      </c>
      <c r="H74" s="14">
        <v>390</v>
      </c>
      <c r="I74" s="14">
        <v>104</v>
      </c>
      <c r="J74" s="14">
        <v>1</v>
      </c>
    </row>
    <row r="75" spans="1:10" x14ac:dyDescent="0.3">
      <c r="A75" s="13" t="s">
        <v>28</v>
      </c>
      <c r="B75" s="13" t="s">
        <v>102</v>
      </c>
      <c r="C75" s="14">
        <v>127268</v>
      </c>
      <c r="D75" s="14">
        <v>71793</v>
      </c>
      <c r="E75" s="14">
        <v>4</v>
      </c>
      <c r="F75" s="14">
        <v>344</v>
      </c>
      <c r="G75" s="14">
        <v>11322</v>
      </c>
      <c r="H75" s="14">
        <v>41775</v>
      </c>
      <c r="I75" s="14">
        <v>4823</v>
      </c>
      <c r="J75" s="14">
        <v>79</v>
      </c>
    </row>
    <row r="76" spans="1:10" ht="28.8" x14ac:dyDescent="0.3">
      <c r="A76" s="13" t="s">
        <v>28</v>
      </c>
      <c r="B76" s="13" t="s">
        <v>103</v>
      </c>
      <c r="C76" s="14">
        <v>6195</v>
      </c>
      <c r="D76" s="14">
        <v>3437</v>
      </c>
      <c r="E76" s="14">
        <v>1</v>
      </c>
      <c r="F76" s="14">
        <v>229</v>
      </c>
      <c r="G76" s="14">
        <v>884</v>
      </c>
      <c r="H76" s="14">
        <v>1436</v>
      </c>
      <c r="I76" s="14">
        <v>233</v>
      </c>
      <c r="J76" s="14">
        <v>0</v>
      </c>
    </row>
    <row r="77" spans="1:10" x14ac:dyDescent="0.3">
      <c r="A77" s="13" t="s">
        <v>28</v>
      </c>
      <c r="B77" s="13" t="s">
        <v>104</v>
      </c>
      <c r="C77" s="14">
        <v>1287</v>
      </c>
      <c r="D77" s="15">
        <v>907</v>
      </c>
      <c r="E77" s="14">
        <v>0</v>
      </c>
      <c r="F77" s="14">
        <v>39</v>
      </c>
      <c r="G77" s="14">
        <v>231</v>
      </c>
      <c r="H77" s="14">
        <v>173</v>
      </c>
      <c r="I77" s="14">
        <v>41</v>
      </c>
      <c r="J77" s="14">
        <v>2</v>
      </c>
    </row>
    <row r="78" spans="1:10" x14ac:dyDescent="0.3">
      <c r="A78" s="13" t="s">
        <v>28</v>
      </c>
      <c r="B78" s="13" t="s">
        <v>105</v>
      </c>
      <c r="C78" s="14">
        <v>205815</v>
      </c>
      <c r="D78" s="14">
        <v>106986</v>
      </c>
      <c r="E78" s="14">
        <v>9</v>
      </c>
      <c r="F78" s="14">
        <v>2985</v>
      </c>
      <c r="G78" s="14">
        <v>19616</v>
      </c>
      <c r="H78" s="14">
        <v>60952</v>
      </c>
      <c r="I78" s="14">
        <v>6370</v>
      </c>
      <c r="J78" s="14">
        <v>0</v>
      </c>
    </row>
    <row r="79" spans="1:10" x14ac:dyDescent="0.3">
      <c r="A79" s="13" t="s">
        <v>28</v>
      </c>
      <c r="B79" s="13" t="s">
        <v>106</v>
      </c>
      <c r="C79" s="14">
        <v>616</v>
      </c>
      <c r="D79" s="14">
        <v>447</v>
      </c>
      <c r="E79" s="14">
        <v>389</v>
      </c>
      <c r="F79" s="14">
        <v>32</v>
      </c>
      <c r="G79" s="14">
        <v>141</v>
      </c>
      <c r="H79" s="14">
        <v>19</v>
      </c>
      <c r="I79" s="14">
        <v>19</v>
      </c>
      <c r="J79" s="14">
        <v>3</v>
      </c>
    </row>
    <row r="80" spans="1:10" x14ac:dyDescent="0.3">
      <c r="A80" s="13" t="s">
        <v>28</v>
      </c>
      <c r="B80" s="13" t="s">
        <v>107</v>
      </c>
      <c r="C80" s="14">
        <v>700</v>
      </c>
      <c r="D80" s="14">
        <v>571</v>
      </c>
      <c r="E80" s="14">
        <v>0</v>
      </c>
      <c r="F80" s="14">
        <v>23</v>
      </c>
      <c r="G80" s="14">
        <v>105</v>
      </c>
      <c r="H80" s="14">
        <v>67</v>
      </c>
      <c r="I80" s="14">
        <v>18</v>
      </c>
      <c r="J80" s="14">
        <v>0</v>
      </c>
    </row>
    <row r="81" spans="1:10" x14ac:dyDescent="0.3">
      <c r="A81" s="13" t="s">
        <v>28</v>
      </c>
      <c r="B81" s="13" t="s">
        <v>108</v>
      </c>
      <c r="C81" s="14">
        <v>595</v>
      </c>
      <c r="D81" s="14">
        <v>475</v>
      </c>
      <c r="E81" s="14">
        <v>426</v>
      </c>
      <c r="F81" s="14">
        <v>20</v>
      </c>
      <c r="G81" s="14">
        <v>88</v>
      </c>
      <c r="H81" s="14">
        <v>11</v>
      </c>
      <c r="I81" s="14">
        <v>2</v>
      </c>
      <c r="J81" s="14">
        <v>0</v>
      </c>
    </row>
    <row r="82" spans="1:10" x14ac:dyDescent="0.3">
      <c r="A82" s="13" t="s">
        <v>28</v>
      </c>
      <c r="B82" s="13" t="s">
        <v>109</v>
      </c>
      <c r="C82" s="14">
        <v>554</v>
      </c>
      <c r="D82" s="14">
        <v>502</v>
      </c>
      <c r="E82" s="14">
        <v>400</v>
      </c>
      <c r="F82" s="14">
        <v>28</v>
      </c>
      <c r="G82" s="14">
        <v>89</v>
      </c>
      <c r="H82" s="14">
        <v>27</v>
      </c>
      <c r="I82" s="14">
        <v>13</v>
      </c>
      <c r="J82" s="14">
        <v>0</v>
      </c>
    </row>
    <row r="83" spans="1:10" x14ac:dyDescent="0.3">
      <c r="A83" s="13" t="s">
        <v>28</v>
      </c>
      <c r="B83" s="13" t="s">
        <v>110</v>
      </c>
      <c r="C83" s="14">
        <v>697</v>
      </c>
      <c r="D83" s="14">
        <v>236</v>
      </c>
      <c r="E83" s="14">
        <v>96</v>
      </c>
      <c r="F83" s="14">
        <v>2</v>
      </c>
      <c r="G83" s="14">
        <v>198</v>
      </c>
      <c r="H83" s="14">
        <v>213</v>
      </c>
      <c r="I83" s="14">
        <v>85</v>
      </c>
      <c r="J83" s="14">
        <v>1</v>
      </c>
    </row>
    <row r="84" spans="1:10" x14ac:dyDescent="0.3">
      <c r="A84" s="13" t="s">
        <v>28</v>
      </c>
      <c r="B84" s="13" t="s">
        <v>111</v>
      </c>
      <c r="C84" s="14">
        <v>4388</v>
      </c>
      <c r="D84" s="14">
        <v>1864</v>
      </c>
      <c r="E84" s="14">
        <v>29</v>
      </c>
      <c r="F84" s="14">
        <v>67</v>
      </c>
      <c r="G84" s="14">
        <v>2025</v>
      </c>
      <c r="H84" s="14">
        <v>486</v>
      </c>
      <c r="I84" s="14">
        <v>306</v>
      </c>
      <c r="J84" s="14">
        <v>74</v>
      </c>
    </row>
    <row r="85" spans="1:10" x14ac:dyDescent="0.3">
      <c r="A85" s="13" t="s">
        <v>28</v>
      </c>
      <c r="B85" s="13" t="s">
        <v>112</v>
      </c>
      <c r="C85" s="14">
        <v>15690</v>
      </c>
      <c r="D85" s="14">
        <v>8118</v>
      </c>
      <c r="E85" s="14">
        <v>0</v>
      </c>
      <c r="F85" s="14">
        <v>144</v>
      </c>
      <c r="G85" s="14">
        <v>2154</v>
      </c>
      <c r="H85" s="14">
        <v>4158</v>
      </c>
      <c r="I85" s="14">
        <v>581</v>
      </c>
      <c r="J85" s="14">
        <v>3</v>
      </c>
    </row>
    <row r="86" spans="1:10" x14ac:dyDescent="0.3">
      <c r="A86" s="13" t="s">
        <v>28</v>
      </c>
      <c r="B86" s="13" t="s">
        <v>113</v>
      </c>
      <c r="C86" s="14">
        <v>5067</v>
      </c>
      <c r="D86" s="14">
        <v>1293</v>
      </c>
      <c r="E86" s="14">
        <v>3</v>
      </c>
      <c r="F86" s="14">
        <v>56</v>
      </c>
      <c r="G86" s="14">
        <v>1136</v>
      </c>
      <c r="H86" s="14">
        <v>1179</v>
      </c>
      <c r="I86" s="14">
        <v>324</v>
      </c>
      <c r="J86" s="14">
        <v>14</v>
      </c>
    </row>
    <row r="87" spans="1:10" x14ac:dyDescent="0.3">
      <c r="A87" s="13" t="s">
        <v>28</v>
      </c>
      <c r="B87" s="13" t="s">
        <v>114</v>
      </c>
      <c r="C87" s="14">
        <v>1174</v>
      </c>
      <c r="D87" s="14">
        <v>348</v>
      </c>
      <c r="E87" s="14">
        <v>2</v>
      </c>
      <c r="F87" s="14">
        <v>27</v>
      </c>
      <c r="G87" s="14">
        <v>524</v>
      </c>
      <c r="H87" s="14">
        <v>131</v>
      </c>
      <c r="I87" s="14">
        <v>115</v>
      </c>
      <c r="J87" s="14">
        <v>2</v>
      </c>
    </row>
    <row r="88" spans="1:10" x14ac:dyDescent="0.3">
      <c r="A88" s="13" t="s">
        <v>28</v>
      </c>
      <c r="B88" s="13" t="s">
        <v>115</v>
      </c>
      <c r="C88" s="14">
        <v>10107</v>
      </c>
      <c r="D88" s="14">
        <v>6000</v>
      </c>
      <c r="E88" s="14">
        <v>2</v>
      </c>
      <c r="F88" s="14">
        <v>951</v>
      </c>
      <c r="G88" s="14">
        <v>1586</v>
      </c>
      <c r="H88" s="14">
        <v>793</v>
      </c>
      <c r="I88" s="14">
        <v>245</v>
      </c>
      <c r="J88" s="14">
        <v>1</v>
      </c>
    </row>
    <row r="89" spans="1:10" x14ac:dyDescent="0.3">
      <c r="A89" s="13" t="s">
        <v>28</v>
      </c>
      <c r="B89" s="13" t="s">
        <v>116</v>
      </c>
      <c r="C89" s="14">
        <v>3278</v>
      </c>
      <c r="D89" s="14">
        <v>2196</v>
      </c>
      <c r="E89" s="14">
        <v>1827</v>
      </c>
      <c r="F89" s="14">
        <v>149</v>
      </c>
      <c r="G89" s="14">
        <v>1266</v>
      </c>
      <c r="H89" s="14">
        <v>81</v>
      </c>
      <c r="I89" s="14">
        <v>121</v>
      </c>
      <c r="J89" s="14">
        <v>2</v>
      </c>
    </row>
    <row r="90" spans="1:10" x14ac:dyDescent="0.3">
      <c r="A90" s="13" t="s">
        <v>28</v>
      </c>
      <c r="B90" s="13" t="s">
        <v>117</v>
      </c>
      <c r="C90" s="14">
        <v>9173</v>
      </c>
      <c r="D90" s="14">
        <v>6724</v>
      </c>
      <c r="E90" s="14">
        <v>5669</v>
      </c>
      <c r="F90" s="14">
        <v>715</v>
      </c>
      <c r="G90" s="14">
        <v>898</v>
      </c>
      <c r="H90" s="14">
        <v>458</v>
      </c>
      <c r="I90" s="14">
        <v>59</v>
      </c>
      <c r="J90" s="14">
        <v>3</v>
      </c>
    </row>
    <row r="91" spans="1:10" x14ac:dyDescent="0.3">
      <c r="A91" s="13" t="s">
        <v>28</v>
      </c>
      <c r="B91" s="13" t="s">
        <v>118</v>
      </c>
      <c r="C91" s="14">
        <v>10044</v>
      </c>
      <c r="D91" s="14">
        <v>5551</v>
      </c>
      <c r="E91" s="14">
        <v>21</v>
      </c>
      <c r="F91" s="14">
        <v>433</v>
      </c>
      <c r="G91" s="14">
        <v>1069</v>
      </c>
      <c r="H91" s="14">
        <v>969</v>
      </c>
      <c r="I91" s="14">
        <v>285</v>
      </c>
      <c r="J91" s="14">
        <v>4</v>
      </c>
    </row>
    <row r="92" spans="1:10" x14ac:dyDescent="0.3">
      <c r="A92" s="13" t="s">
        <v>28</v>
      </c>
      <c r="B92" s="13" t="s">
        <v>119</v>
      </c>
      <c r="C92" s="14">
        <v>1143</v>
      </c>
      <c r="D92" s="14">
        <v>667</v>
      </c>
      <c r="E92" s="14">
        <v>1</v>
      </c>
      <c r="F92" s="14">
        <v>52</v>
      </c>
      <c r="G92" s="14">
        <v>194</v>
      </c>
      <c r="H92" s="14">
        <v>126</v>
      </c>
      <c r="I92" s="14">
        <v>33</v>
      </c>
      <c r="J92" s="14">
        <v>2</v>
      </c>
    </row>
    <row r="93" spans="1:10" x14ac:dyDescent="0.3">
      <c r="A93" s="13" t="s">
        <v>28</v>
      </c>
      <c r="B93" s="13" t="s">
        <v>120</v>
      </c>
      <c r="C93" s="14">
        <v>399</v>
      </c>
      <c r="D93" s="14">
        <v>298</v>
      </c>
      <c r="E93" s="14">
        <v>244</v>
      </c>
      <c r="F93" s="14">
        <v>17</v>
      </c>
      <c r="G93" s="14">
        <v>69</v>
      </c>
      <c r="H93" s="14">
        <v>5</v>
      </c>
      <c r="I93" s="14">
        <v>3</v>
      </c>
      <c r="J93" s="14">
        <v>1</v>
      </c>
    </row>
    <row r="94" spans="1:10" x14ac:dyDescent="0.3">
      <c r="A94" s="13" t="s">
        <v>28</v>
      </c>
      <c r="B94" s="13" t="s">
        <v>121</v>
      </c>
      <c r="C94" s="14">
        <v>352</v>
      </c>
      <c r="D94" s="14">
        <v>267</v>
      </c>
      <c r="E94" s="14">
        <v>0</v>
      </c>
      <c r="F94" s="14">
        <v>7</v>
      </c>
      <c r="G94" s="14">
        <v>38</v>
      </c>
      <c r="H94" s="14">
        <v>32</v>
      </c>
      <c r="I94" s="14">
        <v>3</v>
      </c>
      <c r="J94" s="14">
        <v>0</v>
      </c>
    </row>
    <row r="95" spans="1:10" x14ac:dyDescent="0.3">
      <c r="A95" s="13" t="s">
        <v>28</v>
      </c>
      <c r="B95" s="13" t="s">
        <v>122</v>
      </c>
      <c r="C95" s="14">
        <v>2734</v>
      </c>
      <c r="D95" s="14">
        <v>2251</v>
      </c>
      <c r="E95" s="14">
        <v>1892</v>
      </c>
      <c r="F95" s="14">
        <v>72</v>
      </c>
      <c r="G95" s="14">
        <v>504</v>
      </c>
      <c r="H95" s="14">
        <v>60</v>
      </c>
      <c r="I95" s="14">
        <v>31</v>
      </c>
      <c r="J95" s="14">
        <v>7</v>
      </c>
    </row>
    <row r="96" spans="1:10" x14ac:dyDescent="0.3">
      <c r="A96" s="13" t="s">
        <v>28</v>
      </c>
      <c r="B96" s="13" t="s">
        <v>123</v>
      </c>
      <c r="C96" s="14">
        <v>1871</v>
      </c>
      <c r="D96" s="14">
        <v>629</v>
      </c>
      <c r="E96" s="14">
        <v>528</v>
      </c>
      <c r="F96" s="14">
        <v>44</v>
      </c>
      <c r="G96" s="14">
        <v>462</v>
      </c>
      <c r="H96" s="14">
        <v>501</v>
      </c>
      <c r="I96" s="14">
        <v>154</v>
      </c>
      <c r="J96" s="14">
        <v>3</v>
      </c>
    </row>
    <row r="97" spans="1:10" ht="28.8" x14ac:dyDescent="0.3">
      <c r="A97" s="13" t="s">
        <v>28</v>
      </c>
      <c r="B97" s="13" t="s">
        <v>124</v>
      </c>
      <c r="C97" s="14">
        <v>733</v>
      </c>
      <c r="D97" s="14">
        <v>617</v>
      </c>
      <c r="E97" s="14">
        <v>0</v>
      </c>
      <c r="F97" s="14">
        <v>119</v>
      </c>
      <c r="G97" s="14">
        <v>70</v>
      </c>
      <c r="H97" s="14">
        <v>21</v>
      </c>
      <c r="I97" s="14">
        <v>5</v>
      </c>
      <c r="J97" s="14">
        <v>0</v>
      </c>
    </row>
    <row r="98" spans="1:10" ht="28.8" x14ac:dyDescent="0.3">
      <c r="A98" s="13" t="s">
        <v>28</v>
      </c>
      <c r="B98" s="13" t="s">
        <v>125</v>
      </c>
      <c r="C98" s="14">
        <v>1124</v>
      </c>
      <c r="D98" s="14">
        <v>744</v>
      </c>
      <c r="E98" s="14">
        <v>0</v>
      </c>
      <c r="F98" s="14">
        <v>54</v>
      </c>
      <c r="G98" s="14">
        <v>192</v>
      </c>
      <c r="H98" s="14">
        <v>174</v>
      </c>
      <c r="I98" s="14">
        <v>28</v>
      </c>
      <c r="J98" s="14">
        <v>0</v>
      </c>
    </row>
    <row r="99" spans="1:10" x14ac:dyDescent="0.3">
      <c r="A99" s="13" t="s">
        <v>28</v>
      </c>
      <c r="B99" s="13" t="s">
        <v>126</v>
      </c>
      <c r="C99" s="14">
        <v>1309</v>
      </c>
      <c r="D99" s="14">
        <v>292</v>
      </c>
      <c r="E99" s="14">
        <v>257</v>
      </c>
      <c r="F99" s="14">
        <v>2</v>
      </c>
      <c r="G99" s="14">
        <v>1082</v>
      </c>
      <c r="H99" s="14">
        <v>28</v>
      </c>
      <c r="I99" s="14">
        <v>213</v>
      </c>
      <c r="J99" s="14">
        <v>27</v>
      </c>
    </row>
    <row r="100" spans="1:10" ht="28.8" x14ac:dyDescent="0.3">
      <c r="A100" s="13" t="s">
        <v>28</v>
      </c>
      <c r="B100" s="13" t="s">
        <v>127</v>
      </c>
      <c r="C100" s="14">
        <v>875</v>
      </c>
      <c r="D100" s="14">
        <v>564</v>
      </c>
      <c r="E100" s="14">
        <v>0</v>
      </c>
      <c r="F100" s="14">
        <v>45</v>
      </c>
      <c r="G100" s="14">
        <v>136</v>
      </c>
      <c r="H100" s="14">
        <v>134</v>
      </c>
      <c r="I100" s="14">
        <v>41</v>
      </c>
      <c r="J100" s="14">
        <v>1</v>
      </c>
    </row>
    <row r="101" spans="1:10" x14ac:dyDescent="0.3">
      <c r="A101" s="13" t="s">
        <v>28</v>
      </c>
      <c r="B101" s="17" t="s">
        <v>128</v>
      </c>
      <c r="C101" s="16">
        <v>42</v>
      </c>
      <c r="D101" s="16">
        <v>40</v>
      </c>
      <c r="E101" s="16">
        <v>0</v>
      </c>
      <c r="F101" s="16">
        <v>4</v>
      </c>
      <c r="G101" s="16">
        <v>14</v>
      </c>
      <c r="H101" s="16">
        <v>1</v>
      </c>
      <c r="I101" s="16">
        <v>0</v>
      </c>
      <c r="J101" s="14">
        <v>0</v>
      </c>
    </row>
    <row r="102" spans="1:10" x14ac:dyDescent="0.3">
      <c r="A102" s="13" t="s">
        <v>129</v>
      </c>
      <c r="B102" s="13" t="s">
        <v>130</v>
      </c>
      <c r="C102" s="14">
        <v>28250</v>
      </c>
      <c r="D102" s="14">
        <v>24773</v>
      </c>
      <c r="E102" s="14">
        <v>22156</v>
      </c>
      <c r="F102" s="14">
        <v>1024</v>
      </c>
      <c r="G102" s="14">
        <v>1648</v>
      </c>
      <c r="H102" s="14">
        <v>1428</v>
      </c>
      <c r="I102" s="14">
        <v>211</v>
      </c>
      <c r="J102" s="14">
        <v>49</v>
      </c>
    </row>
    <row r="103" spans="1:10" x14ac:dyDescent="0.3">
      <c r="A103" s="13" t="s">
        <v>129</v>
      </c>
      <c r="B103" s="13" t="s">
        <v>131</v>
      </c>
      <c r="C103" s="14">
        <v>155550</v>
      </c>
      <c r="D103" s="14">
        <v>137488</v>
      </c>
      <c r="E103" s="14">
        <v>121856</v>
      </c>
      <c r="F103" s="14">
        <v>10399</v>
      </c>
      <c r="G103" s="14">
        <v>13810</v>
      </c>
      <c r="H103" s="14">
        <v>7403</v>
      </c>
      <c r="I103" s="14">
        <v>1959</v>
      </c>
      <c r="J103" s="14">
        <v>760</v>
      </c>
    </row>
    <row r="104" spans="1:10" x14ac:dyDescent="0.3">
      <c r="A104" s="13" t="s">
        <v>129</v>
      </c>
      <c r="B104" s="13" t="s">
        <v>132</v>
      </c>
      <c r="C104" s="14">
        <v>55739</v>
      </c>
      <c r="D104" s="14">
        <v>31627</v>
      </c>
      <c r="E104" s="14">
        <v>27799</v>
      </c>
      <c r="F104" s="14">
        <v>1720</v>
      </c>
      <c r="G104" s="14">
        <v>16695</v>
      </c>
      <c r="H104" s="14">
        <v>3785</v>
      </c>
      <c r="I104" s="14">
        <v>3468</v>
      </c>
      <c r="J104" s="14">
        <v>6163</v>
      </c>
    </row>
    <row r="105" spans="1:10" x14ac:dyDescent="0.3">
      <c r="A105" s="13" t="s">
        <v>129</v>
      </c>
      <c r="B105" s="13" t="s">
        <v>133</v>
      </c>
      <c r="C105" s="14">
        <v>393661</v>
      </c>
      <c r="D105" s="14">
        <v>350139</v>
      </c>
      <c r="E105" s="14">
        <v>327043</v>
      </c>
      <c r="F105" s="14">
        <v>23661</v>
      </c>
      <c r="G105" s="14">
        <v>36719</v>
      </c>
      <c r="H105" s="14">
        <v>23686</v>
      </c>
      <c r="I105" s="14">
        <v>4188</v>
      </c>
      <c r="J105" s="14">
        <v>641</v>
      </c>
    </row>
    <row r="106" spans="1:10" x14ac:dyDescent="0.3">
      <c r="A106" s="13" t="s">
        <v>129</v>
      </c>
      <c r="B106" s="13" t="s">
        <v>134</v>
      </c>
      <c r="C106" s="14">
        <v>59716</v>
      </c>
      <c r="D106" s="14">
        <v>38089</v>
      </c>
      <c r="E106" s="14">
        <v>33073</v>
      </c>
      <c r="F106" s="14">
        <v>1814</v>
      </c>
      <c r="G106" s="14">
        <v>18682</v>
      </c>
      <c r="H106" s="14">
        <v>4296</v>
      </c>
      <c r="I106" s="14">
        <v>3904</v>
      </c>
      <c r="J106" s="14">
        <v>3165</v>
      </c>
    </row>
    <row r="107" spans="1:10" x14ac:dyDescent="0.3">
      <c r="A107" s="13" t="s">
        <v>129</v>
      </c>
      <c r="B107" s="13" t="s">
        <v>135</v>
      </c>
      <c r="C107" s="14">
        <v>731146</v>
      </c>
      <c r="D107" s="14">
        <v>666095</v>
      </c>
      <c r="E107" s="14">
        <v>615390</v>
      </c>
      <c r="F107" s="14">
        <v>137464</v>
      </c>
      <c r="G107" s="14">
        <v>80255</v>
      </c>
      <c r="H107" s="14">
        <v>33877</v>
      </c>
      <c r="I107" s="14">
        <v>6845</v>
      </c>
      <c r="J107" s="14">
        <v>1</v>
      </c>
    </row>
    <row r="108" spans="1:10" x14ac:dyDescent="0.3">
      <c r="A108" s="13" t="s">
        <v>129</v>
      </c>
      <c r="B108" s="13" t="s">
        <v>136</v>
      </c>
      <c r="C108" s="14">
        <v>86124</v>
      </c>
      <c r="D108" s="14">
        <v>69524</v>
      </c>
      <c r="E108" s="14">
        <v>60293</v>
      </c>
      <c r="F108" s="14">
        <v>5451</v>
      </c>
      <c r="G108" s="14">
        <v>10971</v>
      </c>
      <c r="H108" s="14">
        <v>5425</v>
      </c>
      <c r="I108" s="14">
        <v>1512</v>
      </c>
      <c r="J108" s="14">
        <v>144</v>
      </c>
    </row>
    <row r="109" spans="1:10" x14ac:dyDescent="0.3">
      <c r="A109" s="13" t="s">
        <v>129</v>
      </c>
      <c r="B109" s="13" t="s">
        <v>137</v>
      </c>
      <c r="C109" s="14">
        <v>26275</v>
      </c>
      <c r="D109" s="14">
        <v>15696</v>
      </c>
      <c r="E109" s="14">
        <v>12374</v>
      </c>
      <c r="F109" s="14">
        <v>1277</v>
      </c>
      <c r="G109" s="14">
        <v>4725</v>
      </c>
      <c r="H109" s="14">
        <v>3875</v>
      </c>
      <c r="I109" s="14">
        <v>1047</v>
      </c>
      <c r="J109" s="14">
        <v>1550</v>
      </c>
    </row>
    <row r="110" spans="1:10" x14ac:dyDescent="0.3">
      <c r="A110" s="13" t="s">
        <v>129</v>
      </c>
      <c r="B110" s="13" t="s">
        <v>138</v>
      </c>
      <c r="C110" s="14">
        <v>13171</v>
      </c>
      <c r="D110" s="14">
        <v>6510</v>
      </c>
      <c r="E110" s="14">
        <v>5494</v>
      </c>
      <c r="F110" s="14">
        <v>235</v>
      </c>
      <c r="G110" s="14">
        <v>2762</v>
      </c>
      <c r="H110" s="14">
        <v>2525</v>
      </c>
      <c r="I110" s="14">
        <v>674</v>
      </c>
      <c r="J110" s="14">
        <v>135</v>
      </c>
    </row>
    <row r="111" spans="1:10" ht="28.8" x14ac:dyDescent="0.3">
      <c r="A111" s="13" t="s">
        <v>129</v>
      </c>
      <c r="B111" s="13" t="s">
        <v>139</v>
      </c>
      <c r="C111" s="14">
        <v>60561</v>
      </c>
      <c r="D111" s="14">
        <v>44963</v>
      </c>
      <c r="E111" s="14">
        <v>40847</v>
      </c>
      <c r="F111" s="14">
        <v>2541</v>
      </c>
      <c r="G111" s="14">
        <v>11312</v>
      </c>
      <c r="H111" s="14">
        <v>3405</v>
      </c>
      <c r="I111" s="14">
        <v>2733</v>
      </c>
      <c r="J111" s="14">
        <v>2139</v>
      </c>
    </row>
    <row r="112" spans="1:10" x14ac:dyDescent="0.3">
      <c r="A112" s="13" t="s">
        <v>129</v>
      </c>
      <c r="B112" s="13" t="s">
        <v>140</v>
      </c>
      <c r="C112" s="14">
        <v>35156</v>
      </c>
      <c r="D112" s="14">
        <v>30404</v>
      </c>
      <c r="E112" s="14">
        <v>26881</v>
      </c>
      <c r="F112" s="14">
        <v>1539</v>
      </c>
      <c r="G112" s="14">
        <v>3481</v>
      </c>
      <c r="H112" s="14">
        <v>1423</v>
      </c>
      <c r="I112" s="14">
        <v>349</v>
      </c>
      <c r="J112" s="14">
        <v>36</v>
      </c>
    </row>
    <row r="113" spans="1:10" x14ac:dyDescent="0.3">
      <c r="A113" s="13" t="s">
        <v>129</v>
      </c>
      <c r="B113" s="13" t="s">
        <v>141</v>
      </c>
      <c r="C113" s="14">
        <v>84860</v>
      </c>
      <c r="D113" s="14">
        <v>77045</v>
      </c>
      <c r="E113" s="14">
        <v>70573</v>
      </c>
      <c r="F113" s="14">
        <v>16369</v>
      </c>
      <c r="G113" s="14">
        <v>5527</v>
      </c>
      <c r="H113" s="14">
        <v>4319</v>
      </c>
      <c r="I113" s="14">
        <v>681</v>
      </c>
      <c r="J113" s="14">
        <v>32</v>
      </c>
    </row>
    <row r="114" spans="1:10" x14ac:dyDescent="0.3">
      <c r="A114" s="13" t="s">
        <v>129</v>
      </c>
      <c r="B114" s="13" t="s">
        <v>142</v>
      </c>
      <c r="C114" s="14">
        <v>180044</v>
      </c>
      <c r="D114" s="14">
        <v>151324</v>
      </c>
      <c r="E114" s="14">
        <v>137826</v>
      </c>
      <c r="F114" s="14">
        <v>9180</v>
      </c>
      <c r="G114" s="14">
        <v>23402</v>
      </c>
      <c r="H114" s="14">
        <v>7401</v>
      </c>
      <c r="I114" s="14">
        <v>2493</v>
      </c>
      <c r="J114" s="14">
        <v>232</v>
      </c>
    </row>
    <row r="115" spans="1:10" x14ac:dyDescent="0.3">
      <c r="A115" s="13" t="s">
        <v>129</v>
      </c>
      <c r="B115" s="13" t="s">
        <v>143</v>
      </c>
      <c r="C115" s="14">
        <v>14897</v>
      </c>
      <c r="D115" s="14">
        <v>5785</v>
      </c>
      <c r="E115" s="14">
        <v>3691</v>
      </c>
      <c r="F115" s="14">
        <v>454</v>
      </c>
      <c r="G115" s="14">
        <v>4214</v>
      </c>
      <c r="H115" s="14">
        <v>939</v>
      </c>
      <c r="I115" s="14">
        <v>741</v>
      </c>
      <c r="J115" s="14">
        <v>637</v>
      </c>
    </row>
    <row r="116" spans="1:10" x14ac:dyDescent="0.3">
      <c r="A116" s="13" t="s">
        <v>129</v>
      </c>
      <c r="B116" s="13" t="s">
        <v>144</v>
      </c>
      <c r="C116" s="14">
        <v>29975</v>
      </c>
      <c r="D116" s="14">
        <v>26147</v>
      </c>
      <c r="E116" s="14">
        <v>23406</v>
      </c>
      <c r="F116" s="14">
        <v>4503</v>
      </c>
      <c r="G116" s="14">
        <v>3362</v>
      </c>
      <c r="H116" s="14">
        <v>1857</v>
      </c>
      <c r="I116" s="14">
        <v>478</v>
      </c>
      <c r="J116" s="14">
        <v>357</v>
      </c>
    </row>
    <row r="117" spans="1:10" x14ac:dyDescent="0.3">
      <c r="A117" s="13" t="s">
        <v>129</v>
      </c>
      <c r="B117" s="13" t="s">
        <v>145</v>
      </c>
      <c r="C117" s="14">
        <v>45094</v>
      </c>
      <c r="D117" s="14">
        <v>25540</v>
      </c>
      <c r="E117" s="14">
        <v>21814</v>
      </c>
      <c r="F117" s="14">
        <v>1576</v>
      </c>
      <c r="G117" s="14">
        <v>14058</v>
      </c>
      <c r="H117" s="14">
        <v>5223</v>
      </c>
      <c r="I117" s="14">
        <v>4034</v>
      </c>
      <c r="J117" s="14">
        <v>4044</v>
      </c>
    </row>
    <row r="118" spans="1:10" x14ac:dyDescent="0.3">
      <c r="A118" s="13" t="s">
        <v>129</v>
      </c>
      <c r="B118" s="13" t="s">
        <v>146</v>
      </c>
      <c r="C118" s="14">
        <v>49798</v>
      </c>
      <c r="D118" s="14">
        <v>23312</v>
      </c>
      <c r="E118" s="14">
        <v>18282</v>
      </c>
      <c r="F118" s="14">
        <v>2903</v>
      </c>
      <c r="G118" s="14">
        <v>5736</v>
      </c>
      <c r="H118" s="14">
        <v>1753</v>
      </c>
      <c r="I118" s="14">
        <v>347</v>
      </c>
      <c r="J118" s="14">
        <v>1</v>
      </c>
    </row>
    <row r="119" spans="1:10" x14ac:dyDescent="0.3">
      <c r="A119" s="13" t="s">
        <v>129</v>
      </c>
      <c r="B119" s="13" t="s">
        <v>147</v>
      </c>
      <c r="C119" s="14">
        <v>18917</v>
      </c>
      <c r="D119" s="14">
        <v>8130</v>
      </c>
      <c r="E119" s="14">
        <v>6985</v>
      </c>
      <c r="F119" s="14">
        <v>449</v>
      </c>
      <c r="G119" s="14">
        <v>5561</v>
      </c>
      <c r="H119" s="14">
        <v>1804</v>
      </c>
      <c r="I119" s="14">
        <v>1286</v>
      </c>
      <c r="J119" s="14">
        <v>1141</v>
      </c>
    </row>
    <row r="120" spans="1:10" x14ac:dyDescent="0.3">
      <c r="A120" s="13" t="s">
        <v>129</v>
      </c>
      <c r="B120" s="13" t="s">
        <v>148</v>
      </c>
      <c r="C120" s="14">
        <v>45903</v>
      </c>
      <c r="D120" s="14">
        <v>33666</v>
      </c>
      <c r="E120" s="14">
        <v>30427</v>
      </c>
      <c r="F120" s="14">
        <v>1904</v>
      </c>
      <c r="G120" s="14">
        <v>8613</v>
      </c>
      <c r="H120" s="14">
        <v>4819</v>
      </c>
      <c r="I120" s="14">
        <v>2050</v>
      </c>
      <c r="J120" s="14">
        <v>3387</v>
      </c>
    </row>
    <row r="121" spans="1:10" x14ac:dyDescent="0.3">
      <c r="A121" s="13" t="s">
        <v>129</v>
      </c>
      <c r="B121" s="13" t="s">
        <v>149</v>
      </c>
      <c r="C121" s="14">
        <v>29392</v>
      </c>
      <c r="D121" s="14">
        <v>19384</v>
      </c>
      <c r="E121" s="14">
        <v>15813</v>
      </c>
      <c r="F121" s="14">
        <v>897</v>
      </c>
      <c r="G121" s="14">
        <v>5864</v>
      </c>
      <c r="H121" s="14">
        <v>1789</v>
      </c>
      <c r="I121" s="14">
        <v>1196</v>
      </c>
      <c r="J121" s="14">
        <v>5898</v>
      </c>
    </row>
    <row r="122" spans="1:10" x14ac:dyDescent="0.3">
      <c r="A122" s="13" t="s">
        <v>129</v>
      </c>
      <c r="B122" s="13" t="s">
        <v>150</v>
      </c>
      <c r="C122" s="14">
        <v>1004517</v>
      </c>
      <c r="D122" s="14">
        <v>786398</v>
      </c>
      <c r="E122" s="14">
        <v>719795</v>
      </c>
      <c r="F122" s="14">
        <v>126793</v>
      </c>
      <c r="G122" s="14">
        <v>139027</v>
      </c>
      <c r="H122" s="14">
        <v>53032</v>
      </c>
      <c r="I122" s="14">
        <v>7748</v>
      </c>
      <c r="J122" s="14">
        <v>5</v>
      </c>
    </row>
    <row r="123" spans="1:10" x14ac:dyDescent="0.3">
      <c r="A123" s="13" t="s">
        <v>129</v>
      </c>
      <c r="B123" s="13" t="s">
        <v>151</v>
      </c>
      <c r="C123" s="14">
        <v>18173</v>
      </c>
      <c r="D123" s="14">
        <v>3138</v>
      </c>
      <c r="E123" s="14">
        <v>2393</v>
      </c>
      <c r="F123" s="14">
        <v>233</v>
      </c>
      <c r="G123" s="14">
        <v>4841</v>
      </c>
      <c r="H123" s="14">
        <v>3676</v>
      </c>
      <c r="I123" s="14">
        <v>1681</v>
      </c>
      <c r="J123" s="14">
        <v>81</v>
      </c>
    </row>
    <row r="124" spans="1:10" x14ac:dyDescent="0.3">
      <c r="A124" s="13" t="s">
        <v>129</v>
      </c>
      <c r="B124" s="13" t="s">
        <v>152</v>
      </c>
      <c r="C124" s="14">
        <v>32240</v>
      </c>
      <c r="D124" s="14">
        <v>22140</v>
      </c>
      <c r="E124" s="14">
        <v>16766</v>
      </c>
      <c r="F124" s="14">
        <v>2152</v>
      </c>
      <c r="G124" s="14">
        <v>4323</v>
      </c>
      <c r="H124" s="14">
        <v>2750</v>
      </c>
      <c r="I124" s="14">
        <v>753</v>
      </c>
      <c r="J124" s="14">
        <v>0</v>
      </c>
    </row>
    <row r="125" spans="1:10" x14ac:dyDescent="0.3">
      <c r="A125" s="13" t="s">
        <v>129</v>
      </c>
      <c r="B125" s="13" t="s">
        <v>153</v>
      </c>
      <c r="C125" s="14">
        <v>64838</v>
      </c>
      <c r="D125" s="14">
        <v>34225</v>
      </c>
      <c r="E125" s="14">
        <v>26256</v>
      </c>
      <c r="F125" s="14">
        <v>1712</v>
      </c>
      <c r="G125" s="14">
        <v>16565</v>
      </c>
      <c r="H125" s="14">
        <v>5475</v>
      </c>
      <c r="I125" s="14">
        <v>3798</v>
      </c>
      <c r="J125" s="14">
        <v>1562</v>
      </c>
    </row>
    <row r="126" spans="1:10" x14ac:dyDescent="0.3">
      <c r="A126" s="13" t="s">
        <v>129</v>
      </c>
      <c r="B126" s="13" t="s">
        <v>154</v>
      </c>
      <c r="C126" s="14">
        <v>11458</v>
      </c>
      <c r="D126" s="14">
        <v>2829</v>
      </c>
      <c r="E126" s="14">
        <v>2369</v>
      </c>
      <c r="F126" s="14">
        <v>202</v>
      </c>
      <c r="G126" s="14">
        <v>2396</v>
      </c>
      <c r="H126" s="14">
        <v>3365</v>
      </c>
      <c r="I126" s="14">
        <v>943</v>
      </c>
      <c r="J126" s="14">
        <v>803</v>
      </c>
    </row>
    <row r="127" spans="1:10" x14ac:dyDescent="0.3">
      <c r="A127" s="13" t="s">
        <v>129</v>
      </c>
      <c r="B127" s="13" t="s">
        <v>155</v>
      </c>
      <c r="C127" s="14">
        <v>181113</v>
      </c>
      <c r="D127" s="14">
        <v>69145</v>
      </c>
      <c r="E127" s="14">
        <v>55974</v>
      </c>
      <c r="F127" s="14">
        <v>7161</v>
      </c>
      <c r="G127" s="14">
        <v>40581</v>
      </c>
      <c r="H127" s="14">
        <v>31596</v>
      </c>
      <c r="I127" s="14">
        <v>11828</v>
      </c>
      <c r="J127" s="14">
        <v>19208</v>
      </c>
    </row>
    <row r="128" spans="1:10" x14ac:dyDescent="0.3">
      <c r="A128" s="13" t="s">
        <v>129</v>
      </c>
      <c r="B128" s="13" t="s">
        <v>156</v>
      </c>
      <c r="C128" s="14">
        <v>231269</v>
      </c>
      <c r="D128" s="14">
        <v>79580</v>
      </c>
      <c r="E128" s="14">
        <v>62382</v>
      </c>
      <c r="F128" s="14">
        <v>3700</v>
      </c>
      <c r="G128" s="14">
        <v>92342</v>
      </c>
      <c r="H128" s="14">
        <v>38456</v>
      </c>
      <c r="I128" s="14">
        <v>32253</v>
      </c>
      <c r="J128" s="14">
        <v>64934</v>
      </c>
    </row>
    <row r="129" spans="1:10" x14ac:dyDescent="0.3">
      <c r="A129" s="13" t="s">
        <v>129</v>
      </c>
      <c r="B129" s="13" t="s">
        <v>157</v>
      </c>
      <c r="C129" s="14">
        <v>22307</v>
      </c>
      <c r="D129" s="14">
        <v>16847</v>
      </c>
      <c r="E129" s="14">
        <v>14901</v>
      </c>
      <c r="F129" s="14">
        <v>1441</v>
      </c>
      <c r="G129" s="14">
        <v>2075</v>
      </c>
      <c r="H129" s="14">
        <v>1214</v>
      </c>
      <c r="I129" s="14">
        <v>191</v>
      </c>
      <c r="J129" s="14">
        <v>23</v>
      </c>
    </row>
    <row r="130" spans="1:10" x14ac:dyDescent="0.3">
      <c r="A130" s="13" t="s">
        <v>129</v>
      </c>
      <c r="B130" s="13" t="s">
        <v>158</v>
      </c>
      <c r="C130" s="14">
        <v>381093</v>
      </c>
      <c r="D130" s="14">
        <v>264894</v>
      </c>
      <c r="E130" s="14">
        <v>200872</v>
      </c>
      <c r="F130" s="14">
        <v>25184</v>
      </c>
      <c r="G130" s="14">
        <v>28085</v>
      </c>
      <c r="H130" s="14">
        <v>21190</v>
      </c>
      <c r="I130" s="14">
        <v>3757</v>
      </c>
      <c r="J130" s="14">
        <v>88</v>
      </c>
    </row>
    <row r="131" spans="1:10" x14ac:dyDescent="0.3">
      <c r="A131" s="13" t="s">
        <v>129</v>
      </c>
      <c r="B131" s="13" t="s">
        <v>159</v>
      </c>
      <c r="C131" s="14">
        <v>41835</v>
      </c>
      <c r="D131" s="14">
        <v>34213</v>
      </c>
      <c r="E131" s="14">
        <v>29606</v>
      </c>
      <c r="F131" s="14">
        <v>4770</v>
      </c>
      <c r="G131" s="14">
        <v>4339</v>
      </c>
      <c r="H131" s="14">
        <v>1567</v>
      </c>
      <c r="I131" s="14">
        <v>467</v>
      </c>
      <c r="J131" s="14">
        <v>359</v>
      </c>
    </row>
    <row r="132" spans="1:10" x14ac:dyDescent="0.3">
      <c r="A132" s="13" t="s">
        <v>129</v>
      </c>
      <c r="B132" s="13" t="s">
        <v>160</v>
      </c>
      <c r="C132" s="14">
        <v>94924</v>
      </c>
      <c r="D132" s="14">
        <v>72379</v>
      </c>
      <c r="E132" s="14">
        <v>59643</v>
      </c>
      <c r="F132" s="14">
        <v>8803</v>
      </c>
      <c r="G132" s="14">
        <v>12646</v>
      </c>
      <c r="H132" s="14">
        <v>7710</v>
      </c>
      <c r="I132" s="14">
        <v>1825</v>
      </c>
      <c r="J132" s="14">
        <v>1534</v>
      </c>
    </row>
    <row r="133" spans="1:10" x14ac:dyDescent="0.3">
      <c r="A133" s="13" t="s">
        <v>129</v>
      </c>
      <c r="B133" s="13" t="s">
        <v>161</v>
      </c>
      <c r="C133" s="14">
        <v>99189</v>
      </c>
      <c r="D133" s="14">
        <v>58605</v>
      </c>
      <c r="E133" s="14">
        <v>47829</v>
      </c>
      <c r="F133" s="14">
        <v>4852</v>
      </c>
      <c r="G133" s="14">
        <v>10897</v>
      </c>
      <c r="H133" s="14">
        <v>5087</v>
      </c>
      <c r="I133" s="14">
        <v>1485</v>
      </c>
      <c r="J133" s="14">
        <v>918</v>
      </c>
    </row>
    <row r="134" spans="1:10" x14ac:dyDescent="0.3">
      <c r="A134" s="13" t="s">
        <v>129</v>
      </c>
      <c r="B134" s="13" t="s">
        <v>162</v>
      </c>
      <c r="C134" s="14">
        <v>87251</v>
      </c>
      <c r="D134" s="14">
        <v>47912</v>
      </c>
      <c r="E134" s="14">
        <v>42630</v>
      </c>
      <c r="F134" s="14">
        <v>5819</v>
      </c>
      <c r="G134" s="14">
        <v>21596</v>
      </c>
      <c r="H134" s="14">
        <v>7246</v>
      </c>
      <c r="I134" s="14">
        <v>5103</v>
      </c>
      <c r="J134" s="14">
        <v>4103</v>
      </c>
    </row>
    <row r="135" spans="1:10" x14ac:dyDescent="0.3">
      <c r="A135" s="13" t="s">
        <v>129</v>
      </c>
      <c r="B135" s="13" t="s">
        <v>163</v>
      </c>
      <c r="C135" s="14">
        <v>20221</v>
      </c>
      <c r="D135" s="14">
        <v>16557</v>
      </c>
      <c r="E135" s="14">
        <v>13742</v>
      </c>
      <c r="F135" s="14">
        <v>1171</v>
      </c>
      <c r="G135" s="14">
        <v>2671</v>
      </c>
      <c r="H135" s="14">
        <v>1299</v>
      </c>
      <c r="I135" s="14">
        <v>465</v>
      </c>
      <c r="J135" s="14">
        <v>75</v>
      </c>
    </row>
    <row r="136" spans="1:10" x14ac:dyDescent="0.3">
      <c r="A136" s="13" t="s">
        <v>129</v>
      </c>
      <c r="B136" s="13" t="s">
        <v>164</v>
      </c>
      <c r="C136" s="14">
        <v>110770</v>
      </c>
      <c r="D136" s="14">
        <v>35847</v>
      </c>
      <c r="E136" s="14">
        <v>30780</v>
      </c>
      <c r="F136" s="14">
        <v>3518</v>
      </c>
      <c r="G136" s="14">
        <v>33472</v>
      </c>
      <c r="H136" s="14">
        <v>13538</v>
      </c>
      <c r="I136" s="14">
        <v>9801</v>
      </c>
      <c r="J136" s="14">
        <v>6880</v>
      </c>
    </row>
    <row r="137" spans="1:10" x14ac:dyDescent="0.3">
      <c r="A137" s="13" t="s">
        <v>129</v>
      </c>
      <c r="B137" s="13" t="s">
        <v>165</v>
      </c>
      <c r="C137" s="14">
        <v>10065</v>
      </c>
      <c r="D137" s="14">
        <v>3409</v>
      </c>
      <c r="E137" s="14">
        <v>2337</v>
      </c>
      <c r="F137" s="14">
        <v>195</v>
      </c>
      <c r="G137" s="14">
        <v>3369</v>
      </c>
      <c r="H137" s="14">
        <v>925</v>
      </c>
      <c r="I137" s="14">
        <v>954</v>
      </c>
      <c r="J137" s="14">
        <v>2248</v>
      </c>
    </row>
    <row r="138" spans="1:10" x14ac:dyDescent="0.3">
      <c r="A138" s="13" t="s">
        <v>129</v>
      </c>
      <c r="B138" s="13" t="s">
        <v>166</v>
      </c>
      <c r="C138" s="14">
        <v>331187</v>
      </c>
      <c r="D138" s="14">
        <v>232615</v>
      </c>
      <c r="E138" s="14">
        <v>165870</v>
      </c>
      <c r="F138" s="14">
        <v>14376</v>
      </c>
      <c r="G138" s="14">
        <v>93836</v>
      </c>
      <c r="H138" s="14">
        <v>24762</v>
      </c>
      <c r="I138" s="14">
        <v>20096</v>
      </c>
      <c r="J138" s="14">
        <v>245821</v>
      </c>
    </row>
    <row r="139" spans="1:10" x14ac:dyDescent="0.3">
      <c r="A139" s="13" t="s">
        <v>129</v>
      </c>
      <c r="B139" s="13" t="s">
        <v>167</v>
      </c>
      <c r="C139" s="14">
        <v>20782</v>
      </c>
      <c r="D139" s="14">
        <v>9428</v>
      </c>
      <c r="E139" s="14">
        <v>5966</v>
      </c>
      <c r="F139" s="14">
        <v>563</v>
      </c>
      <c r="G139" s="14">
        <v>6991</v>
      </c>
      <c r="H139" s="14">
        <v>1194</v>
      </c>
      <c r="I139" s="14">
        <v>1081</v>
      </c>
      <c r="J139" s="14">
        <v>7768</v>
      </c>
    </row>
    <row r="140" spans="1:10" x14ac:dyDescent="0.3">
      <c r="A140" s="13" t="s">
        <v>129</v>
      </c>
      <c r="B140" s="13" t="s">
        <v>168</v>
      </c>
      <c r="C140" s="14">
        <v>461056</v>
      </c>
      <c r="D140" s="14">
        <v>165716</v>
      </c>
      <c r="E140" s="14">
        <v>128590</v>
      </c>
      <c r="F140" s="14">
        <v>15992</v>
      </c>
      <c r="G140" s="14">
        <v>143882</v>
      </c>
      <c r="H140" s="14">
        <v>89291</v>
      </c>
      <c r="I140" s="14">
        <v>48693</v>
      </c>
      <c r="J140" s="14">
        <v>197689</v>
      </c>
    </row>
    <row r="141" spans="1:10" x14ac:dyDescent="0.3">
      <c r="A141" s="13" t="s">
        <v>129</v>
      </c>
      <c r="B141" s="13" t="s">
        <v>169</v>
      </c>
      <c r="C141" s="14">
        <v>75205</v>
      </c>
      <c r="D141" s="14">
        <v>29750</v>
      </c>
      <c r="E141" s="14">
        <v>25497</v>
      </c>
      <c r="F141" s="14">
        <v>1649</v>
      </c>
      <c r="G141" s="14">
        <v>20487</v>
      </c>
      <c r="H141" s="14">
        <v>12805</v>
      </c>
      <c r="I141" s="14">
        <v>8154</v>
      </c>
      <c r="J141" s="14">
        <v>5588</v>
      </c>
    </row>
    <row r="142" spans="1:10" x14ac:dyDescent="0.3">
      <c r="A142" s="13" t="s">
        <v>129</v>
      </c>
      <c r="B142" s="13" t="s">
        <v>170</v>
      </c>
      <c r="C142" s="14">
        <v>125226</v>
      </c>
      <c r="D142" s="14">
        <v>70569</v>
      </c>
      <c r="E142" s="14">
        <v>61131</v>
      </c>
      <c r="F142" s="14">
        <v>2841</v>
      </c>
      <c r="G142" s="14">
        <v>23499</v>
      </c>
      <c r="H142" s="14">
        <v>20579</v>
      </c>
      <c r="I142" s="14">
        <v>9062</v>
      </c>
      <c r="J142" s="14">
        <v>4968</v>
      </c>
    </row>
    <row r="143" spans="1:10" x14ac:dyDescent="0.3">
      <c r="A143" s="13" t="s">
        <v>129</v>
      </c>
      <c r="B143" s="13" t="s">
        <v>171</v>
      </c>
      <c r="C143" s="14">
        <v>77449</v>
      </c>
      <c r="D143" s="14">
        <v>38478</v>
      </c>
      <c r="E143" s="14">
        <v>30928</v>
      </c>
      <c r="F143" s="14">
        <v>3357</v>
      </c>
      <c r="G143" s="14">
        <v>23099</v>
      </c>
      <c r="H143" s="14">
        <v>10214</v>
      </c>
      <c r="I143" s="14">
        <v>6231</v>
      </c>
      <c r="J143" s="14">
        <v>1902</v>
      </c>
    </row>
    <row r="144" spans="1:10" x14ac:dyDescent="0.3">
      <c r="A144" s="13" t="s">
        <v>129</v>
      </c>
      <c r="B144" s="13" t="s">
        <v>172</v>
      </c>
      <c r="C144" s="14">
        <v>22788</v>
      </c>
      <c r="D144" s="14">
        <v>13052</v>
      </c>
      <c r="E144" s="14">
        <v>11094</v>
      </c>
      <c r="F144" s="14">
        <v>669</v>
      </c>
      <c r="G144" s="14">
        <v>5788</v>
      </c>
      <c r="H144" s="14">
        <v>3539</v>
      </c>
      <c r="I144" s="14">
        <v>1621</v>
      </c>
      <c r="J144" s="14">
        <v>1130</v>
      </c>
    </row>
    <row r="145" spans="1:10" x14ac:dyDescent="0.3">
      <c r="A145" s="13" t="s">
        <v>129</v>
      </c>
      <c r="B145" s="13" t="s">
        <v>173</v>
      </c>
      <c r="C145" s="14">
        <v>227471</v>
      </c>
      <c r="D145" s="14">
        <v>120850</v>
      </c>
      <c r="E145" s="14">
        <v>99815</v>
      </c>
      <c r="F145" s="14">
        <v>8513</v>
      </c>
      <c r="G145" s="14">
        <v>53922</v>
      </c>
      <c r="H145" s="14">
        <v>41858</v>
      </c>
      <c r="I145" s="14">
        <v>17809</v>
      </c>
      <c r="J145" s="14">
        <v>4582</v>
      </c>
    </row>
    <row r="146" spans="1:10" x14ac:dyDescent="0.3">
      <c r="A146" s="13" t="s">
        <v>129</v>
      </c>
      <c r="B146" s="13" t="s">
        <v>174</v>
      </c>
      <c r="C146" s="14">
        <v>52622</v>
      </c>
      <c r="D146" s="14">
        <v>24585</v>
      </c>
      <c r="E146" s="14">
        <v>19971</v>
      </c>
      <c r="F146" s="14">
        <v>1247</v>
      </c>
      <c r="G146" s="14">
        <v>9515</v>
      </c>
      <c r="H146" s="14">
        <v>8324</v>
      </c>
      <c r="I146" s="14">
        <v>2907</v>
      </c>
      <c r="J146" s="14">
        <v>13987</v>
      </c>
    </row>
    <row r="147" spans="1:10" x14ac:dyDescent="0.3">
      <c r="A147" s="13" t="s">
        <v>129</v>
      </c>
      <c r="B147" s="13" t="s">
        <v>175</v>
      </c>
      <c r="C147" s="14">
        <v>22114</v>
      </c>
      <c r="D147" s="14">
        <v>13180</v>
      </c>
      <c r="E147" s="14">
        <v>9918</v>
      </c>
      <c r="F147" s="14">
        <v>953</v>
      </c>
      <c r="G147" s="14">
        <v>6739</v>
      </c>
      <c r="H147" s="14">
        <v>2618</v>
      </c>
      <c r="I147" s="14">
        <v>2183</v>
      </c>
      <c r="J147" s="14">
        <v>4392</v>
      </c>
    </row>
    <row r="148" spans="1:10" x14ac:dyDescent="0.3">
      <c r="A148" s="13" t="s">
        <v>129</v>
      </c>
      <c r="B148" s="13" t="s">
        <v>176</v>
      </c>
      <c r="C148" s="14">
        <v>49009</v>
      </c>
      <c r="D148" s="14">
        <v>43426</v>
      </c>
      <c r="E148" s="14">
        <v>37444</v>
      </c>
      <c r="F148" s="14">
        <v>4536</v>
      </c>
      <c r="G148" s="14">
        <v>4896</v>
      </c>
      <c r="H148" s="14">
        <v>1377</v>
      </c>
      <c r="I148" s="14">
        <v>617</v>
      </c>
      <c r="J148" s="14">
        <v>3457</v>
      </c>
    </row>
    <row r="149" spans="1:10" x14ac:dyDescent="0.3">
      <c r="A149" s="13" t="s">
        <v>129</v>
      </c>
      <c r="B149" s="13" t="s">
        <v>177</v>
      </c>
      <c r="C149" s="14">
        <v>6103</v>
      </c>
      <c r="D149" s="14">
        <v>3686</v>
      </c>
      <c r="E149" s="14">
        <v>2563</v>
      </c>
      <c r="F149" s="14">
        <v>215</v>
      </c>
      <c r="G149" s="14">
        <v>642</v>
      </c>
      <c r="H149" s="14">
        <v>762</v>
      </c>
      <c r="I149" s="14">
        <v>151</v>
      </c>
      <c r="J149" s="14">
        <v>282</v>
      </c>
    </row>
    <row r="150" spans="1:10" x14ac:dyDescent="0.3">
      <c r="A150" s="13" t="s">
        <v>129</v>
      </c>
      <c r="B150" s="13" t="s">
        <v>178</v>
      </c>
      <c r="C150" s="14">
        <v>2323</v>
      </c>
      <c r="D150" s="14">
        <v>1020</v>
      </c>
      <c r="E150" s="14">
        <v>922</v>
      </c>
      <c r="F150" s="14">
        <v>76</v>
      </c>
      <c r="G150" s="14">
        <v>652</v>
      </c>
      <c r="H150" s="14">
        <v>323</v>
      </c>
      <c r="I150" s="14">
        <v>188</v>
      </c>
      <c r="J150" s="14">
        <v>36</v>
      </c>
    </row>
    <row r="151" spans="1:10" x14ac:dyDescent="0.3">
      <c r="A151" s="13" t="s">
        <v>129</v>
      </c>
      <c r="B151" s="13" t="s">
        <v>179</v>
      </c>
      <c r="C151" s="14">
        <v>147692</v>
      </c>
      <c r="D151" s="14">
        <v>97399</v>
      </c>
      <c r="E151" s="14">
        <v>81624</v>
      </c>
      <c r="F151" s="14">
        <v>5779</v>
      </c>
      <c r="G151" s="14">
        <v>28878</v>
      </c>
      <c r="H151" s="14">
        <v>8757</v>
      </c>
      <c r="I151" s="14">
        <v>5489</v>
      </c>
      <c r="J151" s="14">
        <v>25056</v>
      </c>
    </row>
    <row r="152" spans="1:10" x14ac:dyDescent="0.3">
      <c r="A152" s="13" t="s">
        <v>129</v>
      </c>
      <c r="B152" s="13" t="s">
        <v>180</v>
      </c>
      <c r="C152" s="14">
        <v>242682</v>
      </c>
      <c r="D152" s="14">
        <v>157803</v>
      </c>
      <c r="E152" s="14">
        <v>138397</v>
      </c>
      <c r="F152" s="14">
        <v>10993</v>
      </c>
      <c r="G152" s="14">
        <v>59885</v>
      </c>
      <c r="H152" s="14">
        <v>22073</v>
      </c>
      <c r="I152" s="14">
        <v>15020</v>
      </c>
      <c r="J152" s="14">
        <v>7982</v>
      </c>
    </row>
    <row r="153" spans="1:10" ht="28.8" x14ac:dyDescent="0.3">
      <c r="A153" s="13" t="s">
        <v>129</v>
      </c>
      <c r="B153" s="13" t="s">
        <v>181</v>
      </c>
      <c r="C153" s="14">
        <v>35685</v>
      </c>
      <c r="D153" s="14">
        <v>30355</v>
      </c>
      <c r="E153" s="14">
        <v>27699</v>
      </c>
      <c r="F153" s="14">
        <v>2096</v>
      </c>
      <c r="G153" s="14">
        <v>4461</v>
      </c>
      <c r="H153" s="14">
        <v>1695</v>
      </c>
      <c r="I153" s="14">
        <v>821</v>
      </c>
      <c r="J153" s="14">
        <v>83</v>
      </c>
    </row>
    <row r="154" spans="1:10" x14ac:dyDescent="0.3">
      <c r="A154" s="13" t="s">
        <v>129</v>
      </c>
      <c r="B154" s="13" t="s">
        <v>182</v>
      </c>
      <c r="C154" s="14">
        <v>98746</v>
      </c>
      <c r="D154" s="14">
        <v>74982</v>
      </c>
      <c r="E154" s="14">
        <v>66009</v>
      </c>
      <c r="F154" s="14">
        <v>13043</v>
      </c>
      <c r="G154" s="14">
        <v>4873</v>
      </c>
      <c r="H154" s="14">
        <v>9731</v>
      </c>
      <c r="I154" s="14">
        <v>1193</v>
      </c>
      <c r="J154" s="14">
        <v>2353</v>
      </c>
    </row>
    <row r="155" spans="1:10" x14ac:dyDescent="0.3">
      <c r="A155" s="13" t="s">
        <v>129</v>
      </c>
      <c r="B155" s="13" t="s">
        <v>183</v>
      </c>
      <c r="C155" s="14">
        <v>79674</v>
      </c>
      <c r="D155" s="14">
        <v>63213</v>
      </c>
      <c r="E155" s="14">
        <v>55563</v>
      </c>
      <c r="F155" s="14">
        <v>3510</v>
      </c>
      <c r="G155" s="14">
        <v>17587</v>
      </c>
      <c r="H155" s="14">
        <v>3742</v>
      </c>
      <c r="I155" s="14">
        <v>2832</v>
      </c>
      <c r="J155" s="14">
        <v>17923</v>
      </c>
    </row>
    <row r="156" spans="1:10" x14ac:dyDescent="0.3">
      <c r="A156" s="13" t="s">
        <v>129</v>
      </c>
      <c r="B156" s="13" t="s">
        <v>184</v>
      </c>
      <c r="C156" s="14">
        <v>132836</v>
      </c>
      <c r="D156" s="14">
        <v>98953</v>
      </c>
      <c r="E156" s="14">
        <v>84675</v>
      </c>
      <c r="F156" s="14">
        <v>5526</v>
      </c>
      <c r="G156" s="14">
        <v>24429</v>
      </c>
      <c r="H156" s="14">
        <v>16563</v>
      </c>
      <c r="I156" s="14">
        <v>5919</v>
      </c>
      <c r="J156" s="14">
        <v>4329</v>
      </c>
    </row>
    <row r="157" spans="1:10" x14ac:dyDescent="0.3">
      <c r="A157" s="13" t="s">
        <v>129</v>
      </c>
      <c r="B157" s="13" t="s">
        <v>185</v>
      </c>
      <c r="C157" s="14">
        <v>35211</v>
      </c>
      <c r="D157" s="14">
        <v>27128</v>
      </c>
      <c r="E157" s="14">
        <v>24290</v>
      </c>
      <c r="F157" s="14">
        <v>1331</v>
      </c>
      <c r="G157" s="14">
        <v>4224</v>
      </c>
      <c r="H157" s="14">
        <v>2631</v>
      </c>
      <c r="I157" s="14">
        <v>770</v>
      </c>
      <c r="J157" s="14">
        <v>892</v>
      </c>
    </row>
    <row r="158" spans="1:10" x14ac:dyDescent="0.3">
      <c r="A158" s="13" t="s">
        <v>129</v>
      </c>
      <c r="B158" s="13" t="s">
        <v>186</v>
      </c>
      <c r="C158" s="14">
        <v>24458</v>
      </c>
      <c r="D158" s="14">
        <v>8219</v>
      </c>
      <c r="E158" s="14">
        <v>5751</v>
      </c>
      <c r="F158" s="14">
        <v>330</v>
      </c>
      <c r="G158" s="14">
        <v>2558</v>
      </c>
      <c r="H158" s="14">
        <v>2530</v>
      </c>
      <c r="I158" s="14">
        <v>526</v>
      </c>
      <c r="J158" s="14">
        <v>3915</v>
      </c>
    </row>
    <row r="159" spans="1:10" x14ac:dyDescent="0.3">
      <c r="A159" s="13" t="s">
        <v>129</v>
      </c>
      <c r="B159" s="13" t="s">
        <v>187</v>
      </c>
      <c r="C159" s="14">
        <v>490028</v>
      </c>
      <c r="D159" s="14">
        <v>125591</v>
      </c>
      <c r="E159" s="14">
        <v>98931</v>
      </c>
      <c r="F159" s="14">
        <v>5306</v>
      </c>
      <c r="G159" s="14">
        <v>100328</v>
      </c>
      <c r="H159" s="14">
        <v>100269</v>
      </c>
      <c r="I159" s="14">
        <v>34297</v>
      </c>
      <c r="J159" s="14">
        <v>35005</v>
      </c>
    </row>
    <row r="160" spans="1:10" x14ac:dyDescent="0.3">
      <c r="A160" s="13" t="s">
        <v>129</v>
      </c>
      <c r="B160" s="13" t="s">
        <v>188</v>
      </c>
      <c r="C160" s="14">
        <v>214477</v>
      </c>
      <c r="D160" s="14">
        <v>127056</v>
      </c>
      <c r="E160" s="14">
        <v>108613</v>
      </c>
      <c r="F160" s="14">
        <v>13296</v>
      </c>
      <c r="G160" s="14">
        <v>14061</v>
      </c>
      <c r="H160" s="14">
        <v>9458</v>
      </c>
      <c r="I160" s="14">
        <v>1149</v>
      </c>
      <c r="J160" s="14">
        <v>9</v>
      </c>
    </row>
    <row r="161" spans="1:10" x14ac:dyDescent="0.3">
      <c r="A161" s="13" t="s">
        <v>129</v>
      </c>
      <c r="B161" s="13" t="s">
        <v>189</v>
      </c>
      <c r="C161" s="14">
        <v>38802</v>
      </c>
      <c r="D161" s="14">
        <v>15239</v>
      </c>
      <c r="E161" s="14">
        <v>12051</v>
      </c>
      <c r="F161" s="14">
        <v>1026</v>
      </c>
      <c r="G161" s="14">
        <v>9445</v>
      </c>
      <c r="H161" s="14">
        <v>3353</v>
      </c>
      <c r="I161" s="14">
        <v>1679</v>
      </c>
      <c r="J161" s="14">
        <v>4922</v>
      </c>
    </row>
    <row r="162" spans="1:10" x14ac:dyDescent="0.3">
      <c r="A162" s="13" t="s">
        <v>129</v>
      </c>
      <c r="B162" s="13" t="s">
        <v>190</v>
      </c>
      <c r="C162" s="14">
        <v>78310</v>
      </c>
      <c r="D162" s="14">
        <v>66796</v>
      </c>
      <c r="E162" s="14">
        <v>48800</v>
      </c>
      <c r="F162" s="14">
        <v>3785</v>
      </c>
      <c r="G162" s="14">
        <v>10644</v>
      </c>
      <c r="H162" s="14">
        <v>6218</v>
      </c>
      <c r="I162" s="14">
        <v>1874</v>
      </c>
      <c r="J162" s="14">
        <v>86</v>
      </c>
    </row>
    <row r="163" spans="1:10" x14ac:dyDescent="0.3">
      <c r="A163" s="13" t="s">
        <v>129</v>
      </c>
      <c r="B163" s="13" t="s">
        <v>191</v>
      </c>
      <c r="C163" s="14">
        <v>50202</v>
      </c>
      <c r="D163" s="14">
        <v>37215</v>
      </c>
      <c r="E163" s="14">
        <v>31058</v>
      </c>
      <c r="F163" s="14">
        <v>2823</v>
      </c>
      <c r="G163" s="14">
        <v>6480</v>
      </c>
      <c r="H163" s="14">
        <v>3568</v>
      </c>
      <c r="I163" s="14">
        <v>1063</v>
      </c>
      <c r="J163" s="14">
        <v>3343</v>
      </c>
    </row>
    <row r="164" spans="1:10" x14ac:dyDescent="0.3">
      <c r="A164" s="13" t="s">
        <v>129</v>
      </c>
      <c r="B164" s="13" t="s">
        <v>192</v>
      </c>
      <c r="C164" s="14">
        <v>24511</v>
      </c>
      <c r="D164" s="14">
        <v>17009</v>
      </c>
      <c r="E164" s="14">
        <v>15853</v>
      </c>
      <c r="F164" s="14">
        <v>998</v>
      </c>
      <c r="G164" s="14">
        <v>3532</v>
      </c>
      <c r="H164" s="14">
        <v>4415</v>
      </c>
      <c r="I164" s="14">
        <v>1620</v>
      </c>
      <c r="J164" s="14">
        <v>52</v>
      </c>
    </row>
    <row r="165" spans="1:10" x14ac:dyDescent="0.3">
      <c r="A165" s="13" t="s">
        <v>129</v>
      </c>
      <c r="B165" s="13" t="s">
        <v>193</v>
      </c>
      <c r="C165" s="14">
        <v>62840</v>
      </c>
      <c r="D165" s="14">
        <v>59295</v>
      </c>
      <c r="E165" s="14">
        <v>53137</v>
      </c>
      <c r="F165" s="14">
        <v>1905</v>
      </c>
      <c r="G165" s="14">
        <v>5131</v>
      </c>
      <c r="H165" s="14">
        <v>1671</v>
      </c>
      <c r="I165" s="14">
        <v>495</v>
      </c>
      <c r="J165" s="14">
        <v>11</v>
      </c>
    </row>
    <row r="166" spans="1:10" x14ac:dyDescent="0.3">
      <c r="A166" s="13" t="s">
        <v>129</v>
      </c>
      <c r="B166" s="13" t="s">
        <v>194</v>
      </c>
      <c r="C166" s="14">
        <v>51587</v>
      </c>
      <c r="D166" s="14">
        <v>34385</v>
      </c>
      <c r="E166" s="14">
        <v>28524</v>
      </c>
      <c r="F166" s="14">
        <v>1939</v>
      </c>
      <c r="G166" s="14">
        <v>6078</v>
      </c>
      <c r="H166" s="14">
        <v>4802</v>
      </c>
      <c r="I166" s="14">
        <v>1311</v>
      </c>
      <c r="J166" s="14">
        <v>591</v>
      </c>
    </row>
    <row r="167" spans="1:10" x14ac:dyDescent="0.3">
      <c r="A167" s="13" t="s">
        <v>129</v>
      </c>
      <c r="B167" s="13" t="s">
        <v>195</v>
      </c>
      <c r="C167" s="14">
        <v>23182</v>
      </c>
      <c r="D167" s="14">
        <v>18390</v>
      </c>
      <c r="E167" s="14">
        <v>15883</v>
      </c>
      <c r="F167" s="14">
        <v>2818</v>
      </c>
      <c r="G167" s="14">
        <v>2398</v>
      </c>
      <c r="H167" s="14">
        <v>860</v>
      </c>
      <c r="I167" s="14">
        <v>226</v>
      </c>
      <c r="J167" s="14">
        <v>52</v>
      </c>
    </row>
    <row r="168" spans="1:10" x14ac:dyDescent="0.3">
      <c r="A168" s="13" t="s">
        <v>129</v>
      </c>
      <c r="B168" s="13" t="s">
        <v>196</v>
      </c>
      <c r="C168" s="14">
        <v>57458</v>
      </c>
      <c r="D168" s="14">
        <v>50582</v>
      </c>
      <c r="E168" s="14">
        <v>45329</v>
      </c>
      <c r="F168" s="14">
        <v>3261</v>
      </c>
      <c r="G168" s="14">
        <v>6261</v>
      </c>
      <c r="H168" s="14">
        <v>2803</v>
      </c>
      <c r="I168" s="14">
        <v>877</v>
      </c>
      <c r="J168" s="14">
        <v>567</v>
      </c>
    </row>
    <row r="169" spans="1:10" x14ac:dyDescent="0.3">
      <c r="A169" s="13" t="s">
        <v>129</v>
      </c>
      <c r="B169" s="13" t="s">
        <v>197</v>
      </c>
      <c r="C169" s="14">
        <v>170822</v>
      </c>
      <c r="D169" s="14">
        <v>156863</v>
      </c>
      <c r="E169" s="14">
        <v>142942</v>
      </c>
      <c r="F169" s="14">
        <v>12197</v>
      </c>
      <c r="G169" s="14">
        <v>16408</v>
      </c>
      <c r="H169" s="14">
        <v>6273</v>
      </c>
      <c r="I169" s="14">
        <v>2745</v>
      </c>
      <c r="J169" s="14">
        <v>1554</v>
      </c>
    </row>
    <row r="170" spans="1:10" x14ac:dyDescent="0.3">
      <c r="A170" s="13" t="s">
        <v>129</v>
      </c>
      <c r="B170" s="13" t="s">
        <v>198</v>
      </c>
      <c r="C170" s="14">
        <v>94175</v>
      </c>
      <c r="D170" s="14">
        <v>71610</v>
      </c>
      <c r="E170" s="14">
        <v>65382</v>
      </c>
      <c r="F170" s="14">
        <v>4903</v>
      </c>
      <c r="G170" s="14">
        <v>11788</v>
      </c>
      <c r="H170" s="14">
        <v>6938</v>
      </c>
      <c r="I170" s="14">
        <v>2473</v>
      </c>
      <c r="J170" s="14">
        <v>12639</v>
      </c>
    </row>
    <row r="171" spans="1:10" x14ac:dyDescent="0.3">
      <c r="A171" s="13" t="s">
        <v>129</v>
      </c>
      <c r="B171" s="13" t="s">
        <v>199</v>
      </c>
      <c r="C171" s="14">
        <v>94809</v>
      </c>
      <c r="D171" s="14">
        <v>66302</v>
      </c>
      <c r="E171" s="14">
        <v>55011</v>
      </c>
      <c r="F171" s="14">
        <v>4179</v>
      </c>
      <c r="G171" s="14">
        <v>24995</v>
      </c>
      <c r="H171" s="14">
        <v>9672</v>
      </c>
      <c r="I171" s="14">
        <v>6631</v>
      </c>
      <c r="J171" s="14">
        <v>23258</v>
      </c>
    </row>
    <row r="172" spans="1:10" x14ac:dyDescent="0.3">
      <c r="A172" s="13" t="s">
        <v>129</v>
      </c>
      <c r="B172" s="13" t="s">
        <v>200</v>
      </c>
      <c r="C172" s="14">
        <v>6813</v>
      </c>
      <c r="D172" s="14">
        <v>3556</v>
      </c>
      <c r="E172" s="14">
        <v>3162</v>
      </c>
      <c r="F172" s="14">
        <v>166</v>
      </c>
      <c r="G172" s="14">
        <v>1490</v>
      </c>
      <c r="H172" s="14">
        <v>430</v>
      </c>
      <c r="I172" s="14">
        <v>279</v>
      </c>
      <c r="J172" s="14">
        <v>146</v>
      </c>
    </row>
    <row r="173" spans="1:10" x14ac:dyDescent="0.3">
      <c r="A173" s="13" t="s">
        <v>129</v>
      </c>
      <c r="B173" s="13" t="s">
        <v>201</v>
      </c>
      <c r="C173" s="14">
        <v>23549</v>
      </c>
      <c r="D173" s="14">
        <v>17421</v>
      </c>
      <c r="E173" s="14">
        <v>14909</v>
      </c>
      <c r="F173" s="14">
        <v>1236</v>
      </c>
      <c r="G173" s="14">
        <v>4436</v>
      </c>
      <c r="H173" s="14">
        <v>1519</v>
      </c>
      <c r="I173" s="14">
        <v>896</v>
      </c>
      <c r="J173" s="14">
        <v>1385</v>
      </c>
    </row>
    <row r="174" spans="1:10" x14ac:dyDescent="0.3">
      <c r="A174" s="13" t="s">
        <v>129</v>
      </c>
      <c r="B174" s="13" t="s">
        <v>202</v>
      </c>
      <c r="C174" s="14">
        <v>157578</v>
      </c>
      <c r="D174" s="14">
        <v>137496</v>
      </c>
      <c r="E174" s="14">
        <v>120647</v>
      </c>
      <c r="F174" s="14">
        <v>10847</v>
      </c>
      <c r="G174" s="14">
        <v>17757</v>
      </c>
      <c r="H174" s="14">
        <v>25258</v>
      </c>
      <c r="I174" s="14">
        <v>5605</v>
      </c>
      <c r="J174" s="14">
        <v>1604</v>
      </c>
    </row>
    <row r="175" spans="1:10" x14ac:dyDescent="0.3">
      <c r="A175" s="13" t="s">
        <v>129</v>
      </c>
      <c r="B175" s="13" t="s">
        <v>203</v>
      </c>
      <c r="C175" s="14">
        <v>311582</v>
      </c>
      <c r="D175" s="14">
        <v>219090</v>
      </c>
      <c r="E175" s="14">
        <v>176200</v>
      </c>
      <c r="F175" s="14">
        <v>49193</v>
      </c>
      <c r="G175" s="14">
        <v>26096</v>
      </c>
      <c r="H175" s="14">
        <v>20214</v>
      </c>
      <c r="I175" s="14">
        <v>2464</v>
      </c>
      <c r="J175" s="14">
        <v>10</v>
      </c>
    </row>
    <row r="176" spans="1:10" x14ac:dyDescent="0.3">
      <c r="A176" s="13" t="s">
        <v>129</v>
      </c>
      <c r="B176" s="13" t="s">
        <v>204</v>
      </c>
      <c r="C176" s="14">
        <v>134369</v>
      </c>
      <c r="D176" s="14">
        <v>97324</v>
      </c>
      <c r="E176" s="14">
        <v>84367</v>
      </c>
      <c r="F176" s="14">
        <v>11961</v>
      </c>
      <c r="G176" s="14">
        <v>26828</v>
      </c>
      <c r="H176" s="14">
        <v>10144</v>
      </c>
      <c r="I176" s="14">
        <v>6311</v>
      </c>
      <c r="J176" s="14">
        <v>82065</v>
      </c>
    </row>
    <row r="177" spans="1:10" x14ac:dyDescent="0.3">
      <c r="A177" s="13" t="s">
        <v>129</v>
      </c>
      <c r="B177" s="13" t="s">
        <v>205</v>
      </c>
      <c r="C177" s="14">
        <v>13631</v>
      </c>
      <c r="D177" s="14">
        <v>5147</v>
      </c>
      <c r="E177" s="14">
        <v>4078</v>
      </c>
      <c r="F177" s="14">
        <v>350</v>
      </c>
      <c r="G177" s="14">
        <v>3765</v>
      </c>
      <c r="H177" s="14">
        <v>1153</v>
      </c>
      <c r="I177" s="14">
        <v>748</v>
      </c>
      <c r="J177" s="14">
        <v>594</v>
      </c>
    </row>
    <row r="178" spans="1:10" x14ac:dyDescent="0.3">
      <c r="A178" s="13" t="s">
        <v>129</v>
      </c>
      <c r="B178" s="13" t="s">
        <v>206</v>
      </c>
      <c r="C178" s="14">
        <v>95585</v>
      </c>
      <c r="D178" s="14">
        <v>45055</v>
      </c>
      <c r="E178" s="14">
        <v>37102</v>
      </c>
      <c r="F178" s="14">
        <v>2777</v>
      </c>
      <c r="G178" s="14">
        <v>23083</v>
      </c>
      <c r="H178" s="14">
        <v>14843</v>
      </c>
      <c r="I178" s="14">
        <v>6934</v>
      </c>
      <c r="J178" s="14">
        <v>10316</v>
      </c>
    </row>
    <row r="179" spans="1:10" x14ac:dyDescent="0.3">
      <c r="A179" s="13" t="s">
        <v>129</v>
      </c>
      <c r="B179" s="13" t="s">
        <v>207</v>
      </c>
      <c r="C179" s="14">
        <v>57002</v>
      </c>
      <c r="D179" s="14">
        <v>18576</v>
      </c>
      <c r="E179" s="14">
        <v>14261</v>
      </c>
      <c r="F179" s="14">
        <v>2959</v>
      </c>
      <c r="G179" s="14">
        <v>14472</v>
      </c>
      <c r="H179" s="14">
        <v>4381</v>
      </c>
      <c r="I179" s="14">
        <v>2924</v>
      </c>
      <c r="J179" s="14">
        <v>1143</v>
      </c>
    </row>
    <row r="180" spans="1:10" x14ac:dyDescent="0.3">
      <c r="A180" s="13" t="s">
        <v>129</v>
      </c>
      <c r="B180" s="13" t="s">
        <v>208</v>
      </c>
      <c r="C180" s="14">
        <v>82580</v>
      </c>
      <c r="D180" s="14">
        <v>48075</v>
      </c>
      <c r="E180" s="14">
        <v>42368</v>
      </c>
      <c r="F180" s="14">
        <v>3423</v>
      </c>
      <c r="G180" s="14">
        <v>24867</v>
      </c>
      <c r="H180" s="14">
        <v>8752</v>
      </c>
      <c r="I180" s="14">
        <v>7215</v>
      </c>
      <c r="J180" s="14">
        <v>2765</v>
      </c>
    </row>
    <row r="181" spans="1:10" x14ac:dyDescent="0.3">
      <c r="A181" s="13" t="s">
        <v>129</v>
      </c>
      <c r="B181" s="13" t="s">
        <v>209</v>
      </c>
      <c r="C181" s="14">
        <v>645758</v>
      </c>
      <c r="D181" s="14">
        <v>370508</v>
      </c>
      <c r="E181" s="14">
        <v>297043</v>
      </c>
      <c r="F181" s="14">
        <v>9268</v>
      </c>
      <c r="G181" s="14">
        <v>78360</v>
      </c>
      <c r="H181" s="14">
        <v>116470</v>
      </c>
      <c r="I181" s="14">
        <v>20560</v>
      </c>
      <c r="J181" s="14">
        <v>3418</v>
      </c>
    </row>
    <row r="182" spans="1:10" x14ac:dyDescent="0.3">
      <c r="A182" s="13" t="s">
        <v>129</v>
      </c>
      <c r="B182" s="13" t="s">
        <v>210</v>
      </c>
      <c r="C182" s="14">
        <v>18707</v>
      </c>
      <c r="D182" s="14">
        <v>9054</v>
      </c>
      <c r="E182" s="14">
        <v>7996</v>
      </c>
      <c r="F182" s="14">
        <v>719</v>
      </c>
      <c r="G182" s="14">
        <v>2234</v>
      </c>
      <c r="H182" s="14">
        <v>1453</v>
      </c>
      <c r="I182" s="14">
        <v>722</v>
      </c>
      <c r="J182" s="14">
        <v>936</v>
      </c>
    </row>
    <row r="183" spans="1:10" x14ac:dyDescent="0.3">
      <c r="A183" s="13" t="s">
        <v>129</v>
      </c>
      <c r="B183" s="13" t="s">
        <v>211</v>
      </c>
      <c r="C183" s="14">
        <v>31609</v>
      </c>
      <c r="D183" s="14">
        <v>26630</v>
      </c>
      <c r="E183" s="14">
        <v>22984</v>
      </c>
      <c r="F183" s="14">
        <v>2505</v>
      </c>
      <c r="G183" s="14">
        <v>7406</v>
      </c>
      <c r="H183" s="14">
        <v>1527</v>
      </c>
      <c r="I183" s="14">
        <v>940</v>
      </c>
      <c r="J183" s="14">
        <v>2117</v>
      </c>
    </row>
    <row r="184" spans="1:10" x14ac:dyDescent="0.3">
      <c r="A184" s="13" t="s">
        <v>129</v>
      </c>
      <c r="B184" s="13" t="s">
        <v>212</v>
      </c>
      <c r="C184" s="14">
        <v>63052</v>
      </c>
      <c r="D184" s="14">
        <v>49576</v>
      </c>
      <c r="E184" s="14">
        <v>40564</v>
      </c>
      <c r="F184" s="14">
        <v>3502</v>
      </c>
      <c r="G184" s="14">
        <v>7869</v>
      </c>
      <c r="H184" s="14">
        <v>2179</v>
      </c>
      <c r="I184" s="14">
        <v>519</v>
      </c>
      <c r="J184" s="14">
        <v>2</v>
      </c>
    </row>
    <row r="185" spans="1:10" x14ac:dyDescent="0.3">
      <c r="A185" s="13" t="s">
        <v>129</v>
      </c>
      <c r="B185" s="13" t="s">
        <v>213</v>
      </c>
      <c r="C185" s="14">
        <v>32481</v>
      </c>
      <c r="D185" s="14">
        <v>12516</v>
      </c>
      <c r="E185" s="14">
        <v>10595</v>
      </c>
      <c r="F185" s="14">
        <v>1081</v>
      </c>
      <c r="G185" s="14">
        <v>9067</v>
      </c>
      <c r="H185" s="14">
        <v>3278</v>
      </c>
      <c r="I185" s="14">
        <v>2590</v>
      </c>
      <c r="J185" s="14">
        <v>1838</v>
      </c>
    </row>
    <row r="186" spans="1:10" x14ac:dyDescent="0.3">
      <c r="A186" s="13" t="s">
        <v>129</v>
      </c>
      <c r="B186" s="13" t="s">
        <v>214</v>
      </c>
      <c r="C186" s="14">
        <v>38585</v>
      </c>
      <c r="D186" s="14">
        <v>15072</v>
      </c>
      <c r="E186" s="14">
        <v>10208</v>
      </c>
      <c r="F186" s="14">
        <v>1425</v>
      </c>
      <c r="G186" s="14">
        <v>9342</v>
      </c>
      <c r="H186" s="14">
        <v>5225</v>
      </c>
      <c r="I186" s="14">
        <v>3282</v>
      </c>
      <c r="J186" s="14">
        <v>8100</v>
      </c>
    </row>
    <row r="187" spans="1:10" x14ac:dyDescent="0.3">
      <c r="A187" s="13" t="s">
        <v>129</v>
      </c>
      <c r="B187" s="13" t="s">
        <v>215</v>
      </c>
      <c r="C187" s="14">
        <v>54124</v>
      </c>
      <c r="D187" s="14">
        <v>25417</v>
      </c>
      <c r="E187" s="14">
        <v>22382</v>
      </c>
      <c r="F187" s="14">
        <v>2215</v>
      </c>
      <c r="G187" s="14">
        <v>19328</v>
      </c>
      <c r="H187" s="14">
        <v>4088</v>
      </c>
      <c r="I187" s="14">
        <v>4092</v>
      </c>
      <c r="J187" s="14">
        <v>15</v>
      </c>
    </row>
    <row r="188" spans="1:10" x14ac:dyDescent="0.3">
      <c r="A188" s="13" t="s">
        <v>129</v>
      </c>
      <c r="B188" s="13" t="s">
        <v>216</v>
      </c>
      <c r="C188" s="14">
        <v>9770</v>
      </c>
      <c r="D188" s="14">
        <v>8344</v>
      </c>
      <c r="E188" s="14">
        <v>7595</v>
      </c>
      <c r="F188" s="14">
        <v>642</v>
      </c>
      <c r="G188" s="14">
        <v>1200</v>
      </c>
      <c r="H188" s="14">
        <v>474</v>
      </c>
      <c r="I188" s="14">
        <v>129</v>
      </c>
      <c r="J188" s="14">
        <v>9</v>
      </c>
    </row>
    <row r="189" spans="1:10" x14ac:dyDescent="0.3">
      <c r="A189" s="13" t="s">
        <v>129</v>
      </c>
      <c r="B189" s="13" t="s">
        <v>217</v>
      </c>
      <c r="C189" s="14">
        <v>52020</v>
      </c>
      <c r="D189" s="14">
        <v>27722</v>
      </c>
      <c r="E189" s="14">
        <v>24651</v>
      </c>
      <c r="F189" s="14">
        <v>1543</v>
      </c>
      <c r="G189" s="14">
        <v>5815</v>
      </c>
      <c r="H189" s="14">
        <v>8467</v>
      </c>
      <c r="I189" s="14">
        <v>1875</v>
      </c>
      <c r="J189" s="14">
        <v>5134</v>
      </c>
    </row>
    <row r="190" spans="1:10" x14ac:dyDescent="0.3">
      <c r="A190" s="13" t="s">
        <v>129</v>
      </c>
      <c r="B190" s="13" t="s">
        <v>218</v>
      </c>
      <c r="C190" s="14">
        <v>44955</v>
      </c>
      <c r="D190" s="14">
        <v>22530</v>
      </c>
      <c r="E190" s="14">
        <v>18433</v>
      </c>
      <c r="F190" s="14">
        <v>1620</v>
      </c>
      <c r="G190" s="14">
        <v>9513</v>
      </c>
      <c r="H190" s="14">
        <v>4231</v>
      </c>
      <c r="I190" s="14">
        <v>2726</v>
      </c>
      <c r="J190" s="14">
        <v>2175</v>
      </c>
    </row>
    <row r="191" spans="1:10" x14ac:dyDescent="0.3">
      <c r="A191" s="13" t="s">
        <v>129</v>
      </c>
      <c r="B191" s="13" t="s">
        <v>219</v>
      </c>
      <c r="C191" s="14">
        <v>51934</v>
      </c>
      <c r="D191" s="14">
        <v>34235</v>
      </c>
      <c r="E191" s="14">
        <v>18892</v>
      </c>
      <c r="F191" s="14">
        <v>1697</v>
      </c>
      <c r="G191" s="14">
        <v>10037</v>
      </c>
      <c r="H191" s="14">
        <v>8615</v>
      </c>
      <c r="I191" s="14">
        <v>2837</v>
      </c>
      <c r="J191" s="14">
        <v>8455</v>
      </c>
    </row>
    <row r="192" spans="1:10" x14ac:dyDescent="0.3">
      <c r="A192" s="13" t="s">
        <v>129</v>
      </c>
      <c r="B192" s="13" t="s">
        <v>220</v>
      </c>
      <c r="C192" s="14">
        <v>24642</v>
      </c>
      <c r="D192" s="14">
        <v>9060</v>
      </c>
      <c r="E192" s="14">
        <v>8168</v>
      </c>
      <c r="F192" s="14">
        <v>1057</v>
      </c>
      <c r="G192" s="14">
        <v>7781</v>
      </c>
      <c r="H192" s="14">
        <v>2682</v>
      </c>
      <c r="I192" s="14">
        <v>2418</v>
      </c>
      <c r="J192" s="14">
        <v>2005</v>
      </c>
    </row>
    <row r="193" spans="1:10" x14ac:dyDescent="0.3">
      <c r="A193" s="13" t="s">
        <v>129</v>
      </c>
      <c r="B193" s="13" t="s">
        <v>221</v>
      </c>
      <c r="C193" s="14">
        <v>71997</v>
      </c>
      <c r="D193" s="14">
        <v>40509</v>
      </c>
      <c r="E193" s="14">
        <v>34801</v>
      </c>
      <c r="F193" s="14">
        <v>3005</v>
      </c>
      <c r="G193" s="14">
        <v>22396</v>
      </c>
      <c r="H193" s="14">
        <v>7462</v>
      </c>
      <c r="I193" s="14">
        <v>6112</v>
      </c>
      <c r="J193" s="14">
        <v>9518</v>
      </c>
    </row>
    <row r="194" spans="1:10" ht="28.8" x14ac:dyDescent="0.3">
      <c r="A194" s="13" t="s">
        <v>129</v>
      </c>
      <c r="B194" s="13" t="s">
        <v>222</v>
      </c>
      <c r="C194" s="14">
        <v>4161</v>
      </c>
      <c r="D194" s="14">
        <v>2479</v>
      </c>
      <c r="E194" s="14">
        <v>1992</v>
      </c>
      <c r="F194" s="14">
        <v>165</v>
      </c>
      <c r="G194" s="14">
        <v>875</v>
      </c>
      <c r="H194" s="14">
        <v>580</v>
      </c>
      <c r="I194" s="14">
        <v>255</v>
      </c>
      <c r="J194" s="14">
        <v>7</v>
      </c>
    </row>
    <row r="195" spans="1:10" x14ac:dyDescent="0.3">
      <c r="A195" s="13" t="s">
        <v>129</v>
      </c>
      <c r="B195" s="13" t="s">
        <v>223</v>
      </c>
      <c r="C195" s="14">
        <v>3236</v>
      </c>
      <c r="D195" s="14">
        <v>2406</v>
      </c>
      <c r="E195" s="14">
        <v>2082</v>
      </c>
      <c r="F195" s="14">
        <v>218</v>
      </c>
      <c r="G195" s="14">
        <v>256</v>
      </c>
      <c r="H195" s="14">
        <v>166</v>
      </c>
      <c r="I195" s="14">
        <v>27</v>
      </c>
      <c r="J195" s="14">
        <v>0</v>
      </c>
    </row>
    <row r="196" spans="1:10" x14ac:dyDescent="0.3">
      <c r="A196" s="13" t="s">
        <v>129</v>
      </c>
      <c r="B196" s="13" t="s">
        <v>224</v>
      </c>
      <c r="C196" s="14">
        <v>10252</v>
      </c>
      <c r="D196" s="14">
        <v>8916</v>
      </c>
      <c r="E196" s="14">
        <v>8122</v>
      </c>
      <c r="F196" s="14">
        <v>534</v>
      </c>
      <c r="G196" s="14">
        <v>1310</v>
      </c>
      <c r="H196" s="14">
        <v>302</v>
      </c>
      <c r="I196" s="14">
        <v>196</v>
      </c>
      <c r="J196" s="14">
        <v>1780</v>
      </c>
    </row>
    <row r="197" spans="1:10" x14ac:dyDescent="0.3">
      <c r="A197" s="13" t="s">
        <v>129</v>
      </c>
      <c r="B197" s="13" t="s">
        <v>225</v>
      </c>
      <c r="C197" s="14">
        <v>12857</v>
      </c>
      <c r="D197" s="14">
        <v>3163</v>
      </c>
      <c r="E197" s="14">
        <v>2242</v>
      </c>
      <c r="F197" s="14">
        <v>121</v>
      </c>
      <c r="G197" s="14">
        <v>3463</v>
      </c>
      <c r="H197" s="14">
        <v>1228</v>
      </c>
      <c r="I197" s="14">
        <v>628</v>
      </c>
      <c r="J197" s="14">
        <v>406</v>
      </c>
    </row>
    <row r="198" spans="1:10" x14ac:dyDescent="0.3">
      <c r="A198" s="13" t="s">
        <v>129</v>
      </c>
      <c r="B198" s="13" t="s">
        <v>226</v>
      </c>
      <c r="C198" s="14">
        <v>16987</v>
      </c>
      <c r="D198" s="14">
        <v>6173</v>
      </c>
      <c r="E198" s="14">
        <v>4952</v>
      </c>
      <c r="F198" s="14">
        <v>282</v>
      </c>
      <c r="G198" s="14">
        <v>5076</v>
      </c>
      <c r="H198" s="14">
        <v>1730</v>
      </c>
      <c r="I198" s="14">
        <v>1239</v>
      </c>
      <c r="J198" s="14">
        <v>917</v>
      </c>
    </row>
    <row r="199" spans="1:10" x14ac:dyDescent="0.3">
      <c r="A199" s="13" t="s">
        <v>129</v>
      </c>
      <c r="B199" s="13" t="s">
        <v>227</v>
      </c>
      <c r="C199" s="14">
        <v>182373</v>
      </c>
      <c r="D199" s="14">
        <v>152548</v>
      </c>
      <c r="E199" s="14">
        <v>127725</v>
      </c>
      <c r="F199" s="14">
        <v>14239</v>
      </c>
      <c r="G199" s="14">
        <v>19103</v>
      </c>
      <c r="H199" s="14">
        <v>9037</v>
      </c>
      <c r="I199" s="14">
        <v>2466</v>
      </c>
      <c r="J199" s="14">
        <v>12734</v>
      </c>
    </row>
    <row r="200" spans="1:10" ht="28.8" x14ac:dyDescent="0.3">
      <c r="A200" s="13" t="s">
        <v>129</v>
      </c>
      <c r="B200" s="13" t="s">
        <v>228</v>
      </c>
      <c r="C200" s="14">
        <v>40539</v>
      </c>
      <c r="D200" s="14">
        <v>33449</v>
      </c>
      <c r="E200" s="14">
        <v>25273</v>
      </c>
      <c r="F200" s="14">
        <v>2620</v>
      </c>
      <c r="G200" s="14">
        <v>3050</v>
      </c>
      <c r="H200" s="14">
        <v>3166</v>
      </c>
      <c r="I200" s="14">
        <v>335</v>
      </c>
      <c r="J200" s="14">
        <v>7</v>
      </c>
    </row>
    <row r="201" spans="1:10" x14ac:dyDescent="0.3">
      <c r="A201" s="13" t="s">
        <v>129</v>
      </c>
      <c r="B201" s="13" t="s">
        <v>229</v>
      </c>
      <c r="C201" s="14">
        <v>17417</v>
      </c>
      <c r="D201" s="14">
        <v>10585</v>
      </c>
      <c r="E201" s="14">
        <v>6820</v>
      </c>
      <c r="F201" s="14">
        <v>850</v>
      </c>
      <c r="G201" s="14">
        <v>2497</v>
      </c>
      <c r="H201" s="14">
        <v>1645</v>
      </c>
      <c r="I201" s="14">
        <v>486</v>
      </c>
      <c r="J201" s="14">
        <v>2125</v>
      </c>
    </row>
    <row r="202" spans="1:10" x14ac:dyDescent="0.3">
      <c r="A202"/>
      <c r="B202"/>
      <c r="C202"/>
      <c r="D202"/>
      <c r="E202"/>
      <c r="F202"/>
      <c r="G202"/>
      <c r="H202"/>
      <c r="I202"/>
      <c r="J202"/>
    </row>
    <row r="203" spans="1:10" x14ac:dyDescent="0.3">
      <c r="A203"/>
      <c r="B203"/>
      <c r="C203"/>
      <c r="D203"/>
      <c r="E203"/>
      <c r="F203"/>
      <c r="G203"/>
      <c r="H203"/>
      <c r="I203"/>
      <c r="J203"/>
    </row>
    <row r="204" spans="1:10" x14ac:dyDescent="0.3">
      <c r="A204"/>
      <c r="B204"/>
      <c r="C204"/>
      <c r="D204"/>
      <c r="E204"/>
      <c r="F204"/>
      <c r="G204"/>
      <c r="H204"/>
      <c r="I204"/>
      <c r="J204"/>
    </row>
    <row r="205" spans="1:10" x14ac:dyDescent="0.3">
      <c r="A205"/>
      <c r="B205"/>
      <c r="C205"/>
      <c r="D205"/>
      <c r="E205"/>
      <c r="F205"/>
      <c r="G205"/>
      <c r="H205"/>
      <c r="I205"/>
      <c r="J205"/>
    </row>
    <row r="206" spans="1:10" x14ac:dyDescent="0.3">
      <c r="A206"/>
      <c r="B206"/>
      <c r="C206"/>
      <c r="D206"/>
      <c r="E206"/>
      <c r="F206"/>
      <c r="G206"/>
      <c r="H206"/>
      <c r="I206"/>
      <c r="J206"/>
    </row>
    <row r="207" spans="1:10" x14ac:dyDescent="0.3">
      <c r="A207"/>
      <c r="B207"/>
      <c r="C207"/>
      <c r="D207"/>
      <c r="E207"/>
      <c r="F207"/>
      <c r="G207"/>
      <c r="H207"/>
      <c r="I207"/>
      <c r="J207"/>
    </row>
    <row r="208" spans="1:10" x14ac:dyDescent="0.3">
      <c r="A208"/>
      <c r="B208"/>
      <c r="C208"/>
      <c r="D208"/>
      <c r="E208"/>
      <c r="F208"/>
      <c r="G208"/>
      <c r="H208"/>
      <c r="I208"/>
      <c r="J208"/>
    </row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</sheetData>
  <autoFilter ref="A1:J301" xr:uid="{00000000-0001-0000-0000-000000000000}"/>
  <sortState xmlns:xlrd2="http://schemas.microsoft.com/office/spreadsheetml/2017/richdata2" ref="A2:J301">
    <sortCondition ref="A2:A301"/>
    <sortCondition ref="B2:B3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1"/>
  <sheetViews>
    <sheetView zoomScale="87" zoomScaleNormal="87" workbookViewId="0"/>
  </sheetViews>
  <sheetFormatPr defaultRowHeight="14.4" x14ac:dyDescent="0.3"/>
  <cols>
    <col min="1" max="1" width="10.44140625" customWidth="1"/>
    <col min="2" max="2" width="23.5546875" customWidth="1"/>
    <col min="7" max="7" width="8.6640625" style="3"/>
    <col min="9" max="9" width="8.6640625" style="19"/>
    <col min="10" max="10" width="18.6640625" style="2" customWidth="1"/>
    <col min="11" max="11" width="13.5546875" style="2" customWidth="1"/>
    <col min="12" max="12" width="11.109375" customWidth="1"/>
  </cols>
  <sheetData>
    <row r="1" spans="1:18" s="18" customFormat="1" ht="33.9" customHeight="1" x14ac:dyDescent="0.3">
      <c r="A1" s="11" t="s">
        <v>18</v>
      </c>
      <c r="B1" s="11" t="s">
        <v>19</v>
      </c>
      <c r="C1" s="12" t="s">
        <v>230</v>
      </c>
      <c r="D1" s="12" t="s">
        <v>231</v>
      </c>
      <c r="E1" s="12" t="s">
        <v>232</v>
      </c>
      <c r="F1" s="12" t="s">
        <v>233</v>
      </c>
      <c r="G1" s="27" t="s">
        <v>234</v>
      </c>
      <c r="H1" s="12" t="s">
        <v>27</v>
      </c>
      <c r="I1" s="28" t="s">
        <v>235</v>
      </c>
      <c r="J1" s="29" t="s">
        <v>236</v>
      </c>
      <c r="K1" s="29"/>
      <c r="L1" s="30"/>
      <c r="M1" s="31" t="s">
        <v>237</v>
      </c>
      <c r="N1" s="12"/>
      <c r="O1" s="12"/>
      <c r="P1" s="12"/>
      <c r="Q1" s="12"/>
      <c r="R1" s="12"/>
    </row>
    <row r="2" spans="1:18" x14ac:dyDescent="0.3">
      <c r="A2" s="1" t="s">
        <v>28</v>
      </c>
      <c r="B2" s="1" t="s">
        <v>29</v>
      </c>
      <c r="C2" s="2">
        <f>'1. Extracted raw Corpus Data'!D2/'1. Extracted raw Corpus Data'!C2</f>
        <v>0.28700564971751413</v>
      </c>
      <c r="D2" s="2">
        <f>'1. Extracted raw Corpus Data'!E2/'1. Extracted raw Corpus Data'!C2</f>
        <v>0</v>
      </c>
      <c r="E2" s="2">
        <f>'1. Extracted raw Corpus Data'!F2/'1. Extracted raw Corpus Data'!C2</f>
        <v>2.1845574387947268E-2</v>
      </c>
      <c r="F2" s="2">
        <f>'1. Extracted raw Corpus Data'!G2/'1. Extracted raw Corpus Data'!C2</f>
        <v>0.27909604519774012</v>
      </c>
      <c r="G2" s="2">
        <f>('1. Extracted raw Corpus Data'!H2+'1. Extracted raw Corpus Data'!I2)/'1. Extracted raw Corpus Data'!C2</f>
        <v>0.27080979284369117</v>
      </c>
      <c r="H2" s="2">
        <f>'1. Extracted raw Corpus Data'!J2/'1. Extracted raw Corpus Data'!C2</f>
        <v>0</v>
      </c>
      <c r="I2" s="19">
        <f t="shared" ref="I2:I33" si="0">SQRT((C2-$M$3)^2+(D2-$N$3)^2+(E2-$O$3)^2+(F2-$P$3)^2+(H2-$R$3)^2+(G2-$Q$3)^2)</f>
        <v>0.64727612468621043</v>
      </c>
      <c r="J2" s="2" t="s">
        <v>238</v>
      </c>
      <c r="L2" t="s">
        <v>129</v>
      </c>
      <c r="M2" s="9" t="s">
        <v>21</v>
      </c>
      <c r="N2" s="9" t="s">
        <v>22</v>
      </c>
      <c r="O2" s="9" t="s">
        <v>23</v>
      </c>
      <c r="P2" s="9" t="s">
        <v>24</v>
      </c>
      <c r="Q2" s="10" t="s">
        <v>234</v>
      </c>
      <c r="R2" s="9" t="s">
        <v>27</v>
      </c>
    </row>
    <row r="3" spans="1:18" x14ac:dyDescent="0.3">
      <c r="A3" s="1" t="s">
        <v>28</v>
      </c>
      <c r="B3" s="1" t="s">
        <v>30</v>
      </c>
      <c r="C3" s="2">
        <f>'1. Extracted raw Corpus Data'!D3/'1. Extracted raw Corpus Data'!C3</f>
        <v>0.78242677824267781</v>
      </c>
      <c r="D3" s="2">
        <f>'1. Extracted raw Corpus Data'!E3/'1. Extracted raw Corpus Data'!C3</f>
        <v>3.8852361028093247E-3</v>
      </c>
      <c r="E3" s="2">
        <f>'1. Extracted raw Corpus Data'!F3/'1. Extracted raw Corpus Data'!C3</f>
        <v>3.5265989240884636E-2</v>
      </c>
      <c r="F3" s="2">
        <f>'1. Extracted raw Corpus Data'!G3/'1. Extracted raw Corpus Data'!C3</f>
        <v>0.15451285116557084</v>
      </c>
      <c r="G3" s="2">
        <f>('1. Extracted raw Corpus Data'!H3+'1. Extracted raw Corpus Data'!I3)/'1. Extracted raw Corpus Data'!C3</f>
        <v>0.14136282127913927</v>
      </c>
      <c r="H3" s="2">
        <f>'1. Extracted raw Corpus Data'!J3/'1. Extracted raw Corpus Data'!C3</f>
        <v>5.9772863120143453E-2</v>
      </c>
      <c r="I3" s="19">
        <f t="shared" si="0"/>
        <v>0.5264018445807972</v>
      </c>
      <c r="J3" s="2" t="s">
        <v>238</v>
      </c>
      <c r="L3" t="s">
        <v>239</v>
      </c>
      <c r="M3">
        <v>0.64404087842540725</v>
      </c>
      <c r="N3">
        <v>0.50973131040647213</v>
      </c>
      <c r="O3">
        <v>4.1847772867420606E-2</v>
      </c>
      <c r="P3">
        <v>0.18721083557688406</v>
      </c>
      <c r="Q3">
        <v>0.12370508698510552</v>
      </c>
      <c r="R3">
        <v>3.4401221850102123E-2</v>
      </c>
    </row>
    <row r="4" spans="1:18" x14ac:dyDescent="0.3">
      <c r="A4" s="1" t="s">
        <v>28</v>
      </c>
      <c r="B4" s="1" t="s">
        <v>31</v>
      </c>
      <c r="C4" s="2">
        <f>'1. Extracted raw Corpus Data'!D4/'1. Extracted raw Corpus Data'!C4</f>
        <v>0.92307692307692313</v>
      </c>
      <c r="D4" s="2">
        <f>'1. Extracted raw Corpus Data'!E4/'1. Extracted raw Corpus Data'!C4</f>
        <v>0.80769230769230771</v>
      </c>
      <c r="E4" s="2">
        <f>'1. Extracted raw Corpus Data'!F4/'1. Extracted raw Corpus Data'!C4</f>
        <v>7.6923076923076927E-2</v>
      </c>
      <c r="F4" s="2">
        <f>'1. Extracted raw Corpus Data'!G4/'1. Extracted raw Corpus Data'!C4</f>
        <v>0.23076923076923078</v>
      </c>
      <c r="G4" s="2">
        <f>('1. Extracted raw Corpus Data'!H4+'1. Extracted raw Corpus Data'!I4)/'1. Extracted raw Corpus Data'!C4</f>
        <v>0</v>
      </c>
      <c r="H4" s="2">
        <f>'1. Extracted raw Corpus Data'!J4/'1. Extracted raw Corpus Data'!C4</f>
        <v>0</v>
      </c>
      <c r="I4" s="19">
        <f t="shared" si="0"/>
        <v>0.43157371731308469</v>
      </c>
      <c r="J4" s="2" t="s">
        <v>240</v>
      </c>
    </row>
    <row r="5" spans="1:18" x14ac:dyDescent="0.3">
      <c r="A5" s="1" t="s">
        <v>28</v>
      </c>
      <c r="B5" s="1" t="s">
        <v>32</v>
      </c>
      <c r="C5" s="2">
        <f>'1. Extracted raw Corpus Data'!D5/'1. Extracted raw Corpus Data'!C5</f>
        <v>0.85098456625864827</v>
      </c>
      <c r="D5" s="2">
        <f>'1. Extracted raw Corpus Data'!E5/'1. Extracted raw Corpus Data'!C5</f>
        <v>0.70941990420436407</v>
      </c>
      <c r="E5" s="2">
        <f>'1. Extracted raw Corpus Data'!F5/'1. Extracted raw Corpus Data'!C5</f>
        <v>4.4704630122405532E-2</v>
      </c>
      <c r="F5" s="2">
        <f>'1. Extracted raw Corpus Data'!G5/'1. Extracted raw Corpus Data'!C5</f>
        <v>0.11708355508249069</v>
      </c>
      <c r="G5" s="2">
        <f>('1. Extracted raw Corpus Data'!H5+'1. Extracted raw Corpus Data'!I5)/'1. Extracted raw Corpus Data'!C5</f>
        <v>1.5965939329430547E-2</v>
      </c>
      <c r="H5" s="2">
        <f>'1. Extracted raw Corpus Data'!J5/'1. Extracted raw Corpus Data'!C5</f>
        <v>0</v>
      </c>
      <c r="I5" s="19">
        <f t="shared" si="0"/>
        <v>0.31688860745105263</v>
      </c>
      <c r="J5" s="2" t="s">
        <v>240</v>
      </c>
    </row>
    <row r="6" spans="1:18" x14ac:dyDescent="0.3">
      <c r="A6" s="1" t="s">
        <v>28</v>
      </c>
      <c r="B6" s="1" t="s">
        <v>33</v>
      </c>
      <c r="C6" s="2">
        <f>'1. Extracted raw Corpus Data'!D6/'1. Extracted raw Corpus Data'!C6</f>
        <v>0.36326194398682043</v>
      </c>
      <c r="D6" s="2">
        <f>'1. Extracted raw Corpus Data'!E6/'1. Extracted raw Corpus Data'!C6</f>
        <v>0</v>
      </c>
      <c r="E6" s="2">
        <f>'1. Extracted raw Corpus Data'!F6/'1. Extracted raw Corpus Data'!C6</f>
        <v>3.6243822075782535E-2</v>
      </c>
      <c r="F6" s="2">
        <f>'1. Extracted raw Corpus Data'!G6/'1. Extracted raw Corpus Data'!C6</f>
        <v>0.29159802306425042</v>
      </c>
      <c r="G6" s="2">
        <f>('1. Extracted raw Corpus Data'!H6+'1. Extracted raw Corpus Data'!I6)/'1. Extracted raw Corpus Data'!C6</f>
        <v>0.32701812191103791</v>
      </c>
      <c r="H6" s="2">
        <f>'1. Extracted raw Corpus Data'!J6/'1. Extracted raw Corpus Data'!C6</f>
        <v>7.4135090609555188E-3</v>
      </c>
      <c r="I6" s="19">
        <f t="shared" si="0"/>
        <v>0.62582380493358347</v>
      </c>
      <c r="J6" s="2" t="s">
        <v>238</v>
      </c>
    </row>
    <row r="7" spans="1:18" x14ac:dyDescent="0.3">
      <c r="A7" s="1" t="s">
        <v>28</v>
      </c>
      <c r="B7" s="1" t="s">
        <v>34</v>
      </c>
      <c r="C7" s="2">
        <f>'1. Extracted raw Corpus Data'!D7/'1. Extracted raw Corpus Data'!C7</f>
        <v>0.71679707876890975</v>
      </c>
      <c r="D7" s="2">
        <f>'1. Extracted raw Corpus Data'!E7/'1. Extracted raw Corpus Data'!C7</f>
        <v>0</v>
      </c>
      <c r="E7" s="2">
        <f>'1. Extracted raw Corpus Data'!F7/'1. Extracted raw Corpus Data'!C7</f>
        <v>2.8116849243609809E-2</v>
      </c>
      <c r="F7" s="2">
        <f>'1. Extracted raw Corpus Data'!G7/'1. Extracted raw Corpus Data'!C7</f>
        <v>8.6697965571205002E-2</v>
      </c>
      <c r="G7" s="2">
        <f>('1. Extracted raw Corpus Data'!H7+'1. Extracted raw Corpus Data'!I7)/'1. Extracted raw Corpus Data'!C7</f>
        <v>6.8805425143453308E-2</v>
      </c>
      <c r="H7" s="2">
        <f>'1. Extracted raw Corpus Data'!J7/'1. Extracted raw Corpus Data'!C7</f>
        <v>0</v>
      </c>
      <c r="I7" s="19">
        <f t="shared" si="0"/>
        <v>0.52877997856629588</v>
      </c>
      <c r="J7" s="2" t="s">
        <v>238</v>
      </c>
    </row>
    <row r="8" spans="1:18" x14ac:dyDescent="0.3">
      <c r="A8" s="1" t="s">
        <v>28</v>
      </c>
      <c r="B8" s="1" t="s">
        <v>35</v>
      </c>
      <c r="C8" s="2">
        <f>'1. Extracted raw Corpus Data'!D8/'1. Extracted raw Corpus Data'!C8</f>
        <v>0.6510510510510511</v>
      </c>
      <c r="D8" s="2">
        <f>'1. Extracted raw Corpus Data'!E8/'1. Extracted raw Corpus Data'!C8</f>
        <v>6.0060060060060057E-4</v>
      </c>
      <c r="E8" s="2">
        <f>'1. Extracted raw Corpus Data'!F8/'1. Extracted raw Corpus Data'!C8</f>
        <v>3.123123123123123E-2</v>
      </c>
      <c r="F8" s="2">
        <f>'1. Extracted raw Corpus Data'!G8/'1. Extracted raw Corpus Data'!C8</f>
        <v>0.17477477477477477</v>
      </c>
      <c r="G8" s="2">
        <f>('1. Extracted raw Corpus Data'!H8+'1. Extracted raw Corpus Data'!I8)/'1. Extracted raw Corpus Data'!C8</f>
        <v>0.18318318318318319</v>
      </c>
      <c r="H8" s="2">
        <f>'1. Extracted raw Corpus Data'!J8/'1. Extracted raw Corpus Data'!C8</f>
        <v>1.9219219219219218E-2</v>
      </c>
      <c r="I8" s="19">
        <f t="shared" si="0"/>
        <v>0.51312642290520427</v>
      </c>
      <c r="J8" s="2" t="s">
        <v>238</v>
      </c>
    </row>
    <row r="9" spans="1:18" x14ac:dyDescent="0.3">
      <c r="A9" s="1" t="s">
        <v>28</v>
      </c>
      <c r="B9" s="1" t="s">
        <v>36</v>
      </c>
      <c r="C9" s="2">
        <f>'1. Extracted raw Corpus Data'!D9/'1. Extracted raw Corpus Data'!C9</f>
        <v>0.92796276405298961</v>
      </c>
      <c r="D9" s="2">
        <f>'1. Extracted raw Corpus Data'!E9/'1. Extracted raw Corpus Data'!C9</f>
        <v>7.1607590404582891E-4</v>
      </c>
      <c r="E9" s="2">
        <f>'1. Extracted raw Corpus Data'!F9/'1. Extracted raw Corpus Data'!C9</f>
        <v>2.6279985678481919E-2</v>
      </c>
      <c r="F9" s="2">
        <f>'1. Extracted raw Corpus Data'!G9/'1. Extracted raw Corpus Data'!C9</f>
        <v>0.11077694235588972</v>
      </c>
      <c r="G9" s="2">
        <f>('1. Extracted raw Corpus Data'!H9+'1. Extracted raw Corpus Data'!I9)/'1. Extracted raw Corpus Data'!C9</f>
        <v>3.7307554600787683E-2</v>
      </c>
      <c r="H9" s="2">
        <f>'1. Extracted raw Corpus Data'!J9/'1. Extracted raw Corpus Data'!C9</f>
        <v>0</v>
      </c>
      <c r="I9" s="19">
        <f t="shared" si="0"/>
        <v>0.5953491578826996</v>
      </c>
      <c r="J9" s="2" t="s">
        <v>238</v>
      </c>
    </row>
    <row r="10" spans="1:18" x14ac:dyDescent="0.3">
      <c r="A10" s="1" t="s">
        <v>28</v>
      </c>
      <c r="B10" s="1" t="s">
        <v>37</v>
      </c>
      <c r="C10" s="2">
        <f>'1. Extracted raw Corpus Data'!D10/'1. Extracted raw Corpus Data'!C10</f>
        <v>0.71455938697318011</v>
      </c>
      <c r="D10" s="2">
        <f>'1. Extracted raw Corpus Data'!E10/'1. Extracted raw Corpus Data'!C10</f>
        <v>0</v>
      </c>
      <c r="E10" s="2">
        <f>'1. Extracted raw Corpus Data'!F10/'1. Extracted raw Corpus Data'!C10</f>
        <v>9.3869731800766285E-2</v>
      </c>
      <c r="F10" s="2">
        <f>'1. Extracted raw Corpus Data'!G10/'1. Extracted raw Corpus Data'!C10</f>
        <v>0.13601532567049809</v>
      </c>
      <c r="G10" s="2">
        <f>('1. Extracted raw Corpus Data'!H10+'1. Extracted raw Corpus Data'!I10)/'1. Extracted raw Corpus Data'!C10</f>
        <v>0.15517241379310345</v>
      </c>
      <c r="H10" s="2">
        <f>'1. Extracted raw Corpus Data'!J10/'1. Extracted raw Corpus Data'!C10</f>
        <v>0</v>
      </c>
      <c r="I10" s="19">
        <f t="shared" si="0"/>
        <v>0.52182350466758431</v>
      </c>
      <c r="J10" s="2" t="s">
        <v>238</v>
      </c>
    </row>
    <row r="11" spans="1:18" x14ac:dyDescent="0.3">
      <c r="A11" s="1" t="s">
        <v>28</v>
      </c>
      <c r="B11" s="1" t="s">
        <v>38</v>
      </c>
      <c r="C11" s="2">
        <f>'1. Extracted raw Corpus Data'!D11/'1. Extracted raw Corpus Data'!C11</f>
        <v>0.73122529644268774</v>
      </c>
      <c r="D11" s="2">
        <f>'1. Extracted raw Corpus Data'!E11/'1. Extracted raw Corpus Data'!C11</f>
        <v>0.6324110671936759</v>
      </c>
      <c r="E11" s="2">
        <f>'1. Extracted raw Corpus Data'!F11/'1. Extracted raw Corpus Data'!C11</f>
        <v>3.1620553359683792E-2</v>
      </c>
      <c r="F11" s="2">
        <f>'1. Extracted raw Corpus Data'!G11/'1. Extracted raw Corpus Data'!C11</f>
        <v>0.2608695652173913</v>
      </c>
      <c r="G11" s="2">
        <f>('1. Extracted raw Corpus Data'!H11+'1. Extracted raw Corpus Data'!I11)/'1. Extracted raw Corpus Data'!C11</f>
        <v>3.9525691699604744E-2</v>
      </c>
      <c r="H11" s="2">
        <f>'1. Extracted raw Corpus Data'!J11/'1. Extracted raw Corpus Data'!C11</f>
        <v>0</v>
      </c>
      <c r="I11" s="19">
        <f t="shared" si="0"/>
        <v>0.19092214276218639</v>
      </c>
      <c r="J11" s="2" t="s">
        <v>241</v>
      </c>
    </row>
    <row r="12" spans="1:18" x14ac:dyDescent="0.3">
      <c r="A12" s="1" t="s">
        <v>28</v>
      </c>
      <c r="B12" s="1" t="s">
        <v>39</v>
      </c>
      <c r="C12" s="2">
        <f>'1. Extracted raw Corpus Data'!D12/'1. Extracted raw Corpus Data'!C12</f>
        <v>0.36776859504132231</v>
      </c>
      <c r="D12" s="2">
        <f>'1. Extracted raw Corpus Data'!E12/'1. Extracted raw Corpus Data'!C12</f>
        <v>0.31508264462809915</v>
      </c>
      <c r="E12" s="2">
        <f>'1. Extracted raw Corpus Data'!F12/'1. Extracted raw Corpus Data'!C12</f>
        <v>1.1363636363636364E-2</v>
      </c>
      <c r="F12" s="2">
        <f>'1. Extracted raw Corpus Data'!G12/'1. Extracted raw Corpus Data'!C12</f>
        <v>0.10640495867768596</v>
      </c>
      <c r="G12" s="2">
        <f>('1. Extracted raw Corpus Data'!H12+'1. Extracted raw Corpus Data'!I12)/'1. Extracted raw Corpus Data'!C12</f>
        <v>0.19421487603305784</v>
      </c>
      <c r="H12" s="2">
        <f>'1. Extracted raw Corpus Data'!J12/'1. Extracted raw Corpus Data'!C12</f>
        <v>7.8512396694214878E-2</v>
      </c>
      <c r="I12" s="19">
        <f t="shared" si="0"/>
        <v>0.35859556058755276</v>
      </c>
      <c r="J12" s="2" t="s">
        <v>240</v>
      </c>
    </row>
    <row r="13" spans="1:18" x14ac:dyDescent="0.3">
      <c r="A13" s="1" t="s">
        <v>28</v>
      </c>
      <c r="B13" s="1" t="s">
        <v>40</v>
      </c>
      <c r="C13" s="2">
        <f>'1. Extracted raw Corpus Data'!D13/'1. Extracted raw Corpus Data'!C13</f>
        <v>0.82335497315059714</v>
      </c>
      <c r="D13" s="2">
        <f>'1. Extracted raw Corpus Data'!E13/'1. Extracted raw Corpus Data'!C13</f>
        <v>0.735433197082632</v>
      </c>
      <c r="E13" s="2">
        <f>'1. Extracted raw Corpus Data'!F13/'1. Extracted raw Corpus Data'!C13</f>
        <v>1.4105954957121103E-2</v>
      </c>
      <c r="F13" s="2">
        <f>'1. Extracted raw Corpus Data'!G13/'1. Extracted raw Corpus Data'!C13</f>
        <v>0.10539392482167187</v>
      </c>
      <c r="G13" s="2">
        <f>('1. Extracted raw Corpus Data'!H13+'1. Extracted raw Corpus Data'!I13)/'1. Extracted raw Corpus Data'!C13</f>
        <v>3.0456039111966017E-2</v>
      </c>
      <c r="H13" s="2">
        <f>'1. Extracted raw Corpus Data'!J13/'1. Extracted raw Corpus Data'!C13</f>
        <v>2.3242766690710908E-3</v>
      </c>
      <c r="I13" s="19">
        <f t="shared" si="0"/>
        <v>0.3166746230820856</v>
      </c>
      <c r="J13" s="2" t="s">
        <v>240</v>
      </c>
    </row>
    <row r="14" spans="1:18" x14ac:dyDescent="0.3">
      <c r="A14" s="1" t="s">
        <v>28</v>
      </c>
      <c r="B14" s="1" t="s">
        <v>41</v>
      </c>
      <c r="C14" s="2">
        <f>'1. Extracted raw Corpus Data'!D14/'1. Extracted raw Corpus Data'!C14</f>
        <v>0.78125</v>
      </c>
      <c r="D14" s="2">
        <f>'1. Extracted raw Corpus Data'!E14/'1. Extracted raw Corpus Data'!C14</f>
        <v>0.75</v>
      </c>
      <c r="E14" s="2">
        <f>'1. Extracted raw Corpus Data'!F14/'1. Extracted raw Corpus Data'!C14</f>
        <v>0</v>
      </c>
      <c r="F14" s="2">
        <f>'1. Extracted raw Corpus Data'!G14/'1. Extracted raw Corpus Data'!C14</f>
        <v>9.375E-2</v>
      </c>
      <c r="G14" s="2">
        <f>('1. Extracted raw Corpus Data'!H14+'1. Extracted raw Corpus Data'!I14)/'1. Extracted raw Corpus Data'!C14</f>
        <v>0</v>
      </c>
      <c r="H14" s="2">
        <f>'1. Extracted raw Corpus Data'!J14/'1. Extracted raw Corpus Data'!C14</f>
        <v>0</v>
      </c>
      <c r="I14" s="19">
        <f t="shared" si="0"/>
        <v>0.32175758380141944</v>
      </c>
      <c r="J14" s="2" t="s">
        <v>240</v>
      </c>
    </row>
    <row r="15" spans="1:18" x14ac:dyDescent="0.3">
      <c r="A15" s="1" t="s">
        <v>28</v>
      </c>
      <c r="B15" s="1" t="s">
        <v>42</v>
      </c>
      <c r="C15" s="2">
        <f>'1. Extracted raw Corpus Data'!D15/'1. Extracted raw Corpus Data'!C15</f>
        <v>0.81361550229474755</v>
      </c>
      <c r="D15" s="2">
        <f>'1. Extracted raw Corpus Data'!E15/'1. Extracted raw Corpus Data'!C15</f>
        <v>0.68893421723610404</v>
      </c>
      <c r="E15" s="2">
        <f>'1. Extracted raw Corpus Data'!F15/'1. Extracted raw Corpus Data'!C15</f>
        <v>3.0851606323304435E-2</v>
      </c>
      <c r="F15" s="2">
        <f>'1. Extracted raw Corpus Data'!G15/'1. Extracted raw Corpus Data'!C15</f>
        <v>0.176185619581846</v>
      </c>
      <c r="G15" s="2">
        <f>('1. Extracted raw Corpus Data'!H15+'1. Extracted raw Corpus Data'!I15)/'1. Extracted raw Corpus Data'!C15</f>
        <v>3.0086690464048955E-2</v>
      </c>
      <c r="H15" s="2">
        <f>'1. Extracted raw Corpus Data'!J15/'1. Extracted raw Corpus Data'!C15</f>
        <v>7.6491585925548189E-4</v>
      </c>
      <c r="I15" s="19">
        <f t="shared" si="0"/>
        <v>0.26647234601531317</v>
      </c>
      <c r="J15" s="2" t="s">
        <v>241</v>
      </c>
    </row>
    <row r="16" spans="1:18" x14ac:dyDescent="0.3">
      <c r="A16" s="1" t="s">
        <v>28</v>
      </c>
      <c r="B16" s="1" t="s">
        <v>43</v>
      </c>
      <c r="C16" s="2">
        <f>'1. Extracted raw Corpus Data'!D16/'1. Extracted raw Corpus Data'!C16</f>
        <v>0.34752358490566038</v>
      </c>
      <c r="D16" s="2">
        <f>'1. Extracted raw Corpus Data'!E16/'1. Extracted raw Corpus Data'!C16</f>
        <v>2.0047169811320755E-3</v>
      </c>
      <c r="E16" s="2">
        <f>'1. Extracted raw Corpus Data'!F16/'1. Extracted raw Corpus Data'!C16</f>
        <v>2.4174528301886794E-2</v>
      </c>
      <c r="F16" s="2">
        <f>'1. Extracted raw Corpus Data'!G16/'1. Extracted raw Corpus Data'!C16</f>
        <v>0.43443396226415093</v>
      </c>
      <c r="G16" s="2">
        <f>('1. Extracted raw Corpus Data'!H16+'1. Extracted raw Corpus Data'!I16)/'1. Extracted raw Corpus Data'!C16</f>
        <v>0.31509433962264149</v>
      </c>
      <c r="H16" s="2">
        <f>'1. Extracted raw Corpus Data'!J16/'1. Extracted raw Corpus Data'!C16</f>
        <v>5.2358490566037738E-2</v>
      </c>
      <c r="I16" s="19">
        <f t="shared" si="0"/>
        <v>0.66640282599563516</v>
      </c>
      <c r="J16" s="2" t="s">
        <v>238</v>
      </c>
    </row>
    <row r="17" spans="1:11" x14ac:dyDescent="0.3">
      <c r="A17" s="1" t="s">
        <v>28</v>
      </c>
      <c r="B17" s="1" t="s">
        <v>44</v>
      </c>
      <c r="C17" s="2">
        <f>'1. Extracted raw Corpus Data'!D17/'1. Extracted raw Corpus Data'!C17</f>
        <v>0.57422384555178707</v>
      </c>
      <c r="D17" s="2">
        <f>'1. Extracted raw Corpus Data'!E17/'1. Extracted raw Corpus Data'!C17</f>
        <v>0.50195669188625103</v>
      </c>
      <c r="E17" s="2">
        <f>'1. Extracted raw Corpus Data'!F17/'1. Extracted raw Corpus Data'!C17</f>
        <v>2.6611009653013305E-2</v>
      </c>
      <c r="F17" s="2">
        <f>'1. Extracted raw Corpus Data'!G17/'1. Extracted raw Corpus Data'!C17</f>
        <v>0.17453691625358728</v>
      </c>
      <c r="G17" s="2">
        <f>('1. Extracted raw Corpus Data'!H17+'1. Extracted raw Corpus Data'!I17)/'1. Extracted raw Corpus Data'!C17</f>
        <v>0.14870858335507436</v>
      </c>
      <c r="H17" s="2">
        <f>'1. Extracted raw Corpus Data'!J17/'1. Extracted raw Corpus Data'!C17</f>
        <v>2.5828332898512916E-2</v>
      </c>
      <c r="I17" s="19">
        <f t="shared" si="0"/>
        <v>7.7629370810124443E-2</v>
      </c>
      <c r="J17" s="2" t="s">
        <v>241</v>
      </c>
    </row>
    <row r="18" spans="1:11" x14ac:dyDescent="0.3">
      <c r="A18" s="1" t="s">
        <v>28</v>
      </c>
      <c r="B18" s="1" t="s">
        <v>45</v>
      </c>
      <c r="C18" s="2">
        <f>'1. Extracted raw Corpus Data'!D18/'1. Extracted raw Corpus Data'!C18</f>
        <v>0.31071428571428572</v>
      </c>
      <c r="D18" s="2">
        <f>'1. Extracted raw Corpus Data'!E18/'1. Extracted raw Corpus Data'!C18</f>
        <v>0.17321428571428571</v>
      </c>
      <c r="E18" s="2">
        <f>'1. Extracted raw Corpus Data'!F18/'1. Extracted raw Corpus Data'!C18</f>
        <v>1.2500000000000001E-2</v>
      </c>
      <c r="F18" s="2">
        <f>'1. Extracted raw Corpus Data'!G18/'1. Extracted raw Corpus Data'!C18</f>
        <v>0.12142857142857143</v>
      </c>
      <c r="G18" s="2">
        <f>('1. Extracted raw Corpus Data'!H18+'1. Extracted raw Corpus Data'!I18)/'1. Extracted raw Corpus Data'!C18</f>
        <v>7.857142857142857E-2</v>
      </c>
      <c r="H18" s="2">
        <f>'1. Extracted raw Corpus Data'!J18/'1. Extracted raw Corpus Data'!C18</f>
        <v>0</v>
      </c>
      <c r="I18" s="19">
        <f t="shared" si="0"/>
        <v>0.48245146341515638</v>
      </c>
      <c r="J18" s="2" t="s">
        <v>238</v>
      </c>
      <c r="K18"/>
    </row>
    <row r="19" spans="1:11" x14ac:dyDescent="0.3">
      <c r="A19" s="1" t="s">
        <v>28</v>
      </c>
      <c r="B19" s="1" t="s">
        <v>46</v>
      </c>
      <c r="C19" s="2">
        <f>'1. Extracted raw Corpus Data'!D19/'1. Extracted raw Corpus Data'!C19</f>
        <v>0.78736306729264471</v>
      </c>
      <c r="D19" s="2">
        <f>'1. Extracted raw Corpus Data'!E19/'1. Extracted raw Corpus Data'!C19</f>
        <v>0.72192879499217533</v>
      </c>
      <c r="E19" s="2">
        <f>'1. Extracted raw Corpus Data'!F19/'1. Extracted raw Corpus Data'!C19</f>
        <v>1.1541471048513302E-2</v>
      </c>
      <c r="F19" s="2">
        <f>'1. Extracted raw Corpus Data'!G19/'1. Extracted raw Corpus Data'!C19</f>
        <v>9.467918622848201E-2</v>
      </c>
      <c r="G19" s="2">
        <f>('1. Extracted raw Corpus Data'!H19+'1. Extracted raw Corpus Data'!I19)/'1. Extracted raw Corpus Data'!C19</f>
        <v>1.1052425665101721E-2</v>
      </c>
      <c r="H19" s="2">
        <f>'1. Extracted raw Corpus Data'!J19/'1. Extracted raw Corpus Data'!C19</f>
        <v>2.9342723004694836E-4</v>
      </c>
      <c r="I19" s="19">
        <f t="shared" si="0"/>
        <v>0.29816700706750487</v>
      </c>
      <c r="J19" s="2" t="s">
        <v>240</v>
      </c>
    </row>
    <row r="20" spans="1:11" x14ac:dyDescent="0.3">
      <c r="A20" s="1" t="s">
        <v>28</v>
      </c>
      <c r="B20" s="1" t="s">
        <v>47</v>
      </c>
      <c r="C20" s="2">
        <f>'1. Extracted raw Corpus Data'!D20/'1. Extracted raw Corpus Data'!C20</f>
        <v>0.74311926605504586</v>
      </c>
      <c r="D20" s="2">
        <f>'1. Extracted raw Corpus Data'!E20/'1. Extracted raw Corpus Data'!C20</f>
        <v>0.57308868501529053</v>
      </c>
      <c r="E20" s="2">
        <f>'1. Extracted raw Corpus Data'!F20/'1. Extracted raw Corpus Data'!C20</f>
        <v>3.1192660550458717E-2</v>
      </c>
      <c r="F20" s="2">
        <f>'1. Extracted raw Corpus Data'!G20/'1. Extracted raw Corpus Data'!C20</f>
        <v>0.12538226299694188</v>
      </c>
      <c r="G20" s="2">
        <f>('1. Extracted raw Corpus Data'!H20+'1. Extracted raw Corpus Data'!I20)/'1. Extracted raw Corpus Data'!C20</f>
        <v>0.10581039755351682</v>
      </c>
      <c r="H20" s="2">
        <f>'1. Extracted raw Corpus Data'!J20/'1. Extracted raw Corpus Data'!C20</f>
        <v>1.834862385321101E-3</v>
      </c>
      <c r="I20" s="19">
        <f t="shared" si="0"/>
        <v>0.13837548661888663</v>
      </c>
      <c r="J20" s="2" t="s">
        <v>241</v>
      </c>
    </row>
    <row r="21" spans="1:11" x14ac:dyDescent="0.3">
      <c r="A21" s="1" t="s">
        <v>28</v>
      </c>
      <c r="B21" s="1" t="s">
        <v>48</v>
      </c>
      <c r="C21" s="2">
        <f>'1. Extracted raw Corpus Data'!D21/'1. Extracted raw Corpus Data'!C21</f>
        <v>0.61520439970615681</v>
      </c>
      <c r="D21" s="2">
        <f>'1. Extracted raw Corpus Data'!E21/'1. Extracted raw Corpus Data'!C21</f>
        <v>3.9708539321381066E-5</v>
      </c>
      <c r="E21" s="2">
        <f>'1. Extracted raw Corpus Data'!F21/'1. Extracted raw Corpus Data'!C21</f>
        <v>5.2177020668294716E-2</v>
      </c>
      <c r="F21" s="2">
        <f>'1. Extracted raw Corpus Data'!G21/'1. Extracted raw Corpus Data'!C21</f>
        <v>0.22639823694085412</v>
      </c>
      <c r="G21" s="2">
        <f>('1. Extracted raw Corpus Data'!H21+'1. Extracted raw Corpus Data'!I21)/'1. Extracted raw Corpus Data'!C21</f>
        <v>0.22866162368217285</v>
      </c>
      <c r="H21" s="2">
        <f>'1. Extracted raw Corpus Data'!J21/'1. Extracted raw Corpus Data'!C21</f>
        <v>3.9708539321381066E-5</v>
      </c>
      <c r="I21" s="19">
        <f t="shared" si="0"/>
        <v>0.52388548891629982</v>
      </c>
      <c r="J21" s="2" t="s">
        <v>238</v>
      </c>
    </row>
    <row r="22" spans="1:11" x14ac:dyDescent="0.3">
      <c r="A22" s="1" t="s">
        <v>28</v>
      </c>
      <c r="B22" s="1" t="s">
        <v>49</v>
      </c>
      <c r="C22" s="2">
        <f>'1. Extracted raw Corpus Data'!D22/'1. Extracted raw Corpus Data'!C22</f>
        <v>0.50573728378146943</v>
      </c>
      <c r="D22" s="2">
        <f>'1. Extracted raw Corpus Data'!E22/'1. Extracted raw Corpus Data'!C22</f>
        <v>0.39681452303476622</v>
      </c>
      <c r="E22" s="2">
        <f>'1. Extracted raw Corpus Data'!F22/'1. Extracted raw Corpus Data'!C22</f>
        <v>2.3805446138037336E-2</v>
      </c>
      <c r="F22" s="2">
        <f>'1. Extracted raw Corpus Data'!G22/'1. Extracted raw Corpus Data'!C22</f>
        <v>0.20928241137181025</v>
      </c>
      <c r="G22" s="2">
        <f>('1. Extracted raw Corpus Data'!H22+'1. Extracted raw Corpus Data'!I22)/'1. Extracted raw Corpus Data'!C22</f>
        <v>9.2995375920534334E-2</v>
      </c>
      <c r="H22" s="2">
        <f>'1. Extracted raw Corpus Data'!J22/'1. Extracted raw Corpus Data'!C22</f>
        <v>2.1236513101558486E-2</v>
      </c>
      <c r="I22" s="19">
        <f t="shared" si="0"/>
        <v>0.18386723765740901</v>
      </c>
      <c r="J22" s="2" t="s">
        <v>241</v>
      </c>
    </row>
    <row r="23" spans="1:11" x14ac:dyDescent="0.3">
      <c r="A23" s="1" t="s">
        <v>28</v>
      </c>
      <c r="B23" s="1" t="s">
        <v>50</v>
      </c>
      <c r="C23" s="2">
        <f>'1. Extracted raw Corpus Data'!D23/'1. Extracted raw Corpus Data'!C23</f>
        <v>0.67105263157894735</v>
      </c>
      <c r="D23" s="2">
        <f>'1. Extracted raw Corpus Data'!E23/'1. Extracted raw Corpus Data'!C23</f>
        <v>0</v>
      </c>
      <c r="E23" s="2">
        <f>'1. Extracted raw Corpus Data'!F23/'1. Extracted raw Corpus Data'!C23</f>
        <v>9.8684210526315791E-2</v>
      </c>
      <c r="F23" s="2">
        <f>'1. Extracted raw Corpus Data'!G23/'1. Extracted raw Corpus Data'!C23</f>
        <v>0.17105263157894737</v>
      </c>
      <c r="G23" s="2">
        <f>('1. Extracted raw Corpus Data'!H23+'1. Extracted raw Corpus Data'!I23)/'1. Extracted raw Corpus Data'!C23</f>
        <v>9.2105263157894732E-2</v>
      </c>
      <c r="H23" s="2">
        <f>'1. Extracted raw Corpus Data'!J23/'1. Extracted raw Corpus Data'!C23</f>
        <v>0</v>
      </c>
      <c r="I23" s="19">
        <f t="shared" si="0"/>
        <v>0.51597393805308633</v>
      </c>
      <c r="J23" s="2" t="s">
        <v>238</v>
      </c>
    </row>
    <row r="24" spans="1:11" x14ac:dyDescent="0.3">
      <c r="A24" s="1" t="s">
        <v>28</v>
      </c>
      <c r="B24" s="1" t="s">
        <v>51</v>
      </c>
      <c r="C24" s="2">
        <f>'1. Extracted raw Corpus Data'!D24/'1. Extracted raw Corpus Data'!C24</f>
        <v>0.66879809255445977</v>
      </c>
      <c r="D24" s="2">
        <f>'1. Extracted raw Corpus Data'!E24/'1. Extracted raw Corpus Data'!C24</f>
        <v>0.54763194971279938</v>
      </c>
      <c r="E24" s="2">
        <f>'1. Extracted raw Corpus Data'!F24/'1. Extracted raw Corpus Data'!C24</f>
        <v>1.8532567465048229E-2</v>
      </c>
      <c r="F24" s="2">
        <f>'1. Extracted raw Corpus Data'!G24/'1. Extracted raw Corpus Data'!C24</f>
        <v>0.11152053755283407</v>
      </c>
      <c r="G24" s="2">
        <f>('1. Extracted raw Corpus Data'!H24+'1. Extracted raw Corpus Data'!I24)/'1. Extracted raw Corpus Data'!C24</f>
        <v>0.14219139481955131</v>
      </c>
      <c r="H24" s="2">
        <f>'1. Extracted raw Corpus Data'!J24/'1. Extracted raw Corpus Data'!C24</f>
        <v>0</v>
      </c>
      <c r="I24" s="19">
        <f t="shared" si="0"/>
        <v>9.9232987314270812E-2</v>
      </c>
      <c r="J24" s="2" t="s">
        <v>241</v>
      </c>
    </row>
    <row r="25" spans="1:11" x14ac:dyDescent="0.3">
      <c r="A25" s="1" t="s">
        <v>28</v>
      </c>
      <c r="B25" s="1" t="s">
        <v>52</v>
      </c>
      <c r="C25" s="2">
        <f>'1. Extracted raw Corpus Data'!D25/'1. Extracted raw Corpus Data'!C25</f>
        <v>0.84149855907780979</v>
      </c>
      <c r="D25" s="2">
        <f>'1. Extracted raw Corpus Data'!E25/'1. Extracted raw Corpus Data'!C25</f>
        <v>0.76368876080691639</v>
      </c>
      <c r="E25" s="2">
        <f>'1. Extracted raw Corpus Data'!F25/'1. Extracted raw Corpus Data'!C25</f>
        <v>3.4582132564841501E-2</v>
      </c>
      <c r="F25" s="2">
        <f>'1. Extracted raw Corpus Data'!G25/'1. Extracted raw Corpus Data'!C25</f>
        <v>0.14697406340057637</v>
      </c>
      <c r="G25" s="2">
        <f>('1. Extracted raw Corpus Data'!H25+'1. Extracted raw Corpus Data'!I25)/'1. Extracted raw Corpus Data'!C25</f>
        <v>2.0172910662824207E-2</v>
      </c>
      <c r="H25" s="2">
        <f>'1. Extracted raw Corpus Data'!J25/'1. Extracted raw Corpus Data'!C25</f>
        <v>0</v>
      </c>
      <c r="I25" s="19">
        <f t="shared" si="0"/>
        <v>0.34213749462095311</v>
      </c>
      <c r="J25" s="2" t="s">
        <v>240</v>
      </c>
    </row>
    <row r="26" spans="1:11" x14ac:dyDescent="0.3">
      <c r="A26" s="1" t="s">
        <v>28</v>
      </c>
      <c r="B26" s="1" t="s">
        <v>53</v>
      </c>
      <c r="C26" s="2">
        <f>'1. Extracted raw Corpus Data'!D26/'1. Extracted raw Corpus Data'!C26</f>
        <v>0.74738415545590431</v>
      </c>
      <c r="D26" s="2">
        <f>'1. Extracted raw Corpus Data'!E26/'1. Extracted raw Corpus Data'!C26</f>
        <v>0.56502242152466364</v>
      </c>
      <c r="E26" s="2">
        <f>'1. Extracted raw Corpus Data'!F26/'1. Extracted raw Corpus Data'!C26</f>
        <v>4.9327354260089683E-2</v>
      </c>
      <c r="F26" s="2">
        <f>'1. Extracted raw Corpus Data'!G26/'1. Extracted raw Corpus Data'!C26</f>
        <v>0.15545590433482809</v>
      </c>
      <c r="G26" s="2">
        <f>('1. Extracted raw Corpus Data'!H26+'1. Extracted raw Corpus Data'!I26)/'1. Extracted raw Corpus Data'!C26</f>
        <v>3.2884902840059793E-2</v>
      </c>
      <c r="H26" s="2">
        <f>'1. Extracted raw Corpus Data'!J26/'1. Extracted raw Corpus Data'!C26</f>
        <v>1.6442451420029897E-2</v>
      </c>
      <c r="I26" s="19">
        <f t="shared" si="0"/>
        <v>0.15287930846122891</v>
      </c>
      <c r="J26" s="2" t="s">
        <v>241</v>
      </c>
    </row>
    <row r="27" spans="1:11" x14ac:dyDescent="0.3">
      <c r="A27" s="1" t="s">
        <v>28</v>
      </c>
      <c r="B27" s="1" t="s">
        <v>54</v>
      </c>
      <c r="C27" s="2">
        <f>'1. Extracted raw Corpus Data'!D27/'1. Extracted raw Corpus Data'!C27</f>
        <v>0.60321715817694366</v>
      </c>
      <c r="D27" s="2">
        <f>'1. Extracted raw Corpus Data'!E27/'1. Extracted raw Corpus Data'!C27</f>
        <v>0</v>
      </c>
      <c r="E27" s="2">
        <f>'1. Extracted raw Corpus Data'!F27/'1. Extracted raw Corpus Data'!C27</f>
        <v>1.876675603217158E-2</v>
      </c>
      <c r="F27" s="2">
        <f>'1. Extracted raw Corpus Data'!G27/'1. Extracted raw Corpus Data'!C27</f>
        <v>0.22788203753351208</v>
      </c>
      <c r="G27" s="2">
        <f>('1. Extracted raw Corpus Data'!H27+'1. Extracted raw Corpus Data'!I27)/'1. Extracted raw Corpus Data'!C27</f>
        <v>5.6300268096514748E-2</v>
      </c>
      <c r="H27" s="2">
        <f>'1. Extracted raw Corpus Data'!J27/'1. Extracted raw Corpus Data'!C27</f>
        <v>5.3619302949061663E-3</v>
      </c>
      <c r="I27" s="19">
        <f t="shared" si="0"/>
        <v>0.51871587117978313</v>
      </c>
      <c r="J27" s="2" t="s">
        <v>238</v>
      </c>
    </row>
    <row r="28" spans="1:11" x14ac:dyDescent="0.3">
      <c r="A28" s="1" t="s">
        <v>28</v>
      </c>
      <c r="B28" s="1" t="s">
        <v>55</v>
      </c>
      <c r="C28" s="2">
        <f>'1. Extracted raw Corpus Data'!D28/'1. Extracted raw Corpus Data'!C28</f>
        <v>0.36866745441763765</v>
      </c>
      <c r="D28" s="2">
        <f>'1. Extracted raw Corpus Data'!E28/'1. Extracted raw Corpus Data'!C28</f>
        <v>4.4871890751903313E-5</v>
      </c>
      <c r="E28" s="2">
        <f>'1. Extracted raw Corpus Data'!F28/'1. Extracted raw Corpus Data'!C28</f>
        <v>7.8974527723349834E-3</v>
      </c>
      <c r="F28" s="2">
        <f>'1. Extracted raw Corpus Data'!G28/'1. Extracted raw Corpus Data'!C28</f>
        <v>0.30112030153910585</v>
      </c>
      <c r="G28" s="2">
        <f>('1. Extracted raw Corpus Data'!H28+'1. Extracted raw Corpus Data'!I28)/'1. Extracted raw Corpus Data'!C28</f>
        <v>0.37653499259613804</v>
      </c>
      <c r="H28" s="2">
        <f>'1. Extracted raw Corpus Data'!J28/'1. Extracted raw Corpus Data'!C28</f>
        <v>5.9829187669204422E-5</v>
      </c>
      <c r="I28" s="19">
        <f t="shared" si="0"/>
        <v>0.64408157196758731</v>
      </c>
      <c r="J28" s="2" t="s">
        <v>238</v>
      </c>
    </row>
    <row r="29" spans="1:11" x14ac:dyDescent="0.3">
      <c r="A29" s="1" t="s">
        <v>28</v>
      </c>
      <c r="B29" s="1" t="s">
        <v>56</v>
      </c>
      <c r="C29" s="2">
        <f>'1. Extracted raw Corpus Data'!D29/'1. Extracted raw Corpus Data'!C29</f>
        <v>0.6754366769348169</v>
      </c>
      <c r="D29" s="2">
        <f>'1. Extracted raw Corpus Data'!E29/'1. Extracted raw Corpus Data'!C29</f>
        <v>0.57104942739632258</v>
      </c>
      <c r="E29" s="2">
        <f>'1. Extracted raw Corpus Data'!F29/'1. Extracted raw Corpus Data'!C29</f>
        <v>2.1321841982706863E-4</v>
      </c>
      <c r="F29" s="2">
        <f>'1. Extracted raw Corpus Data'!G29/'1. Extracted raw Corpus Data'!C29</f>
        <v>4.449531761128038E-2</v>
      </c>
      <c r="G29" s="2">
        <f>('1. Extracted raw Corpus Data'!H29+'1. Extracted raw Corpus Data'!I29)/'1. Extracted raw Corpus Data'!C29</f>
        <v>3.6471571812524898E-4</v>
      </c>
      <c r="H29" s="2">
        <f>'1. Extracted raw Corpus Data'!J29/'1. Extracted raw Corpus Data'!C29</f>
        <v>5.611011048080754E-6</v>
      </c>
      <c r="I29" s="19">
        <f t="shared" si="0"/>
        <v>0.2079487149677362</v>
      </c>
      <c r="J29" s="2" t="s">
        <v>241</v>
      </c>
    </row>
    <row r="30" spans="1:11" x14ac:dyDescent="0.3">
      <c r="A30" s="1" t="s">
        <v>28</v>
      </c>
      <c r="B30" s="1" t="s">
        <v>57</v>
      </c>
      <c r="C30" s="2">
        <f>'1. Extracted raw Corpus Data'!D30/'1. Extracted raw Corpus Data'!C30</f>
        <v>0.75862068965517238</v>
      </c>
      <c r="D30" s="2">
        <f>'1. Extracted raw Corpus Data'!E30/'1. Extracted raw Corpus Data'!C30</f>
        <v>0.75862068965517238</v>
      </c>
      <c r="E30" s="2">
        <f>'1. Extracted raw Corpus Data'!F30/'1. Extracted raw Corpus Data'!C30</f>
        <v>6.8965517241379309E-2</v>
      </c>
      <c r="F30" s="2">
        <f>'1. Extracted raw Corpus Data'!G30/'1. Extracted raw Corpus Data'!C30</f>
        <v>0.20689655172413793</v>
      </c>
      <c r="G30" s="2">
        <f>('1. Extracted raw Corpus Data'!H30+'1. Extracted raw Corpus Data'!I30)/'1. Extracted raw Corpus Data'!C30</f>
        <v>3.4482758620689655E-2</v>
      </c>
      <c r="H30" s="2">
        <f>'1. Extracted raw Corpus Data'!J30/'1. Extracted raw Corpus Data'!C30</f>
        <v>0.17241379310344829</v>
      </c>
      <c r="I30" s="19">
        <f t="shared" si="0"/>
        <v>0.32125604963508653</v>
      </c>
      <c r="J30" s="2" t="s">
        <v>240</v>
      </c>
    </row>
    <row r="31" spans="1:11" x14ac:dyDescent="0.3">
      <c r="A31" s="1" t="s">
        <v>28</v>
      </c>
      <c r="B31" s="1" t="s">
        <v>58</v>
      </c>
      <c r="C31" s="2">
        <f>'1. Extracted raw Corpus Data'!D31/'1. Extracted raw Corpus Data'!C31</f>
        <v>0.65100671140939592</v>
      </c>
      <c r="D31" s="2">
        <f>'1. Extracted raw Corpus Data'!E31/'1. Extracted raw Corpus Data'!C31</f>
        <v>0.55536912751677847</v>
      </c>
      <c r="E31" s="2">
        <f>'1. Extracted raw Corpus Data'!F31/'1. Extracted raw Corpus Data'!C31</f>
        <v>5.704697986577181E-3</v>
      </c>
      <c r="F31" s="2">
        <f>'1. Extracted raw Corpus Data'!G31/'1. Extracted raw Corpus Data'!C31</f>
        <v>8.0872483221476513E-2</v>
      </c>
      <c r="G31" s="2">
        <f>('1. Extracted raw Corpus Data'!H31+'1. Extracted raw Corpus Data'!I31)/'1. Extracted raw Corpus Data'!C31</f>
        <v>5.0335570469798654E-3</v>
      </c>
      <c r="H31" s="2">
        <f>'1. Extracted raw Corpus Data'!J31/'1. Extracted raw Corpus Data'!C31</f>
        <v>3.355704697986577E-4</v>
      </c>
      <c r="I31" s="19">
        <f t="shared" si="0"/>
        <v>0.17317303729241307</v>
      </c>
      <c r="J31" s="2" t="s">
        <v>241</v>
      </c>
    </row>
    <row r="32" spans="1:11" x14ac:dyDescent="0.3">
      <c r="A32" s="1" t="s">
        <v>28</v>
      </c>
      <c r="B32" s="1" t="s">
        <v>59</v>
      </c>
      <c r="C32" s="2">
        <f>'1. Extracted raw Corpus Data'!D32/'1. Extracted raw Corpus Data'!C32</f>
        <v>0.93905191873589167</v>
      </c>
      <c r="D32" s="2">
        <f>'1. Extracted raw Corpus Data'!E32/'1. Extracted raw Corpus Data'!C32</f>
        <v>0.79006772009029347</v>
      </c>
      <c r="E32" s="2">
        <f>'1. Extracted raw Corpus Data'!F32/'1. Extracted raw Corpus Data'!C32</f>
        <v>5.6433408577878104E-2</v>
      </c>
      <c r="F32" s="2">
        <f>'1. Extracted raw Corpus Data'!G32/'1. Extracted raw Corpus Data'!C32</f>
        <v>0.16027088036117382</v>
      </c>
      <c r="G32" s="2">
        <f>('1. Extracted raw Corpus Data'!H32+'1. Extracted raw Corpus Data'!I32)/'1. Extracted raw Corpus Data'!C32</f>
        <v>2.2573363431151242E-2</v>
      </c>
      <c r="H32" s="2">
        <f>'1. Extracted raw Corpus Data'!J32/'1. Extracted raw Corpus Data'!C32</f>
        <v>0</v>
      </c>
      <c r="I32" s="19">
        <f t="shared" si="0"/>
        <v>0.42186441901322463</v>
      </c>
      <c r="J32" s="2" t="s">
        <v>240</v>
      </c>
    </row>
    <row r="33" spans="1:11" x14ac:dyDescent="0.3">
      <c r="A33" s="1" t="s">
        <v>28</v>
      </c>
      <c r="B33" s="1" t="s">
        <v>60</v>
      </c>
      <c r="C33" s="2">
        <f>'1. Extracted raw Corpus Data'!D33/'1. Extracted raw Corpus Data'!C33</f>
        <v>0.42198581560283688</v>
      </c>
      <c r="D33" s="2">
        <f>'1. Extracted raw Corpus Data'!E33/'1. Extracted raw Corpus Data'!C33</f>
        <v>0</v>
      </c>
      <c r="E33" s="2">
        <f>'1. Extracted raw Corpus Data'!F33/'1. Extracted raw Corpus Data'!C33</f>
        <v>1.6843971631205674E-2</v>
      </c>
      <c r="F33" s="2">
        <f>'1. Extracted raw Corpus Data'!G33/'1. Extracted raw Corpus Data'!C33</f>
        <v>0.46631205673758863</v>
      </c>
      <c r="G33" s="2">
        <f>('1. Extracted raw Corpus Data'!H33+'1. Extracted raw Corpus Data'!I33)/'1. Extracted raw Corpus Data'!C33</f>
        <v>0.14184397163120568</v>
      </c>
      <c r="H33" s="2">
        <f>'1. Extracted raw Corpus Data'!J33/'1. Extracted raw Corpus Data'!C33</f>
        <v>8.8652482269503544E-4</v>
      </c>
      <c r="I33" s="19">
        <f t="shared" si="0"/>
        <v>0.62378633803293182</v>
      </c>
      <c r="J33" s="2" t="s">
        <v>238</v>
      </c>
    </row>
    <row r="34" spans="1:11" x14ac:dyDescent="0.3">
      <c r="A34" s="1" t="s">
        <v>28</v>
      </c>
      <c r="B34" s="1" t="s">
        <v>61</v>
      </c>
      <c r="C34" s="2">
        <f>'1. Extracted raw Corpus Data'!D34/'1. Extracted raw Corpus Data'!C34</f>
        <v>0.50575805599577395</v>
      </c>
      <c r="D34" s="2">
        <f>'1. Extracted raw Corpus Data'!E34/'1. Extracted raw Corpus Data'!C34</f>
        <v>0</v>
      </c>
      <c r="E34" s="2">
        <f>'1. Extracted raw Corpus Data'!F34/'1. Extracted raw Corpus Data'!C34</f>
        <v>2.913365029054411E-2</v>
      </c>
      <c r="F34" s="2">
        <f>'1. Extracted raw Corpus Data'!G34/'1. Extracted raw Corpus Data'!C34</f>
        <v>8.4231378763866882E-2</v>
      </c>
      <c r="G34" s="2">
        <f>('1. Extracted raw Corpus Data'!H34+'1. Extracted raw Corpus Data'!I34)/'1. Extracted raw Corpus Data'!C34</f>
        <v>0.22242472266244057</v>
      </c>
      <c r="H34" s="2">
        <f>'1. Extracted raw Corpus Data'!J34/'1. Extracted raw Corpus Data'!C34</f>
        <v>0</v>
      </c>
      <c r="I34" s="19">
        <f t="shared" ref="I34:I65" si="1">SQRT((C34-$M$3)^2+(D34-$N$3)^2+(E34-$O$3)^2+(F34-$P$3)^2+(H34-$R$3)^2+(G34-$Q$3)^2)</f>
        <v>0.54830974435920277</v>
      </c>
      <c r="J34" s="2" t="s">
        <v>238</v>
      </c>
    </row>
    <row r="35" spans="1:11" x14ac:dyDescent="0.3">
      <c r="A35" s="1" t="s">
        <v>28</v>
      </c>
      <c r="B35" s="1" t="s">
        <v>62</v>
      </c>
      <c r="C35" s="2">
        <f>'1. Extracted raw Corpus Data'!D35/'1. Extracted raw Corpus Data'!C35</f>
        <v>0.71754736965987997</v>
      </c>
      <c r="D35" s="2">
        <f>'1. Extracted raw Corpus Data'!E35/'1. Extracted raw Corpus Data'!C35</f>
        <v>0.64705190067082496</v>
      </c>
      <c r="E35" s="2">
        <f>'1. Extracted raw Corpus Data'!F35/'1. Extracted raw Corpus Data'!C35</f>
        <v>5.378368836059786E-2</v>
      </c>
      <c r="F35" s="2">
        <f>'1. Extracted raw Corpus Data'!G35/'1. Extracted raw Corpus Data'!C35</f>
        <v>8.3441214546310469E-2</v>
      </c>
      <c r="G35" s="2">
        <f>('1. Extracted raw Corpus Data'!H35+'1. Extracted raw Corpus Data'!I35)/'1. Extracted raw Corpus Data'!C35</f>
        <v>2.1890078851359303E-2</v>
      </c>
      <c r="H35" s="2">
        <f>'1. Extracted raw Corpus Data'!J35/'1. Extracted raw Corpus Data'!C35</f>
        <v>0</v>
      </c>
      <c r="I35" s="19">
        <f t="shared" si="1"/>
        <v>0.21614922863081831</v>
      </c>
      <c r="J35" s="2" t="s">
        <v>241</v>
      </c>
    </row>
    <row r="36" spans="1:11" x14ac:dyDescent="0.3">
      <c r="A36" s="1" t="s">
        <v>28</v>
      </c>
      <c r="B36" s="1" t="s">
        <v>63</v>
      </c>
      <c r="C36" s="2">
        <f>'1. Extracted raw Corpus Data'!D36/'1. Extracted raw Corpus Data'!C36</f>
        <v>0.20085929108485501</v>
      </c>
      <c r="D36" s="2">
        <f>'1. Extracted raw Corpus Data'!E36/'1. Extracted raw Corpus Data'!C36</f>
        <v>0</v>
      </c>
      <c r="E36" s="2">
        <f>'1. Extracted raw Corpus Data'!F36/'1. Extracted raw Corpus Data'!C36</f>
        <v>4.296455424274973E-3</v>
      </c>
      <c r="F36" s="2">
        <f>'1. Extracted raw Corpus Data'!G36/'1. Extracted raw Corpus Data'!C36</f>
        <v>0.26208378088077339</v>
      </c>
      <c r="G36" s="2">
        <f>('1. Extracted raw Corpus Data'!H36+'1. Extracted raw Corpus Data'!I36)/'1. Extracted raw Corpus Data'!C36</f>
        <v>0.17615467239527391</v>
      </c>
      <c r="H36" s="2">
        <f>'1. Extracted raw Corpus Data'!J36/'1. Extracted raw Corpus Data'!C36</f>
        <v>0</v>
      </c>
      <c r="I36" s="19">
        <f t="shared" si="1"/>
        <v>0.68351034419463197</v>
      </c>
      <c r="J36" s="2" t="s">
        <v>238</v>
      </c>
      <c r="K36"/>
    </row>
    <row r="37" spans="1:11" x14ac:dyDescent="0.3">
      <c r="A37" s="1" t="s">
        <v>28</v>
      </c>
      <c r="B37" s="1" t="s">
        <v>64</v>
      </c>
      <c r="C37" s="2">
        <f>'1. Extracted raw Corpus Data'!D37/'1. Extracted raw Corpus Data'!C37</f>
        <v>0.77629826897470044</v>
      </c>
      <c r="D37" s="2">
        <f>'1. Extracted raw Corpus Data'!E37/'1. Extracted raw Corpus Data'!C37</f>
        <v>0.68397691966267204</v>
      </c>
      <c r="E37" s="2">
        <f>'1. Extracted raw Corpus Data'!F37/'1. Extracted raw Corpus Data'!C37</f>
        <v>5.770084332001775E-3</v>
      </c>
      <c r="F37" s="2">
        <f>'1. Extracted raw Corpus Data'!G37/'1. Extracted raw Corpus Data'!C37</f>
        <v>0.13493120284065691</v>
      </c>
      <c r="G37" s="2">
        <f>('1. Extracted raw Corpus Data'!H37+'1. Extracted raw Corpus Data'!I37)/'1. Extracted raw Corpus Data'!C37</f>
        <v>2.1304926764314249E-2</v>
      </c>
      <c r="H37" s="2">
        <f>'1. Extracted raw Corpus Data'!J37/'1. Extracted raw Corpus Data'!C37</f>
        <v>4.4385264092321349E-4</v>
      </c>
      <c r="I37" s="19">
        <f t="shared" si="1"/>
        <v>0.25204603755250404</v>
      </c>
      <c r="J37" s="2" t="s">
        <v>241</v>
      </c>
    </row>
    <row r="38" spans="1:11" x14ac:dyDescent="0.3">
      <c r="A38" s="1" t="s">
        <v>28</v>
      </c>
      <c r="B38" s="1" t="s">
        <v>65</v>
      </c>
      <c r="C38" s="2">
        <f>'1. Extracted raw Corpus Data'!D38/'1. Extracted raw Corpus Data'!C38</f>
        <v>0.67039106145251393</v>
      </c>
      <c r="D38" s="2">
        <f>'1. Extracted raw Corpus Data'!E38/'1. Extracted raw Corpus Data'!C38</f>
        <v>0.55865921787709494</v>
      </c>
      <c r="E38" s="2">
        <f>'1. Extracted raw Corpus Data'!F38/'1. Extracted raw Corpus Data'!C38</f>
        <v>1.11731843575419E-2</v>
      </c>
      <c r="F38" s="2">
        <f>'1. Extracted raw Corpus Data'!G38/'1. Extracted raw Corpus Data'!C38</f>
        <v>0.14525139664804471</v>
      </c>
      <c r="G38" s="2">
        <f>('1. Extracted raw Corpus Data'!H38+'1. Extracted raw Corpus Data'!I38)/'1. Extracted raw Corpus Data'!C38</f>
        <v>4.4692737430167599E-2</v>
      </c>
      <c r="H38" s="2">
        <f>'1. Extracted raw Corpus Data'!J38/'1. Extracted raw Corpus Data'!C38</f>
        <v>2.7932960893854747E-2</v>
      </c>
      <c r="I38" s="19">
        <f t="shared" si="1"/>
        <v>0.10988442543181014</v>
      </c>
      <c r="J38" s="2" t="s">
        <v>241</v>
      </c>
    </row>
    <row r="39" spans="1:11" x14ac:dyDescent="0.3">
      <c r="A39" s="1" t="s">
        <v>28</v>
      </c>
      <c r="B39" s="1" t="s">
        <v>66</v>
      </c>
      <c r="C39" s="2">
        <f>'1. Extracted raw Corpus Data'!D39/'1. Extracted raw Corpus Data'!C39</f>
        <v>0.29223537919190096</v>
      </c>
      <c r="D39" s="2">
        <f>'1. Extracted raw Corpus Data'!E39/'1. Extracted raw Corpus Data'!C39</f>
        <v>0</v>
      </c>
      <c r="E39" s="2">
        <f>'1. Extracted raw Corpus Data'!F39/'1. Extracted raw Corpus Data'!C39</f>
        <v>9.8978577239446797E-3</v>
      </c>
      <c r="F39" s="2">
        <f>'1. Extracted raw Corpus Data'!G39/'1. Extracted raw Corpus Data'!C39</f>
        <v>9.6809183765705506E-2</v>
      </c>
      <c r="G39" s="2">
        <f>('1. Extracted raw Corpus Data'!H39+'1. Extracted raw Corpus Data'!I39)/'1. Extracted raw Corpus Data'!C39</f>
        <v>0.39740576697098434</v>
      </c>
      <c r="H39" s="2">
        <f>'1. Extracted raw Corpus Data'!J39/'1. Extracted raw Corpus Data'!C39</f>
        <v>4.5195697369610413E-5</v>
      </c>
      <c r="I39" s="19">
        <f t="shared" si="1"/>
        <v>0.68474723262328008</v>
      </c>
      <c r="J39" s="2" t="s">
        <v>238</v>
      </c>
    </row>
    <row r="40" spans="1:11" x14ac:dyDescent="0.3">
      <c r="A40" s="1" t="s">
        <v>28</v>
      </c>
      <c r="B40" s="1" t="s">
        <v>67</v>
      </c>
      <c r="C40" s="2">
        <f>'1. Extracted raw Corpus Data'!D40/'1. Extracted raw Corpus Data'!C40</f>
        <v>0.57736720554272514</v>
      </c>
      <c r="D40" s="2">
        <f>'1. Extracted raw Corpus Data'!E40/'1. Extracted raw Corpus Data'!C40</f>
        <v>0.45496535796766746</v>
      </c>
      <c r="E40" s="2">
        <f>'1. Extracted raw Corpus Data'!F40/'1. Extracted raw Corpus Data'!C40</f>
        <v>1.8475750577367205E-2</v>
      </c>
      <c r="F40" s="2">
        <f>'1. Extracted raw Corpus Data'!G40/'1. Extracted raw Corpus Data'!C40</f>
        <v>0.15889145496535798</v>
      </c>
      <c r="G40" s="2">
        <f>('1. Extracted raw Corpus Data'!H40+'1. Extracted raw Corpus Data'!I40)/'1. Extracted raw Corpus Data'!C40</f>
        <v>4.1108545034642036E-2</v>
      </c>
      <c r="H40" s="2">
        <f>'1. Extracted raw Corpus Data'!J40/'1. Extracted raw Corpus Data'!C40</f>
        <v>1.2009237875288684E-2</v>
      </c>
      <c r="I40" s="19">
        <f t="shared" si="1"/>
        <v>0.1269508433798158</v>
      </c>
      <c r="J40" s="2" t="s">
        <v>241</v>
      </c>
    </row>
    <row r="41" spans="1:11" x14ac:dyDescent="0.3">
      <c r="A41" s="1" t="s">
        <v>28</v>
      </c>
      <c r="B41" s="1" t="s">
        <v>68</v>
      </c>
      <c r="C41" s="2">
        <f>'1. Extracted raw Corpus Data'!D41/'1. Extracted raw Corpus Data'!C41</f>
        <v>0.7683355292050944</v>
      </c>
      <c r="D41" s="2">
        <f>'1. Extracted raw Corpus Data'!E41/'1. Extracted raw Corpus Data'!C41</f>
        <v>0.65623627580149324</v>
      </c>
      <c r="E41" s="2">
        <f>'1. Extracted raw Corpus Data'!F41/'1. Extracted raw Corpus Data'!C41</f>
        <v>0.10150417215634606</v>
      </c>
      <c r="F41" s="2">
        <f>'1. Extracted raw Corpus Data'!G41/'1. Extracted raw Corpus Data'!C41</f>
        <v>8.3003952569169967E-2</v>
      </c>
      <c r="G41" s="2">
        <f>('1. Extracted raw Corpus Data'!H41+'1. Extracted raw Corpus Data'!I41)/'1. Extracted raw Corpus Data'!C41</f>
        <v>3.2992973210364512E-2</v>
      </c>
      <c r="H41" s="2">
        <f>'1. Extracted raw Corpus Data'!J41/'1. Extracted raw Corpus Data'!C41</f>
        <v>0</v>
      </c>
      <c r="I41" s="19">
        <f t="shared" si="1"/>
        <v>0.24646086340513648</v>
      </c>
      <c r="J41" s="2" t="s">
        <v>241</v>
      </c>
    </row>
    <row r="42" spans="1:11" x14ac:dyDescent="0.3">
      <c r="A42" s="1" t="s">
        <v>28</v>
      </c>
      <c r="B42" s="1" t="s">
        <v>69</v>
      </c>
      <c r="C42" s="2">
        <f>'1. Extracted raw Corpus Data'!D42/'1. Extracted raw Corpus Data'!C42</f>
        <v>0.91063829787234041</v>
      </c>
      <c r="D42" s="2">
        <f>'1. Extracted raw Corpus Data'!E42/'1. Extracted raw Corpus Data'!C42</f>
        <v>0</v>
      </c>
      <c r="E42" s="2">
        <f>'1. Extracted raw Corpus Data'!F42/'1. Extracted raw Corpus Data'!C42</f>
        <v>3.4042553191489362E-2</v>
      </c>
      <c r="F42" s="2">
        <f>'1. Extracted raw Corpus Data'!G42/'1. Extracted raw Corpus Data'!C42</f>
        <v>0.10212765957446808</v>
      </c>
      <c r="G42" s="2">
        <f>('1. Extracted raw Corpus Data'!H42+'1. Extracted raw Corpus Data'!I42)/'1. Extracted raw Corpus Data'!C42</f>
        <v>5.106382978723404E-2</v>
      </c>
      <c r="H42" s="2">
        <f>'1. Extracted raw Corpus Data'!J42/'1. Extracted raw Corpus Data'!C42</f>
        <v>0</v>
      </c>
      <c r="I42" s="19">
        <f t="shared" si="1"/>
        <v>0.58707789727546222</v>
      </c>
      <c r="J42" s="2" t="s">
        <v>238</v>
      </c>
    </row>
    <row r="43" spans="1:11" x14ac:dyDescent="0.3">
      <c r="A43" s="1" t="s">
        <v>28</v>
      </c>
      <c r="B43" s="1" t="s">
        <v>70</v>
      </c>
      <c r="C43" s="2">
        <f>'1. Extracted raw Corpus Data'!D43/'1. Extracted raw Corpus Data'!C43</f>
        <v>0.2</v>
      </c>
      <c r="D43" s="2">
        <f>'1. Extracted raw Corpus Data'!E43/'1. Extracted raw Corpus Data'!C43</f>
        <v>0.16078431372549021</v>
      </c>
      <c r="E43" s="2">
        <f>'1. Extracted raw Corpus Data'!F43/'1. Extracted raw Corpus Data'!C43</f>
        <v>1.7647058823529412E-2</v>
      </c>
      <c r="F43" s="2">
        <f>'1. Extracted raw Corpus Data'!G43/'1. Extracted raw Corpus Data'!C43</f>
        <v>0.15686274509803921</v>
      </c>
      <c r="G43" s="2">
        <f>('1. Extracted raw Corpus Data'!H43+'1. Extracted raw Corpus Data'!I43)/'1. Extracted raw Corpus Data'!C43</f>
        <v>0.43725490196078431</v>
      </c>
      <c r="H43" s="2">
        <f>'1. Extracted raw Corpus Data'!J43/'1. Extracted raw Corpus Data'!C43</f>
        <v>1.9607843137254902E-3</v>
      </c>
      <c r="I43" s="19">
        <f t="shared" si="1"/>
        <v>0.64792658366536005</v>
      </c>
      <c r="J43" s="2" t="s">
        <v>238</v>
      </c>
    </row>
    <row r="44" spans="1:11" x14ac:dyDescent="0.3">
      <c r="A44" s="1" t="s">
        <v>28</v>
      </c>
      <c r="B44" s="1" t="s">
        <v>71</v>
      </c>
      <c r="C44" s="2">
        <f>'1. Extracted raw Corpus Data'!D44/'1. Extracted raw Corpus Data'!C44</f>
        <v>0.83061718698867726</v>
      </c>
      <c r="D44" s="2">
        <f>'1. Extracted raw Corpus Data'!E44/'1. Extracted raw Corpus Data'!C44</f>
        <v>4.5814516656849269E-4</v>
      </c>
      <c r="E44" s="2">
        <f>'1. Extracted raw Corpus Data'!F44/'1. Extracted raw Corpus Data'!C44</f>
        <v>3.8222396753714249E-2</v>
      </c>
      <c r="F44" s="2">
        <f>'1. Extracted raw Corpus Data'!G44/'1. Extracted raw Corpus Data'!C44</f>
        <v>9.5359643955756274E-2</v>
      </c>
      <c r="G44" s="2">
        <f>('1. Extracted raw Corpus Data'!H44+'1. Extracted raw Corpus Data'!I44)/'1. Extracted raw Corpus Data'!C44</f>
        <v>2.2710910399895281E-2</v>
      </c>
      <c r="H44" s="2">
        <f>'1. Extracted raw Corpus Data'!J44/'1. Extracted raw Corpus Data'!C44</f>
        <v>0</v>
      </c>
      <c r="I44" s="19">
        <f t="shared" si="1"/>
        <v>0.56035964190299981</v>
      </c>
      <c r="J44" s="2" t="s">
        <v>238</v>
      </c>
    </row>
    <row r="45" spans="1:11" x14ac:dyDescent="0.3">
      <c r="A45" s="1" t="s">
        <v>28</v>
      </c>
      <c r="B45" s="1" t="s">
        <v>72</v>
      </c>
      <c r="C45" s="2">
        <f>'1. Extracted raw Corpus Data'!D45/'1. Extracted raw Corpus Data'!C45</f>
        <v>0.70982310876928867</v>
      </c>
      <c r="D45" s="2">
        <f>'1. Extracted raw Corpus Data'!E45/'1. Extracted raw Corpus Data'!C45</f>
        <v>1.5054572826496049E-3</v>
      </c>
      <c r="E45" s="2">
        <f>'1. Extracted raw Corpus Data'!F45/'1. Extracted raw Corpus Data'!C45</f>
        <v>3.1614602935641702E-2</v>
      </c>
      <c r="F45" s="2">
        <f>'1. Extracted raw Corpus Data'!G45/'1. Extracted raw Corpus Data'!C45</f>
        <v>0.21716221302220551</v>
      </c>
      <c r="G45" s="2">
        <f>('1. Extracted raw Corpus Data'!H45+'1. Extracted raw Corpus Data'!I45)/'1. Extracted raw Corpus Data'!C45</f>
        <v>6.548739179525781E-2</v>
      </c>
      <c r="H45" s="2">
        <f>'1. Extracted raw Corpus Data'!J45/'1. Extracted raw Corpus Data'!C45</f>
        <v>0.13812570568310123</v>
      </c>
      <c r="I45" s="19">
        <f t="shared" si="1"/>
        <v>0.52703955351550003</v>
      </c>
      <c r="J45" s="2" t="s">
        <v>238</v>
      </c>
    </row>
    <row r="46" spans="1:11" x14ac:dyDescent="0.3">
      <c r="A46" s="1" t="s">
        <v>28</v>
      </c>
      <c r="B46" s="1" t="s">
        <v>73</v>
      </c>
      <c r="C46" s="2">
        <f>'1. Extracted raw Corpus Data'!D46/'1. Extracted raw Corpus Data'!C46</f>
        <v>0.79591836734693877</v>
      </c>
      <c r="D46" s="2">
        <f>'1. Extracted raw Corpus Data'!E46/'1. Extracted raw Corpus Data'!C46</f>
        <v>0.1326530612244898</v>
      </c>
      <c r="E46" s="2">
        <f>'1. Extracted raw Corpus Data'!F46/'1. Extracted raw Corpus Data'!C46</f>
        <v>0.1326530612244898</v>
      </c>
      <c r="F46" s="2">
        <f>'1. Extracted raw Corpus Data'!G46/'1. Extracted raw Corpus Data'!C46</f>
        <v>0.11224489795918367</v>
      </c>
      <c r="G46" s="2">
        <f>('1. Extracted raw Corpus Data'!H46+'1. Extracted raw Corpus Data'!I46)/'1. Extracted raw Corpus Data'!C46</f>
        <v>4.0816326530612242E-2</v>
      </c>
      <c r="H46" s="2">
        <f>'1. Extracted raw Corpus Data'!J46/'1. Extracted raw Corpus Data'!C46</f>
        <v>0</v>
      </c>
      <c r="I46" s="19">
        <f t="shared" si="1"/>
        <v>0.43263640683399823</v>
      </c>
      <c r="J46" s="2" t="s">
        <v>240</v>
      </c>
    </row>
    <row r="47" spans="1:11" x14ac:dyDescent="0.3">
      <c r="A47" s="1" t="s">
        <v>28</v>
      </c>
      <c r="B47" s="1" t="s">
        <v>74</v>
      </c>
      <c r="C47" s="2">
        <f>'1. Extracted raw Corpus Data'!D47/'1. Extracted raw Corpus Data'!C47</f>
        <v>0.4203847728203029</v>
      </c>
      <c r="D47" s="2">
        <f>'1. Extracted raw Corpus Data'!E47/'1. Extracted raw Corpus Data'!C47</f>
        <v>0</v>
      </c>
      <c r="E47" s="2">
        <f>'1. Extracted raw Corpus Data'!F47/'1. Extracted raw Corpus Data'!C47</f>
        <v>5.9353254195661075E-3</v>
      </c>
      <c r="F47" s="2">
        <f>'1. Extracted raw Corpus Data'!G47/'1. Extracted raw Corpus Data'!C47</f>
        <v>0.22247237003683995</v>
      </c>
      <c r="G47" s="2">
        <f>('1. Extracted raw Corpus Data'!H47+'1. Extracted raw Corpus Data'!I47)/'1. Extracted raw Corpus Data'!C47</f>
        <v>0.26749897666803113</v>
      </c>
      <c r="H47" s="2">
        <f>'1. Extracted raw Corpus Data'!J47/'1. Extracted raw Corpus Data'!C47</f>
        <v>0</v>
      </c>
      <c r="I47" s="19">
        <f t="shared" si="1"/>
        <v>0.57813602971293154</v>
      </c>
      <c r="J47" s="2" t="s">
        <v>238</v>
      </c>
    </row>
    <row r="48" spans="1:11" x14ac:dyDescent="0.3">
      <c r="A48" s="1" t="s">
        <v>28</v>
      </c>
      <c r="B48" s="1" t="s">
        <v>75</v>
      </c>
      <c r="C48" s="2">
        <f>'1. Extracted raw Corpus Data'!D48/'1. Extracted raw Corpus Data'!C48</f>
        <v>0.60576923076923073</v>
      </c>
      <c r="D48" s="2">
        <f>'1. Extracted raw Corpus Data'!E48/'1. Extracted raw Corpus Data'!C48</f>
        <v>1.3736263736263737E-3</v>
      </c>
      <c r="E48" s="2">
        <f>'1. Extracted raw Corpus Data'!F48/'1. Extracted raw Corpus Data'!C48</f>
        <v>4.1208791208791208E-2</v>
      </c>
      <c r="F48" s="2">
        <f>'1. Extracted raw Corpus Data'!G48/'1. Extracted raw Corpus Data'!C48</f>
        <v>0.15659340659340659</v>
      </c>
      <c r="G48" s="2">
        <f>('1. Extracted raw Corpus Data'!H48+'1. Extracted raw Corpus Data'!I48)/'1. Extracted raw Corpus Data'!C48</f>
        <v>0.17719780219780221</v>
      </c>
      <c r="H48" s="2">
        <f>'1. Extracted raw Corpus Data'!J48/'1. Extracted raw Corpus Data'!C48</f>
        <v>1.3736263736263737E-3</v>
      </c>
      <c r="I48" s="19">
        <f t="shared" si="1"/>
        <v>0.51457009418393129</v>
      </c>
      <c r="J48" s="2" t="s">
        <v>238</v>
      </c>
    </row>
    <row r="49" spans="1:10" x14ac:dyDescent="0.3">
      <c r="A49" s="1" t="s">
        <v>28</v>
      </c>
      <c r="B49" s="1" t="s">
        <v>76</v>
      </c>
      <c r="C49" s="2">
        <f>'1. Extracted raw Corpus Data'!D49/'1. Extracted raw Corpus Data'!C49</f>
        <v>0.4643671607753706</v>
      </c>
      <c r="D49" s="2">
        <f>'1. Extracted raw Corpus Data'!E49/'1. Extracted raw Corpus Data'!C49</f>
        <v>5.7012542759407071E-4</v>
      </c>
      <c r="E49" s="2">
        <f>'1. Extracted raw Corpus Data'!F49/'1. Extracted raw Corpus Data'!C49</f>
        <v>1.8814139110604332E-2</v>
      </c>
      <c r="F49" s="2">
        <f>'1. Extracted raw Corpus Data'!G49/'1. Extracted raw Corpus Data'!C49</f>
        <v>0.39652223489167615</v>
      </c>
      <c r="G49" s="2">
        <f>('1. Extracted raw Corpus Data'!H49+'1. Extracted raw Corpus Data'!I49)/'1. Extracted raw Corpus Data'!C49</f>
        <v>0.17075256556442417</v>
      </c>
      <c r="H49" s="2">
        <f>'1. Extracted raw Corpus Data'!J49/'1. Extracted raw Corpus Data'!C49</f>
        <v>1.7103762827822121E-3</v>
      </c>
      <c r="I49" s="19">
        <f t="shared" si="1"/>
        <v>0.58236734446139549</v>
      </c>
      <c r="J49" s="2" t="s">
        <v>238</v>
      </c>
    </row>
    <row r="50" spans="1:10" x14ac:dyDescent="0.3">
      <c r="A50" s="1" t="s">
        <v>28</v>
      </c>
      <c r="B50" s="1" t="s">
        <v>77</v>
      </c>
      <c r="C50" s="2">
        <f>'1. Extracted raw Corpus Data'!D50/'1. Extracted raw Corpus Data'!C50</f>
        <v>0.83246753246753247</v>
      </c>
      <c r="D50" s="2">
        <f>'1. Extracted raw Corpus Data'!E50/'1. Extracted raw Corpus Data'!C50</f>
        <v>0.72402597402597402</v>
      </c>
      <c r="E50" s="2">
        <f>'1. Extracted raw Corpus Data'!F50/'1. Extracted raw Corpus Data'!C50</f>
        <v>4.9350649350649353E-2</v>
      </c>
      <c r="F50" s="2">
        <f>'1. Extracted raw Corpus Data'!G50/'1. Extracted raw Corpus Data'!C50</f>
        <v>0.12857142857142856</v>
      </c>
      <c r="G50" s="2">
        <f>('1. Extracted raw Corpus Data'!H50+'1. Extracted raw Corpus Data'!I50)/'1. Extracted raw Corpus Data'!C50</f>
        <v>5.0649350649350652E-2</v>
      </c>
      <c r="H50" s="2">
        <f>'1. Extracted raw Corpus Data'!J50/'1. Extracted raw Corpus Data'!C50</f>
        <v>0</v>
      </c>
      <c r="I50" s="19">
        <f t="shared" si="1"/>
        <v>0.30239422067083149</v>
      </c>
      <c r="J50" s="2" t="s">
        <v>240</v>
      </c>
    </row>
    <row r="51" spans="1:10" x14ac:dyDescent="0.3">
      <c r="A51" s="1" t="s">
        <v>28</v>
      </c>
      <c r="B51" s="1" t="s">
        <v>78</v>
      </c>
      <c r="C51" s="2">
        <f>'1. Extracted raw Corpus Data'!D51/'1. Extracted raw Corpus Data'!C51</f>
        <v>0.44585987261146498</v>
      </c>
      <c r="D51" s="2">
        <f>'1. Extracted raw Corpus Data'!E51/'1. Extracted raw Corpus Data'!C51</f>
        <v>0</v>
      </c>
      <c r="E51" s="2">
        <f>'1. Extracted raw Corpus Data'!F51/'1. Extracted raw Corpus Data'!C51</f>
        <v>3.1847133757961783E-2</v>
      </c>
      <c r="F51" s="2">
        <f>'1. Extracted raw Corpus Data'!G51/'1. Extracted raw Corpus Data'!C51</f>
        <v>0.21019108280254778</v>
      </c>
      <c r="G51" s="2">
        <f>('1. Extracted raw Corpus Data'!H51+'1. Extracted raw Corpus Data'!I51)/'1. Extracted raw Corpus Data'!C51</f>
        <v>0.22292993630573249</v>
      </c>
      <c r="H51" s="2">
        <f>'1. Extracted raw Corpus Data'!J51/'1. Extracted raw Corpus Data'!C51</f>
        <v>3.8216560509554139E-2</v>
      </c>
      <c r="I51" s="19">
        <f t="shared" si="1"/>
        <v>0.55640808041496193</v>
      </c>
      <c r="J51" s="2" t="s">
        <v>238</v>
      </c>
    </row>
    <row r="52" spans="1:10" x14ac:dyDescent="0.3">
      <c r="A52" s="1" t="s">
        <v>28</v>
      </c>
      <c r="B52" s="1" t="s">
        <v>79</v>
      </c>
      <c r="C52" s="2">
        <f>'1. Extracted raw Corpus Data'!D52/'1. Extracted raw Corpus Data'!C52</f>
        <v>0.36019736842105265</v>
      </c>
      <c r="D52" s="2">
        <f>'1. Extracted raw Corpus Data'!E52/'1. Extracted raw Corpus Data'!C52</f>
        <v>1.6447368421052631E-3</v>
      </c>
      <c r="E52" s="2">
        <f>'1. Extracted raw Corpus Data'!F52/'1. Extracted raw Corpus Data'!C52</f>
        <v>2.3026315789473683E-2</v>
      </c>
      <c r="F52" s="2">
        <f>'1. Extracted raw Corpus Data'!G52/'1. Extracted raw Corpus Data'!C52</f>
        <v>0.48355263157894735</v>
      </c>
      <c r="G52" s="2">
        <f>('1. Extracted raw Corpus Data'!H52+'1. Extracted raw Corpus Data'!I52)/'1. Extracted raw Corpus Data'!C52</f>
        <v>0.15789473684210525</v>
      </c>
      <c r="H52" s="2">
        <f>'1. Extracted raw Corpus Data'!J52/'1. Extracted raw Corpus Data'!C52</f>
        <v>1.6447368421052631E-3</v>
      </c>
      <c r="I52" s="19">
        <f t="shared" si="1"/>
        <v>0.65508299564227723</v>
      </c>
      <c r="J52" s="2" t="s">
        <v>238</v>
      </c>
    </row>
    <row r="53" spans="1:10" x14ac:dyDescent="0.3">
      <c r="A53" s="1" t="s">
        <v>28</v>
      </c>
      <c r="B53" s="1" t="s">
        <v>80</v>
      </c>
      <c r="C53" s="2">
        <f>'1. Extracted raw Corpus Data'!D53/'1. Extracted raw Corpus Data'!C53</f>
        <v>0.78729438457175271</v>
      </c>
      <c r="D53" s="2">
        <f>'1. Extracted raw Corpus Data'!E53/'1. Extracted raw Corpus Data'!C53</f>
        <v>0.64435621100397056</v>
      </c>
      <c r="E53" s="2">
        <f>'1. Extracted raw Corpus Data'!F53/'1. Extracted raw Corpus Data'!C53</f>
        <v>3.970504821327283E-2</v>
      </c>
      <c r="F53" s="2">
        <f>'1. Extracted raw Corpus Data'!G53/'1. Extracted raw Corpus Data'!C53</f>
        <v>0.31026659103800341</v>
      </c>
      <c r="G53" s="2">
        <f>('1. Extracted raw Corpus Data'!H53+'1. Extracted raw Corpus Data'!I53)/'1. Extracted raw Corpus Data'!C53</f>
        <v>3.7436188315371523E-2</v>
      </c>
      <c r="H53" s="2">
        <f>'1. Extracted raw Corpus Data'!J53/'1. Extracted raw Corpus Data'!C53</f>
        <v>2.2688598979013048E-3</v>
      </c>
      <c r="I53" s="19">
        <f t="shared" si="1"/>
        <v>0.24953467227516449</v>
      </c>
      <c r="J53" s="2" t="s">
        <v>241</v>
      </c>
    </row>
    <row r="54" spans="1:10" x14ac:dyDescent="0.3">
      <c r="A54" s="1" t="s">
        <v>28</v>
      </c>
      <c r="B54" s="1" t="s">
        <v>81</v>
      </c>
      <c r="C54" s="2">
        <f>'1. Extracted raw Corpus Data'!D54/'1. Extracted raw Corpus Data'!C54</f>
        <v>0.73402061855670098</v>
      </c>
      <c r="D54" s="2">
        <f>'1. Extracted raw Corpus Data'!E54/'1. Extracted raw Corpus Data'!C54</f>
        <v>0.63298969072164946</v>
      </c>
      <c r="E54" s="2">
        <f>'1. Extracted raw Corpus Data'!F54/'1. Extracted raw Corpus Data'!C54</f>
        <v>4.536082474226804E-2</v>
      </c>
      <c r="F54" s="2">
        <f>'1. Extracted raw Corpus Data'!G54/'1. Extracted raw Corpus Data'!C54</f>
        <v>0.12164948453608247</v>
      </c>
      <c r="G54" s="2">
        <f>('1. Extracted raw Corpus Data'!H54+'1. Extracted raw Corpus Data'!I54)/'1. Extracted raw Corpus Data'!C54</f>
        <v>6.3917525773195871E-2</v>
      </c>
      <c r="H54" s="2">
        <f>'1. Extracted raw Corpus Data'!J54/'1. Extracted raw Corpus Data'!C54</f>
        <v>0</v>
      </c>
      <c r="I54" s="19">
        <f t="shared" si="1"/>
        <v>0.17988221361834086</v>
      </c>
      <c r="J54" s="2" t="s">
        <v>241</v>
      </c>
    </row>
    <row r="55" spans="1:10" x14ac:dyDescent="0.3">
      <c r="A55" s="1" t="s">
        <v>28</v>
      </c>
      <c r="B55" s="1" t="s">
        <v>82</v>
      </c>
      <c r="C55" s="2">
        <f>'1. Extracted raw Corpus Data'!D55/'1. Extracted raw Corpus Data'!C55</f>
        <v>0.88726513569937371</v>
      </c>
      <c r="D55" s="2">
        <f>'1. Extracted raw Corpus Data'!E55/'1. Extracted raw Corpus Data'!C55</f>
        <v>0.73590814196242171</v>
      </c>
      <c r="E55" s="2">
        <f>'1. Extracted raw Corpus Data'!F55/'1. Extracted raw Corpus Data'!C55</f>
        <v>0.41336116910229648</v>
      </c>
      <c r="F55" s="2">
        <f>'1. Extracted raw Corpus Data'!G55/'1. Extracted raw Corpus Data'!C55</f>
        <v>0.29227557411273486</v>
      </c>
      <c r="G55" s="2">
        <f>('1. Extracted raw Corpus Data'!H55+'1. Extracted raw Corpus Data'!I55)/'1. Extracted raw Corpus Data'!C55</f>
        <v>5.3235908141962419E-2</v>
      </c>
      <c r="H55" s="2">
        <f>'1. Extracted raw Corpus Data'!J55/'1. Extracted raw Corpus Data'!C55</f>
        <v>0</v>
      </c>
      <c r="I55" s="19">
        <f t="shared" si="1"/>
        <v>0.51529035558250691</v>
      </c>
      <c r="J55" s="2" t="s">
        <v>238</v>
      </c>
    </row>
    <row r="56" spans="1:10" x14ac:dyDescent="0.3">
      <c r="A56" s="1" t="s">
        <v>28</v>
      </c>
      <c r="B56" s="1" t="s">
        <v>83</v>
      </c>
      <c r="C56" s="2">
        <f>'1. Extracted raw Corpus Data'!D56/'1. Extracted raw Corpus Data'!C56</f>
        <v>0.48042094202002722</v>
      </c>
      <c r="D56" s="2">
        <f>'1. Extracted raw Corpus Data'!E56/'1. Extracted raw Corpus Data'!C56</f>
        <v>2.9360860427741375E-4</v>
      </c>
      <c r="E56" s="2">
        <f>'1. Extracted raw Corpus Data'!F56/'1. Extracted raw Corpus Data'!C56</f>
        <v>4.0440721968104831E-2</v>
      </c>
      <c r="F56" s="2">
        <f>'1. Extracted raw Corpus Data'!G56/'1. Extracted raw Corpus Data'!C56</f>
        <v>0.15765236741253555</v>
      </c>
      <c r="G56" s="2">
        <f>('1. Extracted raw Corpus Data'!H56+'1. Extracted raw Corpus Data'!I56)/'1. Extracted raw Corpus Data'!C56</f>
        <v>0.35389108666089752</v>
      </c>
      <c r="H56" s="2">
        <f>'1. Extracted raw Corpus Data'!J56/'1. Extracted raw Corpus Data'!C56</f>
        <v>3.5542094202002721E-4</v>
      </c>
      <c r="I56" s="19">
        <f t="shared" si="1"/>
        <v>0.58422482782356577</v>
      </c>
      <c r="J56" s="2" t="s">
        <v>238</v>
      </c>
    </row>
    <row r="57" spans="1:10" x14ac:dyDescent="0.3">
      <c r="A57" s="1" t="s">
        <v>28</v>
      </c>
      <c r="B57" s="1" t="s">
        <v>84</v>
      </c>
      <c r="C57" s="2">
        <f>'1. Extracted raw Corpus Data'!D57/'1. Extracted raw Corpus Data'!C57</f>
        <v>0.77737226277372262</v>
      </c>
      <c r="D57" s="2">
        <f>'1. Extracted raw Corpus Data'!E57/'1. Extracted raw Corpus Data'!C57</f>
        <v>0.63503649635036497</v>
      </c>
      <c r="E57" s="2">
        <f>'1. Extracted raw Corpus Data'!F57/'1. Extracted raw Corpus Data'!C57</f>
        <v>3.4671532846715328E-2</v>
      </c>
      <c r="F57" s="2">
        <f>'1. Extracted raw Corpus Data'!G57/'1. Extracted raw Corpus Data'!C57</f>
        <v>0.14051094890510948</v>
      </c>
      <c r="G57" s="2">
        <f>('1. Extracted raw Corpus Data'!H57+'1. Extracted raw Corpus Data'!I57)/'1. Extracted raw Corpus Data'!C57</f>
        <v>4.1970802919708027E-2</v>
      </c>
      <c r="H57" s="2">
        <f>'1. Extracted raw Corpus Data'!J57/'1. Extracted raw Corpus Data'!C57</f>
        <v>0</v>
      </c>
      <c r="I57" s="19">
        <f t="shared" si="1"/>
        <v>0.20874616827411743</v>
      </c>
      <c r="J57" s="2" t="s">
        <v>241</v>
      </c>
    </row>
    <row r="58" spans="1:10" x14ac:dyDescent="0.3">
      <c r="A58" s="1" t="s">
        <v>28</v>
      </c>
      <c r="B58" s="1" t="s">
        <v>85</v>
      </c>
      <c r="C58" s="2">
        <f>'1. Extracted raw Corpus Data'!D58/'1. Extracted raw Corpus Data'!C58</f>
        <v>0.69804741980474194</v>
      </c>
      <c r="D58" s="2">
        <f>'1. Extracted raw Corpus Data'!E58/'1. Extracted raw Corpus Data'!C58</f>
        <v>0.54898884239888424</v>
      </c>
      <c r="E58" s="2">
        <f>'1. Extracted raw Corpus Data'!F58/'1. Extracted raw Corpus Data'!C58</f>
        <v>4.2712691771269178E-2</v>
      </c>
      <c r="F58" s="2">
        <f>'1. Extracted raw Corpus Data'!G58/'1. Extracted raw Corpus Data'!C58</f>
        <v>0.11349372384937238</v>
      </c>
      <c r="G58" s="2">
        <f>('1. Extracted raw Corpus Data'!H58+'1. Extracted raw Corpus Data'!I58)/'1. Extracted raw Corpus Data'!C58</f>
        <v>8.7343096234309622E-2</v>
      </c>
      <c r="H58" s="2">
        <f>'1. Extracted raw Corpus Data'!J58/'1. Extracted raw Corpus Data'!C58</f>
        <v>4.0097629009762902E-3</v>
      </c>
      <c r="I58" s="19">
        <f t="shared" si="1"/>
        <v>0.11017556954455507</v>
      </c>
      <c r="J58" s="2" t="s">
        <v>241</v>
      </c>
    </row>
    <row r="59" spans="1:10" x14ac:dyDescent="0.3">
      <c r="A59" s="1" t="s">
        <v>28</v>
      </c>
      <c r="B59" s="1" t="s">
        <v>86</v>
      </c>
      <c r="C59" s="2">
        <f>'1. Extracted raw Corpus Data'!D59/'1. Extracted raw Corpus Data'!C59</f>
        <v>0.62478777589134127</v>
      </c>
      <c r="D59" s="2">
        <f>'1. Extracted raw Corpus Data'!E59/'1. Extracted raw Corpus Data'!C59</f>
        <v>0</v>
      </c>
      <c r="E59" s="2">
        <f>'1. Extracted raw Corpus Data'!F59/'1. Extracted raw Corpus Data'!C59</f>
        <v>4.074702886247878E-2</v>
      </c>
      <c r="F59" s="2">
        <f>'1. Extracted raw Corpus Data'!G59/'1. Extracted raw Corpus Data'!C59</f>
        <v>0.17147707979626486</v>
      </c>
      <c r="G59" s="2">
        <f>('1. Extracted raw Corpus Data'!H59+'1. Extracted raw Corpus Data'!I59)/'1. Extracted raw Corpus Data'!C59</f>
        <v>0.13412563667232597</v>
      </c>
      <c r="H59" s="2">
        <f>'1. Extracted raw Corpus Data'!J59/'1. Extracted raw Corpus Data'!C59</f>
        <v>1.697792869269949E-3</v>
      </c>
      <c r="I59" s="19">
        <f t="shared" si="1"/>
        <v>0.51149150100182827</v>
      </c>
      <c r="J59" s="2" t="s">
        <v>238</v>
      </c>
    </row>
    <row r="60" spans="1:10" x14ac:dyDescent="0.3">
      <c r="A60" s="1" t="s">
        <v>28</v>
      </c>
      <c r="B60" s="1" t="s">
        <v>87</v>
      </c>
      <c r="C60" s="2">
        <f>'1. Extracted raw Corpus Data'!D60/'1. Extracted raw Corpus Data'!C60</f>
        <v>0.64388528733106254</v>
      </c>
      <c r="D60" s="2">
        <f>'1. Extracted raw Corpus Data'!E60/'1. Extracted raw Corpus Data'!C60</f>
        <v>3.2963410614218216E-4</v>
      </c>
      <c r="E60" s="2">
        <f>'1. Extracted raw Corpus Data'!F60/'1. Extracted raw Corpus Data'!C60</f>
        <v>5.0763652345896054E-2</v>
      </c>
      <c r="F60" s="2">
        <f>'1. Extracted raw Corpus Data'!G60/'1. Extracted raw Corpus Data'!C60</f>
        <v>0.12229425337874959</v>
      </c>
      <c r="G60" s="2">
        <f>('1. Extracted raw Corpus Data'!H60+'1. Extracted raw Corpus Data'!I60)/'1. Extracted raw Corpus Data'!C60</f>
        <v>0.19096802549170422</v>
      </c>
      <c r="H60" s="2">
        <f>'1. Extracted raw Corpus Data'!J60/'1. Extracted raw Corpus Data'!C60</f>
        <v>2.1975607076145479E-4</v>
      </c>
      <c r="I60" s="19">
        <f t="shared" si="1"/>
        <v>0.51911118565939551</v>
      </c>
      <c r="J60" s="2" t="s">
        <v>238</v>
      </c>
    </row>
    <row r="61" spans="1:10" x14ac:dyDescent="0.3">
      <c r="A61" s="1" t="s">
        <v>28</v>
      </c>
      <c r="B61" s="1" t="s">
        <v>88</v>
      </c>
      <c r="C61" s="2">
        <f>'1. Extracted raw Corpus Data'!D61/'1. Extracted raw Corpus Data'!C61</f>
        <v>0.8665367211973547</v>
      </c>
      <c r="D61" s="2">
        <f>'1. Extracted raw Corpus Data'!E61/'1. Extracted raw Corpus Data'!C61</f>
        <v>0.78533936651583713</v>
      </c>
      <c r="E61" s="2">
        <f>'1. Extracted raw Corpus Data'!F61/'1. Extracted raw Corpus Data'!C61</f>
        <v>3.6199095022624434E-4</v>
      </c>
      <c r="F61" s="2">
        <f>'1. Extracted raw Corpus Data'!G61/'1. Extracted raw Corpus Data'!C61</f>
        <v>2.4281239122868083E-2</v>
      </c>
      <c r="G61" s="2">
        <f>('1. Extracted raw Corpus Data'!H61+'1. Extracted raw Corpus Data'!I61)/'1. Extracted raw Corpus Data'!C61</f>
        <v>7.7967281587191086E-4</v>
      </c>
      <c r="H61" s="2">
        <f>'1. Extracted raw Corpus Data'!J61/'1. Extracted raw Corpus Data'!C61</f>
        <v>6.4044552732335535E-4</v>
      </c>
      <c r="I61" s="19">
        <f t="shared" si="1"/>
        <v>0.41228845680145576</v>
      </c>
      <c r="J61" s="2" t="s">
        <v>240</v>
      </c>
    </row>
    <row r="62" spans="1:10" x14ac:dyDescent="0.3">
      <c r="A62" s="1" t="s">
        <v>28</v>
      </c>
      <c r="B62" s="1" t="s">
        <v>89</v>
      </c>
      <c r="C62" s="2">
        <f>'1. Extracted raw Corpus Data'!D62/'1. Extracted raw Corpus Data'!C62</f>
        <v>0.72073578595317722</v>
      </c>
      <c r="D62" s="2">
        <f>'1. Extracted raw Corpus Data'!E62/'1. Extracted raw Corpus Data'!C62</f>
        <v>9.3645484949832769E-2</v>
      </c>
      <c r="E62" s="2">
        <f>'1. Extracted raw Corpus Data'!F62/'1. Extracted raw Corpus Data'!C62</f>
        <v>3.678929765886288E-2</v>
      </c>
      <c r="F62" s="2">
        <f>'1. Extracted raw Corpus Data'!G62/'1. Extracted raw Corpus Data'!C62</f>
        <v>0.16220735785953178</v>
      </c>
      <c r="G62" s="2">
        <f>('1. Extracted raw Corpus Data'!H62+'1. Extracted raw Corpus Data'!I62)/'1. Extracted raw Corpus Data'!C62</f>
        <v>7.5250836120401343E-2</v>
      </c>
      <c r="H62" s="2">
        <f>'1. Extracted raw Corpus Data'!J62/'1. Extracted raw Corpus Data'!C62</f>
        <v>0</v>
      </c>
      <c r="I62" s="19">
        <f t="shared" si="1"/>
        <v>0.42800881246495787</v>
      </c>
      <c r="J62" s="2" t="s">
        <v>240</v>
      </c>
    </row>
    <row r="63" spans="1:10" x14ac:dyDescent="0.3">
      <c r="A63" s="1" t="s">
        <v>28</v>
      </c>
      <c r="B63" s="1" t="s">
        <v>90</v>
      </c>
      <c r="C63" s="2">
        <f>'1. Extracted raw Corpus Data'!D63/'1. Extracted raw Corpus Data'!C63</f>
        <v>0.7957463884430177</v>
      </c>
      <c r="D63" s="2">
        <f>'1. Extracted raw Corpus Data'!E63/'1. Extracted raw Corpus Data'!C63</f>
        <v>0.7054574638844302</v>
      </c>
      <c r="E63" s="2">
        <f>'1. Extracted raw Corpus Data'!F63/'1. Extracted raw Corpus Data'!C63</f>
        <v>8.0256821829855537E-4</v>
      </c>
      <c r="F63" s="2">
        <f>'1. Extracted raw Corpus Data'!G63/'1. Extracted raw Corpus Data'!C63</f>
        <v>2.0064205457463883E-3</v>
      </c>
      <c r="G63" s="2">
        <f>('1. Extracted raw Corpus Data'!H63+'1. Extracted raw Corpus Data'!I63)/'1. Extracted raw Corpus Data'!C63</f>
        <v>0</v>
      </c>
      <c r="H63" s="2">
        <f>'1. Extracted raw Corpus Data'!J63/'1. Extracted raw Corpus Data'!C63</f>
        <v>0</v>
      </c>
      <c r="I63" s="19">
        <f t="shared" si="1"/>
        <v>0.33733524231462564</v>
      </c>
      <c r="J63" s="2" t="s">
        <v>240</v>
      </c>
    </row>
    <row r="64" spans="1:10" x14ac:dyDescent="0.3">
      <c r="A64" s="1" t="s">
        <v>28</v>
      </c>
      <c r="B64" s="1" t="s">
        <v>91</v>
      </c>
      <c r="C64" s="2">
        <f>'1. Extracted raw Corpus Data'!D64/'1. Extracted raw Corpus Data'!C64</f>
        <v>0.7905660377358491</v>
      </c>
      <c r="D64" s="2">
        <f>'1. Extracted raw Corpus Data'!E64/'1. Extracted raw Corpus Data'!C64</f>
        <v>0.71132075471698109</v>
      </c>
      <c r="E64" s="2">
        <f>'1. Extracted raw Corpus Data'!F64/'1. Extracted raw Corpus Data'!C64</f>
        <v>9.433962264150943E-3</v>
      </c>
      <c r="F64" s="2">
        <f>'1. Extracted raw Corpus Data'!G64/'1. Extracted raw Corpus Data'!C64</f>
        <v>0.84716981132075475</v>
      </c>
      <c r="G64" s="2">
        <f>('1. Extracted raw Corpus Data'!H64+'1. Extracted raw Corpus Data'!I64)/'1. Extracted raw Corpus Data'!C64</f>
        <v>0.16132075471698112</v>
      </c>
      <c r="H64" s="2">
        <f>'1. Extracted raw Corpus Data'!J64/'1. Extracted raw Corpus Data'!C64</f>
        <v>0</v>
      </c>
      <c r="I64" s="19">
        <f t="shared" si="1"/>
        <v>0.70802741025668525</v>
      </c>
      <c r="J64" s="2" t="s">
        <v>238</v>
      </c>
    </row>
    <row r="65" spans="1:11" x14ac:dyDescent="0.3">
      <c r="A65" s="1" t="s">
        <v>28</v>
      </c>
      <c r="B65" s="1" t="s">
        <v>92</v>
      </c>
      <c r="C65" s="2">
        <f>'1. Extracted raw Corpus Data'!D65/'1. Extracted raw Corpus Data'!C65</f>
        <v>0.52240352240352239</v>
      </c>
      <c r="D65" s="2">
        <f>'1. Extracted raw Corpus Data'!E65/'1. Extracted raw Corpus Data'!C65</f>
        <v>0.3752913752913753</v>
      </c>
      <c r="E65" s="2">
        <f>'1. Extracted raw Corpus Data'!F65/'1. Extracted raw Corpus Data'!C65</f>
        <v>1.7094017094017096E-2</v>
      </c>
      <c r="F65" s="2">
        <f>'1. Extracted raw Corpus Data'!G65/'1. Extracted raw Corpus Data'!C65</f>
        <v>0.19295519295519295</v>
      </c>
      <c r="G65" s="2">
        <f>('1. Extracted raw Corpus Data'!H65+'1. Extracted raw Corpus Data'!I65)/'1. Extracted raw Corpus Data'!C65</f>
        <v>1.9166019166019167E-2</v>
      </c>
      <c r="H65" s="2">
        <f>'1. Extracted raw Corpus Data'!J65/'1. Extracted raw Corpus Data'!C65</f>
        <v>0</v>
      </c>
      <c r="I65" s="19">
        <f t="shared" si="1"/>
        <v>0.21360559301101817</v>
      </c>
      <c r="J65" s="2" t="s">
        <v>241</v>
      </c>
    </row>
    <row r="66" spans="1:11" x14ac:dyDescent="0.3">
      <c r="A66" s="1" t="s">
        <v>28</v>
      </c>
      <c r="B66" s="1" t="s">
        <v>93</v>
      </c>
      <c r="C66" s="2">
        <f>'1. Extracted raw Corpus Data'!D66/'1. Extracted raw Corpus Data'!C66</f>
        <v>0.75879653238143807</v>
      </c>
      <c r="D66" s="2">
        <f>'1. Extracted raw Corpus Data'!E66/'1. Extracted raw Corpus Data'!C66</f>
        <v>0.66802651708312089</v>
      </c>
      <c r="E66" s="2">
        <f>'1. Extracted raw Corpus Data'!F66/'1. Extracted raw Corpus Data'!C66</f>
        <v>9.1789903110657822E-3</v>
      </c>
      <c r="F66" s="2">
        <f>'1. Extracted raw Corpus Data'!G66/'1. Extracted raw Corpus Data'!C66</f>
        <v>0.26364099949005609</v>
      </c>
      <c r="G66" s="2">
        <f>('1. Extracted raw Corpus Data'!H66+'1. Extracted raw Corpus Data'!I66)/'1. Extracted raw Corpus Data'!C66</f>
        <v>3.6206017338092811E-2</v>
      </c>
      <c r="H66" s="2">
        <f>'1. Extracted raw Corpus Data'!J66/'1. Extracted raw Corpus Data'!C66</f>
        <v>0.16267210606833249</v>
      </c>
      <c r="I66" s="19">
        <f t="shared" ref="I66:I97" si="2">SQRT((C66-$M$3)^2+(D66-$N$3)^2+(E66-$O$3)^2+(F66-$P$3)^2+(H66-$R$3)^2+(G66-$Q$3)^2)</f>
        <v>0.2631436087166234</v>
      </c>
      <c r="J66" s="2" t="s">
        <v>241</v>
      </c>
    </row>
    <row r="67" spans="1:11" x14ac:dyDescent="0.3">
      <c r="A67" s="1" t="s">
        <v>28</v>
      </c>
      <c r="B67" s="1" t="s">
        <v>94</v>
      </c>
      <c r="C67" s="2">
        <f>'1. Extracted raw Corpus Data'!D67/'1. Extracted raw Corpus Data'!C67</f>
        <v>0.73992370210648528</v>
      </c>
      <c r="D67" s="2">
        <f>'1. Extracted raw Corpus Data'!E67/'1. Extracted raw Corpus Data'!C67</f>
        <v>0</v>
      </c>
      <c r="E67" s="2">
        <f>'1. Extracted raw Corpus Data'!F67/'1. Extracted raw Corpus Data'!C67</f>
        <v>4.5944601094708909E-2</v>
      </c>
      <c r="F67" s="2">
        <f>'1. Extracted raw Corpus Data'!G67/'1. Extracted raw Corpus Data'!C67</f>
        <v>0.18079283463260906</v>
      </c>
      <c r="G67" s="2">
        <f>('1. Extracted raw Corpus Data'!H67+'1. Extracted raw Corpus Data'!I67)/'1. Extracted raw Corpus Data'!C67</f>
        <v>0.15110300215624481</v>
      </c>
      <c r="H67" s="2">
        <f>'1. Extracted raw Corpus Data'!J67/'1. Extracted raw Corpus Data'!C67</f>
        <v>2.0733123237684524E-2</v>
      </c>
      <c r="I67" s="19">
        <f t="shared" si="2"/>
        <v>0.51962963935749873</v>
      </c>
      <c r="J67" s="2" t="s">
        <v>238</v>
      </c>
    </row>
    <row r="68" spans="1:11" x14ac:dyDescent="0.3">
      <c r="A68" s="1" t="s">
        <v>28</v>
      </c>
      <c r="B68" s="1" t="s">
        <v>95</v>
      </c>
      <c r="C68" s="2">
        <f>'1. Extracted raw Corpus Data'!D68/'1. Extracted raw Corpus Data'!C68</f>
        <v>0.32774500672668944</v>
      </c>
      <c r="D68" s="2">
        <f>'1. Extracted raw Corpus Data'!E68/'1. Extracted raw Corpus Data'!C68</f>
        <v>0</v>
      </c>
      <c r="E68" s="2">
        <f>'1. Extracted raw Corpus Data'!F68/'1. Extracted raw Corpus Data'!C68</f>
        <v>3.5185760115906033E-3</v>
      </c>
      <c r="F68" s="2">
        <f>'1. Extracted raw Corpus Data'!G68/'1. Extracted raw Corpus Data'!C68</f>
        <v>0.37379695746662528</v>
      </c>
      <c r="G68" s="2">
        <f>('1. Extracted raw Corpus Data'!H68+'1. Extracted raw Corpus Data'!I68)/'1. Extracted raw Corpus Data'!C68</f>
        <v>0.1987995446548691</v>
      </c>
      <c r="H68" s="2">
        <f>'1. Extracted raw Corpus Data'!J68/'1. Extracted raw Corpus Data'!C68</f>
        <v>0</v>
      </c>
      <c r="I68" s="19">
        <f t="shared" si="2"/>
        <v>0.63480329009332737</v>
      </c>
      <c r="J68" s="2" t="s">
        <v>238</v>
      </c>
    </row>
    <row r="69" spans="1:11" x14ac:dyDescent="0.3">
      <c r="A69" s="1" t="s">
        <v>28</v>
      </c>
      <c r="B69" s="1" t="s">
        <v>96</v>
      </c>
      <c r="C69" s="2">
        <f>'1. Extracted raw Corpus Data'!D69/'1. Extracted raw Corpus Data'!C69</f>
        <v>0.87041719342604296</v>
      </c>
      <c r="D69" s="2">
        <f>'1. Extracted raw Corpus Data'!E69/'1. Extracted raw Corpus Data'!C69</f>
        <v>0.73103666245259169</v>
      </c>
      <c r="E69" s="2">
        <f>'1. Extracted raw Corpus Data'!F69/'1. Extracted raw Corpus Data'!C69</f>
        <v>4.2825537294563842E-2</v>
      </c>
      <c r="F69" s="2">
        <f>'1. Extracted raw Corpus Data'!G69/'1. Extracted raw Corpus Data'!C69</f>
        <v>9.8293299620733243E-2</v>
      </c>
      <c r="G69" s="2">
        <f>('1. Extracted raw Corpus Data'!H69+'1. Extracted raw Corpus Data'!I69)/'1. Extracted raw Corpus Data'!C69</f>
        <v>4.6618204804045514E-2</v>
      </c>
      <c r="H69" s="2">
        <f>'1. Extracted raw Corpus Data'!J69/'1. Extracted raw Corpus Data'!C69</f>
        <v>4.5828065739570165E-3</v>
      </c>
      <c r="I69" s="19">
        <f t="shared" si="2"/>
        <v>0.33905914580687774</v>
      </c>
      <c r="J69" s="2" t="s">
        <v>240</v>
      </c>
    </row>
    <row r="70" spans="1:11" x14ac:dyDescent="0.3">
      <c r="A70" s="1" t="s">
        <v>28</v>
      </c>
      <c r="B70" s="1" t="s">
        <v>97</v>
      </c>
      <c r="C70" s="2">
        <f>'1. Extracted raw Corpus Data'!D70/'1. Extracted raw Corpus Data'!C70</f>
        <v>0.82315112540192925</v>
      </c>
      <c r="D70" s="2">
        <f>'1. Extracted raw Corpus Data'!E70/'1. Extracted raw Corpus Data'!C70</f>
        <v>0.70096463022508038</v>
      </c>
      <c r="E70" s="2">
        <f>'1. Extracted raw Corpus Data'!F70/'1. Extracted raw Corpus Data'!C70</f>
        <v>2.2508038585209004E-2</v>
      </c>
      <c r="F70" s="2">
        <f>'1. Extracted raw Corpus Data'!G70/'1. Extracted raw Corpus Data'!C70</f>
        <v>0.21864951768488747</v>
      </c>
      <c r="G70" s="2">
        <f>('1. Extracted raw Corpus Data'!H70+'1. Extracted raw Corpus Data'!I70)/'1. Extracted raw Corpus Data'!C70</f>
        <v>4.5016077170418008E-2</v>
      </c>
      <c r="H70" s="2">
        <f>'1. Extracted raw Corpus Data'!J70/'1. Extracted raw Corpus Data'!C70</f>
        <v>3.2154340836012861E-3</v>
      </c>
      <c r="I70" s="19">
        <f t="shared" si="2"/>
        <v>0.27780855433169205</v>
      </c>
      <c r="J70" s="2" t="s">
        <v>241</v>
      </c>
    </row>
    <row r="71" spans="1:11" x14ac:dyDescent="0.3">
      <c r="A71" s="1" t="s">
        <v>28</v>
      </c>
      <c r="B71" s="1" t="s">
        <v>98</v>
      </c>
      <c r="C71" s="2">
        <f>'1. Extracted raw Corpus Data'!D71/'1. Extracted raw Corpus Data'!C71</f>
        <v>0.72131147540983609</v>
      </c>
      <c r="D71" s="2">
        <f>'1. Extracted raw Corpus Data'!E71/'1. Extracted raw Corpus Data'!C71</f>
        <v>0.67330210772833721</v>
      </c>
      <c r="E71" s="2">
        <f>'1. Extracted raw Corpus Data'!F71/'1. Extracted raw Corpus Data'!C71</f>
        <v>2.663934426229508E-2</v>
      </c>
      <c r="F71" s="2">
        <f>'1. Extracted raw Corpus Data'!G71/'1. Extracted raw Corpus Data'!C71</f>
        <v>6.937939110070257E-2</v>
      </c>
      <c r="G71" s="2">
        <f>('1. Extracted raw Corpus Data'!H71+'1. Extracted raw Corpus Data'!I71)/'1. Extracted raw Corpus Data'!C71</f>
        <v>1.3466042154566744E-2</v>
      </c>
      <c r="H71" s="2">
        <f>'1. Extracted raw Corpus Data'!J71/'1. Extracted raw Corpus Data'!C71</f>
        <v>0</v>
      </c>
      <c r="I71" s="19">
        <f t="shared" si="2"/>
        <v>0.24531161320400388</v>
      </c>
      <c r="J71" s="2" t="s">
        <v>241</v>
      </c>
    </row>
    <row r="72" spans="1:11" x14ac:dyDescent="0.3">
      <c r="A72" s="1" t="s">
        <v>28</v>
      </c>
      <c r="B72" s="1" t="s">
        <v>99</v>
      </c>
      <c r="C72" s="2">
        <f>'1. Extracted raw Corpus Data'!D72/'1. Extracted raw Corpus Data'!C72</f>
        <v>0.88342857142857145</v>
      </c>
      <c r="D72" s="2">
        <f>'1. Extracted raw Corpus Data'!E72/'1. Extracted raw Corpus Data'!C72</f>
        <v>0.76914285714285713</v>
      </c>
      <c r="E72" s="2">
        <f>'1. Extracted raw Corpus Data'!F72/'1. Extracted raw Corpus Data'!C72</f>
        <v>6.7428571428571435E-2</v>
      </c>
      <c r="F72" s="2">
        <f>'1. Extracted raw Corpus Data'!G72/'1. Extracted raw Corpus Data'!C72</f>
        <v>0.10971428571428571</v>
      </c>
      <c r="G72" s="2">
        <f>('1. Extracted raw Corpus Data'!H72+'1. Extracted raw Corpus Data'!I72)/'1. Extracted raw Corpus Data'!C72</f>
        <v>3.7714285714285714E-2</v>
      </c>
      <c r="H72" s="2">
        <f>'1. Extracted raw Corpus Data'!J72/'1. Extracted raw Corpus Data'!C72</f>
        <v>0</v>
      </c>
      <c r="I72" s="19">
        <f t="shared" si="2"/>
        <v>0.37395022744364093</v>
      </c>
      <c r="J72" s="2" t="s">
        <v>240</v>
      </c>
    </row>
    <row r="73" spans="1:11" x14ac:dyDescent="0.3">
      <c r="A73" s="1" t="s">
        <v>28</v>
      </c>
      <c r="B73" s="1" t="s">
        <v>100</v>
      </c>
      <c r="C73" s="2">
        <f>'1. Extracted raw Corpus Data'!D73/'1. Extracted raw Corpus Data'!C73</f>
        <v>0.90606936416184969</v>
      </c>
      <c r="D73" s="2">
        <f>'1. Extracted raw Corpus Data'!E73/'1. Extracted raw Corpus Data'!C73</f>
        <v>0</v>
      </c>
      <c r="E73" s="2">
        <f>'1. Extracted raw Corpus Data'!F73/'1. Extracted raw Corpus Data'!C73</f>
        <v>3.6127167630057806E-2</v>
      </c>
      <c r="F73" s="2">
        <f>'1. Extracted raw Corpus Data'!G73/'1. Extracted raw Corpus Data'!C73</f>
        <v>0.1199421965317919</v>
      </c>
      <c r="G73" s="2">
        <f>('1. Extracted raw Corpus Data'!H73+'1. Extracted raw Corpus Data'!I73)/'1. Extracted raw Corpus Data'!C73</f>
        <v>2.8901734104046242E-2</v>
      </c>
      <c r="H73" s="2">
        <f>'1. Extracted raw Corpus Data'!J73/'1. Extracted raw Corpus Data'!C73</f>
        <v>0</v>
      </c>
      <c r="I73" s="19">
        <f t="shared" si="2"/>
        <v>0.58584456219338887</v>
      </c>
      <c r="J73" s="2" t="s">
        <v>238</v>
      </c>
    </row>
    <row r="74" spans="1:11" x14ac:dyDescent="0.3">
      <c r="A74" s="1" t="s">
        <v>28</v>
      </c>
      <c r="B74" s="1" t="s">
        <v>101</v>
      </c>
      <c r="C74" s="2">
        <f>'1. Extracted raw Corpus Data'!D74/'1. Extracted raw Corpus Data'!C74</f>
        <v>0.30334110334110337</v>
      </c>
      <c r="D74" s="2">
        <f>'1. Extracted raw Corpus Data'!E74/'1. Extracted raw Corpus Data'!C74</f>
        <v>0</v>
      </c>
      <c r="E74" s="2">
        <f>'1. Extracted raw Corpus Data'!F74/'1. Extracted raw Corpus Data'!C74</f>
        <v>9.324009324009324E-3</v>
      </c>
      <c r="F74" s="2">
        <f>'1. Extracted raw Corpus Data'!G74/'1. Extracted raw Corpus Data'!C74</f>
        <v>4.910644910644911E-2</v>
      </c>
      <c r="G74" s="2">
        <f>('1. Extracted raw Corpus Data'!H74+'1. Extracted raw Corpus Data'!I74)/'1. Extracted raw Corpus Data'!C74</f>
        <v>7.6767676767676762E-2</v>
      </c>
      <c r="H74" s="2">
        <f>'1. Extracted raw Corpus Data'!J74/'1. Extracted raw Corpus Data'!C74</f>
        <v>1.554001554001554E-4</v>
      </c>
      <c r="I74" s="19">
        <f t="shared" si="2"/>
        <v>0.63198802131849141</v>
      </c>
      <c r="J74" s="2" t="s">
        <v>238</v>
      </c>
      <c r="K74"/>
    </row>
    <row r="75" spans="1:11" x14ac:dyDescent="0.3">
      <c r="A75" s="1" t="s">
        <v>28</v>
      </c>
      <c r="B75" s="1" t="s">
        <v>102</v>
      </c>
      <c r="C75" s="2">
        <f>'1. Extracted raw Corpus Data'!D75/'1. Extracted raw Corpus Data'!C75</f>
        <v>0.56410880975579092</v>
      </c>
      <c r="D75" s="2">
        <f>'1. Extracted raw Corpus Data'!E75/'1. Extracted raw Corpus Data'!C75</f>
        <v>3.1429738818870415E-5</v>
      </c>
      <c r="E75" s="2">
        <f>'1. Extracted raw Corpus Data'!F75/'1. Extracted raw Corpus Data'!C75</f>
        <v>2.7029575384228555E-3</v>
      </c>
      <c r="F75" s="2">
        <f>'1. Extracted raw Corpus Data'!G75/'1. Extracted raw Corpus Data'!C75</f>
        <v>8.8961875726812717E-2</v>
      </c>
      <c r="G75" s="2">
        <f>('1. Extracted raw Corpus Data'!H75+'1. Extracted raw Corpus Data'!I75)/'1. Extracted raw Corpus Data'!C75</f>
        <v>0.36614074237043093</v>
      </c>
      <c r="H75" s="2">
        <f>'1. Extracted raw Corpus Data'!J75/'1. Extracted raw Corpus Data'!C75</f>
        <v>6.2073734167269069E-4</v>
      </c>
      <c r="I75" s="19">
        <f t="shared" si="2"/>
        <v>0.58076195361690408</v>
      </c>
      <c r="J75" s="2" t="s">
        <v>238</v>
      </c>
    </row>
    <row r="76" spans="1:11" x14ac:dyDescent="0.3">
      <c r="A76" s="1" t="s">
        <v>28</v>
      </c>
      <c r="B76" s="1" t="s">
        <v>103</v>
      </c>
      <c r="C76" s="2">
        <f>'1. Extracted raw Corpus Data'!D76/'1. Extracted raw Corpus Data'!C76</f>
        <v>0.5548022598870056</v>
      </c>
      <c r="D76" s="2">
        <f>'1. Extracted raw Corpus Data'!E76/'1. Extracted raw Corpus Data'!C76</f>
        <v>1.6142050040355126E-4</v>
      </c>
      <c r="E76" s="2">
        <f>'1. Extracted raw Corpus Data'!F76/'1. Extracted raw Corpus Data'!C76</f>
        <v>3.6965294592413239E-2</v>
      </c>
      <c r="F76" s="2">
        <f>'1. Extracted raw Corpus Data'!G76/'1. Extracted raw Corpus Data'!C76</f>
        <v>0.1426957223567393</v>
      </c>
      <c r="G76" s="2">
        <f>('1. Extracted raw Corpus Data'!H76+'1. Extracted raw Corpus Data'!I76)/'1. Extracted raw Corpus Data'!C76</f>
        <v>0.26941081517352705</v>
      </c>
      <c r="H76" s="2">
        <f>'1. Extracted raw Corpus Data'!J76/'1. Extracted raw Corpus Data'!C76</f>
        <v>0</v>
      </c>
      <c r="I76" s="19">
        <f t="shared" si="2"/>
        <v>0.54041099260500935</v>
      </c>
      <c r="J76" s="2" t="s">
        <v>238</v>
      </c>
    </row>
    <row r="77" spans="1:11" x14ac:dyDescent="0.3">
      <c r="A77" s="1" t="s">
        <v>28</v>
      </c>
      <c r="B77" s="1" t="s">
        <v>104</v>
      </c>
      <c r="C77" s="2">
        <f>'1. Extracted raw Corpus Data'!D77/'1. Extracted raw Corpus Data'!C77</f>
        <v>0.70473970473970471</v>
      </c>
      <c r="D77" s="2">
        <f>'1. Extracted raw Corpus Data'!E77/'1. Extracted raw Corpus Data'!C77</f>
        <v>0</v>
      </c>
      <c r="E77" s="2">
        <f>'1. Extracted raw Corpus Data'!F77/'1. Extracted raw Corpus Data'!C77</f>
        <v>3.0303030303030304E-2</v>
      </c>
      <c r="F77" s="2">
        <f>'1. Extracted raw Corpus Data'!G77/'1. Extracted raw Corpus Data'!C77</f>
        <v>0.17948717948717949</v>
      </c>
      <c r="G77" s="2">
        <f>('1. Extracted raw Corpus Data'!H77+'1. Extracted raw Corpus Data'!I77)/'1. Extracted raw Corpus Data'!C77</f>
        <v>0.16627816627816627</v>
      </c>
      <c r="H77" s="2">
        <f>'1. Extracted raw Corpus Data'!J77/'1. Extracted raw Corpus Data'!C77</f>
        <v>1.554001554001554E-3</v>
      </c>
      <c r="I77" s="19">
        <f t="shared" si="2"/>
        <v>0.51632809262190682</v>
      </c>
      <c r="J77" s="2" t="s">
        <v>238</v>
      </c>
    </row>
    <row r="78" spans="1:11" x14ac:dyDescent="0.3">
      <c r="A78" s="1" t="s">
        <v>28</v>
      </c>
      <c r="B78" s="1" t="s">
        <v>105</v>
      </c>
      <c r="C78" s="2">
        <f>'1. Extracted raw Corpus Data'!D78/'1. Extracted raw Corpus Data'!C78</f>
        <v>0.51981633991691567</v>
      </c>
      <c r="D78" s="2">
        <f>'1. Extracted raw Corpus Data'!E78/'1. Extracted raw Corpus Data'!C78</f>
        <v>4.3728591210553169E-5</v>
      </c>
      <c r="E78" s="2">
        <f>'1. Extracted raw Corpus Data'!F78/'1. Extracted raw Corpus Data'!C78</f>
        <v>1.4503316084833467E-2</v>
      </c>
      <c r="F78" s="2">
        <f>'1. Extracted raw Corpus Data'!G78/'1. Extracted raw Corpus Data'!C78</f>
        <v>9.5308893909578987E-2</v>
      </c>
      <c r="G78" s="2">
        <f>('1. Extracted raw Corpus Data'!H78+'1. Extracted raw Corpus Data'!I78)/'1. Extracted raw Corpus Data'!C78</f>
        <v>0.32709957971965115</v>
      </c>
      <c r="H78" s="2">
        <f>'1. Extracted raw Corpus Data'!J78/'1. Extracted raw Corpus Data'!C78</f>
        <v>0</v>
      </c>
      <c r="I78" s="19">
        <f t="shared" si="2"/>
        <v>0.57180382734187363</v>
      </c>
      <c r="J78" s="2" t="s">
        <v>238</v>
      </c>
    </row>
    <row r="79" spans="1:11" x14ac:dyDescent="0.3">
      <c r="A79" s="1" t="s">
        <v>28</v>
      </c>
      <c r="B79" s="1" t="s">
        <v>106</v>
      </c>
      <c r="C79" s="2">
        <f>'1. Extracted raw Corpus Data'!D79/'1. Extracted raw Corpus Data'!C79</f>
        <v>0.72564935064935066</v>
      </c>
      <c r="D79" s="2">
        <f>'1. Extracted raw Corpus Data'!E79/'1. Extracted raw Corpus Data'!C79</f>
        <v>0.63149350649350644</v>
      </c>
      <c r="E79" s="2">
        <f>'1. Extracted raw Corpus Data'!F79/'1. Extracted raw Corpus Data'!C79</f>
        <v>5.1948051948051951E-2</v>
      </c>
      <c r="F79" s="2">
        <f>'1. Extracted raw Corpus Data'!G79/'1. Extracted raw Corpus Data'!C79</f>
        <v>0.2288961038961039</v>
      </c>
      <c r="G79" s="2">
        <f>('1. Extracted raw Corpus Data'!H79+'1. Extracted raw Corpus Data'!I79)/'1. Extracted raw Corpus Data'!C79</f>
        <v>6.1688311688311688E-2</v>
      </c>
      <c r="H79" s="2">
        <f>'1. Extracted raw Corpus Data'!J79/'1. Extracted raw Corpus Data'!C79</f>
        <v>4.87012987012987E-3</v>
      </c>
      <c r="I79" s="19">
        <f t="shared" si="2"/>
        <v>0.16746288597405137</v>
      </c>
      <c r="J79" s="2" t="s">
        <v>241</v>
      </c>
    </row>
    <row r="80" spans="1:11" x14ac:dyDescent="0.3">
      <c r="A80" s="1" t="s">
        <v>28</v>
      </c>
      <c r="B80" s="1" t="s">
        <v>107</v>
      </c>
      <c r="C80" s="2">
        <f>'1. Extracted raw Corpus Data'!D80/'1. Extracted raw Corpus Data'!C80</f>
        <v>0.81571428571428573</v>
      </c>
      <c r="D80" s="2">
        <f>'1. Extracted raw Corpus Data'!E80/'1. Extracted raw Corpus Data'!C80</f>
        <v>0</v>
      </c>
      <c r="E80" s="2">
        <f>'1. Extracted raw Corpus Data'!F80/'1. Extracted raw Corpus Data'!C80</f>
        <v>3.2857142857142856E-2</v>
      </c>
      <c r="F80" s="2">
        <f>'1. Extracted raw Corpus Data'!G80/'1. Extracted raw Corpus Data'!C80</f>
        <v>0.15</v>
      </c>
      <c r="G80" s="2">
        <f>('1. Extracted raw Corpus Data'!H80+'1. Extracted raw Corpus Data'!I80)/'1. Extracted raw Corpus Data'!C80</f>
        <v>0.12142857142857143</v>
      </c>
      <c r="H80" s="2">
        <f>'1. Extracted raw Corpus Data'!J80/'1. Extracted raw Corpus Data'!C80</f>
        <v>0</v>
      </c>
      <c r="I80" s="19">
        <f t="shared" si="2"/>
        <v>0.54032570906726529</v>
      </c>
      <c r="J80" s="2" t="s">
        <v>238</v>
      </c>
    </row>
    <row r="81" spans="1:10" x14ac:dyDescent="0.3">
      <c r="A81" s="1" t="s">
        <v>28</v>
      </c>
      <c r="B81" s="1" t="s">
        <v>108</v>
      </c>
      <c r="C81" s="2">
        <f>'1. Extracted raw Corpus Data'!D81/'1. Extracted raw Corpus Data'!C81</f>
        <v>0.79831932773109249</v>
      </c>
      <c r="D81" s="2">
        <f>'1. Extracted raw Corpus Data'!E81/'1. Extracted raw Corpus Data'!C81</f>
        <v>0.71596638655462186</v>
      </c>
      <c r="E81" s="2">
        <f>'1. Extracted raw Corpus Data'!F81/'1. Extracted raw Corpus Data'!C81</f>
        <v>3.3613445378151259E-2</v>
      </c>
      <c r="F81" s="2">
        <f>'1. Extracted raw Corpus Data'!G81/'1. Extracted raw Corpus Data'!C81</f>
        <v>0.14789915966386555</v>
      </c>
      <c r="G81" s="2">
        <f>('1. Extracted raw Corpus Data'!H81+'1. Extracted raw Corpus Data'!I81)/'1. Extracted raw Corpus Data'!C81</f>
        <v>2.1848739495798318E-2</v>
      </c>
      <c r="H81" s="2">
        <f>'1. Extracted raw Corpus Data'!J81/'1. Extracted raw Corpus Data'!C81</f>
        <v>0</v>
      </c>
      <c r="I81" s="19">
        <f t="shared" si="2"/>
        <v>0.28196829281841806</v>
      </c>
      <c r="J81" s="2" t="s">
        <v>240</v>
      </c>
    </row>
    <row r="82" spans="1:10" x14ac:dyDescent="0.3">
      <c r="A82" s="1" t="s">
        <v>28</v>
      </c>
      <c r="B82" s="1" t="s">
        <v>109</v>
      </c>
      <c r="C82" s="2">
        <f>'1. Extracted raw Corpus Data'!D82/'1. Extracted raw Corpus Data'!C82</f>
        <v>0.90613718411552346</v>
      </c>
      <c r="D82" s="2">
        <f>'1. Extracted raw Corpus Data'!E82/'1. Extracted raw Corpus Data'!C82</f>
        <v>0.72202166064981954</v>
      </c>
      <c r="E82" s="2">
        <f>'1. Extracted raw Corpus Data'!F82/'1. Extracted raw Corpus Data'!C82</f>
        <v>5.0541516245487361E-2</v>
      </c>
      <c r="F82" s="2">
        <f>'1. Extracted raw Corpus Data'!G82/'1. Extracted raw Corpus Data'!C82</f>
        <v>0.16064981949458484</v>
      </c>
      <c r="G82" s="2">
        <f>('1. Extracted raw Corpus Data'!H82+'1. Extracted raw Corpus Data'!I82)/'1. Extracted raw Corpus Data'!C82</f>
        <v>7.2202166064981949E-2</v>
      </c>
      <c r="H82" s="2">
        <f>'1. Extracted raw Corpus Data'!J82/'1. Extracted raw Corpus Data'!C82</f>
        <v>0</v>
      </c>
      <c r="I82" s="19">
        <f t="shared" si="2"/>
        <v>0.34406210186561126</v>
      </c>
      <c r="J82" s="2" t="s">
        <v>240</v>
      </c>
    </row>
    <row r="83" spans="1:10" x14ac:dyDescent="0.3">
      <c r="A83" s="1" t="s">
        <v>28</v>
      </c>
      <c r="B83" s="1" t="s">
        <v>110</v>
      </c>
      <c r="C83" s="2">
        <f>'1. Extracted raw Corpus Data'!D83/'1. Extracted raw Corpus Data'!C83</f>
        <v>0.33859397417503589</v>
      </c>
      <c r="D83" s="2">
        <f>'1. Extracted raw Corpus Data'!E83/'1. Extracted raw Corpus Data'!C83</f>
        <v>0.13773314203730272</v>
      </c>
      <c r="E83" s="2">
        <f>'1. Extracted raw Corpus Data'!F83/'1. Extracted raw Corpus Data'!C83</f>
        <v>2.8694404591104736E-3</v>
      </c>
      <c r="F83" s="2">
        <f>'1. Extracted raw Corpus Data'!G83/'1. Extracted raw Corpus Data'!C83</f>
        <v>0.28407460545193686</v>
      </c>
      <c r="G83" s="2">
        <f>('1. Extracted raw Corpus Data'!H83+'1. Extracted raw Corpus Data'!I83)/'1. Extracted raw Corpus Data'!C83</f>
        <v>0.42754662840746055</v>
      </c>
      <c r="H83" s="2">
        <f>'1. Extracted raw Corpus Data'!J83/'1. Extracted raw Corpus Data'!C83</f>
        <v>1.4347202295552368E-3</v>
      </c>
      <c r="I83" s="19">
        <f t="shared" si="2"/>
        <v>0.57964542732682933</v>
      </c>
      <c r="J83" s="2" t="s">
        <v>238</v>
      </c>
    </row>
    <row r="84" spans="1:10" x14ac:dyDescent="0.3">
      <c r="A84" s="1" t="s">
        <v>28</v>
      </c>
      <c r="B84" s="1" t="s">
        <v>111</v>
      </c>
      <c r="C84" s="2">
        <f>'1. Extracted raw Corpus Data'!D84/'1. Extracted raw Corpus Data'!C84</f>
        <v>0.42479489516864177</v>
      </c>
      <c r="D84" s="2">
        <f>'1. Extracted raw Corpus Data'!E84/'1. Extracted raw Corpus Data'!C84</f>
        <v>6.6089334548769373E-3</v>
      </c>
      <c r="E84" s="2">
        <f>'1. Extracted raw Corpus Data'!F84/'1. Extracted raw Corpus Data'!C84</f>
        <v>1.5268915223336371E-2</v>
      </c>
      <c r="F84" s="2">
        <f>'1. Extracted raw Corpus Data'!G84/'1. Extracted raw Corpus Data'!C84</f>
        <v>0.46148587055606199</v>
      </c>
      <c r="G84" s="2">
        <f>('1. Extracted raw Corpus Data'!H84+'1. Extracted raw Corpus Data'!I84)/'1. Extracted raw Corpus Data'!C84</f>
        <v>0.18049225159525981</v>
      </c>
      <c r="H84" s="2">
        <f>'1. Extracted raw Corpus Data'!J84/'1. Extracted raw Corpus Data'!C84</f>
        <v>1.6864175022789425E-2</v>
      </c>
      <c r="I84" s="19">
        <f t="shared" si="2"/>
        <v>0.61698175655851195</v>
      </c>
      <c r="J84" s="2" t="s">
        <v>238</v>
      </c>
    </row>
    <row r="85" spans="1:10" x14ac:dyDescent="0.3">
      <c r="A85" s="1" t="s">
        <v>28</v>
      </c>
      <c r="B85" s="1" t="s">
        <v>112</v>
      </c>
      <c r="C85" s="2">
        <f>'1. Extracted raw Corpus Data'!D85/'1. Extracted raw Corpus Data'!C85</f>
        <v>0.5173996175908222</v>
      </c>
      <c r="D85" s="2">
        <f>'1. Extracted raw Corpus Data'!E85/'1. Extracted raw Corpus Data'!C85</f>
        <v>0</v>
      </c>
      <c r="E85" s="2">
        <f>'1. Extracted raw Corpus Data'!F85/'1. Extracted raw Corpus Data'!C85</f>
        <v>9.1778202676864248E-3</v>
      </c>
      <c r="F85" s="2">
        <f>'1. Extracted raw Corpus Data'!G85/'1. Extracted raw Corpus Data'!C85</f>
        <v>0.13728489483747611</v>
      </c>
      <c r="G85" s="2">
        <f>('1. Extracted raw Corpus Data'!H85+'1. Extracted raw Corpus Data'!I85)/'1. Extracted raw Corpus Data'!C85</f>
        <v>0.30203951561504144</v>
      </c>
      <c r="H85" s="2">
        <f>'1. Extracted raw Corpus Data'!J85/'1. Extracted raw Corpus Data'!C85</f>
        <v>1.9120458891013384E-4</v>
      </c>
      <c r="I85" s="19">
        <f t="shared" si="2"/>
        <v>0.5589252515603792</v>
      </c>
      <c r="J85" s="2" t="s">
        <v>238</v>
      </c>
    </row>
    <row r="86" spans="1:10" x14ac:dyDescent="0.3">
      <c r="A86" s="1" t="s">
        <v>28</v>
      </c>
      <c r="B86" s="1" t="s">
        <v>113</v>
      </c>
      <c r="C86" s="2">
        <f>'1. Extracted raw Corpus Data'!D86/'1. Extracted raw Corpus Data'!C86</f>
        <v>0.25518058022498519</v>
      </c>
      <c r="D86" s="2">
        <f>'1. Extracted raw Corpus Data'!E86/'1. Extracted raw Corpus Data'!C86</f>
        <v>5.9206631142687976E-4</v>
      </c>
      <c r="E86" s="2">
        <f>'1. Extracted raw Corpus Data'!F86/'1. Extracted raw Corpus Data'!C86</f>
        <v>1.1051904479968424E-2</v>
      </c>
      <c r="F86" s="2">
        <f>'1. Extracted raw Corpus Data'!G86/'1. Extracted raw Corpus Data'!C86</f>
        <v>0.22419577659364515</v>
      </c>
      <c r="G86" s="2">
        <f>('1. Extracted raw Corpus Data'!H86+'1. Extracted raw Corpus Data'!I86)/'1. Extracted raw Corpus Data'!C86</f>
        <v>0.2966252220248668</v>
      </c>
      <c r="H86" s="2">
        <f>'1. Extracted raw Corpus Data'!J86/'1. Extracted raw Corpus Data'!C86</f>
        <v>2.762976119992106E-3</v>
      </c>
      <c r="I86" s="19">
        <f t="shared" si="2"/>
        <v>0.66607336267185613</v>
      </c>
      <c r="J86" s="2" t="s">
        <v>238</v>
      </c>
    </row>
    <row r="87" spans="1:10" x14ac:dyDescent="0.3">
      <c r="A87" s="1" t="s">
        <v>28</v>
      </c>
      <c r="B87" s="1" t="s">
        <v>114</v>
      </c>
      <c r="C87" s="2">
        <f>'1. Extracted raw Corpus Data'!D87/'1. Extracted raw Corpus Data'!C87</f>
        <v>0.29642248722316866</v>
      </c>
      <c r="D87" s="2">
        <f>'1. Extracted raw Corpus Data'!E87/'1. Extracted raw Corpus Data'!C87</f>
        <v>1.7035775127768314E-3</v>
      </c>
      <c r="E87" s="2">
        <f>'1. Extracted raw Corpus Data'!F87/'1. Extracted raw Corpus Data'!C87</f>
        <v>2.2998296422487224E-2</v>
      </c>
      <c r="F87" s="2">
        <f>'1. Extracted raw Corpus Data'!G87/'1. Extracted raw Corpus Data'!C87</f>
        <v>0.44633730834752983</v>
      </c>
      <c r="G87" s="2">
        <f>('1. Extracted raw Corpus Data'!H87+'1. Extracted raw Corpus Data'!I87)/'1. Extracted raw Corpus Data'!C87</f>
        <v>0.20954003407155025</v>
      </c>
      <c r="H87" s="2">
        <f>'1. Extracted raw Corpus Data'!J87/'1. Extracted raw Corpus Data'!C87</f>
        <v>1.7035775127768314E-3</v>
      </c>
      <c r="I87" s="19">
        <f t="shared" si="2"/>
        <v>0.6744400114394814</v>
      </c>
      <c r="J87" s="2" t="s">
        <v>238</v>
      </c>
    </row>
    <row r="88" spans="1:10" x14ac:dyDescent="0.3">
      <c r="A88" s="1" t="s">
        <v>28</v>
      </c>
      <c r="B88" s="1" t="s">
        <v>115</v>
      </c>
      <c r="C88" s="2">
        <f>'1. Extracted raw Corpus Data'!D88/'1. Extracted raw Corpus Data'!C88</f>
        <v>0.59364796675571385</v>
      </c>
      <c r="D88" s="2">
        <f>'1. Extracted raw Corpus Data'!E88/'1. Extracted raw Corpus Data'!C88</f>
        <v>1.9788265558523795E-4</v>
      </c>
      <c r="E88" s="2">
        <f>'1. Extracted raw Corpus Data'!F88/'1. Extracted raw Corpus Data'!C88</f>
        <v>9.4093202730780645E-2</v>
      </c>
      <c r="F88" s="2">
        <f>'1. Extracted raw Corpus Data'!G88/'1. Extracted raw Corpus Data'!C88</f>
        <v>0.15692094587909369</v>
      </c>
      <c r="G88" s="2">
        <f>('1. Extracted raw Corpus Data'!H88+'1. Extracted raw Corpus Data'!I88)/'1. Extracted raw Corpus Data'!C88</f>
        <v>0.10270109824873849</v>
      </c>
      <c r="H88" s="2">
        <f>'1. Extracted raw Corpus Data'!J88/'1. Extracted raw Corpus Data'!C88</f>
        <v>9.8941327792618976E-5</v>
      </c>
      <c r="I88" s="19">
        <f t="shared" si="2"/>
        <v>0.51713502675171596</v>
      </c>
      <c r="J88" s="2" t="s">
        <v>238</v>
      </c>
    </row>
    <row r="89" spans="1:10" x14ac:dyDescent="0.3">
      <c r="A89" s="1" t="s">
        <v>28</v>
      </c>
      <c r="B89" s="1" t="s">
        <v>116</v>
      </c>
      <c r="C89" s="2">
        <f>'1. Extracted raw Corpus Data'!D89/'1. Extracted raw Corpus Data'!C89</f>
        <v>0.66992068334350219</v>
      </c>
      <c r="D89" s="2">
        <f>'1. Extracted raw Corpus Data'!E89/'1. Extracted raw Corpus Data'!C89</f>
        <v>0.5573520439292251</v>
      </c>
      <c r="E89" s="2">
        <f>'1. Extracted raw Corpus Data'!F89/'1. Extracted raw Corpus Data'!C89</f>
        <v>4.5454545454545456E-2</v>
      </c>
      <c r="F89" s="2">
        <f>'1. Extracted raw Corpus Data'!G89/'1. Extracted raw Corpus Data'!C89</f>
        <v>0.38621110433190969</v>
      </c>
      <c r="G89" s="2">
        <f>('1. Extracted raw Corpus Data'!H89+'1. Extracted raw Corpus Data'!I89)/'1. Extracted raw Corpus Data'!C89</f>
        <v>6.1622940817571692E-2</v>
      </c>
      <c r="H89" s="2">
        <f>'1. Extracted raw Corpus Data'!J89/'1. Extracted raw Corpus Data'!C89</f>
        <v>6.1012812690665037E-4</v>
      </c>
      <c r="I89" s="19">
        <f t="shared" si="2"/>
        <v>0.2180542254226874</v>
      </c>
      <c r="J89" s="2" t="s">
        <v>241</v>
      </c>
    </row>
    <row r="90" spans="1:10" x14ac:dyDescent="0.3">
      <c r="A90" s="1" t="s">
        <v>28</v>
      </c>
      <c r="B90" s="1" t="s">
        <v>117</v>
      </c>
      <c r="C90" s="2">
        <f>'1. Extracted raw Corpus Data'!D90/'1. Extracted raw Corpus Data'!C90</f>
        <v>0.73302082197754281</v>
      </c>
      <c r="D90" s="2">
        <f>'1. Extracted raw Corpus Data'!E90/'1. Extracted raw Corpus Data'!C90</f>
        <v>0.61800937534067368</v>
      </c>
      <c r="E90" s="2">
        <f>'1. Extracted raw Corpus Data'!F90/'1. Extracted raw Corpus Data'!C90</f>
        <v>7.7946146298920743E-2</v>
      </c>
      <c r="F90" s="2">
        <f>'1. Extracted raw Corpus Data'!G90/'1. Extracted raw Corpus Data'!C90</f>
        <v>9.7895999127875291E-2</v>
      </c>
      <c r="G90" s="2">
        <f>('1. Extracted raw Corpus Data'!H90+'1. Extracted raw Corpus Data'!I90)/'1. Extracted raw Corpus Data'!C90</f>
        <v>5.6361059631527308E-2</v>
      </c>
      <c r="H90" s="2">
        <f>'1. Extracted raw Corpus Data'!J90/'1. Extracted raw Corpus Data'!C90</f>
        <v>3.2704676768777934E-4</v>
      </c>
      <c r="I90" s="19">
        <f t="shared" si="2"/>
        <v>0.18605931769867409</v>
      </c>
      <c r="J90" s="2" t="s">
        <v>241</v>
      </c>
    </row>
    <row r="91" spans="1:10" x14ac:dyDescent="0.3">
      <c r="A91" s="1" t="s">
        <v>28</v>
      </c>
      <c r="B91" s="1" t="s">
        <v>118</v>
      </c>
      <c r="C91" s="2">
        <f>'1. Extracted raw Corpus Data'!D91/'1. Extracted raw Corpus Data'!C91</f>
        <v>0.55266825965750699</v>
      </c>
      <c r="D91" s="2">
        <f>'1. Extracted raw Corpus Data'!E91/'1. Extracted raw Corpus Data'!C91</f>
        <v>2.090800477897252E-3</v>
      </c>
      <c r="E91" s="2">
        <f>'1. Extracted raw Corpus Data'!F91/'1. Extracted raw Corpus Data'!C91</f>
        <v>4.311031461569096E-2</v>
      </c>
      <c r="F91" s="2">
        <f>'1. Extracted raw Corpus Data'!G91/'1. Extracted raw Corpus Data'!C91</f>
        <v>0.10643170051772202</v>
      </c>
      <c r="G91" s="2">
        <f>('1. Extracted raw Corpus Data'!H91+'1. Extracted raw Corpus Data'!I91)/'1. Extracted raw Corpus Data'!C91</f>
        <v>0.12485065710872162</v>
      </c>
      <c r="H91" s="2">
        <f>'1. Extracted raw Corpus Data'!J91/'1. Extracted raw Corpus Data'!C91</f>
        <v>3.9824771007566706E-4</v>
      </c>
      <c r="I91" s="19">
        <f t="shared" si="2"/>
        <v>0.52319424694361416</v>
      </c>
      <c r="J91" s="2" t="s">
        <v>238</v>
      </c>
    </row>
    <row r="92" spans="1:10" x14ac:dyDescent="0.3">
      <c r="A92" s="1" t="s">
        <v>28</v>
      </c>
      <c r="B92" s="1" t="s">
        <v>119</v>
      </c>
      <c r="C92" s="2">
        <f>'1. Extracted raw Corpus Data'!D92/'1. Extracted raw Corpus Data'!C92</f>
        <v>0.58355205599300086</v>
      </c>
      <c r="D92" s="2">
        <f>'1. Extracted raw Corpus Data'!E92/'1. Extracted raw Corpus Data'!C92</f>
        <v>8.7489063867016625E-4</v>
      </c>
      <c r="E92" s="2">
        <f>'1. Extracted raw Corpus Data'!F92/'1. Extracted raw Corpus Data'!C92</f>
        <v>4.5494313210848646E-2</v>
      </c>
      <c r="F92" s="2">
        <f>'1. Extracted raw Corpus Data'!G92/'1. Extracted raw Corpus Data'!C92</f>
        <v>0.16972878390201224</v>
      </c>
      <c r="G92" s="2">
        <f>('1. Extracted raw Corpus Data'!H92+'1. Extracted raw Corpus Data'!I92)/'1. Extracted raw Corpus Data'!C92</f>
        <v>0.13910761154855644</v>
      </c>
      <c r="H92" s="2">
        <f>'1. Extracted raw Corpus Data'!J92/'1. Extracted raw Corpus Data'!C92</f>
        <v>1.7497812773403325E-3</v>
      </c>
      <c r="I92" s="19">
        <f t="shared" si="2"/>
        <v>0.51401948143996268</v>
      </c>
      <c r="J92" s="2" t="s">
        <v>238</v>
      </c>
    </row>
    <row r="93" spans="1:10" x14ac:dyDescent="0.3">
      <c r="A93" s="1" t="s">
        <v>28</v>
      </c>
      <c r="B93" s="1" t="s">
        <v>120</v>
      </c>
      <c r="C93" s="2">
        <f>'1. Extracted raw Corpus Data'!D93/'1. Extracted raw Corpus Data'!C93</f>
        <v>0.74686716791979946</v>
      </c>
      <c r="D93" s="2">
        <f>'1. Extracted raw Corpus Data'!E93/'1. Extracted raw Corpus Data'!C93</f>
        <v>0.61152882205513781</v>
      </c>
      <c r="E93" s="2">
        <f>'1. Extracted raw Corpus Data'!F93/'1. Extracted raw Corpus Data'!C93</f>
        <v>4.2606516290726815E-2</v>
      </c>
      <c r="F93" s="2">
        <f>'1. Extracted raw Corpus Data'!G93/'1. Extracted raw Corpus Data'!C93</f>
        <v>0.17293233082706766</v>
      </c>
      <c r="G93" s="2">
        <f>('1. Extracted raw Corpus Data'!H93+'1. Extracted raw Corpus Data'!I93)/'1. Extracted raw Corpus Data'!C93</f>
        <v>2.0050125313283207E-2</v>
      </c>
      <c r="H93" s="2">
        <f>'1. Extracted raw Corpus Data'!J93/'1. Extracted raw Corpus Data'!C93</f>
        <v>2.5062656641604009E-3</v>
      </c>
      <c r="I93" s="19">
        <f t="shared" si="2"/>
        <v>0.18138927721287115</v>
      </c>
      <c r="J93" s="2" t="s">
        <v>241</v>
      </c>
    </row>
    <row r="94" spans="1:10" x14ac:dyDescent="0.3">
      <c r="A94" s="1" t="s">
        <v>28</v>
      </c>
      <c r="B94" s="1" t="s">
        <v>121</v>
      </c>
      <c r="C94" s="2">
        <f>'1. Extracted raw Corpus Data'!D94/'1. Extracted raw Corpus Data'!C94</f>
        <v>0.75852272727272729</v>
      </c>
      <c r="D94" s="2">
        <f>'1. Extracted raw Corpus Data'!E94/'1. Extracted raw Corpus Data'!C94</f>
        <v>0</v>
      </c>
      <c r="E94" s="2">
        <f>'1. Extracted raw Corpus Data'!F94/'1. Extracted raw Corpus Data'!C94</f>
        <v>1.9886363636363636E-2</v>
      </c>
      <c r="F94" s="2">
        <f>'1. Extracted raw Corpus Data'!G94/'1. Extracted raw Corpus Data'!C94</f>
        <v>0.10795454545454546</v>
      </c>
      <c r="G94" s="2">
        <f>('1. Extracted raw Corpus Data'!H94+'1. Extracted raw Corpus Data'!I94)/'1. Extracted raw Corpus Data'!C94</f>
        <v>9.9431818181818177E-2</v>
      </c>
      <c r="H94" s="2">
        <f>'1. Extracted raw Corpus Data'!J94/'1. Extracted raw Corpus Data'!C94</f>
        <v>0</v>
      </c>
      <c r="I94" s="19">
        <f t="shared" si="2"/>
        <v>0.53053614503325475</v>
      </c>
      <c r="J94" s="2" t="s">
        <v>238</v>
      </c>
    </row>
    <row r="95" spans="1:10" x14ac:dyDescent="0.3">
      <c r="A95" s="1" t="s">
        <v>28</v>
      </c>
      <c r="B95" s="1" t="s">
        <v>122</v>
      </c>
      <c r="C95" s="2">
        <f>'1. Extracted raw Corpus Data'!D95/'1. Extracted raw Corpus Data'!C95</f>
        <v>0.82333577176298467</v>
      </c>
      <c r="D95" s="2">
        <f>'1. Extracted raw Corpus Data'!E95/'1. Extracted raw Corpus Data'!C95</f>
        <v>0.69202633504023414</v>
      </c>
      <c r="E95" s="2">
        <f>'1. Extracted raw Corpus Data'!F95/'1. Extracted raw Corpus Data'!C95</f>
        <v>2.6335040234089245E-2</v>
      </c>
      <c r="F95" s="2">
        <f>'1. Extracted raw Corpus Data'!G95/'1. Extracted raw Corpus Data'!C95</f>
        <v>0.18434528163862474</v>
      </c>
      <c r="G95" s="2">
        <f>('1. Extracted raw Corpus Data'!H95+'1. Extracted raw Corpus Data'!I95)/'1. Extracted raw Corpus Data'!C95</f>
        <v>3.3284564740307242E-2</v>
      </c>
      <c r="H95" s="2">
        <f>'1. Extracted raw Corpus Data'!J95/'1. Extracted raw Corpus Data'!C95</f>
        <v>2.5603511338697879E-3</v>
      </c>
      <c r="I95" s="19">
        <f t="shared" si="2"/>
        <v>0.27352642093090995</v>
      </c>
      <c r="J95" s="2" t="s">
        <v>241</v>
      </c>
    </row>
    <row r="96" spans="1:10" x14ac:dyDescent="0.3">
      <c r="A96" s="1" t="s">
        <v>28</v>
      </c>
      <c r="B96" s="1" t="s">
        <v>123</v>
      </c>
      <c r="C96" s="2">
        <f>'1. Extracted raw Corpus Data'!D96/'1. Extracted raw Corpus Data'!C96</f>
        <v>0.3361838588989845</v>
      </c>
      <c r="D96" s="2">
        <f>'1. Extracted raw Corpus Data'!E96/'1. Extracted raw Corpus Data'!C96</f>
        <v>0.2822020309994655</v>
      </c>
      <c r="E96" s="2">
        <f>'1. Extracted raw Corpus Data'!F96/'1. Extracted raw Corpus Data'!C96</f>
        <v>2.3516835916622129E-2</v>
      </c>
      <c r="F96" s="2">
        <f>'1. Extracted raw Corpus Data'!G96/'1. Extracted raw Corpus Data'!C96</f>
        <v>0.24692677712453234</v>
      </c>
      <c r="G96" s="2">
        <f>('1. Extracted raw Corpus Data'!H96+'1. Extracted raw Corpus Data'!I96)/'1. Extracted raw Corpus Data'!C96</f>
        <v>0.35008017103153394</v>
      </c>
      <c r="H96" s="2">
        <f>'1. Extracted raw Corpus Data'!J96/'1. Extracted raw Corpus Data'!C96</f>
        <v>1.6034206306787815E-3</v>
      </c>
      <c r="I96" s="19">
        <f t="shared" si="2"/>
        <v>0.45029868845626958</v>
      </c>
      <c r="J96" s="2" t="s">
        <v>240</v>
      </c>
    </row>
    <row r="97" spans="1:11" x14ac:dyDescent="0.3">
      <c r="A97" s="1" t="s">
        <v>28</v>
      </c>
      <c r="B97" s="1" t="s">
        <v>124</v>
      </c>
      <c r="C97" s="2">
        <f>'1. Extracted raw Corpus Data'!D97/'1. Extracted raw Corpus Data'!C97</f>
        <v>0.84174624829467937</v>
      </c>
      <c r="D97" s="2">
        <f>'1. Extracted raw Corpus Data'!E97/'1. Extracted raw Corpus Data'!C97</f>
        <v>0</v>
      </c>
      <c r="E97" s="2">
        <f>'1. Extracted raw Corpus Data'!F97/'1. Extracted raw Corpus Data'!C97</f>
        <v>0.16234652114597545</v>
      </c>
      <c r="F97" s="2">
        <f>'1. Extracted raw Corpus Data'!G97/'1. Extracted raw Corpus Data'!C97</f>
        <v>9.5497953615279671E-2</v>
      </c>
      <c r="G97" s="2">
        <f>('1. Extracted raw Corpus Data'!H97+'1. Extracted raw Corpus Data'!I97)/'1. Extracted raw Corpus Data'!C97</f>
        <v>3.5470668485675309E-2</v>
      </c>
      <c r="H97" s="2">
        <f>'1. Extracted raw Corpus Data'!J97/'1. Extracted raw Corpus Data'!C97</f>
        <v>0</v>
      </c>
      <c r="I97" s="19">
        <f t="shared" si="2"/>
        <v>0.57516378520466593</v>
      </c>
      <c r="J97" s="2" t="s">
        <v>238</v>
      </c>
    </row>
    <row r="98" spans="1:11" x14ac:dyDescent="0.3">
      <c r="A98" s="1" t="s">
        <v>28</v>
      </c>
      <c r="B98" s="1" t="s">
        <v>125</v>
      </c>
      <c r="C98" s="2">
        <f>'1. Extracted raw Corpus Data'!D98/'1. Extracted raw Corpus Data'!C98</f>
        <v>0.66192170818505336</v>
      </c>
      <c r="D98" s="2">
        <f>'1. Extracted raw Corpus Data'!E98/'1. Extracted raw Corpus Data'!C98</f>
        <v>0</v>
      </c>
      <c r="E98" s="2">
        <f>'1. Extracted raw Corpus Data'!F98/'1. Extracted raw Corpus Data'!C98</f>
        <v>4.8042704626334518E-2</v>
      </c>
      <c r="F98" s="2">
        <f>'1. Extracted raw Corpus Data'!G98/'1. Extracted raw Corpus Data'!C98</f>
        <v>0.1708185053380783</v>
      </c>
      <c r="G98" s="2">
        <f>('1. Extracted raw Corpus Data'!H98+'1. Extracted raw Corpus Data'!I98)/'1. Extracted raw Corpus Data'!C98</f>
        <v>0.17971530249110321</v>
      </c>
      <c r="H98" s="2">
        <f>'1. Extracted raw Corpus Data'!J98/'1. Extracted raw Corpus Data'!C98</f>
        <v>0</v>
      </c>
      <c r="I98" s="19">
        <f t="shared" ref="I98:I129" si="3">SQRT((C98-$M$3)^2+(D98-$N$3)^2+(E98-$O$3)^2+(F98-$P$3)^2+(H98-$R$3)^2+(G98-$Q$3)^2)</f>
        <v>0.51456137326616014</v>
      </c>
      <c r="J98" s="2" t="s">
        <v>238</v>
      </c>
    </row>
    <row r="99" spans="1:11" x14ac:dyDescent="0.3">
      <c r="A99" s="1" t="s">
        <v>28</v>
      </c>
      <c r="B99" s="1" t="s">
        <v>126</v>
      </c>
      <c r="C99" s="2">
        <f>'1. Extracted raw Corpus Data'!D99/'1. Extracted raw Corpus Data'!C99</f>
        <v>0.22307104660045837</v>
      </c>
      <c r="D99" s="2">
        <f>'1. Extracted raw Corpus Data'!E99/'1. Extracted raw Corpus Data'!C99</f>
        <v>0.19633307868601987</v>
      </c>
      <c r="E99" s="2">
        <f>'1. Extracted raw Corpus Data'!F99/'1. Extracted raw Corpus Data'!C99</f>
        <v>1.5278838808250573E-3</v>
      </c>
      <c r="F99" s="2">
        <f>'1. Extracted raw Corpus Data'!G99/'1. Extracted raw Corpus Data'!C99</f>
        <v>0.82658517952635602</v>
      </c>
      <c r="G99" s="2">
        <f>('1. Extracted raw Corpus Data'!H99+'1. Extracted raw Corpus Data'!I99)/'1. Extracted raw Corpus Data'!C99</f>
        <v>0.1841100076394194</v>
      </c>
      <c r="H99" s="2">
        <f>'1. Extracted raw Corpus Data'!J99/'1. Extracted raw Corpus Data'!C99</f>
        <v>2.0626432391138275E-2</v>
      </c>
      <c r="I99" s="19">
        <f t="shared" si="3"/>
        <v>0.83048046055571567</v>
      </c>
      <c r="J99" s="2" t="s">
        <v>238</v>
      </c>
      <c r="K99"/>
    </row>
    <row r="100" spans="1:11" x14ac:dyDescent="0.3">
      <c r="A100" s="1" t="s">
        <v>28</v>
      </c>
      <c r="B100" s="1" t="s">
        <v>127</v>
      </c>
      <c r="C100" s="2">
        <f>'1. Extracted raw Corpus Data'!D100/'1. Extracted raw Corpus Data'!C100</f>
        <v>0.64457142857142857</v>
      </c>
      <c r="D100" s="2">
        <f>'1. Extracted raw Corpus Data'!E100/'1. Extracted raw Corpus Data'!C100</f>
        <v>0</v>
      </c>
      <c r="E100" s="2">
        <f>'1. Extracted raw Corpus Data'!F100/'1. Extracted raw Corpus Data'!C100</f>
        <v>5.1428571428571428E-2</v>
      </c>
      <c r="F100" s="2">
        <f>'1. Extracted raw Corpus Data'!G100/'1. Extracted raw Corpus Data'!C100</f>
        <v>0.15542857142857142</v>
      </c>
      <c r="G100" s="2">
        <f>('1. Extracted raw Corpus Data'!H100+'1. Extracted raw Corpus Data'!I100)/'1. Extracted raw Corpus Data'!C100</f>
        <v>0.2</v>
      </c>
      <c r="H100" s="2">
        <f>'1. Extracted raw Corpus Data'!J100/'1. Extracted raw Corpus Data'!C100</f>
        <v>1.1428571428571429E-3</v>
      </c>
      <c r="I100" s="19">
        <f t="shared" si="3"/>
        <v>0.51754731849616376</v>
      </c>
      <c r="J100" s="2" t="s">
        <v>238</v>
      </c>
    </row>
    <row r="101" spans="1:11" x14ac:dyDescent="0.3">
      <c r="A101" s="1" t="s">
        <v>28</v>
      </c>
      <c r="B101" s="1" t="s">
        <v>128</v>
      </c>
      <c r="C101" s="2">
        <f>'1. Extracted raw Corpus Data'!D101/'1. Extracted raw Corpus Data'!C101</f>
        <v>0.95238095238095233</v>
      </c>
      <c r="D101" s="2">
        <f>'1. Extracted raw Corpus Data'!E101/'1. Extracted raw Corpus Data'!C101</f>
        <v>0</v>
      </c>
      <c r="E101" s="2">
        <f>'1. Extracted raw Corpus Data'!F101/'1. Extracted raw Corpus Data'!C101</f>
        <v>9.5238095238095233E-2</v>
      </c>
      <c r="F101" s="2">
        <f>'1. Extracted raw Corpus Data'!G101/'1. Extracted raw Corpus Data'!C101</f>
        <v>0.33333333333333331</v>
      </c>
      <c r="G101" s="2">
        <f>('1. Extracted raw Corpus Data'!H101+'1. Extracted raw Corpus Data'!I101)/'1. Extracted raw Corpus Data'!C101</f>
        <v>2.3809523809523808E-2</v>
      </c>
      <c r="H101" s="2">
        <f>'1. Extracted raw Corpus Data'!J101/'1. Extracted raw Corpus Data'!C101</f>
        <v>0</v>
      </c>
      <c r="I101" s="19">
        <f t="shared" si="3"/>
        <v>0.62471152422216836</v>
      </c>
      <c r="J101" s="2" t="s">
        <v>238</v>
      </c>
    </row>
    <row r="102" spans="1:11" x14ac:dyDescent="0.3">
      <c r="A102" s="1" t="s">
        <v>129</v>
      </c>
      <c r="B102" s="1" t="s">
        <v>130</v>
      </c>
      <c r="C102" s="2">
        <f>'1. Extracted raw Corpus Data'!D102/'1. Extracted raw Corpus Data'!C102</f>
        <v>0.87692035398230084</v>
      </c>
      <c r="D102" s="2">
        <f>'1. Extracted raw Corpus Data'!E102/'1. Extracted raw Corpus Data'!C102</f>
        <v>0.784283185840708</v>
      </c>
      <c r="E102" s="2">
        <f>'1. Extracted raw Corpus Data'!F102/'1. Extracted raw Corpus Data'!C102</f>
        <v>3.6247787610619468E-2</v>
      </c>
      <c r="F102" s="2">
        <f>'1. Extracted raw Corpus Data'!G102/'1. Extracted raw Corpus Data'!C102</f>
        <v>5.8336283185840707E-2</v>
      </c>
      <c r="G102" s="2">
        <f>('1. Extracted raw Corpus Data'!H102+'1. Extracted raw Corpus Data'!I102)/'1. Extracted raw Corpus Data'!C102</f>
        <v>5.8017699115044251E-2</v>
      </c>
      <c r="H102" s="2">
        <f>'1. Extracted raw Corpus Data'!J102/'1. Extracted raw Corpus Data'!C102</f>
        <v>1.7345132743362831E-3</v>
      </c>
      <c r="I102" s="19">
        <f t="shared" si="3"/>
        <v>0.38940151425404607</v>
      </c>
      <c r="J102" s="2" t="s">
        <v>240</v>
      </c>
    </row>
    <row r="103" spans="1:11" x14ac:dyDescent="0.3">
      <c r="A103" s="1" t="s">
        <v>129</v>
      </c>
      <c r="B103" s="1" t="s">
        <v>131</v>
      </c>
      <c r="C103" s="2">
        <f>'1. Extracted raw Corpus Data'!D103/'1. Extracted raw Corpus Data'!C103</f>
        <v>0.88388299582127938</v>
      </c>
      <c r="D103" s="2">
        <f>'1. Extracted raw Corpus Data'!E103/'1. Extracted raw Corpus Data'!C103</f>
        <v>0.7833879781420765</v>
      </c>
      <c r="E103" s="2">
        <f>'1. Extracted raw Corpus Data'!F103/'1. Extracted raw Corpus Data'!C103</f>
        <v>6.6853101896496306E-2</v>
      </c>
      <c r="F103" s="2">
        <f>'1. Extracted raw Corpus Data'!G103/'1. Extracted raw Corpus Data'!C103</f>
        <v>8.8781742205078756E-2</v>
      </c>
      <c r="G103" s="2">
        <f>('1. Extracted raw Corpus Data'!H103+'1. Extracted raw Corpus Data'!I103)/'1. Extracted raw Corpus Data'!C103</f>
        <v>6.0186435229829638E-2</v>
      </c>
      <c r="H103" s="2">
        <f>'1. Extracted raw Corpus Data'!J103/'1. Extracted raw Corpus Data'!C103</f>
        <v>4.8858887817422054E-3</v>
      </c>
      <c r="I103" s="19">
        <f t="shared" si="3"/>
        <v>0.3842284997002206</v>
      </c>
      <c r="J103" s="2" t="s">
        <v>240</v>
      </c>
    </row>
    <row r="104" spans="1:11" x14ac:dyDescent="0.3">
      <c r="A104" s="1" t="s">
        <v>129</v>
      </c>
      <c r="B104" s="1" t="s">
        <v>132</v>
      </c>
      <c r="C104" s="2">
        <f>'1. Extracted raw Corpus Data'!D104/'1. Extracted raw Corpus Data'!C104</f>
        <v>0.56741240424119554</v>
      </c>
      <c r="D104" s="2">
        <f>'1. Extracted raw Corpus Data'!E104/'1. Extracted raw Corpus Data'!C104</f>
        <v>0.49873517644737081</v>
      </c>
      <c r="E104" s="2">
        <f>'1. Extracted raw Corpus Data'!F104/'1. Extracted raw Corpus Data'!C104</f>
        <v>3.0858106532230575E-2</v>
      </c>
      <c r="F104" s="2">
        <f>'1. Extracted raw Corpus Data'!G104/'1. Extracted raw Corpus Data'!C104</f>
        <v>0.29952098171836594</v>
      </c>
      <c r="G104" s="2">
        <f>('1. Extracted raw Corpus Data'!H104+'1. Extracted raw Corpus Data'!I104)/'1. Extracted raw Corpus Data'!C104</f>
        <v>0.13012432946410951</v>
      </c>
      <c r="H104" s="2">
        <f>'1. Extracted raw Corpus Data'!J104/'1. Extracted raw Corpus Data'!C104</f>
        <v>0.11056890148728897</v>
      </c>
      <c r="I104" s="19">
        <f t="shared" si="3"/>
        <v>0.15674789250782323</v>
      </c>
      <c r="J104" s="2" t="s">
        <v>241</v>
      </c>
    </row>
    <row r="105" spans="1:11" x14ac:dyDescent="0.3">
      <c r="A105" s="1" t="s">
        <v>129</v>
      </c>
      <c r="B105" s="1" t="s">
        <v>133</v>
      </c>
      <c r="C105" s="2">
        <f>'1. Extracted raw Corpus Data'!D105/'1. Extracted raw Corpus Data'!C105</f>
        <v>0.88944294710423433</v>
      </c>
      <c r="D105" s="2">
        <f>'1. Extracted raw Corpus Data'!E105/'1. Extracted raw Corpus Data'!C105</f>
        <v>0.83077317793736238</v>
      </c>
      <c r="E105" s="2">
        <f>'1. Extracted raw Corpus Data'!F105/'1. Extracted raw Corpus Data'!C105</f>
        <v>6.0105014212736341E-2</v>
      </c>
      <c r="F105" s="2">
        <f>'1. Extracted raw Corpus Data'!G105/'1. Extracted raw Corpus Data'!C105</f>
        <v>9.3275686440871711E-2</v>
      </c>
      <c r="G105" s="2">
        <f>('1. Extracted raw Corpus Data'!H105+'1. Extracted raw Corpus Data'!I105)/'1. Extracted raw Corpus Data'!C105</f>
        <v>7.0807115767119427E-2</v>
      </c>
      <c r="H105" s="2">
        <f>'1. Extracted raw Corpus Data'!J105/'1. Extracted raw Corpus Data'!C105</f>
        <v>1.6283045564584758E-3</v>
      </c>
      <c r="I105" s="19">
        <f t="shared" si="3"/>
        <v>0.41990410166040332</v>
      </c>
      <c r="J105" s="2" t="s">
        <v>240</v>
      </c>
    </row>
    <row r="106" spans="1:11" x14ac:dyDescent="0.3">
      <c r="A106" s="1" t="s">
        <v>129</v>
      </c>
      <c r="B106" s="1" t="s">
        <v>134</v>
      </c>
      <c r="C106" s="2">
        <f>'1. Extracted raw Corpus Data'!D106/'1. Extracted raw Corpus Data'!C106</f>
        <v>0.63783575591131358</v>
      </c>
      <c r="D106" s="2">
        <f>'1. Extracted raw Corpus Data'!E106/'1. Extracted raw Corpus Data'!C106</f>
        <v>0.55383816732533997</v>
      </c>
      <c r="E106" s="2">
        <f>'1. Extracted raw Corpus Data'!F106/'1. Extracted raw Corpus Data'!C106</f>
        <v>3.0377118360238462E-2</v>
      </c>
      <c r="F106" s="2">
        <f>'1. Extracted raw Corpus Data'!G106/'1. Extracted raw Corpus Data'!C106</f>
        <v>0.31284747806283075</v>
      </c>
      <c r="G106" s="2">
        <f>('1. Extracted raw Corpus Data'!H106+'1. Extracted raw Corpus Data'!I106)/'1. Extracted raw Corpus Data'!C106</f>
        <v>0.1373166320584098</v>
      </c>
      <c r="H106" s="2">
        <f>'1. Extracted raw Corpus Data'!J106/'1. Extracted raw Corpus Data'!C106</f>
        <v>5.3000870788398421E-2</v>
      </c>
      <c r="I106" s="19">
        <f t="shared" si="3"/>
        <v>0.13576185518234338</v>
      </c>
      <c r="J106" s="2" t="s">
        <v>241</v>
      </c>
    </row>
    <row r="107" spans="1:11" x14ac:dyDescent="0.3">
      <c r="A107" s="1" t="s">
        <v>129</v>
      </c>
      <c r="B107" s="1" t="s">
        <v>135</v>
      </c>
      <c r="C107" s="2">
        <f>'1. Extracted raw Corpus Data'!D107/'1. Extracted raw Corpus Data'!C107</f>
        <v>0.91102871382733408</v>
      </c>
      <c r="D107" s="2">
        <f>'1. Extracted raw Corpus Data'!E107/'1. Extracted raw Corpus Data'!C107</f>
        <v>0.84167867977120847</v>
      </c>
      <c r="E107" s="2">
        <f>'1. Extracted raw Corpus Data'!F107/'1. Extracted raw Corpus Data'!C107</f>
        <v>0.18801169670626661</v>
      </c>
      <c r="F107" s="2">
        <f>'1. Extracted raw Corpus Data'!G107/'1. Extracted raw Corpus Data'!C107</f>
        <v>0.10976603852035025</v>
      </c>
      <c r="G107" s="2">
        <f>('1. Extracted raw Corpus Data'!H107+'1. Extracted raw Corpus Data'!I107)/'1. Extracted raw Corpus Data'!C107</f>
        <v>5.5696126355064518E-2</v>
      </c>
      <c r="H107" s="2">
        <f>'1. Extracted raw Corpus Data'!J107/'1. Extracted raw Corpus Data'!C107</f>
        <v>1.3677158871142016E-6</v>
      </c>
      <c r="I107" s="19">
        <f t="shared" si="3"/>
        <v>0.46329441847955005</v>
      </c>
      <c r="J107" s="2" t="s">
        <v>240</v>
      </c>
    </row>
    <row r="108" spans="1:11" x14ac:dyDescent="0.3">
      <c r="A108" s="1" t="s">
        <v>129</v>
      </c>
      <c r="B108" s="1" t="s">
        <v>136</v>
      </c>
      <c r="C108" s="2">
        <f>'1. Extracted raw Corpus Data'!D108/'1. Extracted raw Corpus Data'!C108</f>
        <v>0.80725465607728386</v>
      </c>
      <c r="D108" s="2">
        <f>'1. Extracted raw Corpus Data'!E108/'1. Extracted raw Corpus Data'!C108</f>
        <v>0.7000719892248386</v>
      </c>
      <c r="E108" s="2">
        <f>'1. Extracted raw Corpus Data'!F108/'1. Extracted raw Corpus Data'!C108</f>
        <v>6.3292462031489485E-2</v>
      </c>
      <c r="F108" s="2">
        <f>'1. Extracted raw Corpus Data'!G108/'1. Extracted raw Corpus Data'!C108</f>
        <v>0.12738609446844085</v>
      </c>
      <c r="G108" s="2">
        <f>('1. Extracted raw Corpus Data'!H108+'1. Extracted raw Corpus Data'!I108)/'1. Extracted raw Corpus Data'!C108</f>
        <v>8.054665366216153E-2</v>
      </c>
      <c r="H108" s="2">
        <f>'1. Extracted raw Corpus Data'!J108/'1. Extracted raw Corpus Data'!C108</f>
        <v>1.6720078027030792E-3</v>
      </c>
      <c r="I108" s="19">
        <f t="shared" si="3"/>
        <v>0.26427454926556965</v>
      </c>
      <c r="J108" s="2" t="s">
        <v>241</v>
      </c>
    </row>
    <row r="109" spans="1:11" x14ac:dyDescent="0.3">
      <c r="A109" s="1" t="s">
        <v>129</v>
      </c>
      <c r="B109" s="1" t="s">
        <v>137</v>
      </c>
      <c r="C109" s="2">
        <f>'1. Extracted raw Corpus Data'!D109/'1. Extracted raw Corpus Data'!C109</f>
        <v>0.59737392959086588</v>
      </c>
      <c r="D109" s="2">
        <f>'1. Extracted raw Corpus Data'!E109/'1. Extracted raw Corpus Data'!C109</f>
        <v>0.47094196003805899</v>
      </c>
      <c r="E109" s="2">
        <f>'1. Extracted raw Corpus Data'!F109/'1. Extracted raw Corpus Data'!C109</f>
        <v>4.8601332064700284E-2</v>
      </c>
      <c r="F109" s="2">
        <f>'1. Extracted raw Corpus Data'!G109/'1. Extracted raw Corpus Data'!C109</f>
        <v>0.17982873453853473</v>
      </c>
      <c r="G109" s="2">
        <f>('1. Extracted raw Corpus Data'!H109+'1. Extracted raw Corpus Data'!I109)/'1. Extracted raw Corpus Data'!C109</f>
        <v>0.18732635585156993</v>
      </c>
      <c r="H109" s="2">
        <f>'1. Extracted raw Corpus Data'!J109/'1. Extracted raw Corpus Data'!C109</f>
        <v>5.8991436726926735E-2</v>
      </c>
      <c r="I109" s="19">
        <f t="shared" si="3"/>
        <v>9.1841539147425724E-2</v>
      </c>
      <c r="J109" s="2" t="s">
        <v>241</v>
      </c>
    </row>
    <row r="110" spans="1:11" x14ac:dyDescent="0.3">
      <c r="A110" s="1" t="s">
        <v>129</v>
      </c>
      <c r="B110" s="1" t="s">
        <v>138</v>
      </c>
      <c r="C110" s="2">
        <f>'1. Extracted raw Corpus Data'!D110/'1. Extracted raw Corpus Data'!C110</f>
        <v>0.49426770936147596</v>
      </c>
      <c r="D110" s="2">
        <f>'1. Extracted raw Corpus Data'!E110/'1. Extracted raw Corpus Data'!C110</f>
        <v>0.4171285399741857</v>
      </c>
      <c r="E110" s="2">
        <f>'1. Extracted raw Corpus Data'!F110/'1. Extracted raw Corpus Data'!C110</f>
        <v>1.7842229139776782E-2</v>
      </c>
      <c r="F110" s="2">
        <f>'1. Extracted raw Corpus Data'!G110/'1. Extracted raw Corpus Data'!C110</f>
        <v>0.20970313567686585</v>
      </c>
      <c r="G110" s="2">
        <f>('1. Extracted raw Corpus Data'!H110+'1. Extracted raw Corpus Data'!I110)/'1. Extracted raw Corpus Data'!C110</f>
        <v>0.24288208943891884</v>
      </c>
      <c r="H110" s="2">
        <f>'1. Extracted raw Corpus Data'!J110/'1. Extracted raw Corpus Data'!C110</f>
        <v>1.0249791207956875E-2</v>
      </c>
      <c r="I110" s="19">
        <f t="shared" si="3"/>
        <v>0.21650841663218021</v>
      </c>
      <c r="J110" s="2" t="s">
        <v>241</v>
      </c>
    </row>
    <row r="111" spans="1:11" x14ac:dyDescent="0.3">
      <c r="A111" s="1" t="s">
        <v>129</v>
      </c>
      <c r="B111" s="1" t="s">
        <v>139</v>
      </c>
      <c r="C111" s="2">
        <f>'1. Extracted raw Corpus Data'!D111/'1. Extracted raw Corpus Data'!C111</f>
        <v>0.74244150525916019</v>
      </c>
      <c r="D111" s="2">
        <f>'1. Extracted raw Corpus Data'!E111/'1. Extracted raw Corpus Data'!C111</f>
        <v>0.67447697362989378</v>
      </c>
      <c r="E111" s="2">
        <f>'1. Extracted raw Corpus Data'!F111/'1. Extracted raw Corpus Data'!C111</f>
        <v>4.1957695546638925E-2</v>
      </c>
      <c r="F111" s="2">
        <f>'1. Extracted raw Corpus Data'!G111/'1. Extracted raw Corpus Data'!C111</f>
        <v>0.18678687604233749</v>
      </c>
      <c r="G111" s="2">
        <f>('1. Extracted raw Corpus Data'!H111+'1. Extracted raw Corpus Data'!I111)/'1. Extracted raw Corpus Data'!C111</f>
        <v>0.10135235547629663</v>
      </c>
      <c r="H111" s="2">
        <f>'1. Extracted raw Corpus Data'!J111/'1. Extracted raw Corpus Data'!C111</f>
        <v>3.5319760241739731E-2</v>
      </c>
      <c r="I111" s="19">
        <f t="shared" si="3"/>
        <v>0.19319548922157762</v>
      </c>
      <c r="J111" s="2" t="s">
        <v>241</v>
      </c>
    </row>
    <row r="112" spans="1:11" x14ac:dyDescent="0.3">
      <c r="A112" s="1" t="s">
        <v>129</v>
      </c>
      <c r="B112" s="1" t="s">
        <v>140</v>
      </c>
      <c r="C112" s="2">
        <f>'1. Extracted raw Corpus Data'!D112/'1. Extracted raw Corpus Data'!C112</f>
        <v>0.8648310387984981</v>
      </c>
      <c r="D112" s="2">
        <f>'1. Extracted raw Corpus Data'!E112/'1. Extracted raw Corpus Data'!C112</f>
        <v>0.7646205484127887</v>
      </c>
      <c r="E112" s="2">
        <f>'1. Extracted raw Corpus Data'!F112/'1. Extracted raw Corpus Data'!C112</f>
        <v>4.3776311298213674E-2</v>
      </c>
      <c r="F112" s="2">
        <f>'1. Extracted raw Corpus Data'!G112/'1. Extracted raw Corpus Data'!C112</f>
        <v>9.9015815223574929E-2</v>
      </c>
      <c r="G112" s="2">
        <f>('1. Extracted raw Corpus Data'!H112+'1. Extracted raw Corpus Data'!I112)/'1. Extracted raw Corpus Data'!C112</f>
        <v>5.0403913983388324E-2</v>
      </c>
      <c r="H112" s="2">
        <f>'1. Extracted raw Corpus Data'!J112/'1. Extracted raw Corpus Data'!C112</f>
        <v>1.0240072818295596E-3</v>
      </c>
      <c r="I112" s="19">
        <f t="shared" si="3"/>
        <v>0.35775131007500133</v>
      </c>
      <c r="J112" s="2" t="s">
        <v>241</v>
      </c>
    </row>
    <row r="113" spans="1:11" x14ac:dyDescent="0.3">
      <c r="A113" s="1" t="s">
        <v>129</v>
      </c>
      <c r="B113" s="1" t="s">
        <v>141</v>
      </c>
      <c r="C113" s="2">
        <f>'1. Extracted raw Corpus Data'!D113/'1. Extracted raw Corpus Data'!C113</f>
        <v>0.90790714117369786</v>
      </c>
      <c r="D113" s="2">
        <f>'1. Extracted raw Corpus Data'!E113/'1. Extracted raw Corpus Data'!C113</f>
        <v>0.83164034880980442</v>
      </c>
      <c r="E113" s="2">
        <f>'1. Extracted raw Corpus Data'!F113/'1. Extracted raw Corpus Data'!C113</f>
        <v>0.19289417864718358</v>
      </c>
      <c r="F113" s="2">
        <f>'1. Extracted raw Corpus Data'!G113/'1. Extracted raw Corpus Data'!C113</f>
        <v>6.5130803676643881E-2</v>
      </c>
      <c r="G113" s="2">
        <f>('1. Extracted raw Corpus Data'!H113+'1. Extracted raw Corpus Data'!I113)/'1. Extracted raw Corpus Data'!C113</f>
        <v>5.892057506481263E-2</v>
      </c>
      <c r="H113" s="2">
        <f>'1. Extracted raw Corpus Data'!J113/'1. Extracted raw Corpus Data'!C113</f>
        <v>3.7709168041480086E-4</v>
      </c>
      <c r="I113" s="19">
        <f t="shared" si="3"/>
        <v>0.46510650278061139</v>
      </c>
      <c r="J113" s="2" t="s">
        <v>240</v>
      </c>
    </row>
    <row r="114" spans="1:11" x14ac:dyDescent="0.3">
      <c r="A114" s="1" t="s">
        <v>129</v>
      </c>
      <c r="B114" s="1" t="s">
        <v>142</v>
      </c>
      <c r="C114" s="2">
        <f>'1. Extracted raw Corpus Data'!D114/'1. Extracted raw Corpus Data'!C114</f>
        <v>0.84048343738197329</v>
      </c>
      <c r="D114" s="2">
        <f>'1. Extracted raw Corpus Data'!E114/'1. Extracted raw Corpus Data'!C114</f>
        <v>0.76551287463064588</v>
      </c>
      <c r="E114" s="2">
        <f>'1. Extracted raw Corpus Data'!F114/'1. Extracted raw Corpus Data'!C114</f>
        <v>5.0987536379996E-2</v>
      </c>
      <c r="F114" s="2">
        <f>'1. Extracted raw Corpus Data'!G114/'1. Extracted raw Corpus Data'!C114</f>
        <v>0.12997933838395059</v>
      </c>
      <c r="G114" s="2">
        <f>('1. Extracted raw Corpus Data'!H114+'1. Extracted raw Corpus Data'!I114)/'1. Extracted raw Corpus Data'!C114</f>
        <v>5.4953233653995688E-2</v>
      </c>
      <c r="H114" s="2">
        <f>'1. Extracted raw Corpus Data'!J114/'1. Extracted raw Corpus Data'!C114</f>
        <v>1.2885739041567617E-3</v>
      </c>
      <c r="I114" s="19">
        <f t="shared" si="3"/>
        <v>0.3364463284163377</v>
      </c>
      <c r="J114" s="2" t="s">
        <v>241</v>
      </c>
    </row>
    <row r="115" spans="1:11" x14ac:dyDescent="0.3">
      <c r="A115" s="1" t="s">
        <v>129</v>
      </c>
      <c r="B115" s="1" t="s">
        <v>143</v>
      </c>
      <c r="C115" s="2">
        <f>'1. Extracted raw Corpus Data'!D115/'1. Extracted raw Corpus Data'!C115</f>
        <v>0.38833322145398402</v>
      </c>
      <c r="D115" s="2">
        <f>'1. Extracted raw Corpus Data'!E115/'1. Extracted raw Corpus Data'!C115</f>
        <v>0.24776800698127141</v>
      </c>
      <c r="E115" s="2">
        <f>'1. Extracted raw Corpus Data'!F115/'1. Extracted raw Corpus Data'!C115</f>
        <v>3.0475934751963484E-2</v>
      </c>
      <c r="F115" s="2">
        <f>'1. Extracted raw Corpus Data'!G115/'1. Extracted raw Corpus Data'!C115</f>
        <v>0.28287574679465666</v>
      </c>
      <c r="G115" s="2">
        <f>('1. Extracted raw Corpus Data'!H115+'1. Extracted raw Corpus Data'!I115)/'1. Extracted raw Corpus Data'!C115</f>
        <v>0.11277438410418204</v>
      </c>
      <c r="H115" s="2">
        <f>'1. Extracted raw Corpus Data'!J115/'1. Extracted raw Corpus Data'!C115</f>
        <v>4.2760287306169029E-2</v>
      </c>
      <c r="I115" s="19">
        <f t="shared" si="3"/>
        <v>0.3787896861801508</v>
      </c>
      <c r="J115" s="2" t="s">
        <v>241</v>
      </c>
    </row>
    <row r="116" spans="1:11" x14ac:dyDescent="0.3">
      <c r="A116" s="1" t="s">
        <v>129</v>
      </c>
      <c r="B116" s="1" t="s">
        <v>144</v>
      </c>
      <c r="C116" s="2">
        <f>'1. Extracted raw Corpus Data'!D116/'1. Extracted raw Corpus Data'!C116</f>
        <v>0.87229357798165141</v>
      </c>
      <c r="D116" s="2">
        <f>'1. Extracted raw Corpus Data'!E116/'1. Extracted raw Corpus Data'!C116</f>
        <v>0.78085070892410346</v>
      </c>
      <c r="E116" s="2">
        <f>'1. Extracted raw Corpus Data'!F116/'1. Extracted raw Corpus Data'!C116</f>
        <v>0.15022518765638032</v>
      </c>
      <c r="F116" s="2">
        <f>'1. Extracted raw Corpus Data'!G116/'1. Extracted raw Corpus Data'!C116</f>
        <v>0.11216013344453711</v>
      </c>
      <c r="G116" s="2">
        <f>('1. Extracted raw Corpus Data'!H116+'1. Extracted raw Corpus Data'!I116)/'1. Extracted raw Corpus Data'!C116</f>
        <v>7.7898248540450382E-2</v>
      </c>
      <c r="H116" s="2">
        <f>'1. Extracted raw Corpus Data'!J116/'1. Extracted raw Corpus Data'!C116</f>
        <v>1.1909924937447873E-2</v>
      </c>
      <c r="I116" s="19">
        <f t="shared" si="3"/>
        <v>0.38155919582586351</v>
      </c>
      <c r="J116" s="2" t="s">
        <v>240</v>
      </c>
    </row>
    <row r="117" spans="1:11" x14ac:dyDescent="0.3">
      <c r="A117" s="1" t="s">
        <v>129</v>
      </c>
      <c r="B117" s="1" t="s">
        <v>145</v>
      </c>
      <c r="C117" s="2">
        <f>'1. Extracted raw Corpus Data'!D117/'1. Extracted raw Corpus Data'!C117</f>
        <v>0.56637246640351269</v>
      </c>
      <c r="D117" s="2">
        <f>'1. Extracted raw Corpus Data'!E117/'1. Extracted raw Corpus Data'!C117</f>
        <v>0.48374506586242072</v>
      </c>
      <c r="E117" s="2">
        <f>'1. Extracted raw Corpus Data'!F117/'1. Extracted raw Corpus Data'!C117</f>
        <v>3.4949217190757088E-2</v>
      </c>
      <c r="F117" s="2">
        <f>'1. Extracted raw Corpus Data'!G117/'1. Extracted raw Corpus Data'!C117</f>
        <v>0.31174879141349182</v>
      </c>
      <c r="G117" s="2">
        <f>('1. Extracted raw Corpus Data'!H117+'1. Extracted raw Corpus Data'!I117)/'1. Extracted raw Corpus Data'!C117</f>
        <v>0.20528229919723245</v>
      </c>
      <c r="H117" s="2">
        <f>'1. Extracted raw Corpus Data'!J117/'1. Extracted raw Corpus Data'!C117</f>
        <v>8.9679336497094961E-2</v>
      </c>
      <c r="I117" s="19">
        <f t="shared" si="3"/>
        <v>0.17881686485653245</v>
      </c>
      <c r="J117" s="2" t="s">
        <v>241</v>
      </c>
    </row>
    <row r="118" spans="1:11" x14ac:dyDescent="0.3">
      <c r="A118" s="1" t="s">
        <v>129</v>
      </c>
      <c r="B118" s="1" t="s">
        <v>146</v>
      </c>
      <c r="C118" s="2">
        <f>'1. Extracted raw Corpus Data'!D118/'1. Extracted raw Corpus Data'!C118</f>
        <v>0.4681312502510141</v>
      </c>
      <c r="D118" s="2">
        <f>'1. Extracted raw Corpus Data'!E118/'1. Extracted raw Corpus Data'!C118</f>
        <v>0.36712317763765612</v>
      </c>
      <c r="E118" s="2">
        <f>'1. Extracted raw Corpus Data'!F118/'1. Extracted raw Corpus Data'!C118</f>
        <v>5.8295513876059281E-2</v>
      </c>
      <c r="F118" s="2">
        <f>'1. Extracted raw Corpus Data'!G118/'1. Extracted raw Corpus Data'!C118</f>
        <v>0.11518534880918913</v>
      </c>
      <c r="G118" s="2">
        <f>('1. Extracted raw Corpus Data'!H118+'1. Extracted raw Corpus Data'!I118)/'1. Extracted raw Corpus Data'!C118</f>
        <v>4.217036828788305E-2</v>
      </c>
      <c r="H118" s="2">
        <f>'1. Extracted raw Corpus Data'!J118/'1. Extracted raw Corpus Data'!C118</f>
        <v>2.0081127756134786E-5</v>
      </c>
      <c r="I118" s="19">
        <f t="shared" si="3"/>
        <v>0.25410519265665765</v>
      </c>
      <c r="J118" s="2" t="s">
        <v>241</v>
      </c>
    </row>
    <row r="119" spans="1:11" x14ac:dyDescent="0.3">
      <c r="A119" s="1" t="s">
        <v>129</v>
      </c>
      <c r="B119" s="1" t="s">
        <v>147</v>
      </c>
      <c r="C119" s="2">
        <f>'1. Extracted raw Corpus Data'!D119/'1. Extracted raw Corpus Data'!C119</f>
        <v>0.42977216260506423</v>
      </c>
      <c r="D119" s="2">
        <f>'1. Extracted raw Corpus Data'!E119/'1. Extracted raw Corpus Data'!C119</f>
        <v>0.36924459480890204</v>
      </c>
      <c r="E119" s="2">
        <f>'1. Extracted raw Corpus Data'!F119/'1. Extracted raw Corpus Data'!C119</f>
        <v>2.3735264576835651E-2</v>
      </c>
      <c r="F119" s="2">
        <f>'1. Extracted raw Corpus Data'!G119/'1. Extracted raw Corpus Data'!C119</f>
        <v>0.29396838822223398</v>
      </c>
      <c r="G119" s="2">
        <f>('1. Extracted raw Corpus Data'!H119+'1. Extracted raw Corpus Data'!I119)/'1. Extracted raw Corpus Data'!C119</f>
        <v>0.1633451392926997</v>
      </c>
      <c r="H119" s="2">
        <f>'1. Extracted raw Corpus Data'!J119/'1. Extracted raw Corpus Data'!C119</f>
        <v>6.0316117777660307E-2</v>
      </c>
      <c r="I119" s="19">
        <f t="shared" si="3"/>
        <v>0.28216263647048945</v>
      </c>
      <c r="J119" s="2" t="s">
        <v>241</v>
      </c>
    </row>
    <row r="120" spans="1:11" x14ac:dyDescent="0.3">
      <c r="A120" s="1" t="s">
        <v>129</v>
      </c>
      <c r="B120" s="1" t="s">
        <v>148</v>
      </c>
      <c r="C120" s="2">
        <f>'1. Extracted raw Corpus Data'!D120/'1. Extracted raw Corpus Data'!C120</f>
        <v>0.73341611659368666</v>
      </c>
      <c r="D120" s="2">
        <f>'1. Extracted raw Corpus Data'!E120/'1. Extracted raw Corpus Data'!C120</f>
        <v>0.66285427967670962</v>
      </c>
      <c r="E120" s="2">
        <f>'1. Extracted raw Corpus Data'!F120/'1. Extracted raw Corpus Data'!C120</f>
        <v>4.1478770450733067E-2</v>
      </c>
      <c r="F120" s="2">
        <f>'1. Extracted raw Corpus Data'!G120/'1. Extracted raw Corpus Data'!C120</f>
        <v>0.18763479511143064</v>
      </c>
      <c r="G120" s="2">
        <f>('1. Extracted raw Corpus Data'!H120+'1. Extracted raw Corpus Data'!I120)/'1. Extracted raw Corpus Data'!C120</f>
        <v>0.14964163562294402</v>
      </c>
      <c r="H120" s="2">
        <f>'1. Extracted raw Corpus Data'!J120/'1. Extracted raw Corpus Data'!C120</f>
        <v>7.3786027057055101E-2</v>
      </c>
      <c r="I120" s="19">
        <f t="shared" si="3"/>
        <v>0.18346323952409055</v>
      </c>
      <c r="J120" s="2" t="s">
        <v>241</v>
      </c>
    </row>
    <row r="121" spans="1:11" x14ac:dyDescent="0.3">
      <c r="A121" s="1" t="s">
        <v>129</v>
      </c>
      <c r="B121" s="1" t="s">
        <v>149</v>
      </c>
      <c r="C121" s="2">
        <f>'1. Extracted raw Corpus Data'!D121/'1. Extracted raw Corpus Data'!C121</f>
        <v>0.65949918345127923</v>
      </c>
      <c r="D121" s="2">
        <f>'1. Extracted raw Corpus Data'!E121/'1. Extracted raw Corpus Data'!C121</f>
        <v>0.53800353837778991</v>
      </c>
      <c r="E121" s="2">
        <f>'1. Extracted raw Corpus Data'!F121/'1. Extracted raw Corpus Data'!C121</f>
        <v>3.0518508437670115E-2</v>
      </c>
      <c r="F121" s="2">
        <f>'1. Extracted raw Corpus Data'!G121/'1. Extracted raw Corpus Data'!C121</f>
        <v>0.19951007076755581</v>
      </c>
      <c r="G121" s="2">
        <f>('1. Extracted raw Corpus Data'!H121+'1. Extracted raw Corpus Data'!I121)/'1. Extracted raw Corpus Data'!C121</f>
        <v>0.10155824714207948</v>
      </c>
      <c r="H121" s="2">
        <f>'1. Extracted raw Corpus Data'!J121/'1. Extracted raw Corpus Data'!C121</f>
        <v>0.20066684812193794</v>
      </c>
      <c r="I121" s="19">
        <f t="shared" si="3"/>
        <v>0.17161772193491021</v>
      </c>
      <c r="J121" s="2" t="s">
        <v>241</v>
      </c>
    </row>
    <row r="122" spans="1:11" x14ac:dyDescent="0.3">
      <c r="A122" s="1" t="s">
        <v>129</v>
      </c>
      <c r="B122" s="1" t="s">
        <v>150</v>
      </c>
      <c r="C122" s="2">
        <f>'1. Extracted raw Corpus Data'!D122/'1. Extracted raw Corpus Data'!C122</f>
        <v>0.78286181318982162</v>
      </c>
      <c r="D122" s="2">
        <f>'1. Extracted raw Corpus Data'!E122/'1. Extracted raw Corpus Data'!C122</f>
        <v>0.7165583061312053</v>
      </c>
      <c r="E122" s="2">
        <f>'1. Extracted raw Corpus Data'!F122/'1. Extracted raw Corpus Data'!C122</f>
        <v>0.12622285138031511</v>
      </c>
      <c r="F122" s="2">
        <f>'1. Extracted raw Corpus Data'!G122/'1. Extracted raw Corpus Data'!C122</f>
        <v>0.13840183889371707</v>
      </c>
      <c r="G122" s="2">
        <f>('1. Extracted raw Corpus Data'!H122+'1. Extracted raw Corpus Data'!I122)/'1. Extracted raw Corpus Data'!C122</f>
        <v>6.0506691275508527E-2</v>
      </c>
      <c r="H122" s="2">
        <f>'1. Extracted raw Corpus Data'!J122/'1. Extracted raw Corpus Data'!C122</f>
        <v>4.9775165577088294E-6</v>
      </c>
      <c r="I122" s="19">
        <f t="shared" si="3"/>
        <v>0.2769968753707861</v>
      </c>
      <c r="J122" s="2" t="s">
        <v>241</v>
      </c>
    </row>
    <row r="123" spans="1:11" x14ac:dyDescent="0.3">
      <c r="A123" s="1" t="s">
        <v>129</v>
      </c>
      <c r="B123" s="1" t="s">
        <v>151</v>
      </c>
      <c r="C123" s="2">
        <f>'1. Extracted raw Corpus Data'!D123/'1. Extracted raw Corpus Data'!C123</f>
        <v>0.17267374676718208</v>
      </c>
      <c r="D123" s="2">
        <f>'1. Extracted raw Corpus Data'!E123/'1. Extracted raw Corpus Data'!C123</f>
        <v>0.13167886424916084</v>
      </c>
      <c r="E123" s="2">
        <f>'1. Extracted raw Corpus Data'!F123/'1. Extracted raw Corpus Data'!C123</f>
        <v>1.2821218290871073E-2</v>
      </c>
      <c r="F123" s="2">
        <f>'1. Extracted raw Corpus Data'!G123/'1. Extracted raw Corpus Data'!C123</f>
        <v>0.26638419633522259</v>
      </c>
      <c r="G123" s="2">
        <f>('1. Extracted raw Corpus Data'!H123+'1. Extracted raw Corpus Data'!I123)/'1. Extracted raw Corpus Data'!C123</f>
        <v>0.29477796731414735</v>
      </c>
      <c r="H123" s="2">
        <f>'1. Extracted raw Corpus Data'!J123/'1. Extracted raw Corpus Data'!C123</f>
        <v>4.4571617234358662E-3</v>
      </c>
      <c r="I123" s="19">
        <f t="shared" si="3"/>
        <v>0.63433757881630248</v>
      </c>
      <c r="J123" s="2" t="s">
        <v>238</v>
      </c>
      <c r="K123"/>
    </row>
    <row r="124" spans="1:11" x14ac:dyDescent="0.3">
      <c r="A124" s="1" t="s">
        <v>129</v>
      </c>
      <c r="B124" s="1" t="s">
        <v>152</v>
      </c>
      <c r="C124" s="2">
        <f>'1. Extracted raw Corpus Data'!D124/'1. Extracted raw Corpus Data'!C124</f>
        <v>0.68672456575682383</v>
      </c>
      <c r="D124" s="2">
        <f>'1. Extracted raw Corpus Data'!E124/'1. Extracted raw Corpus Data'!C124</f>
        <v>0.52003722084367243</v>
      </c>
      <c r="E124" s="2">
        <f>'1. Extracted raw Corpus Data'!F124/'1. Extracted raw Corpus Data'!C124</f>
        <v>6.6749379652605453E-2</v>
      </c>
      <c r="F124" s="2">
        <f>'1. Extracted raw Corpus Data'!G124/'1. Extracted raw Corpus Data'!C124</f>
        <v>0.13408808933002481</v>
      </c>
      <c r="G124" s="2">
        <f>('1. Extracted raw Corpus Data'!H124+'1. Extracted raw Corpus Data'!I124)/'1. Extracted raw Corpus Data'!C124</f>
        <v>0.10865384615384616</v>
      </c>
      <c r="H124" s="2">
        <f>'1. Extracted raw Corpus Data'!J124/'1. Extracted raw Corpus Data'!C124</f>
        <v>0</v>
      </c>
      <c r="I124" s="19">
        <f t="shared" si="3"/>
        <v>8.2342024864454244E-2</v>
      </c>
      <c r="J124" s="2" t="s">
        <v>241</v>
      </c>
    </row>
    <row r="125" spans="1:11" x14ac:dyDescent="0.3">
      <c r="A125" s="1" t="s">
        <v>129</v>
      </c>
      <c r="B125" s="1" t="s">
        <v>153</v>
      </c>
      <c r="C125" s="2">
        <f>'1. Extracted raw Corpus Data'!D125/'1. Extracted raw Corpus Data'!C125</f>
        <v>0.52785403621333171</v>
      </c>
      <c r="D125" s="2">
        <f>'1. Extracted raw Corpus Data'!E125/'1. Extracted raw Corpus Data'!C125</f>
        <v>0.40494771584564609</v>
      </c>
      <c r="E125" s="2">
        <f>'1. Extracted raw Corpus Data'!F125/'1. Extracted raw Corpus Data'!C125</f>
        <v>2.6404269101452851E-2</v>
      </c>
      <c r="F125" s="2">
        <f>'1. Extracted raw Corpus Data'!G125/'1. Extracted raw Corpus Data'!C125</f>
        <v>0.25548289583269068</v>
      </c>
      <c r="G125" s="2">
        <f>('1. Extracted raw Corpus Data'!H125+'1. Extracted raw Corpus Data'!I125)/'1. Extracted raw Corpus Data'!C125</f>
        <v>0.14301798328140905</v>
      </c>
      <c r="H125" s="2">
        <f>'1. Extracted raw Corpus Data'!J125/'1. Extracted raw Corpus Data'!C125</f>
        <v>2.409081094419939E-2</v>
      </c>
      <c r="I125" s="19">
        <f t="shared" si="3"/>
        <v>0.17279424917757996</v>
      </c>
      <c r="J125" s="2" t="s">
        <v>241</v>
      </c>
    </row>
    <row r="126" spans="1:11" x14ac:dyDescent="0.3">
      <c r="A126" s="1" t="s">
        <v>129</v>
      </c>
      <c r="B126" s="1" t="s">
        <v>154</v>
      </c>
      <c r="C126" s="2">
        <f>'1. Extracted raw Corpus Data'!D126/'1. Extracted raw Corpus Data'!C126</f>
        <v>0.24690172805027055</v>
      </c>
      <c r="D126" s="2">
        <f>'1. Extracted raw Corpus Data'!E126/'1. Extracted raw Corpus Data'!C126</f>
        <v>0.20675510560307209</v>
      </c>
      <c r="E126" s="2">
        <f>'1. Extracted raw Corpus Data'!F126/'1. Extracted raw Corpus Data'!C126</f>
        <v>1.7629603770291498E-2</v>
      </c>
      <c r="F126" s="2">
        <f>'1. Extracted raw Corpus Data'!G126/'1. Extracted raw Corpus Data'!C126</f>
        <v>0.20911153779019026</v>
      </c>
      <c r="G126" s="2">
        <f>('1. Extracted raw Corpus Data'!H126+'1. Extracted raw Corpus Data'!I126)/'1. Extracted raw Corpus Data'!C126</f>
        <v>0.37598184674463259</v>
      </c>
      <c r="H126" s="2">
        <f>'1. Extracted raw Corpus Data'!J126/'1. Extracted raw Corpus Data'!C126</f>
        <v>7.0082038750218192E-2</v>
      </c>
      <c r="I126" s="19">
        <f t="shared" si="3"/>
        <v>0.5616911340933165</v>
      </c>
      <c r="J126" s="2" t="s">
        <v>238</v>
      </c>
    </row>
    <row r="127" spans="1:11" x14ac:dyDescent="0.3">
      <c r="A127" s="1" t="s">
        <v>129</v>
      </c>
      <c r="B127" s="1" t="s">
        <v>155</v>
      </c>
      <c r="C127" s="2">
        <f>'1. Extracted raw Corpus Data'!D127/'1. Extracted raw Corpus Data'!C127</f>
        <v>0.38177822685284879</v>
      </c>
      <c r="D127" s="2">
        <f>'1. Extracted raw Corpus Data'!E127/'1. Extracted raw Corpus Data'!C127</f>
        <v>0.3090556724255023</v>
      </c>
      <c r="E127" s="2">
        <f>'1. Extracted raw Corpus Data'!F127/'1. Extracted raw Corpus Data'!C127</f>
        <v>3.9538851435291782E-2</v>
      </c>
      <c r="F127" s="2">
        <f>'1. Extracted raw Corpus Data'!G127/'1. Extracted raw Corpus Data'!C127</f>
        <v>0.22406453429626808</v>
      </c>
      <c r="G127" s="2">
        <f>('1. Extracted raw Corpus Data'!H127+'1. Extracted raw Corpus Data'!I127)/'1. Extracted raw Corpus Data'!C127</f>
        <v>0.23976191659350793</v>
      </c>
      <c r="H127" s="2">
        <f>'1. Extracted raw Corpus Data'!J127/'1. Extracted raw Corpus Data'!C127</f>
        <v>0.10605533561919907</v>
      </c>
      <c r="I127" s="19">
        <f t="shared" si="3"/>
        <v>0.35919275610068441</v>
      </c>
      <c r="J127" s="2" t="s">
        <v>241</v>
      </c>
    </row>
    <row r="128" spans="1:11" x14ac:dyDescent="0.3">
      <c r="A128" s="1" t="s">
        <v>129</v>
      </c>
      <c r="B128" s="1" t="s">
        <v>156</v>
      </c>
      <c r="C128" s="2">
        <f>'1. Extracted raw Corpus Data'!D128/'1. Extracted raw Corpus Data'!C128</f>
        <v>0.34410145760996935</v>
      </c>
      <c r="D128" s="2">
        <f>'1. Extracted raw Corpus Data'!E128/'1. Extracted raw Corpus Data'!C128</f>
        <v>0.26973783775603299</v>
      </c>
      <c r="E128" s="2">
        <f>'1. Extracted raw Corpus Data'!F128/'1. Extracted raw Corpus Data'!C128</f>
        <v>1.5998685513406465E-2</v>
      </c>
      <c r="F128" s="2">
        <f>'1. Extracted raw Corpus Data'!G128/'1. Extracted raw Corpus Data'!C128</f>
        <v>0.3992839507240486</v>
      </c>
      <c r="G128" s="2">
        <f>('1. Extracted raw Corpus Data'!H128+'1. Extracted raw Corpus Data'!I128)/'1. Extracted raw Corpus Data'!C128</f>
        <v>0.30574352809931293</v>
      </c>
      <c r="H128" s="2">
        <f>'1. Extracted raw Corpus Data'!J128/'1. Extracted raw Corpus Data'!C128</f>
        <v>0.28077260679122579</v>
      </c>
      <c r="I128" s="19">
        <f t="shared" si="3"/>
        <v>0.53576166148789839</v>
      </c>
      <c r="J128" s="2" t="s">
        <v>238</v>
      </c>
    </row>
    <row r="129" spans="1:10" x14ac:dyDescent="0.3">
      <c r="A129" s="1" t="s">
        <v>129</v>
      </c>
      <c r="B129" s="1" t="s">
        <v>157</v>
      </c>
      <c r="C129" s="2">
        <f>'1. Extracted raw Corpus Data'!D129/'1. Extracted raw Corpus Data'!C129</f>
        <v>0.75523378311740708</v>
      </c>
      <c r="D129" s="2">
        <f>'1. Extracted raw Corpus Data'!E129/'1. Extracted raw Corpus Data'!C129</f>
        <v>0.66799659299771375</v>
      </c>
      <c r="E129" s="2">
        <f>'1. Extracted raw Corpus Data'!F129/'1. Extracted raw Corpus Data'!C129</f>
        <v>6.4598556506926072E-2</v>
      </c>
      <c r="F129" s="2">
        <f>'1. Extracted raw Corpus Data'!G129/'1. Extracted raw Corpus Data'!C129</f>
        <v>9.3020128210875505E-2</v>
      </c>
      <c r="G129" s="2">
        <f>('1. Extracted raw Corpus Data'!H129+'1. Extracted raw Corpus Data'!I129)/'1. Extracted raw Corpus Data'!C129</f>
        <v>6.2984713318689198E-2</v>
      </c>
      <c r="H129" s="2">
        <f>'1. Extracted raw Corpus Data'!J129/'1. Extracted raw Corpus Data'!C129</f>
        <v>1.0310664813735599E-3</v>
      </c>
      <c r="I129" s="19">
        <f t="shared" si="3"/>
        <v>0.2271602524328864</v>
      </c>
      <c r="J129" s="2" t="s">
        <v>241</v>
      </c>
    </row>
    <row r="130" spans="1:10" x14ac:dyDescent="0.3">
      <c r="A130" s="1" t="s">
        <v>129</v>
      </c>
      <c r="B130" s="1" t="s">
        <v>158</v>
      </c>
      <c r="C130" s="2">
        <f>'1. Extracted raw Corpus Data'!D130/'1. Extracted raw Corpus Data'!C130</f>
        <v>0.69509017483921243</v>
      </c>
      <c r="D130" s="2">
        <f>'1. Extracted raw Corpus Data'!E130/'1. Extracted raw Corpus Data'!C130</f>
        <v>0.52709443626621322</v>
      </c>
      <c r="E130" s="2">
        <f>'1. Extracted raw Corpus Data'!F130/'1. Extracted raw Corpus Data'!C130</f>
        <v>6.6083606888607246E-2</v>
      </c>
      <c r="F130" s="2">
        <f>'1. Extracted raw Corpus Data'!G130/'1. Extracted raw Corpus Data'!C130</f>
        <v>7.3695921992794414E-2</v>
      </c>
      <c r="G130" s="2">
        <f>('1. Extracted raw Corpus Data'!H130+'1. Extracted raw Corpus Data'!I130)/'1. Extracted raw Corpus Data'!C130</f>
        <v>6.5461711445762585E-2</v>
      </c>
      <c r="H130" s="2">
        <f>'1. Extracted raw Corpus Data'!J130/'1. Extracted raw Corpus Data'!C130</f>
        <v>2.3091476358789062E-4</v>
      </c>
      <c r="I130" s="19">
        <f t="shared" ref="I130:I161" si="4">SQRT((C130-$M$3)^2+(D130-$N$3)^2+(E130-$O$3)^2+(F130-$P$3)^2+(H130-$R$3)^2+(G130-$Q$3)^2)</f>
        <v>0.14470805347759749</v>
      </c>
      <c r="J130" s="2" t="s">
        <v>241</v>
      </c>
    </row>
    <row r="131" spans="1:10" x14ac:dyDescent="0.3">
      <c r="A131" s="1" t="s">
        <v>129</v>
      </c>
      <c r="B131" s="1" t="s">
        <v>159</v>
      </c>
      <c r="C131" s="2">
        <f>'1. Extracted raw Corpus Data'!D131/'1. Extracted raw Corpus Data'!C131</f>
        <v>0.81780805545595792</v>
      </c>
      <c r="D131" s="2">
        <f>'1. Extracted raw Corpus Data'!E131/'1. Extracted raw Corpus Data'!C131</f>
        <v>0.70768495279072552</v>
      </c>
      <c r="E131" s="2">
        <f>'1. Extracted raw Corpus Data'!F131/'1. Extracted raw Corpus Data'!C131</f>
        <v>0.11401936177841521</v>
      </c>
      <c r="F131" s="2">
        <f>'1. Extracted raw Corpus Data'!G131/'1. Extracted raw Corpus Data'!C131</f>
        <v>0.10371698338711605</v>
      </c>
      <c r="G131" s="2">
        <f>('1. Extracted raw Corpus Data'!H131+'1. Extracted raw Corpus Data'!I131)/'1. Extracted raw Corpus Data'!C131</f>
        <v>4.8619576909286484E-2</v>
      </c>
      <c r="H131" s="2">
        <f>'1. Extracted raw Corpus Data'!J131/'1. Extracted raw Corpus Data'!C131</f>
        <v>8.5813314210589214E-3</v>
      </c>
      <c r="I131" s="19">
        <f t="shared" si="4"/>
        <v>0.29642054333479956</v>
      </c>
      <c r="J131" s="2" t="s">
        <v>241</v>
      </c>
    </row>
    <row r="132" spans="1:10" x14ac:dyDescent="0.3">
      <c r="A132" s="1" t="s">
        <v>129</v>
      </c>
      <c r="B132" s="1" t="s">
        <v>160</v>
      </c>
      <c r="C132" s="2">
        <f>'1. Extracted raw Corpus Data'!D132/'1. Extracted raw Corpus Data'!C132</f>
        <v>0.76249420589102856</v>
      </c>
      <c r="D132" s="2">
        <f>'1. Extracted raw Corpus Data'!E132/'1. Extracted raw Corpus Data'!C132</f>
        <v>0.62832371160085965</v>
      </c>
      <c r="E132" s="2">
        <f>'1. Extracted raw Corpus Data'!F132/'1. Extracted raw Corpus Data'!C132</f>
        <v>9.2737347772955211E-2</v>
      </c>
      <c r="F132" s="2">
        <f>'1. Extracted raw Corpus Data'!G132/'1. Extracted raw Corpus Data'!C132</f>
        <v>0.13322236736757828</v>
      </c>
      <c r="G132" s="2">
        <f>('1. Extracted raw Corpus Data'!H132+'1. Extracted raw Corpus Data'!I132)/'1. Extracted raw Corpus Data'!C132</f>
        <v>0.10044878007669293</v>
      </c>
      <c r="H132" s="2">
        <f>'1. Extracted raw Corpus Data'!J132/'1. Extracted raw Corpus Data'!C132</f>
        <v>1.6160296658379335E-2</v>
      </c>
      <c r="I132" s="19">
        <f t="shared" si="4"/>
        <v>0.18567024291805573</v>
      </c>
      <c r="J132" s="2" t="s">
        <v>241</v>
      </c>
    </row>
    <row r="133" spans="1:10" x14ac:dyDescent="0.3">
      <c r="A133" s="1" t="s">
        <v>129</v>
      </c>
      <c r="B133" s="1" t="s">
        <v>161</v>
      </c>
      <c r="C133" s="2">
        <f>'1. Extracted raw Corpus Data'!D133/'1. Extracted raw Corpus Data'!C133</f>
        <v>0.59084172640111299</v>
      </c>
      <c r="D133" s="2">
        <f>'1. Extracted raw Corpus Data'!E133/'1. Extracted raw Corpus Data'!C133</f>
        <v>0.48220064724919093</v>
      </c>
      <c r="E133" s="2">
        <f>'1. Extracted raw Corpus Data'!F133/'1. Extracted raw Corpus Data'!C133</f>
        <v>4.8916714555041388E-2</v>
      </c>
      <c r="F133" s="2">
        <f>'1. Extracted raw Corpus Data'!G133/'1. Extracted raw Corpus Data'!C133</f>
        <v>0.10986097248686851</v>
      </c>
      <c r="G133" s="2">
        <f>('1. Extracted raw Corpus Data'!H133+'1. Extracted raw Corpus Data'!I133)/'1. Extracted raw Corpus Data'!C133</f>
        <v>6.6257347084858198E-2</v>
      </c>
      <c r="H133" s="2">
        <f>'1. Extracted raw Corpus Data'!J133/'1. Extracted raw Corpus Data'!C133</f>
        <v>9.2550585246347888E-3</v>
      </c>
      <c r="I133" s="19">
        <f t="shared" si="4"/>
        <v>0.11642006182891475</v>
      </c>
      <c r="J133" s="2" t="s">
        <v>241</v>
      </c>
    </row>
    <row r="134" spans="1:10" x14ac:dyDescent="0.3">
      <c r="A134" s="1" t="s">
        <v>129</v>
      </c>
      <c r="B134" s="1" t="s">
        <v>162</v>
      </c>
      <c r="C134" s="2">
        <f>'1. Extracted raw Corpus Data'!D134/'1. Extracted raw Corpus Data'!C134</f>
        <v>0.54912837675212889</v>
      </c>
      <c r="D134" s="2">
        <f>'1. Extracted raw Corpus Data'!E134/'1. Extracted raw Corpus Data'!C134</f>
        <v>0.48859038864884069</v>
      </c>
      <c r="E134" s="2">
        <f>'1. Extracted raw Corpus Data'!F134/'1. Extracted raw Corpus Data'!C134</f>
        <v>6.6692645356500213E-2</v>
      </c>
      <c r="F134" s="2">
        <f>'1. Extracted raw Corpus Data'!G134/'1. Extracted raw Corpus Data'!C134</f>
        <v>0.24751578778466723</v>
      </c>
      <c r="G134" s="2">
        <f>('1. Extracted raw Corpus Data'!H134+'1. Extracted raw Corpus Data'!I134)/'1. Extracted raw Corpus Data'!C134</f>
        <v>0.14153419445049339</v>
      </c>
      <c r="H134" s="2">
        <f>'1. Extracted raw Corpus Data'!J134/'1. Extracted raw Corpus Data'!C134</f>
        <v>4.7025248994280865E-2</v>
      </c>
      <c r="I134" s="19">
        <f t="shared" si="4"/>
        <v>0.1191071770749912</v>
      </c>
      <c r="J134" s="2" t="s">
        <v>241</v>
      </c>
    </row>
    <row r="135" spans="1:10" x14ac:dyDescent="0.3">
      <c r="A135" s="1" t="s">
        <v>129</v>
      </c>
      <c r="B135" s="1" t="s">
        <v>163</v>
      </c>
      <c r="C135" s="2">
        <f>'1. Extracted raw Corpus Data'!D135/'1. Extracted raw Corpus Data'!C135</f>
        <v>0.81880223529993568</v>
      </c>
      <c r="D135" s="2">
        <f>'1. Extracted raw Corpus Data'!E135/'1. Extracted raw Corpus Data'!C135</f>
        <v>0.6795905247020424</v>
      </c>
      <c r="E135" s="2">
        <f>'1. Extracted raw Corpus Data'!F135/'1. Extracted raw Corpus Data'!C135</f>
        <v>5.7910093467187576E-2</v>
      </c>
      <c r="F135" s="2">
        <f>'1. Extracted raw Corpus Data'!G135/'1. Extracted raw Corpus Data'!C135</f>
        <v>0.13209040106819642</v>
      </c>
      <c r="G135" s="2">
        <f>('1. Extracted raw Corpus Data'!H135+'1. Extracted raw Corpus Data'!I135)/'1. Extracted raw Corpus Data'!C135</f>
        <v>8.7236041738786407E-2</v>
      </c>
      <c r="H135" s="2">
        <f>'1. Extracted raw Corpus Data'!J135/'1. Extracted raw Corpus Data'!C135</f>
        <v>3.7090153800504425E-3</v>
      </c>
      <c r="I135" s="19">
        <f t="shared" si="4"/>
        <v>0.25487633821206179</v>
      </c>
      <c r="J135" s="2" t="s">
        <v>241</v>
      </c>
    </row>
    <row r="136" spans="1:10" x14ac:dyDescent="0.3">
      <c r="A136" s="1" t="s">
        <v>129</v>
      </c>
      <c r="B136" s="1" t="s">
        <v>164</v>
      </c>
      <c r="C136" s="2">
        <f>'1. Extracted raw Corpus Data'!D136/'1. Extracted raw Corpus Data'!C136</f>
        <v>0.32361650266317593</v>
      </c>
      <c r="D136" s="2">
        <f>'1. Extracted raw Corpus Data'!E136/'1. Extracted raw Corpus Data'!C136</f>
        <v>0.27787307032590053</v>
      </c>
      <c r="E136" s="2">
        <f>'1. Extracted raw Corpus Data'!F136/'1. Extracted raw Corpus Data'!C136</f>
        <v>3.1759501670127289E-2</v>
      </c>
      <c r="F136" s="2">
        <f>'1. Extracted raw Corpus Data'!G136/'1. Extracted raw Corpus Data'!C136</f>
        <v>0.30217567933556017</v>
      </c>
      <c r="G136" s="2">
        <f>('1. Extracted raw Corpus Data'!H136+'1. Extracted raw Corpus Data'!I136)/'1. Extracted raw Corpus Data'!C136</f>
        <v>0.21069784237609462</v>
      </c>
      <c r="H136" s="2">
        <f>'1. Extracted raw Corpus Data'!J136/'1. Extracted raw Corpus Data'!C136</f>
        <v>6.2110679786945927E-2</v>
      </c>
      <c r="I136" s="19">
        <f t="shared" si="4"/>
        <v>0.42200031533371241</v>
      </c>
      <c r="J136" s="2" t="s">
        <v>240</v>
      </c>
    </row>
    <row r="137" spans="1:10" x14ac:dyDescent="0.3">
      <c r="A137" s="1" t="s">
        <v>129</v>
      </c>
      <c r="B137" s="1" t="s">
        <v>165</v>
      </c>
      <c r="C137" s="2">
        <f>'1. Extracted raw Corpus Data'!D137/'1. Extracted raw Corpus Data'!C137</f>
        <v>0.33869846000993542</v>
      </c>
      <c r="D137" s="2">
        <f>'1. Extracted raw Corpus Data'!E137/'1. Extracted raw Corpus Data'!C137</f>
        <v>0.23219076005961251</v>
      </c>
      <c r="E137" s="2">
        <f>'1. Extracted raw Corpus Data'!F137/'1. Extracted raw Corpus Data'!C137</f>
        <v>1.9374068554396422E-2</v>
      </c>
      <c r="F137" s="2">
        <f>'1. Extracted raw Corpus Data'!G137/'1. Extracted raw Corpus Data'!C137</f>
        <v>0.3347242921013413</v>
      </c>
      <c r="G137" s="2">
        <f>('1. Extracted raw Corpus Data'!H137+'1. Extracted raw Corpus Data'!I137)/'1. Extracted raw Corpus Data'!C137</f>
        <v>0.18668653750620964</v>
      </c>
      <c r="H137" s="2">
        <f>'1. Extracted raw Corpus Data'!J137/'1. Extracted raw Corpus Data'!C137</f>
        <v>0.22334823646299057</v>
      </c>
      <c r="I137" s="19">
        <f t="shared" si="4"/>
        <v>0.48186686361779879</v>
      </c>
      <c r="J137" s="2" t="s">
        <v>238</v>
      </c>
    </row>
    <row r="138" spans="1:10" x14ac:dyDescent="0.3">
      <c r="A138" s="1" t="s">
        <v>129</v>
      </c>
      <c r="B138" s="1" t="s">
        <v>166</v>
      </c>
      <c r="C138" s="2">
        <f>'1. Extracted raw Corpus Data'!D138/'1. Extracted raw Corpus Data'!C138</f>
        <v>0.70236754461980688</v>
      </c>
      <c r="D138" s="2">
        <f>'1. Extracted raw Corpus Data'!E138/'1. Extracted raw Corpus Data'!C138</f>
        <v>0.50083487576505115</v>
      </c>
      <c r="E138" s="2">
        <f>'1. Extracted raw Corpus Data'!F138/'1. Extracted raw Corpus Data'!C138</f>
        <v>4.3407500898284053E-2</v>
      </c>
      <c r="F138" s="2">
        <f>'1. Extracted raw Corpus Data'!G138/'1. Extracted raw Corpus Data'!C138</f>
        <v>0.28333237717664039</v>
      </c>
      <c r="G138" s="2">
        <f>('1. Extracted raw Corpus Data'!H138+'1. Extracted raw Corpus Data'!I138)/'1. Extracted raw Corpus Data'!C138</f>
        <v>0.13544613768052491</v>
      </c>
      <c r="H138" s="2">
        <f>'1. Extracted raw Corpus Data'!J138/'1. Extracted raw Corpus Data'!C138</f>
        <v>0.74224229815783838</v>
      </c>
      <c r="I138" s="19">
        <f t="shared" si="4"/>
        <v>0.7168680294375338</v>
      </c>
      <c r="J138" s="2" t="s">
        <v>238</v>
      </c>
    </row>
    <row r="139" spans="1:10" x14ac:dyDescent="0.3">
      <c r="A139" s="1" t="s">
        <v>129</v>
      </c>
      <c r="B139" s="1" t="s">
        <v>167</v>
      </c>
      <c r="C139" s="2">
        <f>'1. Extracted raw Corpus Data'!D139/'1. Extracted raw Corpus Data'!C139</f>
        <v>0.4536618227312097</v>
      </c>
      <c r="D139" s="2">
        <f>'1. Extracted raw Corpus Data'!E139/'1. Extracted raw Corpus Data'!C139</f>
        <v>0.28707535367144643</v>
      </c>
      <c r="E139" s="2">
        <f>'1. Extracted raw Corpus Data'!F139/'1. Extracted raw Corpus Data'!C139</f>
        <v>2.70907516119719E-2</v>
      </c>
      <c r="F139" s="2">
        <f>'1. Extracted raw Corpus Data'!G139/'1. Extracted raw Corpus Data'!C139</f>
        <v>0.33639688191704359</v>
      </c>
      <c r="G139" s="2">
        <f>('1. Extracted raw Corpus Data'!H139+'1. Extracted raw Corpus Data'!I139)/'1. Extracted raw Corpus Data'!C139</f>
        <v>0.10946973342315465</v>
      </c>
      <c r="H139" s="2">
        <f>'1. Extracted raw Corpus Data'!J139/'1. Extracted raw Corpus Data'!C139</f>
        <v>0.37378500625541333</v>
      </c>
      <c r="I139" s="19">
        <f t="shared" si="4"/>
        <v>0.47294619611944283</v>
      </c>
      <c r="J139" s="2" t="s">
        <v>240</v>
      </c>
    </row>
    <row r="140" spans="1:10" x14ac:dyDescent="0.3">
      <c r="A140" s="1" t="s">
        <v>129</v>
      </c>
      <c r="B140" s="1" t="s">
        <v>168</v>
      </c>
      <c r="C140" s="2">
        <f>'1. Extracted raw Corpus Data'!D140/'1. Extracted raw Corpus Data'!C140</f>
        <v>0.35942705441421435</v>
      </c>
      <c r="D140" s="2">
        <f>'1. Extracted raw Corpus Data'!E140/'1. Extracted raw Corpus Data'!C140</f>
        <v>0.27890321349250419</v>
      </c>
      <c r="E140" s="2">
        <f>'1. Extracted raw Corpus Data'!F140/'1. Extracted raw Corpus Data'!C140</f>
        <v>3.4685591338145472E-2</v>
      </c>
      <c r="F140" s="2">
        <f>'1. Extracted raw Corpus Data'!G140/'1. Extracted raw Corpus Data'!C140</f>
        <v>0.3120705510827318</v>
      </c>
      <c r="G140" s="2">
        <f>('1. Extracted raw Corpus Data'!H140+'1. Extracted raw Corpus Data'!I140)/'1. Extracted raw Corpus Data'!C140</f>
        <v>0.29927817878956137</v>
      </c>
      <c r="H140" s="2">
        <f>'1. Extracted raw Corpus Data'!J140/'1. Extracted raw Corpus Data'!C140</f>
        <v>0.42877437881732372</v>
      </c>
      <c r="I140" s="19">
        <f t="shared" si="4"/>
        <v>0.57989997589733233</v>
      </c>
      <c r="J140" s="2" t="s">
        <v>238</v>
      </c>
    </row>
    <row r="141" spans="1:10" x14ac:dyDescent="0.3">
      <c r="A141" s="1" t="s">
        <v>129</v>
      </c>
      <c r="B141" s="1" t="s">
        <v>169</v>
      </c>
      <c r="C141" s="2">
        <f>'1. Extracted raw Corpus Data'!D141/'1. Extracted raw Corpus Data'!C141</f>
        <v>0.3955853999069211</v>
      </c>
      <c r="D141" s="2">
        <f>'1. Extracted raw Corpus Data'!E141/'1. Extracted raw Corpus Data'!C141</f>
        <v>0.33903330895552158</v>
      </c>
      <c r="E141" s="2">
        <f>'1. Extracted raw Corpus Data'!F141/'1. Extracted raw Corpus Data'!C141</f>
        <v>2.1926733594840767E-2</v>
      </c>
      <c r="F141" s="2">
        <f>'1. Extracted raw Corpus Data'!G141/'1. Extracted raw Corpus Data'!C141</f>
        <v>0.27241539791237285</v>
      </c>
      <c r="G141" s="2">
        <f>('1. Extracted raw Corpus Data'!H141+'1. Extracted raw Corpus Data'!I141)/'1. Extracted raw Corpus Data'!C141</f>
        <v>0.27869157635795494</v>
      </c>
      <c r="H141" s="2">
        <f>'1. Extracted raw Corpus Data'!J141/'1. Extracted raw Corpus Data'!C141</f>
        <v>7.4303570241340336E-2</v>
      </c>
      <c r="I141" s="19">
        <f t="shared" si="4"/>
        <v>0.35233167193560194</v>
      </c>
      <c r="J141" s="2" t="s">
        <v>241</v>
      </c>
    </row>
    <row r="142" spans="1:10" x14ac:dyDescent="0.3">
      <c r="A142" s="1" t="s">
        <v>129</v>
      </c>
      <c r="B142" s="1" t="s">
        <v>170</v>
      </c>
      <c r="C142" s="2">
        <f>'1. Extracted raw Corpus Data'!D142/'1. Extracted raw Corpus Data'!C142</f>
        <v>0.56353313209716827</v>
      </c>
      <c r="D142" s="2">
        <f>'1. Extracted raw Corpus Data'!E142/'1. Extracted raw Corpus Data'!C142</f>
        <v>0.48816539696229216</v>
      </c>
      <c r="E142" s="2">
        <f>'1. Extracted raw Corpus Data'!F142/'1. Extracted raw Corpus Data'!C142</f>
        <v>2.268698193665852E-2</v>
      </c>
      <c r="F142" s="2">
        <f>'1. Extracted raw Corpus Data'!G142/'1. Extracted raw Corpus Data'!C142</f>
        <v>0.18765272387523357</v>
      </c>
      <c r="G142" s="2">
        <f>('1. Extracted raw Corpus Data'!H142+'1. Extracted raw Corpus Data'!I142)/'1. Extracted raw Corpus Data'!C142</f>
        <v>0.23670004631626021</v>
      </c>
      <c r="H142" s="2">
        <f>'1. Extracted raw Corpus Data'!J142/'1. Extracted raw Corpus Data'!C142</f>
        <v>3.9672272531263472E-2</v>
      </c>
      <c r="I142" s="19">
        <f t="shared" si="4"/>
        <v>0.1418081867362643</v>
      </c>
      <c r="J142" s="2" t="s">
        <v>241</v>
      </c>
    </row>
    <row r="143" spans="1:10" x14ac:dyDescent="0.3">
      <c r="A143" s="1" t="s">
        <v>129</v>
      </c>
      <c r="B143" s="1" t="s">
        <v>171</v>
      </c>
      <c r="C143" s="2">
        <f>'1. Extracted raw Corpus Data'!D143/'1. Extracted raw Corpus Data'!C143</f>
        <v>0.49681726039070873</v>
      </c>
      <c r="D143" s="2">
        <f>'1. Extracted raw Corpus Data'!E143/'1. Extracted raw Corpus Data'!C143</f>
        <v>0.39933375511627006</v>
      </c>
      <c r="E143" s="2">
        <f>'1. Extracted raw Corpus Data'!F143/'1. Extracted raw Corpus Data'!C143</f>
        <v>4.3344652610104714E-2</v>
      </c>
      <c r="F143" s="2">
        <f>'1. Extracted raw Corpus Data'!G143/'1. Extracted raw Corpus Data'!C143</f>
        <v>0.29824787924957069</v>
      </c>
      <c r="G143" s="2">
        <f>('1. Extracted raw Corpus Data'!H143+'1. Extracted raw Corpus Data'!I143)/'1. Extracted raw Corpus Data'!C143</f>
        <v>0.2123332773825356</v>
      </c>
      <c r="H143" s="2">
        <f>'1. Extracted raw Corpus Data'!J143/'1. Extracted raw Corpus Data'!C143</f>
        <v>2.4558096295626799E-2</v>
      </c>
      <c r="I143" s="19">
        <f t="shared" si="4"/>
        <v>0.2326923352661589</v>
      </c>
      <c r="J143" s="2" t="s">
        <v>241</v>
      </c>
    </row>
    <row r="144" spans="1:10" x14ac:dyDescent="0.3">
      <c r="A144" s="1" t="s">
        <v>129</v>
      </c>
      <c r="B144" s="1" t="s">
        <v>172</v>
      </c>
      <c r="C144" s="2">
        <f>'1. Extracted raw Corpus Data'!D144/'1. Extracted raw Corpus Data'!C144</f>
        <v>0.57275759171493767</v>
      </c>
      <c r="D144" s="2">
        <f>'1. Extracted raw Corpus Data'!E144/'1. Extracted raw Corpus Data'!C144</f>
        <v>0.48683517640863611</v>
      </c>
      <c r="E144" s="2">
        <f>'1. Extracted raw Corpus Data'!F144/'1. Extracted raw Corpus Data'!C144</f>
        <v>2.9357556608741443E-2</v>
      </c>
      <c r="F144" s="2">
        <f>'1. Extracted raw Corpus Data'!G144/'1. Extracted raw Corpus Data'!C144</f>
        <v>0.25399332982271372</v>
      </c>
      <c r="G144" s="2">
        <f>('1. Extracted raw Corpus Data'!H144+'1. Extracted raw Corpus Data'!I144)/'1. Extracted raw Corpus Data'!C144</f>
        <v>0.22643496577145866</v>
      </c>
      <c r="H144" s="2">
        <f>'1. Extracted raw Corpus Data'!J144/'1. Extracted raw Corpus Data'!C144</f>
        <v>4.9587502194137267E-2</v>
      </c>
      <c r="I144" s="19">
        <f t="shared" si="4"/>
        <v>0.14493273633766512</v>
      </c>
      <c r="J144" s="2" t="s">
        <v>241</v>
      </c>
    </row>
    <row r="145" spans="1:11" x14ac:dyDescent="0.3">
      <c r="A145" s="1" t="s">
        <v>129</v>
      </c>
      <c r="B145" s="1" t="s">
        <v>173</v>
      </c>
      <c r="C145" s="2">
        <f>'1. Extracted raw Corpus Data'!D145/'1. Extracted raw Corpus Data'!C145</f>
        <v>0.53127651436886458</v>
      </c>
      <c r="D145" s="2">
        <f>'1. Extracted raw Corpus Data'!E145/'1. Extracted raw Corpus Data'!C145</f>
        <v>0.43880318809870267</v>
      </c>
      <c r="E145" s="2">
        <f>'1. Extracted raw Corpus Data'!F145/'1. Extracted raw Corpus Data'!C145</f>
        <v>3.7424550821863009E-2</v>
      </c>
      <c r="F145" s="2">
        <f>'1. Extracted raw Corpus Data'!G145/'1. Extracted raw Corpus Data'!C145</f>
        <v>0.23704999758210937</v>
      </c>
      <c r="G145" s="2">
        <f>('1. Extracted raw Corpus Data'!H145+'1. Extracted raw Corpus Data'!I145)/'1. Extracted raw Corpus Data'!C145</f>
        <v>0.26230596427676495</v>
      </c>
      <c r="H145" s="2">
        <f>'1. Extracted raw Corpus Data'!J145/'1. Extracted raw Corpus Data'!C145</f>
        <v>2.0143227048722696E-2</v>
      </c>
      <c r="I145" s="19">
        <f t="shared" si="4"/>
        <v>0.19915722658142132</v>
      </c>
      <c r="J145" s="2" t="s">
        <v>241</v>
      </c>
    </row>
    <row r="146" spans="1:11" x14ac:dyDescent="0.3">
      <c r="A146" s="1" t="s">
        <v>129</v>
      </c>
      <c r="B146" s="1" t="s">
        <v>174</v>
      </c>
      <c r="C146" s="2">
        <f>'1. Extracted raw Corpus Data'!D146/'1. Extracted raw Corpus Data'!C146</f>
        <v>0.46720003040553382</v>
      </c>
      <c r="D146" s="2">
        <f>'1. Extracted raw Corpus Data'!E146/'1. Extracted raw Corpus Data'!C146</f>
        <v>0.37951807228915663</v>
      </c>
      <c r="E146" s="2">
        <f>'1. Extracted raw Corpus Data'!F146/'1. Extracted raw Corpus Data'!C146</f>
        <v>2.3697312910949793E-2</v>
      </c>
      <c r="F146" s="2">
        <f>'1. Extracted raw Corpus Data'!G146/'1. Extracted raw Corpus Data'!C146</f>
        <v>0.1808179088594124</v>
      </c>
      <c r="G146" s="2">
        <f>('1. Extracted raw Corpus Data'!H146+'1. Extracted raw Corpus Data'!I146)/'1. Extracted raw Corpus Data'!C146</f>
        <v>0.2134278438675839</v>
      </c>
      <c r="H146" s="2">
        <f>'1. Extracted raw Corpus Data'!J146/'1. Extracted raw Corpus Data'!C146</f>
        <v>0.26580137585040475</v>
      </c>
      <c r="I146" s="19">
        <f t="shared" si="4"/>
        <v>0.33195584946192341</v>
      </c>
      <c r="J146" s="2" t="s">
        <v>241</v>
      </c>
    </row>
    <row r="147" spans="1:11" x14ac:dyDescent="0.3">
      <c r="A147" s="1" t="s">
        <v>129</v>
      </c>
      <c r="B147" s="1" t="s">
        <v>175</v>
      </c>
      <c r="C147" s="2">
        <f>'1. Extracted raw Corpus Data'!D147/'1. Extracted raw Corpus Data'!C147</f>
        <v>0.59600253233245903</v>
      </c>
      <c r="D147" s="2">
        <f>'1. Extracted raw Corpus Data'!E147/'1. Extracted raw Corpus Data'!C147</f>
        <v>0.44849416659129965</v>
      </c>
      <c r="E147" s="2">
        <f>'1. Extracted raw Corpus Data'!F147/'1. Extracted raw Corpus Data'!C147</f>
        <v>4.309487202677037E-2</v>
      </c>
      <c r="F147" s="2">
        <f>'1. Extracted raw Corpus Data'!G147/'1. Extracted raw Corpus Data'!C147</f>
        <v>0.30473907931627026</v>
      </c>
      <c r="G147" s="2">
        <f>('1. Extracted raw Corpus Data'!H147+'1. Extracted raw Corpus Data'!I147)/'1. Extracted raw Corpus Data'!C147</f>
        <v>0.21710228814325766</v>
      </c>
      <c r="H147" s="2">
        <f>'1. Extracted raw Corpus Data'!J147/'1. Extracted raw Corpus Data'!C147</f>
        <v>0.19860721714750837</v>
      </c>
      <c r="I147" s="19">
        <f t="shared" si="4"/>
        <v>0.23570905771003359</v>
      </c>
      <c r="J147" s="2" t="s">
        <v>241</v>
      </c>
    </row>
    <row r="148" spans="1:11" x14ac:dyDescent="0.3">
      <c r="A148" s="1" t="s">
        <v>129</v>
      </c>
      <c r="B148" s="1" t="s">
        <v>176</v>
      </c>
      <c r="C148" s="2">
        <f>'1. Extracted raw Corpus Data'!D148/'1. Extracted raw Corpus Data'!C148</f>
        <v>0.88608214817686548</v>
      </c>
      <c r="D148" s="2">
        <f>'1. Extracted raw Corpus Data'!E148/'1. Extracted raw Corpus Data'!C148</f>
        <v>0.76402293456303949</v>
      </c>
      <c r="E148" s="2">
        <f>'1. Extracted raw Corpus Data'!F148/'1. Extracted raw Corpus Data'!C148</f>
        <v>9.255442877838764E-2</v>
      </c>
      <c r="F148" s="2">
        <f>'1. Extracted raw Corpus Data'!G148/'1. Extracted raw Corpus Data'!C148</f>
        <v>9.9900018363973969E-2</v>
      </c>
      <c r="G148" s="2">
        <f>('1. Extracted raw Corpus Data'!H148+'1. Extracted raw Corpus Data'!I148)/'1. Extracted raw Corpus Data'!C148</f>
        <v>4.0686404537942013E-2</v>
      </c>
      <c r="H148" s="2">
        <f>'1. Extracted raw Corpus Data'!J148/'1. Extracted raw Corpus Data'!C148</f>
        <v>7.0538064437144193E-2</v>
      </c>
      <c r="I148" s="19">
        <f t="shared" si="4"/>
        <v>0.37635159513753369</v>
      </c>
      <c r="J148" s="2" t="s">
        <v>241</v>
      </c>
    </row>
    <row r="149" spans="1:11" x14ac:dyDescent="0.3">
      <c r="A149" s="1" t="s">
        <v>129</v>
      </c>
      <c r="B149" s="1" t="s">
        <v>177</v>
      </c>
      <c r="C149" s="2">
        <f>'1. Extracted raw Corpus Data'!D149/'1. Extracted raw Corpus Data'!C149</f>
        <v>0.60396526298541697</v>
      </c>
      <c r="D149" s="2">
        <f>'1. Extracted raw Corpus Data'!E149/'1. Extracted raw Corpus Data'!C149</f>
        <v>0.41995739800098314</v>
      </c>
      <c r="E149" s="2">
        <f>'1. Extracted raw Corpus Data'!F149/'1. Extracted raw Corpus Data'!C149</f>
        <v>3.522857611010978E-2</v>
      </c>
      <c r="F149" s="2">
        <f>'1. Extracted raw Corpus Data'!G149/'1. Extracted raw Corpus Data'!C149</f>
        <v>0.10519416680321153</v>
      </c>
      <c r="G149" s="2">
        <f>('1. Extracted raw Corpus Data'!H149+'1. Extracted raw Corpus Data'!I149)/'1. Extracted raw Corpus Data'!C149</f>
        <v>0.14959855808618713</v>
      </c>
      <c r="H149" s="2">
        <f>'1. Extracted raw Corpus Data'!J149/'1. Extracted raw Corpus Data'!C149</f>
        <v>4.6206783549074225E-2</v>
      </c>
      <c r="I149" s="19">
        <f t="shared" si="4"/>
        <v>0.13132326966922309</v>
      </c>
      <c r="J149" s="2" t="s">
        <v>241</v>
      </c>
    </row>
    <row r="150" spans="1:11" x14ac:dyDescent="0.3">
      <c r="A150" s="1" t="s">
        <v>129</v>
      </c>
      <c r="B150" s="1" t="s">
        <v>178</v>
      </c>
      <c r="C150" s="2">
        <f>'1. Extracted raw Corpus Data'!D150/'1. Extracted raw Corpus Data'!C150</f>
        <v>0.43908738699956951</v>
      </c>
      <c r="D150" s="2">
        <f>'1. Extracted raw Corpus Data'!E150/'1. Extracted raw Corpus Data'!C150</f>
        <v>0.39690055962117948</v>
      </c>
      <c r="E150" s="2">
        <f>'1. Extracted raw Corpus Data'!F150/'1. Extracted raw Corpus Data'!C150</f>
        <v>3.2716315109771847E-2</v>
      </c>
      <c r="F150" s="2">
        <f>'1. Extracted raw Corpus Data'!G150/'1. Extracted raw Corpus Data'!C150</f>
        <v>0.28067154541541112</v>
      </c>
      <c r="G150" s="2">
        <f>('1. Extracted raw Corpus Data'!H150+'1. Extracted raw Corpus Data'!I150)/'1. Extracted raw Corpus Data'!C150</f>
        <v>0.21997417133017649</v>
      </c>
      <c r="H150" s="2">
        <f>'1. Extracted raw Corpus Data'!J150/'1. Extracted raw Corpus Data'!C150</f>
        <v>1.5497201894102454E-2</v>
      </c>
      <c r="I150" s="19">
        <f t="shared" si="4"/>
        <v>0.27051820335395188</v>
      </c>
      <c r="J150" s="2" t="s">
        <v>241</v>
      </c>
    </row>
    <row r="151" spans="1:11" x14ac:dyDescent="0.3">
      <c r="A151" s="1" t="s">
        <v>129</v>
      </c>
      <c r="B151" s="1" t="s">
        <v>179</v>
      </c>
      <c r="C151" s="2">
        <f>'1. Extracted raw Corpus Data'!D151/'1. Extracted raw Corpus Data'!C151</f>
        <v>0.65947376973702032</v>
      </c>
      <c r="D151" s="2">
        <f>'1. Extracted raw Corpus Data'!E151/'1. Extracted raw Corpus Data'!C151</f>
        <v>0.55266365138260709</v>
      </c>
      <c r="E151" s="2">
        <f>'1. Extracted raw Corpus Data'!F151/'1. Extracted raw Corpus Data'!C151</f>
        <v>3.9128727351515319E-2</v>
      </c>
      <c r="F151" s="2">
        <f>'1. Extracted raw Corpus Data'!G151/'1. Extracted raw Corpus Data'!C151</f>
        <v>0.19552853235110906</v>
      </c>
      <c r="G151" s="2">
        <f>('1. Extracted raw Corpus Data'!H151+'1. Extracted raw Corpus Data'!I151)/'1. Extracted raw Corpus Data'!C151</f>
        <v>9.6457492619776292E-2</v>
      </c>
      <c r="H151" s="2">
        <f>'1. Extracted raw Corpus Data'!J151/'1. Extracted raw Corpus Data'!C151</f>
        <v>0.16965035343823634</v>
      </c>
      <c r="I151" s="19">
        <f t="shared" si="4"/>
        <v>0.14557711467849149</v>
      </c>
      <c r="J151" s="2" t="s">
        <v>241</v>
      </c>
    </row>
    <row r="152" spans="1:11" x14ac:dyDescent="0.3">
      <c r="A152" s="1" t="s">
        <v>129</v>
      </c>
      <c r="B152" s="1" t="s">
        <v>180</v>
      </c>
      <c r="C152" s="2">
        <f>'1. Extracted raw Corpus Data'!D152/'1. Extracted raw Corpus Data'!C152</f>
        <v>0.65024600093950102</v>
      </c>
      <c r="D152" s="2">
        <f>'1. Extracted raw Corpus Data'!E152/'1. Extracted raw Corpus Data'!C152</f>
        <v>0.5702812734360192</v>
      </c>
      <c r="E152" s="2">
        <f>'1. Extracted raw Corpus Data'!F152/'1. Extracted raw Corpus Data'!C152</f>
        <v>4.5297961941965205E-2</v>
      </c>
      <c r="F152" s="2">
        <f>'1. Extracted raw Corpus Data'!G152/'1. Extracted raw Corpus Data'!C152</f>
        <v>0.24676325397021617</v>
      </c>
      <c r="G152" s="2">
        <f>('1. Extracted raw Corpus Data'!H152+'1. Extracted raw Corpus Data'!I152)/'1. Extracted raw Corpus Data'!C152</f>
        <v>0.15284611137208362</v>
      </c>
      <c r="H152" s="2">
        <f>'1. Extracted raw Corpus Data'!J152/'1. Extracted raw Corpus Data'!C152</f>
        <v>3.2890778879356528E-2</v>
      </c>
      <c r="I152" s="19">
        <f t="shared" si="4"/>
        <v>9.0081500041514315E-2</v>
      </c>
      <c r="J152" s="2" t="s">
        <v>241</v>
      </c>
    </row>
    <row r="153" spans="1:11" x14ac:dyDescent="0.3">
      <c r="A153" s="1" t="s">
        <v>129</v>
      </c>
      <c r="B153" s="1" t="s">
        <v>181</v>
      </c>
      <c r="C153" s="2">
        <f>'1. Extracted raw Corpus Data'!D153/'1. Extracted raw Corpus Data'!C153</f>
        <v>0.85063752276867033</v>
      </c>
      <c r="D153" s="2">
        <f>'1. Extracted raw Corpus Data'!E153/'1. Extracted raw Corpus Data'!C153</f>
        <v>0.77620849096258937</v>
      </c>
      <c r="E153" s="2">
        <f>'1. Extracted raw Corpus Data'!F153/'1. Extracted raw Corpus Data'!C153</f>
        <v>5.8736163654196441E-2</v>
      </c>
      <c r="F153" s="2">
        <f>'1. Extracted raw Corpus Data'!G153/'1. Extracted raw Corpus Data'!C153</f>
        <v>0.125010508617066</v>
      </c>
      <c r="G153" s="2">
        <f>('1. Extracted raw Corpus Data'!H153+'1. Extracted raw Corpus Data'!I153)/'1. Extracted raw Corpus Data'!C153</f>
        <v>7.0505814768109853E-2</v>
      </c>
      <c r="H153" s="2">
        <f>'1. Extracted raw Corpus Data'!J153/'1. Extracted raw Corpus Data'!C153</f>
        <v>2.3259072439400308E-3</v>
      </c>
      <c r="I153" s="19">
        <f t="shared" si="4"/>
        <v>0.34886293583556799</v>
      </c>
      <c r="J153" s="2" t="s">
        <v>241</v>
      </c>
    </row>
    <row r="154" spans="1:11" x14ac:dyDescent="0.3">
      <c r="A154" s="1" t="s">
        <v>129</v>
      </c>
      <c r="B154" s="1" t="s">
        <v>182</v>
      </c>
      <c r="C154" s="2">
        <f>'1. Extracted raw Corpus Data'!D154/'1. Extracted raw Corpus Data'!C154</f>
        <v>0.75934215056812426</v>
      </c>
      <c r="D154" s="2">
        <f>'1. Extracted raw Corpus Data'!E154/'1. Extracted raw Corpus Data'!C154</f>
        <v>0.66847264699329589</v>
      </c>
      <c r="E154" s="2">
        <f>'1. Extracted raw Corpus Data'!F154/'1. Extracted raw Corpus Data'!C154</f>
        <v>0.13208636299191867</v>
      </c>
      <c r="F154" s="2">
        <f>'1. Extracted raw Corpus Data'!G154/'1. Extracted raw Corpus Data'!C154</f>
        <v>4.934883438316489E-2</v>
      </c>
      <c r="G154" s="2">
        <f>('1. Extracted raw Corpus Data'!H154+'1. Extracted raw Corpus Data'!I154)/'1. Extracted raw Corpus Data'!C154</f>
        <v>0.11062726591456869</v>
      </c>
      <c r="H154" s="2">
        <f>'1. Extracted raw Corpus Data'!J154/'1. Extracted raw Corpus Data'!C154</f>
        <v>2.3828813319020516E-2</v>
      </c>
      <c r="I154" s="19">
        <f t="shared" si="4"/>
        <v>0.25675851504087532</v>
      </c>
      <c r="J154" s="2" t="s">
        <v>241</v>
      </c>
    </row>
    <row r="155" spans="1:11" x14ac:dyDescent="0.3">
      <c r="A155" s="1" t="s">
        <v>129</v>
      </c>
      <c r="B155" s="1" t="s">
        <v>183</v>
      </c>
      <c r="C155" s="2">
        <f>'1. Extracted raw Corpus Data'!D155/'1. Extracted raw Corpus Data'!C155</f>
        <v>0.79339558701709467</v>
      </c>
      <c r="D155" s="2">
        <f>'1. Extracted raw Corpus Data'!E155/'1. Extracted raw Corpus Data'!C155</f>
        <v>0.69737932073198283</v>
      </c>
      <c r="E155" s="2">
        <f>'1. Extracted raw Corpus Data'!F155/'1. Extracted raw Corpus Data'!C155</f>
        <v>4.4054522177874839E-2</v>
      </c>
      <c r="F155" s="2">
        <f>'1. Extracted raw Corpus Data'!G155/'1. Extracted raw Corpus Data'!C155</f>
        <v>0.22073700328840024</v>
      </c>
      <c r="G155" s="2">
        <f>('1. Extracted raw Corpus Data'!H155+'1. Extracted raw Corpus Data'!I155)/'1. Extracted raw Corpus Data'!C155</f>
        <v>8.2511233275598062E-2</v>
      </c>
      <c r="H155" s="2">
        <f>'1. Extracted raw Corpus Data'!J155/'1. Extracted raw Corpus Data'!C155</f>
        <v>0.22495418831739339</v>
      </c>
      <c r="I155" s="19">
        <f t="shared" si="4"/>
        <v>0.31089362334164344</v>
      </c>
      <c r="J155" s="2" t="s">
        <v>241</v>
      </c>
    </row>
    <row r="156" spans="1:11" x14ac:dyDescent="0.3">
      <c r="A156" s="1" t="s">
        <v>129</v>
      </c>
      <c r="B156" s="1" t="s">
        <v>184</v>
      </c>
      <c r="C156" s="2">
        <f>'1. Extracted raw Corpus Data'!D156/'1. Extracted raw Corpus Data'!C156</f>
        <v>0.74492607425697854</v>
      </c>
      <c r="D156" s="2">
        <f>'1. Extracted raw Corpus Data'!E156/'1. Extracted raw Corpus Data'!C156</f>
        <v>0.63744015176608748</v>
      </c>
      <c r="E156" s="2">
        <f>'1. Extracted raw Corpus Data'!F156/'1. Extracted raw Corpus Data'!C156</f>
        <v>4.160016862898612E-2</v>
      </c>
      <c r="F156" s="2">
        <f>'1. Extracted raw Corpus Data'!G156/'1. Extracted raw Corpus Data'!C156</f>
        <v>0.18390345990544732</v>
      </c>
      <c r="G156" s="2">
        <f>('1. Extracted raw Corpus Data'!H156+'1. Extracted raw Corpus Data'!I156)/'1. Extracted raw Corpus Data'!C156</f>
        <v>0.16924628865668945</v>
      </c>
      <c r="H156" s="2">
        <f>'1. Extracted raw Corpus Data'!J156/'1. Extracted raw Corpus Data'!C156</f>
        <v>3.2589057183293683E-2</v>
      </c>
      <c r="I156" s="19">
        <f t="shared" si="4"/>
        <v>0.16904335518307811</v>
      </c>
      <c r="J156" s="2" t="s">
        <v>241</v>
      </c>
    </row>
    <row r="157" spans="1:11" x14ac:dyDescent="0.3">
      <c r="A157" s="1" t="s">
        <v>129</v>
      </c>
      <c r="B157" s="1" t="s">
        <v>185</v>
      </c>
      <c r="C157" s="2">
        <f>'1. Extracted raw Corpus Data'!D157/'1. Extracted raw Corpus Data'!C157</f>
        <v>0.77044105535202068</v>
      </c>
      <c r="D157" s="2">
        <f>'1. Extracted raw Corpus Data'!E157/'1. Extracted raw Corpus Data'!C157</f>
        <v>0.68984124279344528</v>
      </c>
      <c r="E157" s="2">
        <f>'1. Extracted raw Corpus Data'!F157/'1. Extracted raw Corpus Data'!C157</f>
        <v>3.7800687285223365E-2</v>
      </c>
      <c r="F157" s="2">
        <f>'1. Extracted raw Corpus Data'!G157/'1. Extracted raw Corpus Data'!C157</f>
        <v>0.11996251171508904</v>
      </c>
      <c r="G157" s="2">
        <f>('1. Extracted raw Corpus Data'!H157+'1. Extracted raw Corpus Data'!I157)/'1. Extracted raw Corpus Data'!C157</f>
        <v>9.6589134077418995E-2</v>
      </c>
      <c r="H157" s="2">
        <f>'1. Extracted raw Corpus Data'!J157/'1. Extracted raw Corpus Data'!C157</f>
        <v>2.5332992530743233E-2</v>
      </c>
      <c r="I157" s="19">
        <f t="shared" si="4"/>
        <v>0.23188966367764233</v>
      </c>
      <c r="J157" s="2" t="s">
        <v>241</v>
      </c>
    </row>
    <row r="158" spans="1:11" x14ac:dyDescent="0.3">
      <c r="A158" s="1" t="s">
        <v>129</v>
      </c>
      <c r="B158" s="1" t="s">
        <v>186</v>
      </c>
      <c r="C158" s="2">
        <f>'1. Extracted raw Corpus Data'!D158/'1. Extracted raw Corpus Data'!C158</f>
        <v>0.33604546569629568</v>
      </c>
      <c r="D158" s="2">
        <f>'1. Extracted raw Corpus Data'!E158/'1. Extracted raw Corpus Data'!C158</f>
        <v>0.23513778722708317</v>
      </c>
      <c r="E158" s="2">
        <f>'1. Extracted raw Corpus Data'!F158/'1. Extracted raw Corpus Data'!C158</f>
        <v>1.3492517785591627E-2</v>
      </c>
      <c r="F158" s="2">
        <f>'1. Extracted raw Corpus Data'!G158/'1. Extracted raw Corpus Data'!C158</f>
        <v>0.10458745604710115</v>
      </c>
      <c r="G158" s="2">
        <f>('1. Extracted raw Corpus Data'!H158+'1. Extracted raw Corpus Data'!I158)/'1. Extracted raw Corpus Data'!C158</f>
        <v>0.12494889197808488</v>
      </c>
      <c r="H158" s="2">
        <f>'1. Extracted raw Corpus Data'!J158/'1. Extracted raw Corpus Data'!C158</f>
        <v>0.16007032463815521</v>
      </c>
      <c r="I158" s="19">
        <f t="shared" si="4"/>
        <v>0.44009963760078052</v>
      </c>
      <c r="J158" s="2" t="s">
        <v>240</v>
      </c>
      <c r="K158"/>
    </row>
    <row r="159" spans="1:11" x14ac:dyDescent="0.3">
      <c r="A159" s="1" t="s">
        <v>129</v>
      </c>
      <c r="B159" s="1" t="s">
        <v>187</v>
      </c>
      <c r="C159" s="2">
        <f>'1. Extracted raw Corpus Data'!D159/'1. Extracted raw Corpus Data'!C159</f>
        <v>0.25629351792142491</v>
      </c>
      <c r="D159" s="2">
        <f>'1. Extracted raw Corpus Data'!E159/'1. Extracted raw Corpus Data'!C159</f>
        <v>0.20188846351637049</v>
      </c>
      <c r="E159" s="2">
        <f>'1. Extracted raw Corpus Data'!F159/'1. Extracted raw Corpus Data'!C159</f>
        <v>1.0827952688417805E-2</v>
      </c>
      <c r="F159" s="2">
        <f>'1. Extracted raw Corpus Data'!G159/'1. Extracted raw Corpus Data'!C159</f>
        <v>0.20473932101839079</v>
      </c>
      <c r="G159" s="2">
        <f>('1. Extracted raw Corpus Data'!H159+'1. Extracted raw Corpus Data'!I159)/'1. Extracted raw Corpus Data'!C159</f>
        <v>0.27460879786461184</v>
      </c>
      <c r="H159" s="2">
        <f>'1. Extracted raw Corpus Data'!J159/'1. Extracted raw Corpus Data'!C159</f>
        <v>7.143469352771678E-2</v>
      </c>
      <c r="I159" s="19">
        <f t="shared" si="4"/>
        <v>0.5201231767444332</v>
      </c>
      <c r="J159" s="2" t="s">
        <v>238</v>
      </c>
    </row>
    <row r="160" spans="1:11" x14ac:dyDescent="0.3">
      <c r="A160" s="1" t="s">
        <v>129</v>
      </c>
      <c r="B160" s="1" t="s">
        <v>188</v>
      </c>
      <c r="C160" s="2">
        <f>'1. Extracted raw Corpus Data'!D160/'1. Extracted raw Corpus Data'!C160</f>
        <v>0.59239918499419519</v>
      </c>
      <c r="D160" s="2">
        <f>'1. Extracted raw Corpus Data'!E160/'1. Extracted raw Corpus Data'!C160</f>
        <v>0.50640861257850489</v>
      </c>
      <c r="E160" s="2">
        <f>'1. Extracted raw Corpus Data'!F160/'1. Extracted raw Corpus Data'!C160</f>
        <v>6.1992661217752952E-2</v>
      </c>
      <c r="F160" s="2">
        <f>'1. Extracted raw Corpus Data'!G160/'1. Extracted raw Corpus Data'!C160</f>
        <v>6.5559477239983774E-2</v>
      </c>
      <c r="G160" s="2">
        <f>('1. Extracted raw Corpus Data'!H160+'1. Extracted raw Corpus Data'!I160)/'1. Extracted raw Corpus Data'!C160</f>
        <v>4.9455186336996505E-2</v>
      </c>
      <c r="H160" s="2">
        <f>'1. Extracted raw Corpus Data'!J160/'1. Extracted raw Corpus Data'!C160</f>
        <v>4.196254143800967E-5</v>
      </c>
      <c r="I160" s="19">
        <f t="shared" si="4"/>
        <v>0.15676855800718975</v>
      </c>
      <c r="J160" s="2" t="s">
        <v>241</v>
      </c>
    </row>
    <row r="161" spans="1:10" x14ac:dyDescent="0.3">
      <c r="A161" s="1" t="s">
        <v>129</v>
      </c>
      <c r="B161" s="1" t="s">
        <v>189</v>
      </c>
      <c r="C161" s="2">
        <f>'1. Extracted raw Corpus Data'!D161/'1. Extracted raw Corpus Data'!C161</f>
        <v>0.39273748775836298</v>
      </c>
      <c r="D161" s="2">
        <f>'1. Extracted raw Corpus Data'!E161/'1. Extracted raw Corpus Data'!C161</f>
        <v>0.31057677439307252</v>
      </c>
      <c r="E161" s="2">
        <f>'1. Extracted raw Corpus Data'!F161/'1. Extracted raw Corpus Data'!C161</f>
        <v>2.6441935982681304E-2</v>
      </c>
      <c r="F161" s="2">
        <f>'1. Extracted raw Corpus Data'!G161/'1. Extracted raw Corpus Data'!C161</f>
        <v>0.2434152878717592</v>
      </c>
      <c r="G161" s="2">
        <f>('1. Extracted raw Corpus Data'!H161+'1. Extracted raw Corpus Data'!I161)/'1. Extracted raw Corpus Data'!C161</f>
        <v>0.12968403690531416</v>
      </c>
      <c r="H161" s="2">
        <f>'1. Extracted raw Corpus Data'!J161/'1. Extracted raw Corpus Data'!C161</f>
        <v>0.12684913148806762</v>
      </c>
      <c r="I161" s="19">
        <f t="shared" si="4"/>
        <v>0.33881347004204165</v>
      </c>
      <c r="J161" s="2" t="s">
        <v>241</v>
      </c>
    </row>
    <row r="162" spans="1:10" x14ac:dyDescent="0.3">
      <c r="A162" s="1" t="s">
        <v>129</v>
      </c>
      <c r="B162" s="1" t="s">
        <v>190</v>
      </c>
      <c r="C162" s="2">
        <f>'1. Extracted raw Corpus Data'!D162/'1. Extracted raw Corpus Data'!C162</f>
        <v>0.85296896948027068</v>
      </c>
      <c r="D162" s="2">
        <f>'1. Extracted raw Corpus Data'!E162/'1. Extracted raw Corpus Data'!C162</f>
        <v>0.62316434682671429</v>
      </c>
      <c r="E162" s="2">
        <f>'1. Extracted raw Corpus Data'!F162/'1. Extracted raw Corpus Data'!C162</f>
        <v>4.8333546162686758E-2</v>
      </c>
      <c r="F162" s="2">
        <f>'1. Extracted raw Corpus Data'!G162/'1. Extracted raw Corpus Data'!C162</f>
        <v>0.13592133827097433</v>
      </c>
      <c r="G162" s="2">
        <f>('1. Extracted raw Corpus Data'!H162+'1. Extracted raw Corpus Data'!I162)/'1. Extracted raw Corpus Data'!C162</f>
        <v>0.10333290767462648</v>
      </c>
      <c r="H162" s="2">
        <f>'1. Extracted raw Corpus Data'!J162/'1. Extracted raw Corpus Data'!C162</f>
        <v>1.0981994636700295E-3</v>
      </c>
      <c r="I162" s="19">
        <f t="shared" ref="I162:I193" si="5">SQRT((C162-$M$3)^2+(D162-$N$3)^2+(E162-$O$3)^2+(F162-$P$3)^2+(H162-$R$3)^2+(G162-$Q$3)^2)</f>
        <v>0.24640372513905973</v>
      </c>
      <c r="J162" s="2" t="s">
        <v>241</v>
      </c>
    </row>
    <row r="163" spans="1:10" x14ac:dyDescent="0.3">
      <c r="A163" s="1" t="s">
        <v>129</v>
      </c>
      <c r="B163" s="1" t="s">
        <v>191</v>
      </c>
      <c r="C163" s="2">
        <f>'1. Extracted raw Corpus Data'!D163/'1. Extracted raw Corpus Data'!C163</f>
        <v>0.74130512728576547</v>
      </c>
      <c r="D163" s="2">
        <f>'1. Extracted raw Corpus Data'!E163/'1. Extracted raw Corpus Data'!C163</f>
        <v>0.61866061113103066</v>
      </c>
      <c r="E163" s="2">
        <f>'1. Extracted raw Corpus Data'!F163/'1. Extracted raw Corpus Data'!C163</f>
        <v>5.6232819409585279E-2</v>
      </c>
      <c r="F163" s="2">
        <f>'1. Extracted raw Corpus Data'!G163/'1. Extracted raw Corpus Data'!C163</f>
        <v>0.12907852276801721</v>
      </c>
      <c r="G163" s="2">
        <f>('1. Extracted raw Corpus Data'!H163+'1. Extracted raw Corpus Data'!I163)/'1. Extracted raw Corpus Data'!C163</f>
        <v>9.2247320823871562E-2</v>
      </c>
      <c r="H163" s="2">
        <f>'1. Extracted raw Corpus Data'!J163/'1. Extracted raw Corpus Data'!C163</f>
        <v>6.6590972471216286E-2</v>
      </c>
      <c r="I163" s="19">
        <f t="shared" si="5"/>
        <v>0.16412797785918035</v>
      </c>
      <c r="J163" s="2" t="s">
        <v>241</v>
      </c>
    </row>
    <row r="164" spans="1:10" x14ac:dyDescent="0.3">
      <c r="A164" s="1" t="s">
        <v>129</v>
      </c>
      <c r="B164" s="1" t="s">
        <v>192</v>
      </c>
      <c r="C164" s="2">
        <f>'1. Extracted raw Corpus Data'!D164/'1. Extracted raw Corpus Data'!C164</f>
        <v>0.69393333605320062</v>
      </c>
      <c r="D164" s="2">
        <f>'1. Extracted raw Corpus Data'!E164/'1. Extracted raw Corpus Data'!C164</f>
        <v>0.64677083758312592</v>
      </c>
      <c r="E164" s="2">
        <f>'1. Extracted raw Corpus Data'!F164/'1. Extracted raw Corpus Data'!C164</f>
        <v>4.0716413039043692E-2</v>
      </c>
      <c r="F164" s="2">
        <f>'1. Extracted raw Corpus Data'!G164/'1. Extracted raw Corpus Data'!C164</f>
        <v>0.1440985679898821</v>
      </c>
      <c r="G164" s="2">
        <f>('1. Extracted raw Corpus Data'!H164+'1. Extracted raw Corpus Data'!I164)/'1. Extracted raw Corpus Data'!C164</f>
        <v>0.24621598465994859</v>
      </c>
      <c r="H164" s="2">
        <f>'1. Extracted raw Corpus Data'!J164/'1. Extracted raw Corpus Data'!C164</f>
        <v>2.1214964709722166E-3</v>
      </c>
      <c r="I164" s="19">
        <f t="shared" si="5"/>
        <v>0.19793922715860146</v>
      </c>
      <c r="J164" s="2" t="s">
        <v>241</v>
      </c>
    </row>
    <row r="165" spans="1:10" x14ac:dyDescent="0.3">
      <c r="A165" s="1" t="s">
        <v>129</v>
      </c>
      <c r="B165" s="1" t="s">
        <v>193</v>
      </c>
      <c r="C165" s="2">
        <f>'1. Extracted raw Corpus Data'!D165/'1. Extracted raw Corpus Data'!C165</f>
        <v>0.94358688733290896</v>
      </c>
      <c r="D165" s="2">
        <f>'1. Extracted raw Corpus Data'!E165/'1. Extracted raw Corpus Data'!C165</f>
        <v>0.84559197963080845</v>
      </c>
      <c r="E165" s="2">
        <f>'1. Extracted raw Corpus Data'!F165/'1. Extracted raw Corpus Data'!C165</f>
        <v>3.0315085932527054E-2</v>
      </c>
      <c r="F165" s="2">
        <f>'1. Extracted raw Corpus Data'!G165/'1. Extracted raw Corpus Data'!C165</f>
        <v>8.1651814131126668E-2</v>
      </c>
      <c r="G165" s="2">
        <f>('1. Extracted raw Corpus Data'!H165+'1. Extracted raw Corpus Data'!I165)/'1. Extracted raw Corpus Data'!C165</f>
        <v>3.4468491406747293E-2</v>
      </c>
      <c r="H165" s="2">
        <f>'1. Extracted raw Corpus Data'!J165/'1. Extracted raw Corpus Data'!C165</f>
        <v>1.7504774029280712E-4</v>
      </c>
      <c r="I165" s="19">
        <f t="shared" si="5"/>
        <v>0.47216576691387396</v>
      </c>
      <c r="J165" s="2" t="s">
        <v>240</v>
      </c>
    </row>
    <row r="166" spans="1:10" x14ac:dyDescent="0.3">
      <c r="A166" s="1" t="s">
        <v>129</v>
      </c>
      <c r="B166" s="1" t="s">
        <v>194</v>
      </c>
      <c r="C166" s="2">
        <f>'1. Extracted raw Corpus Data'!D166/'1. Extracted raw Corpus Data'!C166</f>
        <v>0.66654389671816539</v>
      </c>
      <c r="D166" s="2">
        <f>'1. Extracted raw Corpus Data'!E166/'1. Extracted raw Corpus Data'!C166</f>
        <v>0.55293000174462559</v>
      </c>
      <c r="E166" s="2">
        <f>'1. Extracted raw Corpus Data'!F166/'1. Extracted raw Corpus Data'!C166</f>
        <v>3.7586988970089365E-2</v>
      </c>
      <c r="F166" s="2">
        <f>'1. Extracted raw Corpus Data'!G166/'1. Extracted raw Corpus Data'!C166</f>
        <v>0.11782038110376646</v>
      </c>
      <c r="G166" s="2">
        <f>('1. Extracted raw Corpus Data'!H166+'1. Extracted raw Corpus Data'!I166)/'1. Extracted raw Corpus Data'!C166</f>
        <v>0.11849884660864171</v>
      </c>
      <c r="H166" s="2">
        <f>'1. Extracted raw Corpus Data'!J166/'1. Extracted raw Corpus Data'!C166</f>
        <v>1.145637466803652E-2</v>
      </c>
      <c r="I166" s="19">
        <f t="shared" si="5"/>
        <v>8.8086736618430195E-2</v>
      </c>
      <c r="J166" s="2" t="s">
        <v>241</v>
      </c>
    </row>
    <row r="167" spans="1:10" x14ac:dyDescent="0.3">
      <c r="A167" s="1" t="s">
        <v>129</v>
      </c>
      <c r="B167" s="1" t="s">
        <v>195</v>
      </c>
      <c r="C167" s="2">
        <f>'1. Extracted raw Corpus Data'!D167/'1. Extracted raw Corpus Data'!C167</f>
        <v>0.79328789578120951</v>
      </c>
      <c r="D167" s="2">
        <f>'1. Extracted raw Corpus Data'!E167/'1. Extracted raw Corpus Data'!C167</f>
        <v>0.68514364593218879</v>
      </c>
      <c r="E167" s="2">
        <f>'1. Extracted raw Corpus Data'!F167/'1. Extracted raw Corpus Data'!C167</f>
        <v>0.12155983090328704</v>
      </c>
      <c r="F167" s="2">
        <f>'1. Extracted raw Corpus Data'!G167/'1. Extracted raw Corpus Data'!C167</f>
        <v>0.10344232594254163</v>
      </c>
      <c r="G167" s="2">
        <f>('1. Extracted raw Corpus Data'!H167+'1. Extracted raw Corpus Data'!I167)/'1. Extracted raw Corpus Data'!C167</f>
        <v>4.6846691398498834E-2</v>
      </c>
      <c r="H167" s="2">
        <f>'1. Extracted raw Corpus Data'!J167/'1. Extracted raw Corpus Data'!C167</f>
        <v>2.243119661806574E-3</v>
      </c>
      <c r="I167" s="19">
        <f t="shared" si="5"/>
        <v>0.27084440469642745</v>
      </c>
      <c r="J167" s="2" t="s">
        <v>241</v>
      </c>
    </row>
    <row r="168" spans="1:10" x14ac:dyDescent="0.3">
      <c r="A168" s="1" t="s">
        <v>129</v>
      </c>
      <c r="B168" s="1" t="s">
        <v>196</v>
      </c>
      <c r="C168" s="2">
        <f>'1. Extracted raw Corpus Data'!D168/'1. Extracted raw Corpus Data'!C168</f>
        <v>0.88032998015942077</v>
      </c>
      <c r="D168" s="2">
        <f>'1. Extracted raw Corpus Data'!E168/'1. Extracted raw Corpus Data'!C168</f>
        <v>0.78890667966166594</v>
      </c>
      <c r="E168" s="2">
        <f>'1. Extracted raw Corpus Data'!F168/'1. Extracted raw Corpus Data'!C168</f>
        <v>5.6754498938354971E-2</v>
      </c>
      <c r="F168" s="2">
        <f>'1. Extracted raw Corpus Data'!G168/'1. Extracted raw Corpus Data'!C168</f>
        <v>0.1089665494796199</v>
      </c>
      <c r="G168" s="2">
        <f>('1. Extracted raw Corpus Data'!H168+'1. Extracted raw Corpus Data'!I168)/'1. Extracted raw Corpus Data'!C168</f>
        <v>6.4046781997284974E-2</v>
      </c>
      <c r="H168" s="2">
        <f>'1. Extracted raw Corpus Data'!J168/'1. Extracted raw Corpus Data'!C168</f>
        <v>9.8680775522990705E-3</v>
      </c>
      <c r="I168" s="19">
        <f t="shared" si="5"/>
        <v>0.37983785186474217</v>
      </c>
      <c r="J168" s="2" t="s">
        <v>241</v>
      </c>
    </row>
    <row r="169" spans="1:10" x14ac:dyDescent="0.3">
      <c r="A169" s="1" t="s">
        <v>129</v>
      </c>
      <c r="B169" s="1" t="s">
        <v>197</v>
      </c>
      <c r="C169" s="2">
        <f>'1. Extracted raw Corpus Data'!D169/'1. Extracted raw Corpus Data'!C169</f>
        <v>0.91828335928627458</v>
      </c>
      <c r="D169" s="2">
        <f>'1. Extracted raw Corpus Data'!E169/'1. Extracted raw Corpus Data'!C169</f>
        <v>0.83678917235484895</v>
      </c>
      <c r="E169" s="2">
        <f>'1. Extracted raw Corpus Data'!F169/'1. Extracted raw Corpus Data'!C169</f>
        <v>7.1401810071302294E-2</v>
      </c>
      <c r="F169" s="2">
        <f>'1. Extracted raw Corpus Data'!G169/'1. Extracted raw Corpus Data'!C169</f>
        <v>9.6053201578251049E-2</v>
      </c>
      <c r="G169" s="2">
        <f>('1. Extracted raw Corpus Data'!H169+'1. Extracted raw Corpus Data'!I169)/'1. Extracted raw Corpus Data'!C169</f>
        <v>5.279179496786128E-2</v>
      </c>
      <c r="H169" s="2">
        <f>'1. Extracted raw Corpus Data'!J169/'1. Extracted raw Corpus Data'!C169</f>
        <v>9.0971888866773609E-3</v>
      </c>
      <c r="I169" s="19">
        <f t="shared" si="5"/>
        <v>0.44387828037783161</v>
      </c>
      <c r="J169" s="2" t="s">
        <v>240</v>
      </c>
    </row>
    <row r="170" spans="1:10" x14ac:dyDescent="0.3">
      <c r="A170" s="1" t="s">
        <v>129</v>
      </c>
      <c r="B170" s="1" t="s">
        <v>198</v>
      </c>
      <c r="C170" s="2">
        <f>'1. Extracted raw Corpus Data'!D170/'1. Extracted raw Corpus Data'!C170</f>
        <v>0.76039288558534646</v>
      </c>
      <c r="D170" s="2">
        <f>'1. Extracted raw Corpus Data'!E170/'1. Extracted raw Corpus Data'!C170</f>
        <v>0.69426068489514203</v>
      </c>
      <c r="E170" s="2">
        <f>'1. Extracted raw Corpus Data'!F170/'1. Extracted raw Corpus Data'!C170</f>
        <v>5.2062649323068755E-2</v>
      </c>
      <c r="F170" s="2">
        <f>'1. Extracted raw Corpus Data'!G170/'1. Extracted raw Corpus Data'!C170</f>
        <v>0.12517122378550571</v>
      </c>
      <c r="G170" s="2">
        <f>('1. Extracted raw Corpus Data'!H170+'1. Extracted raw Corpus Data'!I170)/'1. Extracted raw Corpus Data'!C170</f>
        <v>9.9930979559331029E-2</v>
      </c>
      <c r="H170" s="2">
        <f>'1. Extracted raw Corpus Data'!J170/'1. Extracted raw Corpus Data'!C170</f>
        <v>0.13420759224847359</v>
      </c>
      <c r="I170" s="19">
        <f t="shared" si="5"/>
        <v>0.24913581939886645</v>
      </c>
      <c r="J170" s="2" t="s">
        <v>241</v>
      </c>
    </row>
    <row r="171" spans="1:10" x14ac:dyDescent="0.3">
      <c r="A171" s="1" t="s">
        <v>129</v>
      </c>
      <c r="B171" s="1" t="s">
        <v>199</v>
      </c>
      <c r="C171" s="2">
        <f>'1. Extracted raw Corpus Data'!D171/'1. Extracted raw Corpus Data'!C171</f>
        <v>0.69932179434441877</v>
      </c>
      <c r="D171" s="2">
        <f>'1. Extracted raw Corpus Data'!E171/'1. Extracted raw Corpus Data'!C171</f>
        <v>0.58022972502610515</v>
      </c>
      <c r="E171" s="2">
        <f>'1. Extracted raw Corpus Data'!F171/'1. Extracted raw Corpus Data'!C171</f>
        <v>4.4078093851849506E-2</v>
      </c>
      <c r="F171" s="2">
        <f>'1. Extracted raw Corpus Data'!G171/'1. Extracted raw Corpus Data'!C171</f>
        <v>0.26363530888417769</v>
      </c>
      <c r="G171" s="2">
        <f>('1. Extracted raw Corpus Data'!H171+'1. Extracted raw Corpus Data'!I171)/'1. Extracted raw Corpus Data'!C171</f>
        <v>0.17195624887932581</v>
      </c>
      <c r="H171" s="2">
        <f>'1. Extracted raw Corpus Data'!J171/'1. Extracted raw Corpus Data'!C171</f>
        <v>0.24531426341381093</v>
      </c>
      <c r="I171" s="19">
        <f t="shared" si="5"/>
        <v>0.2463415643096275</v>
      </c>
      <c r="J171" s="2" t="s">
        <v>241</v>
      </c>
    </row>
    <row r="172" spans="1:10" x14ac:dyDescent="0.3">
      <c r="A172" s="1" t="s">
        <v>129</v>
      </c>
      <c r="B172" s="1" t="s">
        <v>200</v>
      </c>
      <c r="C172" s="2">
        <f>'1. Extracted raw Corpus Data'!D172/'1. Extracted raw Corpus Data'!C172</f>
        <v>0.52194334360780859</v>
      </c>
      <c r="D172" s="2">
        <f>'1. Extracted raw Corpus Data'!E172/'1. Extracted raw Corpus Data'!C172</f>
        <v>0.46411272567151035</v>
      </c>
      <c r="E172" s="2">
        <f>'1. Extracted raw Corpus Data'!F172/'1. Extracted raw Corpus Data'!C172</f>
        <v>2.4365184206663733E-2</v>
      </c>
      <c r="F172" s="2">
        <f>'1. Extracted raw Corpus Data'!G172/'1. Extracted raw Corpus Data'!C172</f>
        <v>0.21869954498752386</v>
      </c>
      <c r="G172" s="2">
        <f>('1. Extracted raw Corpus Data'!H172+'1. Extracted raw Corpus Data'!I172)/'1. Extracted raw Corpus Data'!C172</f>
        <v>0.10406575664171437</v>
      </c>
      <c r="H172" s="2">
        <f>'1. Extracted raw Corpus Data'!J172/'1. Extracted raw Corpus Data'!C172</f>
        <v>2.142961984441509E-2</v>
      </c>
      <c r="I172" s="19">
        <f t="shared" si="5"/>
        <v>0.13725891141676499</v>
      </c>
      <c r="J172" s="2" t="s">
        <v>241</v>
      </c>
    </row>
    <row r="173" spans="1:10" x14ac:dyDescent="0.3">
      <c r="A173" s="1" t="s">
        <v>129</v>
      </c>
      <c r="B173" s="1" t="s">
        <v>201</v>
      </c>
      <c r="C173" s="2">
        <f>'1. Extracted raw Corpus Data'!D173/'1. Extracted raw Corpus Data'!C173</f>
        <v>0.73977663595057119</v>
      </c>
      <c r="D173" s="2">
        <f>'1. Extracted raw Corpus Data'!E173/'1. Extracted raw Corpus Data'!C173</f>
        <v>0.63310543972143196</v>
      </c>
      <c r="E173" s="2">
        <f>'1. Extracted raw Corpus Data'!F173/'1. Extracted raw Corpus Data'!C173</f>
        <v>5.2486305150961823E-2</v>
      </c>
      <c r="F173" s="2">
        <f>'1. Extracted raw Corpus Data'!G173/'1. Extracted raw Corpus Data'!C173</f>
        <v>0.18837317932820927</v>
      </c>
      <c r="G173" s="2">
        <f>('1. Extracted raw Corpus Data'!H173+'1. Extracted raw Corpus Data'!I173)/'1. Extracted raw Corpus Data'!C173</f>
        <v>0.10255212535564143</v>
      </c>
      <c r="H173" s="2">
        <f>'1. Extracted raw Corpus Data'!J173/'1. Extracted raw Corpus Data'!C173</f>
        <v>5.881353772983991E-2</v>
      </c>
      <c r="I173" s="19">
        <f t="shared" si="5"/>
        <v>0.15982631015447765</v>
      </c>
      <c r="J173" s="2" t="s">
        <v>241</v>
      </c>
    </row>
    <row r="174" spans="1:10" x14ac:dyDescent="0.3">
      <c r="A174" s="1" t="s">
        <v>129</v>
      </c>
      <c r="B174" s="1" t="s">
        <v>202</v>
      </c>
      <c r="C174" s="2">
        <f>'1. Extracted raw Corpus Data'!D174/'1. Extracted raw Corpus Data'!C174</f>
        <v>0.87255835205422072</v>
      </c>
      <c r="D174" s="2">
        <f>'1. Extracted raw Corpus Data'!E174/'1. Extracted raw Corpus Data'!C174</f>
        <v>0.76563352752287761</v>
      </c>
      <c r="E174" s="2">
        <f>'1. Extracted raw Corpus Data'!F174/'1. Extracted raw Corpus Data'!C174</f>
        <v>6.883575118354085E-2</v>
      </c>
      <c r="F174" s="2">
        <f>'1. Extracted raw Corpus Data'!G174/'1. Extracted raw Corpus Data'!C174</f>
        <v>0.11268705022274683</v>
      </c>
      <c r="G174" s="2">
        <f>('1. Extracted raw Corpus Data'!H174+'1. Extracted raw Corpus Data'!I174)/'1. Extracted raw Corpus Data'!C174</f>
        <v>0.19585855893589207</v>
      </c>
      <c r="H174" s="2">
        <f>'1. Extracted raw Corpus Data'!J174/'1. Extracted raw Corpus Data'!C174</f>
        <v>1.0179085913008161E-2</v>
      </c>
      <c r="I174" s="19">
        <f t="shared" si="5"/>
        <v>0.36025152521508674</v>
      </c>
      <c r="J174" s="2" t="s">
        <v>241</v>
      </c>
    </row>
    <row r="175" spans="1:10" x14ac:dyDescent="0.3">
      <c r="A175" s="1" t="s">
        <v>129</v>
      </c>
      <c r="B175" s="1" t="s">
        <v>203</v>
      </c>
      <c r="C175" s="2">
        <f>'1. Extracted raw Corpus Data'!D175/'1. Extracted raw Corpus Data'!C175</f>
        <v>0.70315358396826522</v>
      </c>
      <c r="D175" s="2">
        <f>'1. Extracted raw Corpus Data'!E175/'1. Extracted raw Corpus Data'!C175</f>
        <v>0.56550121637321793</v>
      </c>
      <c r="E175" s="2">
        <f>'1. Extracted raw Corpus Data'!F175/'1. Extracted raw Corpus Data'!C175</f>
        <v>0.15788139237825036</v>
      </c>
      <c r="F175" s="2">
        <f>'1. Extracted raw Corpus Data'!G175/'1. Extracted raw Corpus Data'!C175</f>
        <v>8.3753233498725863E-2</v>
      </c>
      <c r="G175" s="2">
        <f>('1. Extracted raw Corpus Data'!H175+'1. Extracted raw Corpus Data'!I175)/'1. Extracted raw Corpus Data'!C175</f>
        <v>7.2783408540929836E-2</v>
      </c>
      <c r="H175" s="2">
        <f>'1. Extracted raw Corpus Data'!J175/'1. Extracted raw Corpus Data'!C175</f>
        <v>3.209428015739035E-5</v>
      </c>
      <c r="I175" s="19">
        <f t="shared" si="5"/>
        <v>0.18586587884325081</v>
      </c>
      <c r="J175" s="2" t="s">
        <v>241</v>
      </c>
    </row>
    <row r="176" spans="1:10" x14ac:dyDescent="0.3">
      <c r="A176" s="1" t="s">
        <v>129</v>
      </c>
      <c r="B176" s="1" t="s">
        <v>204</v>
      </c>
      <c r="C176" s="2">
        <f>'1. Extracted raw Corpus Data'!D176/'1. Extracted raw Corpus Data'!C176</f>
        <v>0.72430396892140303</v>
      </c>
      <c r="D176" s="2">
        <f>'1. Extracted raw Corpus Data'!E176/'1. Extracted raw Corpus Data'!C176</f>
        <v>0.62787547723061121</v>
      </c>
      <c r="E176" s="2">
        <f>'1. Extracted raw Corpus Data'!F176/'1. Extracted raw Corpus Data'!C176</f>
        <v>8.9016067694185408E-2</v>
      </c>
      <c r="F176" s="2">
        <f>'1. Extracted raw Corpus Data'!G176/'1. Extracted raw Corpus Data'!C176</f>
        <v>0.1996591475712404</v>
      </c>
      <c r="G176" s="2">
        <f>('1. Extracted raw Corpus Data'!H176+'1. Extracted raw Corpus Data'!I176)/'1. Extracted raw Corpus Data'!C176</f>
        <v>0.12246128199212616</v>
      </c>
      <c r="H176" s="2">
        <f>'1. Extracted raw Corpus Data'!J176/'1. Extracted raw Corpus Data'!C176</f>
        <v>0.61074354947941867</v>
      </c>
      <c r="I176" s="19">
        <f t="shared" si="5"/>
        <v>0.59577851759437495</v>
      </c>
      <c r="J176" s="2" t="s">
        <v>238</v>
      </c>
    </row>
    <row r="177" spans="1:11" x14ac:dyDescent="0.3">
      <c r="A177" s="1" t="s">
        <v>129</v>
      </c>
      <c r="B177" s="1" t="s">
        <v>205</v>
      </c>
      <c r="C177" s="2">
        <f>'1. Extracted raw Corpus Data'!D177/'1. Extracted raw Corpus Data'!C177</f>
        <v>0.37759518744039322</v>
      </c>
      <c r="D177" s="2">
        <f>'1. Extracted raw Corpus Data'!E177/'1. Extracted raw Corpus Data'!C177</f>
        <v>0.29917100726285673</v>
      </c>
      <c r="E177" s="2">
        <f>'1. Extracted raw Corpus Data'!F177/'1. Extracted raw Corpus Data'!C177</f>
        <v>2.567676619470325E-2</v>
      </c>
      <c r="F177" s="2">
        <f>'1. Extracted raw Corpus Data'!G177/'1. Extracted raw Corpus Data'!C177</f>
        <v>0.27620864206587925</v>
      </c>
      <c r="G177" s="2">
        <f>('1. Extracted raw Corpus Data'!H177+'1. Extracted raw Corpus Data'!I177)/'1. Extracted raw Corpus Data'!C177</f>
        <v>0.1394615215318025</v>
      </c>
      <c r="H177" s="2">
        <f>'1. Extracted raw Corpus Data'!J177/'1. Extracted raw Corpus Data'!C177</f>
        <v>4.3577140341867798E-2</v>
      </c>
      <c r="I177" s="19">
        <f t="shared" si="5"/>
        <v>0.35191408217186532</v>
      </c>
      <c r="J177" s="2" t="s">
        <v>241</v>
      </c>
    </row>
    <row r="178" spans="1:11" x14ac:dyDescent="0.3">
      <c r="A178" s="1" t="s">
        <v>129</v>
      </c>
      <c r="B178" s="1" t="s">
        <v>206</v>
      </c>
      <c r="C178" s="2">
        <f>'1. Extracted raw Corpus Data'!D178/'1. Extracted raw Corpus Data'!C178</f>
        <v>0.47136056912695506</v>
      </c>
      <c r="D178" s="2">
        <f>'1. Extracted raw Corpus Data'!E178/'1. Extracted raw Corpus Data'!C178</f>
        <v>0.38815713762619658</v>
      </c>
      <c r="E178" s="2">
        <f>'1. Extracted raw Corpus Data'!F178/'1. Extracted raw Corpus Data'!C178</f>
        <v>2.905267562902129E-2</v>
      </c>
      <c r="F178" s="2">
        <f>'1. Extracted raw Corpus Data'!G178/'1. Extracted raw Corpus Data'!C178</f>
        <v>0.24149186587853744</v>
      </c>
      <c r="G178" s="2">
        <f>('1. Extracted raw Corpus Data'!H178+'1. Extracted raw Corpus Data'!I178)/'1. Extracted raw Corpus Data'!C178</f>
        <v>0.22782863419992677</v>
      </c>
      <c r="H178" s="2">
        <f>'1. Extracted raw Corpus Data'!J178/'1. Extracted raw Corpus Data'!C178</f>
        <v>0.10792488361144531</v>
      </c>
      <c r="I178" s="19">
        <f t="shared" si="5"/>
        <v>0.2528959378755618</v>
      </c>
      <c r="J178" s="2" t="s">
        <v>241</v>
      </c>
    </row>
    <row r="179" spans="1:11" x14ac:dyDescent="0.3">
      <c r="A179" s="1" t="s">
        <v>129</v>
      </c>
      <c r="B179" s="1" t="s">
        <v>207</v>
      </c>
      <c r="C179" s="2">
        <f>'1. Extracted raw Corpus Data'!D179/'1. Extracted raw Corpus Data'!C179</f>
        <v>0.32588330234026874</v>
      </c>
      <c r="D179" s="2">
        <f>'1. Extracted raw Corpus Data'!E179/'1. Extracted raw Corpus Data'!C179</f>
        <v>0.25018420406301534</v>
      </c>
      <c r="E179" s="2">
        <f>'1. Extracted raw Corpus Data'!F179/'1. Extracted raw Corpus Data'!C179</f>
        <v>5.191045928213045E-2</v>
      </c>
      <c r="F179" s="2">
        <f>'1. Extracted raw Corpus Data'!G179/'1. Extracted raw Corpus Data'!C179</f>
        <v>0.2538858285674187</v>
      </c>
      <c r="G179" s="2">
        <f>('1. Extracted raw Corpus Data'!H179+'1. Extracted raw Corpus Data'!I179)/'1. Extracted raw Corpus Data'!C179</f>
        <v>0.12815339812638152</v>
      </c>
      <c r="H179" s="2">
        <f>'1. Extracted raw Corpus Data'!J179/'1. Extracted raw Corpus Data'!C179</f>
        <v>2.0051928002526226E-2</v>
      </c>
      <c r="I179" s="19">
        <f t="shared" si="5"/>
        <v>0.41636696036757609</v>
      </c>
      <c r="J179" s="2" t="s">
        <v>240</v>
      </c>
      <c r="K179"/>
    </row>
    <row r="180" spans="1:11" x14ac:dyDescent="0.3">
      <c r="A180" s="1" t="s">
        <v>129</v>
      </c>
      <c r="B180" s="1" t="s">
        <v>208</v>
      </c>
      <c r="C180" s="2">
        <f>'1. Extracted raw Corpus Data'!D180/'1. Extracted raw Corpus Data'!C180</f>
        <v>0.58216275127149431</v>
      </c>
      <c r="D180" s="2">
        <f>'1. Extracted raw Corpus Data'!E180/'1. Extracted raw Corpus Data'!C180</f>
        <v>0.51305400823443936</v>
      </c>
      <c r="E180" s="2">
        <f>'1. Extracted raw Corpus Data'!F180/'1. Extracted raw Corpus Data'!C180</f>
        <v>4.1450714458706711E-2</v>
      </c>
      <c r="F180" s="2">
        <f>'1. Extracted raw Corpus Data'!G180/'1. Extracted raw Corpus Data'!C180</f>
        <v>0.3011261806732865</v>
      </c>
      <c r="G180" s="2">
        <f>('1. Extracted raw Corpus Data'!H180+'1. Extracted raw Corpus Data'!I180)/'1. Extracted raw Corpus Data'!C180</f>
        <v>0.19335190118672801</v>
      </c>
      <c r="H180" s="2">
        <f>'1. Extracted raw Corpus Data'!J180/'1. Extracted raw Corpus Data'!C180</f>
        <v>3.3482683458464522E-2</v>
      </c>
      <c r="I180" s="19">
        <f t="shared" si="5"/>
        <v>0.14720166060869158</v>
      </c>
      <c r="J180" s="2" t="s">
        <v>241</v>
      </c>
    </row>
    <row r="181" spans="1:11" x14ac:dyDescent="0.3">
      <c r="A181" s="1" t="s">
        <v>129</v>
      </c>
      <c r="B181" s="1" t="s">
        <v>209</v>
      </c>
      <c r="C181" s="2">
        <f>'1. Extracted raw Corpus Data'!D181/'1. Extracted raw Corpus Data'!C181</f>
        <v>0.57375673239820491</v>
      </c>
      <c r="D181" s="2">
        <f>'1. Extracted raw Corpus Data'!E181/'1. Extracted raw Corpus Data'!C181</f>
        <v>0.45999120413529526</v>
      </c>
      <c r="E181" s="2">
        <f>'1. Extracted raw Corpus Data'!F181/'1. Extracted raw Corpus Data'!C181</f>
        <v>1.4352125718922569E-2</v>
      </c>
      <c r="F181" s="2">
        <f>'1. Extracted raw Corpus Data'!G181/'1. Extracted raw Corpus Data'!C181</f>
        <v>0.12134576729982439</v>
      </c>
      <c r="G181" s="2">
        <f>('1. Extracted raw Corpus Data'!H181+'1. Extracted raw Corpus Data'!I181)/'1. Extracted raw Corpus Data'!C181</f>
        <v>0.212200236001722</v>
      </c>
      <c r="H181" s="2">
        <f>'1. Extracted raw Corpus Data'!J181/'1. Extracted raw Corpus Data'!C181</f>
        <v>5.2930045001378222E-3</v>
      </c>
      <c r="I181" s="19">
        <f t="shared" si="5"/>
        <v>0.14555698850506432</v>
      </c>
      <c r="J181" s="2" t="s">
        <v>241</v>
      </c>
    </row>
    <row r="182" spans="1:11" x14ac:dyDescent="0.3">
      <c r="A182" s="1" t="s">
        <v>129</v>
      </c>
      <c r="B182" s="1" t="s">
        <v>210</v>
      </c>
      <c r="C182" s="2">
        <f>'1. Extracted raw Corpus Data'!D182/'1. Extracted raw Corpus Data'!C182</f>
        <v>0.48398995028598918</v>
      </c>
      <c r="D182" s="2">
        <f>'1. Extracted raw Corpus Data'!E182/'1. Extracted raw Corpus Data'!C182</f>
        <v>0.42743358101245521</v>
      </c>
      <c r="E182" s="2">
        <f>'1. Extracted raw Corpus Data'!F182/'1. Extracted raw Corpus Data'!C182</f>
        <v>3.8434810498743789E-2</v>
      </c>
      <c r="F182" s="2">
        <f>'1. Extracted raw Corpus Data'!G182/'1. Extracted raw Corpus Data'!C182</f>
        <v>0.11942053776661143</v>
      </c>
      <c r="G182" s="2">
        <f>('1. Extracted raw Corpus Data'!H182+'1. Extracted raw Corpus Data'!I182)/'1. Extracted raw Corpus Data'!C182</f>
        <v>0.11626663815683969</v>
      </c>
      <c r="H182" s="2">
        <f>'1. Extracted raw Corpus Data'!J182/'1. Extracted raw Corpus Data'!C182</f>
        <v>5.0034746351633082E-2</v>
      </c>
      <c r="I182" s="19">
        <f t="shared" si="5"/>
        <v>0.19312205016607026</v>
      </c>
      <c r="J182" s="2" t="s">
        <v>241</v>
      </c>
    </row>
    <row r="183" spans="1:11" x14ac:dyDescent="0.3">
      <c r="A183" s="1" t="s">
        <v>129</v>
      </c>
      <c r="B183" s="1" t="s">
        <v>211</v>
      </c>
      <c r="C183" s="2">
        <f>'1. Extracted raw Corpus Data'!D183/'1. Extracted raw Corpus Data'!C183</f>
        <v>0.84248157170426141</v>
      </c>
      <c r="D183" s="2">
        <f>'1. Extracted raw Corpus Data'!E183/'1. Extracted raw Corpus Data'!C183</f>
        <v>0.72713467683254773</v>
      </c>
      <c r="E183" s="2">
        <f>'1. Extracted raw Corpus Data'!F183/'1. Extracted raw Corpus Data'!C183</f>
        <v>7.9249580815590498E-2</v>
      </c>
      <c r="F183" s="2">
        <f>'1. Extracted raw Corpus Data'!G183/'1. Extracted raw Corpus Data'!C183</f>
        <v>0.23430035749311906</v>
      </c>
      <c r="G183" s="2">
        <f>('1. Extracted raw Corpus Data'!H183+'1. Extracted raw Corpus Data'!I183)/'1. Extracted raw Corpus Data'!C183</f>
        <v>7.8047391565693319E-2</v>
      </c>
      <c r="H183" s="2">
        <f>'1. Extracted raw Corpus Data'!J183/'1. Extracted raw Corpus Data'!C183</f>
        <v>6.6974595842956119E-2</v>
      </c>
      <c r="I183" s="19">
        <f t="shared" si="5"/>
        <v>0.30562215338349458</v>
      </c>
      <c r="J183" s="2" t="s">
        <v>241</v>
      </c>
    </row>
    <row r="184" spans="1:11" x14ac:dyDescent="0.3">
      <c r="A184" s="1" t="s">
        <v>129</v>
      </c>
      <c r="B184" s="1" t="s">
        <v>212</v>
      </c>
      <c r="C184" s="2">
        <f>'1. Extracted raw Corpus Data'!D184/'1. Extracted raw Corpus Data'!C184</f>
        <v>0.78627164879781763</v>
      </c>
      <c r="D184" s="2">
        <f>'1. Extracted raw Corpus Data'!E184/'1. Extracted raw Corpus Data'!C184</f>
        <v>0.64334200342574388</v>
      </c>
      <c r="E184" s="2">
        <f>'1. Extracted raw Corpus Data'!F184/'1. Extracted raw Corpus Data'!C184</f>
        <v>5.5541457844318978E-2</v>
      </c>
      <c r="F184" s="2">
        <f>'1. Extracted raw Corpus Data'!G184/'1. Extracted raw Corpus Data'!C184</f>
        <v>0.12480175093573559</v>
      </c>
      <c r="G184" s="2">
        <f>('1. Extracted raw Corpus Data'!H184+'1. Extracted raw Corpus Data'!I184)/'1. Extracted raw Corpus Data'!C184</f>
        <v>4.2790078030831694E-2</v>
      </c>
      <c r="H184" s="2">
        <f>'1. Extracted raw Corpus Data'!J184/'1. Extracted raw Corpus Data'!C184</f>
        <v>3.1719850282306667E-5</v>
      </c>
      <c r="I184" s="19">
        <f t="shared" si="5"/>
        <v>0.22336589158955716</v>
      </c>
      <c r="J184" s="2" t="s">
        <v>241</v>
      </c>
    </row>
    <row r="185" spans="1:11" x14ac:dyDescent="0.3">
      <c r="A185" s="1" t="s">
        <v>129</v>
      </c>
      <c r="B185" s="1" t="s">
        <v>213</v>
      </c>
      <c r="C185" s="2">
        <f>'1. Extracted raw Corpus Data'!D185/'1. Extracted raw Corpus Data'!C185</f>
        <v>0.38533296388657984</v>
      </c>
      <c r="D185" s="2">
        <f>'1. Extracted raw Corpus Data'!E185/'1. Extracted raw Corpus Data'!C185</f>
        <v>0.32619069609925805</v>
      </c>
      <c r="E185" s="2">
        <f>'1. Extracted raw Corpus Data'!F185/'1. Extracted raw Corpus Data'!C185</f>
        <v>3.3280995043256059E-2</v>
      </c>
      <c r="F185" s="2">
        <f>'1. Extracted raw Corpus Data'!G185/'1. Extracted raw Corpus Data'!C185</f>
        <v>0.27914780948862411</v>
      </c>
      <c r="G185" s="2">
        <f>('1. Extracted raw Corpus Data'!H185+'1. Extracted raw Corpus Data'!I185)/'1. Extracted raw Corpus Data'!C185</f>
        <v>0.18065946245497369</v>
      </c>
      <c r="H185" s="2">
        <f>'1. Extracted raw Corpus Data'!J185/'1. Extracted raw Corpus Data'!C185</f>
        <v>5.6586927742372464E-2</v>
      </c>
      <c r="I185" s="19">
        <f t="shared" si="5"/>
        <v>0.3359743225764974</v>
      </c>
      <c r="J185" s="2" t="s">
        <v>241</v>
      </c>
    </row>
    <row r="186" spans="1:11" x14ac:dyDescent="0.3">
      <c r="A186" s="1" t="s">
        <v>129</v>
      </c>
      <c r="B186" s="1" t="s">
        <v>214</v>
      </c>
      <c r="C186" s="2">
        <f>'1. Extracted raw Corpus Data'!D186/'1. Extracted raw Corpus Data'!C186</f>
        <v>0.3906181158481275</v>
      </c>
      <c r="D186" s="2">
        <f>'1. Extracted raw Corpus Data'!E186/'1. Extracted raw Corpus Data'!C186</f>
        <v>0.26455876635998443</v>
      </c>
      <c r="E186" s="2">
        <f>'1. Extracted raw Corpus Data'!F186/'1. Extracted raw Corpus Data'!C186</f>
        <v>3.6931450045354412E-2</v>
      </c>
      <c r="F186" s="2">
        <f>'1. Extracted raw Corpus Data'!G186/'1. Extracted raw Corpus Data'!C186</f>
        <v>0.24211481145522873</v>
      </c>
      <c r="G186" s="2">
        <f>('1. Extracted raw Corpus Data'!H186+'1. Extracted raw Corpus Data'!I186)/'1. Extracted raw Corpus Data'!C186</f>
        <v>0.22047427756900351</v>
      </c>
      <c r="H186" s="2">
        <f>'1. Extracted raw Corpus Data'!J186/'1. Extracted raw Corpus Data'!C186</f>
        <v>0.20992613709990929</v>
      </c>
      <c r="I186" s="19">
        <f t="shared" si="5"/>
        <v>0.40932207595435482</v>
      </c>
      <c r="J186" s="2" t="s">
        <v>240</v>
      </c>
    </row>
    <row r="187" spans="1:11" x14ac:dyDescent="0.3">
      <c r="A187" s="1" t="s">
        <v>129</v>
      </c>
      <c r="B187" s="1" t="s">
        <v>215</v>
      </c>
      <c r="C187" s="2">
        <f>'1. Extracted raw Corpus Data'!D187/'1. Extracted raw Corpus Data'!C187</f>
        <v>0.46960682876357995</v>
      </c>
      <c r="D187" s="2">
        <f>'1. Extracted raw Corpus Data'!E187/'1. Extracted raw Corpus Data'!C187</f>
        <v>0.4135318897346833</v>
      </c>
      <c r="E187" s="2">
        <f>'1. Extracted raw Corpus Data'!F187/'1. Extracted raw Corpus Data'!C187</f>
        <v>4.0924543640529158E-2</v>
      </c>
      <c r="F187" s="2">
        <f>'1. Extracted raw Corpus Data'!G187/'1. Extracted raw Corpus Data'!C187</f>
        <v>0.35710590495898309</v>
      </c>
      <c r="G187" s="2">
        <f>('1. Extracted raw Corpus Data'!H187+'1. Extracted raw Corpus Data'!I187)/'1. Extracted raw Corpus Data'!C187</f>
        <v>0.15113443204493385</v>
      </c>
      <c r="H187" s="2">
        <f>'1. Extracted raw Corpus Data'!J187/'1. Extracted raw Corpus Data'!C187</f>
        <v>2.7714137905550216E-4</v>
      </c>
      <c r="I187" s="19">
        <f t="shared" si="5"/>
        <v>0.26544975986045238</v>
      </c>
      <c r="J187" s="2" t="s">
        <v>241</v>
      </c>
    </row>
    <row r="188" spans="1:11" x14ac:dyDescent="0.3">
      <c r="A188" s="1" t="s">
        <v>129</v>
      </c>
      <c r="B188" s="1" t="s">
        <v>216</v>
      </c>
      <c r="C188" s="2">
        <f>'1. Extracted raw Corpus Data'!D188/'1. Extracted raw Corpus Data'!C188</f>
        <v>0.85404298874104401</v>
      </c>
      <c r="D188" s="2">
        <f>'1. Extracted raw Corpus Data'!E188/'1. Extracted raw Corpus Data'!C188</f>
        <v>0.7773797338792221</v>
      </c>
      <c r="E188" s="2">
        <f>'1. Extracted raw Corpus Data'!F188/'1. Extracted raw Corpus Data'!C188</f>
        <v>6.5711361310133054E-2</v>
      </c>
      <c r="F188" s="2">
        <f>'1. Extracted raw Corpus Data'!G188/'1. Extracted raw Corpus Data'!C188</f>
        <v>0.12282497441146366</v>
      </c>
      <c r="G188" s="2">
        <f>('1. Extracted raw Corpus Data'!H188+'1. Extracted raw Corpus Data'!I188)/'1. Extracted raw Corpus Data'!C188</f>
        <v>6.1719549641760491E-2</v>
      </c>
      <c r="H188" s="2">
        <f>'1. Extracted raw Corpus Data'!J188/'1. Extracted raw Corpus Data'!C188</f>
        <v>9.2118730808597748E-4</v>
      </c>
      <c r="I188" s="19">
        <f t="shared" si="5"/>
        <v>0.35413937150297642</v>
      </c>
      <c r="J188" s="2" t="s">
        <v>241</v>
      </c>
    </row>
    <row r="189" spans="1:11" x14ac:dyDescent="0.3">
      <c r="A189" s="1" t="s">
        <v>129</v>
      </c>
      <c r="B189" s="1" t="s">
        <v>217</v>
      </c>
      <c r="C189" s="2">
        <f>'1. Extracted raw Corpus Data'!D189/'1. Extracted raw Corpus Data'!C189</f>
        <v>0.53291041906958858</v>
      </c>
      <c r="D189" s="2">
        <f>'1. Extracted raw Corpus Data'!E189/'1. Extracted raw Corpus Data'!C189</f>
        <v>0.47387543252595155</v>
      </c>
      <c r="E189" s="2">
        <f>'1. Extracted raw Corpus Data'!F189/'1. Extracted raw Corpus Data'!C189</f>
        <v>2.9661668589004229E-2</v>
      </c>
      <c r="F189" s="2">
        <f>'1. Extracted raw Corpus Data'!G189/'1. Extracted raw Corpus Data'!C189</f>
        <v>0.1117839292579777</v>
      </c>
      <c r="G189" s="2">
        <f>('1. Extracted raw Corpus Data'!H189+'1. Extracted raw Corpus Data'!I189)/'1. Extracted raw Corpus Data'!C189</f>
        <v>0.1988081507112649</v>
      </c>
      <c r="H189" s="2">
        <f>'1. Extracted raw Corpus Data'!J189/'1. Extracted raw Corpus Data'!C189</f>
        <v>9.8692810457516336E-2</v>
      </c>
      <c r="I189" s="19">
        <f t="shared" si="5"/>
        <v>0.17101818867086663</v>
      </c>
      <c r="J189" s="2" t="s">
        <v>241</v>
      </c>
    </row>
    <row r="190" spans="1:11" x14ac:dyDescent="0.3">
      <c r="A190" s="1" t="s">
        <v>129</v>
      </c>
      <c r="B190" s="1" t="s">
        <v>218</v>
      </c>
      <c r="C190" s="2">
        <f>'1. Extracted raw Corpus Data'!D190/'1. Extracted raw Corpus Data'!C190</f>
        <v>0.50116783450116786</v>
      </c>
      <c r="D190" s="2">
        <f>'1. Extracted raw Corpus Data'!E190/'1. Extracted raw Corpus Data'!C190</f>
        <v>0.41003225447669894</v>
      </c>
      <c r="E190" s="2">
        <f>'1. Extracted raw Corpus Data'!F190/'1. Extracted raw Corpus Data'!C190</f>
        <v>3.6036036036036036E-2</v>
      </c>
      <c r="F190" s="2">
        <f>'1. Extracted raw Corpus Data'!G190/'1. Extracted raw Corpus Data'!C190</f>
        <v>0.2116116116116116</v>
      </c>
      <c r="G190" s="2">
        <f>('1. Extracted raw Corpus Data'!H190+'1. Extracted raw Corpus Data'!I190)/'1. Extracted raw Corpus Data'!C190</f>
        <v>0.15475475475475475</v>
      </c>
      <c r="H190" s="2">
        <f>'1. Extracted raw Corpus Data'!J190/'1. Extracted raw Corpus Data'!C190</f>
        <v>4.8381715048381714E-2</v>
      </c>
      <c r="I190" s="19">
        <f t="shared" si="5"/>
        <v>0.17928000069230426</v>
      </c>
      <c r="J190" s="2" t="s">
        <v>241</v>
      </c>
    </row>
    <row r="191" spans="1:11" x14ac:dyDescent="0.3">
      <c r="A191" s="1" t="s">
        <v>129</v>
      </c>
      <c r="B191" s="1" t="s">
        <v>219</v>
      </c>
      <c r="C191" s="2">
        <f>'1. Extracted raw Corpus Data'!D191/'1. Extracted raw Corpus Data'!C191</f>
        <v>0.65920206415835481</v>
      </c>
      <c r="D191" s="2">
        <f>'1. Extracted raw Corpus Data'!E191/'1. Extracted raw Corpus Data'!C191</f>
        <v>0.36376939962259791</v>
      </c>
      <c r="E191" s="2">
        <f>'1. Extracted raw Corpus Data'!F191/'1. Extracted raw Corpus Data'!C191</f>
        <v>3.2676088882042591E-2</v>
      </c>
      <c r="F191" s="2">
        <f>'1. Extracted raw Corpus Data'!G191/'1. Extracted raw Corpus Data'!C191</f>
        <v>0.19326452805483885</v>
      </c>
      <c r="G191" s="2">
        <f>('1. Extracted raw Corpus Data'!H191+'1. Extracted raw Corpus Data'!I191)/'1. Extracted raw Corpus Data'!C191</f>
        <v>0.22051064813031926</v>
      </c>
      <c r="H191" s="2">
        <f>'1. Extracted raw Corpus Data'!J191/'1. Extracted raw Corpus Data'!C191</f>
        <v>0.16280278815419572</v>
      </c>
      <c r="I191" s="19">
        <f t="shared" si="5"/>
        <v>0.21797657404005169</v>
      </c>
      <c r="J191" s="2" t="s">
        <v>241</v>
      </c>
    </row>
    <row r="192" spans="1:11" x14ac:dyDescent="0.3">
      <c r="A192" s="1" t="s">
        <v>129</v>
      </c>
      <c r="B192" s="1" t="s">
        <v>220</v>
      </c>
      <c r="C192" s="2">
        <f>'1. Extracted raw Corpus Data'!D192/'1. Extracted raw Corpus Data'!C192</f>
        <v>0.36766496225955686</v>
      </c>
      <c r="D192" s="2">
        <f>'1. Extracted raw Corpus Data'!E192/'1. Extracted raw Corpus Data'!C192</f>
        <v>0.33146660173687198</v>
      </c>
      <c r="E192" s="2">
        <f>'1. Extracted raw Corpus Data'!F192/'1. Extracted raw Corpus Data'!C192</f>
        <v>4.2894245596948301E-2</v>
      </c>
      <c r="F192" s="2">
        <f>'1. Extracted raw Corpus Data'!G192/'1. Extracted raw Corpus Data'!C192</f>
        <v>0.31576170765359957</v>
      </c>
      <c r="G192" s="2">
        <f>('1. Extracted raw Corpus Data'!H192+'1. Extracted raw Corpus Data'!I192)/'1. Extracted raw Corpus Data'!C192</f>
        <v>0.20696372047723399</v>
      </c>
      <c r="H192" s="2">
        <f>'1. Extracted raw Corpus Data'!J192/'1. Extracted raw Corpus Data'!C192</f>
        <v>8.13651489327165E-2</v>
      </c>
      <c r="I192" s="19">
        <f t="shared" si="5"/>
        <v>0.36582234172946021</v>
      </c>
      <c r="J192" s="2" t="s">
        <v>241</v>
      </c>
    </row>
    <row r="193" spans="1:11" x14ac:dyDescent="0.3">
      <c r="A193" s="1" t="s">
        <v>129</v>
      </c>
      <c r="B193" s="1" t="s">
        <v>221</v>
      </c>
      <c r="C193" s="2">
        <f>'1. Extracted raw Corpus Data'!D193/'1. Extracted raw Corpus Data'!C193</f>
        <v>0.56264844368515354</v>
      </c>
      <c r="D193" s="2">
        <f>'1. Extracted raw Corpus Data'!E193/'1. Extracted raw Corpus Data'!C193</f>
        <v>0.48336736252899426</v>
      </c>
      <c r="E193" s="2">
        <f>'1. Extracted raw Corpus Data'!F193/'1. Extracted raw Corpus Data'!C193</f>
        <v>4.1737850188202287E-2</v>
      </c>
      <c r="F193" s="2">
        <f>'1. Extracted raw Corpus Data'!G193/'1. Extracted raw Corpus Data'!C193</f>
        <v>0.31106851674375319</v>
      </c>
      <c r="G193" s="2">
        <f>('1. Extracted raw Corpus Data'!H193+'1. Extracted raw Corpus Data'!I193)/'1. Extracted raw Corpus Data'!C193</f>
        <v>0.18853563342917065</v>
      </c>
      <c r="H193" s="2">
        <f>'1. Extracted raw Corpus Data'!J193/'1. Extracted raw Corpus Data'!C193</f>
        <v>0.13219995277581009</v>
      </c>
      <c r="I193" s="19">
        <f t="shared" si="5"/>
        <v>0.19086150730458237</v>
      </c>
      <c r="J193" s="2" t="s">
        <v>241</v>
      </c>
    </row>
    <row r="194" spans="1:11" x14ac:dyDescent="0.3">
      <c r="A194" s="1" t="s">
        <v>129</v>
      </c>
      <c r="B194" s="1" t="s">
        <v>222</v>
      </c>
      <c r="C194" s="2">
        <f>'1. Extracted raw Corpus Data'!D194/'1. Extracted raw Corpus Data'!C194</f>
        <v>0.59577024753664987</v>
      </c>
      <c r="D194" s="2">
        <f>'1. Extracted raw Corpus Data'!E194/'1. Extracted raw Corpus Data'!C194</f>
        <v>0.47873107426099493</v>
      </c>
      <c r="E194" s="2">
        <f>'1. Extracted raw Corpus Data'!F194/'1. Extracted raw Corpus Data'!C194</f>
        <v>3.9653929343907712E-2</v>
      </c>
      <c r="F194" s="2">
        <f>'1. Extracted raw Corpus Data'!G194/'1. Extracted raw Corpus Data'!C194</f>
        <v>0.21028598894496514</v>
      </c>
      <c r="G194" s="2">
        <f>('1. Extracted raw Corpus Data'!H194+'1. Extracted raw Corpus Data'!I194)/'1. Extracted raw Corpus Data'!C194</f>
        <v>0.20067291516462388</v>
      </c>
      <c r="H194" s="2">
        <f>'1. Extracted raw Corpus Data'!J194/'1. Extracted raw Corpus Data'!C194</f>
        <v>1.6822879115597211E-3</v>
      </c>
      <c r="I194" s="19">
        <f t="shared" ref="I194:I201" si="6">SQRT((C194-$M$3)^2+(D194-$N$3)^2+(E194-$O$3)^2+(F194-$P$3)^2+(H194-$R$3)^2+(G194-$Q$3)^2)</f>
        <v>0.10403326060730143</v>
      </c>
      <c r="J194" s="2" t="s">
        <v>241</v>
      </c>
    </row>
    <row r="195" spans="1:11" x14ac:dyDescent="0.3">
      <c r="A195" s="1" t="s">
        <v>129</v>
      </c>
      <c r="B195" s="1" t="s">
        <v>223</v>
      </c>
      <c r="C195" s="2">
        <f>'1. Extracted raw Corpus Data'!D195/'1. Extracted raw Corpus Data'!C195</f>
        <v>0.74351050679851671</v>
      </c>
      <c r="D195" s="2">
        <f>'1. Extracted raw Corpus Data'!E195/'1. Extracted raw Corpus Data'!C195</f>
        <v>0.64338689740420274</v>
      </c>
      <c r="E195" s="2">
        <f>'1. Extracted raw Corpus Data'!F195/'1. Extracted raw Corpus Data'!C195</f>
        <v>6.7367119901112479E-2</v>
      </c>
      <c r="F195" s="2">
        <f>'1. Extracted raw Corpus Data'!G195/'1. Extracted raw Corpus Data'!C195</f>
        <v>7.9110012360939425E-2</v>
      </c>
      <c r="G195" s="2">
        <f>('1. Extracted raw Corpus Data'!H195+'1. Extracted raw Corpus Data'!I195)/'1. Extracted raw Corpus Data'!C195</f>
        <v>5.9641532756489493E-2</v>
      </c>
      <c r="H195" s="2">
        <f>'1. Extracted raw Corpus Data'!J195/'1. Extracted raw Corpus Data'!C195</f>
        <v>0</v>
      </c>
      <c r="I195" s="19">
        <f t="shared" si="6"/>
        <v>0.21303199525556277</v>
      </c>
      <c r="J195" s="2" t="s">
        <v>241</v>
      </c>
    </row>
    <row r="196" spans="1:11" x14ac:dyDescent="0.3">
      <c r="A196" s="1" t="s">
        <v>129</v>
      </c>
      <c r="B196" s="1" t="s">
        <v>224</v>
      </c>
      <c r="C196" s="2">
        <f>'1. Extracted raw Corpus Data'!D196/'1. Extracted raw Corpus Data'!C196</f>
        <v>0.86968396410456494</v>
      </c>
      <c r="D196" s="2">
        <f>'1. Extracted raw Corpus Data'!E196/'1. Extracted raw Corpus Data'!C196</f>
        <v>0.79223566133437373</v>
      </c>
      <c r="E196" s="2">
        <f>'1. Extracted raw Corpus Data'!F196/'1. Extracted raw Corpus Data'!C196</f>
        <v>5.2087397580959816E-2</v>
      </c>
      <c r="F196" s="2">
        <f>'1. Extracted raw Corpus Data'!G196/'1. Extracted raw Corpus Data'!C196</f>
        <v>0.12777994537651191</v>
      </c>
      <c r="G196" s="2">
        <f>('1. Extracted raw Corpus Data'!H196+'1. Extracted raw Corpus Data'!I196)/'1. Extracted raw Corpus Data'!C196</f>
        <v>4.8575887631681622E-2</v>
      </c>
      <c r="H196" s="2">
        <f>'1. Extracted raw Corpus Data'!J196/'1. Extracted raw Corpus Data'!C196</f>
        <v>0.17362465860319937</v>
      </c>
      <c r="I196" s="19">
        <f t="shared" si="6"/>
        <v>0.39923420816498134</v>
      </c>
      <c r="J196" s="2" t="s">
        <v>240</v>
      </c>
    </row>
    <row r="197" spans="1:11" x14ac:dyDescent="0.3">
      <c r="A197" s="1" t="s">
        <v>129</v>
      </c>
      <c r="B197" s="1" t="s">
        <v>225</v>
      </c>
      <c r="C197" s="2">
        <f>'1. Extracted raw Corpus Data'!D197/'1. Extracted raw Corpus Data'!C197</f>
        <v>0.2460138445982733</v>
      </c>
      <c r="D197" s="2">
        <f>'1. Extracted raw Corpus Data'!E197/'1. Extracted raw Corpus Data'!C197</f>
        <v>0.17437971533017033</v>
      </c>
      <c r="E197" s="2">
        <f>'1. Extracted raw Corpus Data'!F197/'1. Extracted raw Corpus Data'!C197</f>
        <v>9.4112156801742248E-3</v>
      </c>
      <c r="F197" s="2">
        <f>'1. Extracted raw Corpus Data'!G197/'1. Extracted raw Corpus Data'!C197</f>
        <v>0.2693474371937466</v>
      </c>
      <c r="G197" s="2">
        <f>('1. Extracted raw Corpus Data'!H197+'1. Extracted raw Corpus Data'!I197)/'1. Extracted raw Corpus Data'!C197</f>
        <v>0.14435715952399472</v>
      </c>
      <c r="H197" s="2">
        <f>'1. Extracted raw Corpus Data'!J197/'1. Extracted raw Corpus Data'!C197</f>
        <v>3.1578128645873844E-2</v>
      </c>
      <c r="I197" s="19">
        <f t="shared" si="6"/>
        <v>0.52831736816062214</v>
      </c>
      <c r="J197" s="2" t="s">
        <v>238</v>
      </c>
      <c r="K197"/>
    </row>
    <row r="198" spans="1:11" x14ac:dyDescent="0.3">
      <c r="A198" s="1" t="s">
        <v>129</v>
      </c>
      <c r="B198" s="1" t="s">
        <v>226</v>
      </c>
      <c r="C198" s="2">
        <f>'1. Extracted raw Corpus Data'!D198/'1. Extracted raw Corpus Data'!C198</f>
        <v>0.3633955377641726</v>
      </c>
      <c r="D198" s="2">
        <f>'1. Extracted raw Corpus Data'!E198/'1. Extracted raw Corpus Data'!C198</f>
        <v>0.29151704244422205</v>
      </c>
      <c r="E198" s="2">
        <f>'1. Extracted raw Corpus Data'!F198/'1. Extracted raw Corpus Data'!C198</f>
        <v>1.6600930123035262E-2</v>
      </c>
      <c r="F198" s="2">
        <f>'1. Extracted raw Corpus Data'!G198/'1. Extracted raw Corpus Data'!C198</f>
        <v>0.29881674221463472</v>
      </c>
      <c r="G198" s="2">
        <f>('1. Extracted raw Corpus Data'!H198+'1. Extracted raw Corpus Data'!I198)/'1. Extracted raw Corpus Data'!C198</f>
        <v>0.17478071466415493</v>
      </c>
      <c r="H198" s="2">
        <f>'1. Extracted raw Corpus Data'!J198/'1. Extracted raw Corpus Data'!C198</f>
        <v>5.3982457173132395E-2</v>
      </c>
      <c r="I198" s="19">
        <f t="shared" si="6"/>
        <v>0.37744496282470097</v>
      </c>
      <c r="J198" s="2" t="s">
        <v>241</v>
      </c>
    </row>
    <row r="199" spans="1:11" x14ac:dyDescent="0.3">
      <c r="A199" s="1" t="s">
        <v>129</v>
      </c>
      <c r="B199" s="1" t="s">
        <v>227</v>
      </c>
      <c r="C199" s="2">
        <f>'1. Extracted raw Corpus Data'!D199/'1. Extracted raw Corpus Data'!C199</f>
        <v>0.83646153761795883</v>
      </c>
      <c r="D199" s="2">
        <f>'1. Extracted raw Corpus Data'!E199/'1. Extracted raw Corpus Data'!C199</f>
        <v>0.70035038081294931</v>
      </c>
      <c r="E199" s="2">
        <f>'1. Extracted raw Corpus Data'!F199/'1. Extracted raw Corpus Data'!C199</f>
        <v>7.807625032214198E-2</v>
      </c>
      <c r="F199" s="2">
        <f>'1. Extracted raw Corpus Data'!G199/'1. Extracted raw Corpus Data'!C199</f>
        <v>0.10474686494163062</v>
      </c>
      <c r="G199" s="2">
        <f>('1. Extracted raw Corpus Data'!H199+'1. Extracted raw Corpus Data'!I199)/'1. Extracted raw Corpus Data'!C199</f>
        <v>6.3074029598679623E-2</v>
      </c>
      <c r="H199" s="2">
        <f>'1. Extracted raw Corpus Data'!J199/'1. Extracted raw Corpus Data'!C199</f>
        <v>6.9823932270676028E-2</v>
      </c>
      <c r="I199" s="19">
        <f t="shared" si="6"/>
        <v>0.29394734673352757</v>
      </c>
      <c r="J199" s="2" t="s">
        <v>241</v>
      </c>
    </row>
    <row r="200" spans="1:11" x14ac:dyDescent="0.3">
      <c r="A200" s="1" t="s">
        <v>129</v>
      </c>
      <c r="B200" s="1" t="s">
        <v>228</v>
      </c>
      <c r="C200" s="2">
        <f>'1. Extracted raw Corpus Data'!D200/'1. Extracted raw Corpus Data'!C200</f>
        <v>0.82510668738745407</v>
      </c>
      <c r="D200" s="2">
        <f>'1. Extracted raw Corpus Data'!E200/'1. Extracted raw Corpus Data'!C200</f>
        <v>0.62342435679222474</v>
      </c>
      <c r="E200" s="2">
        <f>'1. Extracted raw Corpus Data'!F200/'1. Extracted raw Corpus Data'!C200</f>
        <v>6.4629122573324455E-2</v>
      </c>
      <c r="F200" s="2">
        <f>'1. Extracted raw Corpus Data'!G200/'1. Extracted raw Corpus Data'!C200</f>
        <v>7.5236192308641064E-2</v>
      </c>
      <c r="G200" s="2">
        <f>('1. Extracted raw Corpus Data'!H200+'1. Extracted raw Corpus Data'!I200)/'1. Extracted raw Corpus Data'!C200</f>
        <v>8.6361281728705691E-2</v>
      </c>
      <c r="H200" s="2">
        <f>'1. Extracted raw Corpus Data'!J200/'1. Extracted raw Corpus Data'!C200</f>
        <v>1.7267322824934014E-4</v>
      </c>
      <c r="I200" s="19">
        <f t="shared" si="6"/>
        <v>0.24765782832935596</v>
      </c>
      <c r="J200" s="2" t="s">
        <v>241</v>
      </c>
    </row>
    <row r="201" spans="1:11" x14ac:dyDescent="0.3">
      <c r="A201" s="1" t="s">
        <v>129</v>
      </c>
      <c r="B201" s="1" t="s">
        <v>229</v>
      </c>
      <c r="C201" s="2">
        <f>'1. Extracted raw Corpus Data'!D201/'1. Extracted raw Corpus Data'!C201</f>
        <v>0.60773956479301827</v>
      </c>
      <c r="D201" s="2">
        <f>'1. Extracted raw Corpus Data'!E201/'1. Extracted raw Corpus Data'!C201</f>
        <v>0.39157145317792963</v>
      </c>
      <c r="E201" s="2">
        <f>'1. Extracted raw Corpus Data'!F201/'1. Extracted raw Corpus Data'!C201</f>
        <v>4.8802893724522019E-2</v>
      </c>
      <c r="F201" s="2">
        <f>'1. Extracted raw Corpus Data'!G201/'1. Extracted raw Corpus Data'!C201</f>
        <v>0.1433656772119194</v>
      </c>
      <c r="G201" s="2">
        <f>('1. Extracted raw Corpus Data'!H201+'1. Extracted raw Corpus Data'!I201)/'1. Extracted raw Corpus Data'!C201</f>
        <v>0.12235172532583108</v>
      </c>
      <c r="H201" s="2">
        <f>'1. Extracted raw Corpus Data'!J201/'1. Extracted raw Corpus Data'!C201</f>
        <v>0.12200723431130504</v>
      </c>
      <c r="I201" s="19">
        <f t="shared" si="6"/>
        <v>0.15788272184449306</v>
      </c>
      <c r="J201" s="2" t="s">
        <v>241</v>
      </c>
    </row>
    <row r="202" spans="1:11" x14ac:dyDescent="0.3">
      <c r="G202"/>
      <c r="I202" s="3"/>
      <c r="J202"/>
      <c r="K202"/>
    </row>
    <row r="203" spans="1:11" x14ac:dyDescent="0.3">
      <c r="G203"/>
      <c r="I203" s="3"/>
      <c r="J203"/>
      <c r="K203"/>
    </row>
    <row r="204" spans="1:11" x14ac:dyDescent="0.3">
      <c r="G204"/>
      <c r="I204" s="3"/>
      <c r="J204"/>
      <c r="K204"/>
    </row>
    <row r="205" spans="1:11" x14ac:dyDescent="0.3">
      <c r="G205"/>
      <c r="I205" s="3"/>
      <c r="J205"/>
      <c r="K205"/>
    </row>
    <row r="206" spans="1:11" x14ac:dyDescent="0.3">
      <c r="G206"/>
      <c r="I206" s="3"/>
      <c r="J206"/>
      <c r="K206"/>
    </row>
    <row r="207" spans="1:11" x14ac:dyDescent="0.3">
      <c r="G207"/>
      <c r="I207" s="3"/>
      <c r="J207"/>
      <c r="K207"/>
    </row>
    <row r="208" spans="1:11" x14ac:dyDescent="0.3">
      <c r="G208"/>
      <c r="I208" s="3"/>
      <c r="J208"/>
      <c r="K208"/>
    </row>
    <row r="209" spans="9:9" customFormat="1" x14ac:dyDescent="0.3">
      <c r="I209" s="3"/>
    </row>
    <row r="210" spans="9:9" customFormat="1" x14ac:dyDescent="0.3">
      <c r="I210" s="3"/>
    </row>
    <row r="211" spans="9:9" customFormat="1" x14ac:dyDescent="0.3">
      <c r="I211" s="3"/>
    </row>
    <row r="212" spans="9:9" customFormat="1" x14ac:dyDescent="0.3">
      <c r="I212" s="3"/>
    </row>
    <row r="213" spans="9:9" customFormat="1" x14ac:dyDescent="0.3">
      <c r="I213" s="3"/>
    </row>
    <row r="214" spans="9:9" customFormat="1" x14ac:dyDescent="0.3">
      <c r="I214" s="3"/>
    </row>
    <row r="215" spans="9:9" customFormat="1" x14ac:dyDescent="0.3">
      <c r="I215" s="3"/>
    </row>
    <row r="216" spans="9:9" customFormat="1" x14ac:dyDescent="0.3">
      <c r="I216" s="3"/>
    </row>
    <row r="217" spans="9:9" customFormat="1" x14ac:dyDescent="0.3">
      <c r="I217" s="3"/>
    </row>
    <row r="218" spans="9:9" customFormat="1" x14ac:dyDescent="0.3">
      <c r="I218" s="3"/>
    </row>
    <row r="219" spans="9:9" customFormat="1" x14ac:dyDescent="0.3">
      <c r="I219" s="3"/>
    </row>
    <row r="220" spans="9:9" customFormat="1" x14ac:dyDescent="0.3">
      <c r="I220" s="3"/>
    </row>
    <row r="221" spans="9:9" customFormat="1" x14ac:dyDescent="0.3">
      <c r="I221" s="3"/>
    </row>
    <row r="222" spans="9:9" customFormat="1" x14ac:dyDescent="0.3">
      <c r="I222" s="3"/>
    </row>
    <row r="223" spans="9:9" customFormat="1" x14ac:dyDescent="0.3">
      <c r="I223" s="3"/>
    </row>
    <row r="224" spans="9:9" customFormat="1" x14ac:dyDescent="0.3">
      <c r="I224" s="3"/>
    </row>
    <row r="225" spans="9:9" customFormat="1" x14ac:dyDescent="0.3">
      <c r="I225" s="3"/>
    </row>
    <row r="226" spans="9:9" customFormat="1" x14ac:dyDescent="0.3">
      <c r="I226" s="3"/>
    </row>
    <row r="227" spans="9:9" customFormat="1" x14ac:dyDescent="0.3">
      <c r="I227" s="3"/>
    </row>
    <row r="228" spans="9:9" customFormat="1" x14ac:dyDescent="0.3">
      <c r="I228" s="3"/>
    </row>
    <row r="229" spans="9:9" customFormat="1" x14ac:dyDescent="0.3">
      <c r="I229" s="3"/>
    </row>
    <row r="230" spans="9:9" customFormat="1" x14ac:dyDescent="0.3">
      <c r="I230" s="3"/>
    </row>
    <row r="231" spans="9:9" customFormat="1" x14ac:dyDescent="0.3">
      <c r="I231" s="3"/>
    </row>
    <row r="232" spans="9:9" customFormat="1" x14ac:dyDescent="0.3">
      <c r="I232" s="3"/>
    </row>
    <row r="233" spans="9:9" customFormat="1" x14ac:dyDescent="0.3">
      <c r="I233" s="3"/>
    </row>
    <row r="234" spans="9:9" customFormat="1" x14ac:dyDescent="0.3">
      <c r="I234" s="3"/>
    </row>
    <row r="235" spans="9:9" customFormat="1" x14ac:dyDescent="0.3">
      <c r="I235" s="3"/>
    </row>
    <row r="236" spans="9:9" customFormat="1" x14ac:dyDescent="0.3">
      <c r="I236" s="3"/>
    </row>
    <row r="237" spans="9:9" customFormat="1" x14ac:dyDescent="0.3">
      <c r="I237" s="3"/>
    </row>
    <row r="238" spans="9:9" customFormat="1" x14ac:dyDescent="0.3">
      <c r="I238" s="3"/>
    </row>
    <row r="239" spans="9:9" customFormat="1" x14ac:dyDescent="0.3">
      <c r="I239" s="3"/>
    </row>
    <row r="240" spans="9:9" customFormat="1" x14ac:dyDescent="0.3">
      <c r="I240" s="3"/>
    </row>
    <row r="241" spans="9:9" customFormat="1" x14ac:dyDescent="0.3">
      <c r="I241" s="3"/>
    </row>
    <row r="242" spans="9:9" customFormat="1" x14ac:dyDescent="0.3">
      <c r="I242" s="3"/>
    </row>
    <row r="243" spans="9:9" customFormat="1" x14ac:dyDescent="0.3">
      <c r="I243" s="3"/>
    </row>
    <row r="244" spans="9:9" customFormat="1" x14ac:dyDescent="0.3">
      <c r="I244" s="3"/>
    </row>
    <row r="245" spans="9:9" customFormat="1" x14ac:dyDescent="0.3">
      <c r="I245" s="3"/>
    </row>
    <row r="246" spans="9:9" customFormat="1" x14ac:dyDescent="0.3">
      <c r="I246" s="3"/>
    </row>
    <row r="247" spans="9:9" customFormat="1" x14ac:dyDescent="0.3">
      <c r="I247" s="3"/>
    </row>
    <row r="248" spans="9:9" customFormat="1" x14ac:dyDescent="0.3">
      <c r="I248" s="3"/>
    </row>
    <row r="249" spans="9:9" customFormat="1" x14ac:dyDescent="0.3">
      <c r="I249" s="3"/>
    </row>
    <row r="250" spans="9:9" customFormat="1" x14ac:dyDescent="0.3">
      <c r="I250" s="3"/>
    </row>
    <row r="251" spans="9:9" customFormat="1" x14ac:dyDescent="0.3">
      <c r="I251" s="3"/>
    </row>
    <row r="252" spans="9:9" customFormat="1" x14ac:dyDescent="0.3">
      <c r="I252" s="3"/>
    </row>
    <row r="253" spans="9:9" customFormat="1" x14ac:dyDescent="0.3">
      <c r="I253" s="3"/>
    </row>
    <row r="254" spans="9:9" customFormat="1" x14ac:dyDescent="0.3">
      <c r="I254" s="3"/>
    </row>
    <row r="255" spans="9:9" customFormat="1" x14ac:dyDescent="0.3">
      <c r="I255" s="3"/>
    </row>
    <row r="256" spans="9:9" customFormat="1" x14ac:dyDescent="0.3">
      <c r="I256" s="3"/>
    </row>
    <row r="257" spans="9:9" customFormat="1" x14ac:dyDescent="0.3">
      <c r="I257" s="3"/>
    </row>
    <row r="258" spans="9:9" customFormat="1" x14ac:dyDescent="0.3">
      <c r="I258" s="3"/>
    </row>
    <row r="259" spans="9:9" customFormat="1" x14ac:dyDescent="0.3">
      <c r="I259" s="3"/>
    </row>
    <row r="260" spans="9:9" customFormat="1" x14ac:dyDescent="0.3">
      <c r="I260" s="3"/>
    </row>
    <row r="261" spans="9:9" customFormat="1" x14ac:dyDescent="0.3">
      <c r="I261" s="3"/>
    </row>
    <row r="262" spans="9:9" customFormat="1" x14ac:dyDescent="0.3">
      <c r="I262" s="3"/>
    </row>
    <row r="263" spans="9:9" customFormat="1" x14ac:dyDescent="0.3">
      <c r="I263" s="3"/>
    </row>
    <row r="264" spans="9:9" customFormat="1" x14ac:dyDescent="0.3">
      <c r="I264" s="3"/>
    </row>
    <row r="265" spans="9:9" customFormat="1" x14ac:dyDescent="0.3">
      <c r="I265" s="3"/>
    </row>
    <row r="266" spans="9:9" customFormat="1" x14ac:dyDescent="0.3">
      <c r="I266" s="3"/>
    </row>
    <row r="267" spans="9:9" customFormat="1" x14ac:dyDescent="0.3">
      <c r="I267" s="3"/>
    </row>
    <row r="268" spans="9:9" customFormat="1" x14ac:dyDescent="0.3">
      <c r="I268" s="3"/>
    </row>
    <row r="269" spans="9:9" customFormat="1" x14ac:dyDescent="0.3">
      <c r="I269" s="3"/>
    </row>
    <row r="270" spans="9:9" customFormat="1" x14ac:dyDescent="0.3">
      <c r="I270" s="3"/>
    </row>
    <row r="271" spans="9:9" customFormat="1" x14ac:dyDescent="0.3">
      <c r="I271" s="3"/>
    </row>
    <row r="272" spans="9:9" customFormat="1" x14ac:dyDescent="0.3">
      <c r="I272" s="3"/>
    </row>
    <row r="273" spans="9:9" customFormat="1" x14ac:dyDescent="0.3">
      <c r="I273" s="3"/>
    </row>
    <row r="274" spans="9:9" customFormat="1" x14ac:dyDescent="0.3">
      <c r="I274" s="3"/>
    </row>
    <row r="275" spans="9:9" customFormat="1" x14ac:dyDescent="0.3">
      <c r="I275" s="3"/>
    </row>
    <row r="276" spans="9:9" customFormat="1" x14ac:dyDescent="0.3">
      <c r="I276" s="3"/>
    </row>
    <row r="277" spans="9:9" customFormat="1" x14ac:dyDescent="0.3">
      <c r="I277" s="3"/>
    </row>
    <row r="278" spans="9:9" customFormat="1" x14ac:dyDescent="0.3">
      <c r="I278" s="3"/>
    </row>
    <row r="279" spans="9:9" customFormat="1" x14ac:dyDescent="0.3">
      <c r="I279" s="3"/>
    </row>
    <row r="280" spans="9:9" customFormat="1" x14ac:dyDescent="0.3">
      <c r="I280" s="3"/>
    </row>
    <row r="281" spans="9:9" customFormat="1" x14ac:dyDescent="0.3">
      <c r="I281" s="3"/>
    </row>
    <row r="282" spans="9:9" customFormat="1" x14ac:dyDescent="0.3">
      <c r="I282" s="3"/>
    </row>
    <row r="283" spans="9:9" customFormat="1" x14ac:dyDescent="0.3">
      <c r="I283" s="3"/>
    </row>
    <row r="284" spans="9:9" customFormat="1" x14ac:dyDescent="0.3">
      <c r="I284" s="3"/>
    </row>
    <row r="285" spans="9:9" customFormat="1" x14ac:dyDescent="0.3">
      <c r="I285" s="3"/>
    </row>
    <row r="286" spans="9:9" customFormat="1" x14ac:dyDescent="0.3">
      <c r="I286" s="3"/>
    </row>
    <row r="287" spans="9:9" customFormat="1" x14ac:dyDescent="0.3">
      <c r="I287" s="3"/>
    </row>
    <row r="288" spans="9:9" customFormat="1" x14ac:dyDescent="0.3">
      <c r="I288" s="3"/>
    </row>
    <row r="289" spans="9:9" customFormat="1" x14ac:dyDescent="0.3">
      <c r="I289" s="3"/>
    </row>
    <row r="290" spans="9:9" customFormat="1" x14ac:dyDescent="0.3">
      <c r="I290" s="3"/>
    </row>
    <row r="291" spans="9:9" customFormat="1" x14ac:dyDescent="0.3">
      <c r="I291" s="3"/>
    </row>
    <row r="292" spans="9:9" customFormat="1" x14ac:dyDescent="0.3">
      <c r="I292" s="3"/>
    </row>
    <row r="293" spans="9:9" customFormat="1" x14ac:dyDescent="0.3">
      <c r="I293" s="3"/>
    </row>
    <row r="294" spans="9:9" customFormat="1" x14ac:dyDescent="0.3">
      <c r="I294" s="3"/>
    </row>
    <row r="295" spans="9:9" customFormat="1" x14ac:dyDescent="0.3">
      <c r="I295" s="3"/>
    </row>
    <row r="296" spans="9:9" customFormat="1" x14ac:dyDescent="0.3">
      <c r="I296" s="3"/>
    </row>
    <row r="297" spans="9:9" customFormat="1" x14ac:dyDescent="0.3">
      <c r="I297" s="3"/>
    </row>
    <row r="298" spans="9:9" customFormat="1" x14ac:dyDescent="0.3">
      <c r="I298" s="3"/>
    </row>
    <row r="299" spans="9:9" customFormat="1" x14ac:dyDescent="0.3">
      <c r="I299" s="3"/>
    </row>
    <row r="300" spans="9:9" customFormat="1" x14ac:dyDescent="0.3">
      <c r="I300" s="3"/>
    </row>
    <row r="301" spans="9:9" customFormat="1" x14ac:dyDescent="0.3">
      <c r="I301" s="3"/>
    </row>
  </sheetData>
  <autoFilter ref="A1:U301" xr:uid="{00000000-0001-0000-0100-000000000000}"/>
  <sortState xmlns:xlrd2="http://schemas.microsoft.com/office/spreadsheetml/2017/richdata2" ref="A2:I301">
    <sortCondition ref="A2:A301"/>
    <sortCondition ref="B2:B301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FD9A-C022-483B-A894-91B699A68528}">
  <dimension ref="A1:S101"/>
  <sheetViews>
    <sheetView tabSelected="1" topLeftCell="A6" zoomScale="70" zoomScaleNormal="70" workbookViewId="0">
      <selection activeCell="Y12" sqref="Y12"/>
    </sheetView>
  </sheetViews>
  <sheetFormatPr defaultRowHeight="14.4" x14ac:dyDescent="0.3"/>
  <cols>
    <col min="1" max="9" width="9.5546875" customWidth="1"/>
  </cols>
  <sheetData>
    <row r="1" spans="1:19" x14ac:dyDescent="0.3">
      <c r="A1" t="s">
        <v>18</v>
      </c>
      <c r="B1" t="s">
        <v>19</v>
      </c>
      <c r="C1" t="s">
        <v>230</v>
      </c>
      <c r="D1" t="s">
        <v>231</v>
      </c>
      <c r="E1" t="s">
        <v>232</v>
      </c>
      <c r="F1" t="s">
        <v>233</v>
      </c>
      <c r="G1" t="s">
        <v>242</v>
      </c>
      <c r="H1" t="s">
        <v>27</v>
      </c>
      <c r="I1" t="s">
        <v>235</v>
      </c>
      <c r="N1" t="s">
        <v>230</v>
      </c>
      <c r="O1" t="s">
        <v>231</v>
      </c>
      <c r="P1" t="s">
        <v>243</v>
      </c>
      <c r="Q1" t="s">
        <v>233</v>
      </c>
      <c r="R1" t="s">
        <v>242</v>
      </c>
      <c r="S1" t="s">
        <v>27</v>
      </c>
    </row>
    <row r="2" spans="1:19" x14ac:dyDescent="0.3">
      <c r="A2" t="s">
        <v>129</v>
      </c>
      <c r="B2" t="s">
        <v>152</v>
      </c>
      <c r="C2" s="20">
        <v>0.68672456575682383</v>
      </c>
      <c r="D2" s="21">
        <v>0.52003722084367243</v>
      </c>
      <c r="E2" s="20">
        <v>6.6749379652605453E-2</v>
      </c>
      <c r="F2" s="21">
        <v>0.13408808933002481</v>
      </c>
      <c r="G2" s="21">
        <v>0.10865384615384616</v>
      </c>
      <c r="H2" s="21">
        <v>0</v>
      </c>
      <c r="I2" s="2">
        <v>8.2342024864454244E-2</v>
      </c>
      <c r="J2" s="2"/>
      <c r="M2" t="s">
        <v>244</v>
      </c>
      <c r="N2">
        <f t="shared" ref="N2:S2" si="0">MIN(C1:C101)</f>
        <v>0.17267374676718208</v>
      </c>
      <c r="O2">
        <f t="shared" si="0"/>
        <v>0.13167886424916084</v>
      </c>
      <c r="P2">
        <f t="shared" si="0"/>
        <v>9.4112156801742248E-3</v>
      </c>
      <c r="Q2">
        <f t="shared" si="0"/>
        <v>4.934883438316489E-2</v>
      </c>
      <c r="R2">
        <f t="shared" si="0"/>
        <v>3.4468491406747293E-2</v>
      </c>
      <c r="S2">
        <f t="shared" si="0"/>
        <v>0</v>
      </c>
    </row>
    <row r="3" spans="1:19" x14ac:dyDescent="0.3">
      <c r="A3" t="s">
        <v>129</v>
      </c>
      <c r="B3" t="s">
        <v>194</v>
      </c>
      <c r="C3" s="20">
        <v>0.66654389671816539</v>
      </c>
      <c r="D3" s="20">
        <v>0.55293000174462559</v>
      </c>
      <c r="E3" s="21">
        <v>3.7586988970089365E-2</v>
      </c>
      <c r="F3" s="21">
        <v>0.11782038110376646</v>
      </c>
      <c r="G3" s="21">
        <v>0.11849884660864171</v>
      </c>
      <c r="H3" s="21">
        <v>1.145637466803652E-2</v>
      </c>
      <c r="I3" s="2">
        <v>8.8086736618430195E-2</v>
      </c>
      <c r="J3" s="2"/>
      <c r="M3" t="s">
        <v>245</v>
      </c>
      <c r="N3">
        <f t="shared" ref="N3:S3" si="1">MAX(C1:C101)</f>
        <v>0.94358688733290896</v>
      </c>
      <c r="O3">
        <f t="shared" si="1"/>
        <v>0.84559197963080845</v>
      </c>
      <c r="P3">
        <f t="shared" si="1"/>
        <v>0.19289417864718358</v>
      </c>
      <c r="Q3">
        <f t="shared" si="1"/>
        <v>0.3992839507240486</v>
      </c>
      <c r="R3">
        <f t="shared" si="1"/>
        <v>0.37598184674463259</v>
      </c>
      <c r="S3">
        <f t="shared" si="1"/>
        <v>0.74224229815783838</v>
      </c>
    </row>
    <row r="4" spans="1:19" x14ac:dyDescent="0.3">
      <c r="A4" t="s">
        <v>129</v>
      </c>
      <c r="B4" t="s">
        <v>180</v>
      </c>
      <c r="C4" s="20">
        <v>0.65024600093950102</v>
      </c>
      <c r="D4" s="20">
        <v>0.5702812734360192</v>
      </c>
      <c r="E4" s="21">
        <v>4.5297961941965205E-2</v>
      </c>
      <c r="F4" s="20">
        <v>0.24676325397021617</v>
      </c>
      <c r="G4" s="20">
        <v>0.15284611137208362</v>
      </c>
      <c r="H4" s="21">
        <v>3.2890778879356528E-2</v>
      </c>
      <c r="I4" s="2">
        <v>9.0081500041514315E-2</v>
      </c>
      <c r="J4" s="2"/>
      <c r="M4" t="s">
        <v>246</v>
      </c>
      <c r="N4">
        <f t="shared" ref="N4:S4" si="2">AVERAGE(C1:C101)</f>
        <v>0.62573279401702697</v>
      </c>
      <c r="O4">
        <f t="shared" si="2"/>
        <v>0.52668083207685434</v>
      </c>
      <c r="P4">
        <f t="shared" si="2"/>
        <v>5.1313933353623178E-2</v>
      </c>
      <c r="Q4">
        <f t="shared" si="2"/>
        <v>0.18767284337840157</v>
      </c>
      <c r="R4">
        <f t="shared" si="2"/>
        <v>0.13848036615259984</v>
      </c>
      <c r="S4">
        <f t="shared" si="2"/>
        <v>7.5912472184458096E-2</v>
      </c>
    </row>
    <row r="5" spans="1:19" x14ac:dyDescent="0.3">
      <c r="A5" t="s">
        <v>129</v>
      </c>
      <c r="B5" t="s">
        <v>137</v>
      </c>
      <c r="C5" s="21">
        <v>0.59737392959086588</v>
      </c>
      <c r="D5" s="21">
        <v>0.47094196003805899</v>
      </c>
      <c r="E5" s="21">
        <v>4.8601332064700284E-2</v>
      </c>
      <c r="F5" s="21">
        <v>0.17982873453853473</v>
      </c>
      <c r="G5" s="20">
        <v>0.18732635585156993</v>
      </c>
      <c r="H5" s="21">
        <v>5.8991436726926735E-2</v>
      </c>
      <c r="I5" s="2">
        <v>9.1841539147425724E-2</v>
      </c>
      <c r="J5" s="2"/>
      <c r="M5" t="s">
        <v>247</v>
      </c>
      <c r="N5">
        <f t="shared" ref="N5:S5" si="3">_xlfn.STDEV.P(C1:C101)</f>
        <v>0.19193412264246218</v>
      </c>
      <c r="O5">
        <f t="shared" si="3"/>
        <v>0.18451356144807213</v>
      </c>
      <c r="P5">
        <f t="shared" si="3"/>
        <v>3.4475849379324582E-2</v>
      </c>
      <c r="Q5">
        <f t="shared" si="3"/>
        <v>8.4334336687472686E-2</v>
      </c>
      <c r="R5">
        <f t="shared" si="3"/>
        <v>7.4079797177389911E-2</v>
      </c>
      <c r="S5">
        <f t="shared" si="3"/>
        <v>0.11970259024190015</v>
      </c>
    </row>
    <row r="6" spans="1:19" x14ac:dyDescent="0.3">
      <c r="A6" t="s">
        <v>129</v>
      </c>
      <c r="B6" t="s">
        <v>222</v>
      </c>
      <c r="C6" s="21">
        <v>0.59577024753664987</v>
      </c>
      <c r="D6" s="21">
        <v>0.47873107426099493</v>
      </c>
      <c r="E6" s="21">
        <v>3.9653929343907712E-2</v>
      </c>
      <c r="F6" s="20">
        <v>0.21028598894496514</v>
      </c>
      <c r="G6" s="20">
        <v>0.20067291516462388</v>
      </c>
      <c r="H6" s="21">
        <v>1.6822879115597211E-3</v>
      </c>
      <c r="I6" s="2">
        <v>0.10403326060730143</v>
      </c>
      <c r="J6" s="2"/>
      <c r="M6" t="s">
        <v>248</v>
      </c>
      <c r="N6">
        <f t="shared" ref="N6:S6" si="4">MEDIAN(C1:C101)</f>
        <v>0.64404087842540725</v>
      </c>
      <c r="O6">
        <f t="shared" si="4"/>
        <v>0.50973131040647213</v>
      </c>
      <c r="P6">
        <f t="shared" si="4"/>
        <v>4.1847772867420606E-2</v>
      </c>
      <c r="Q6">
        <f t="shared" si="4"/>
        <v>0.18721083557688406</v>
      </c>
      <c r="R6">
        <f t="shared" si="4"/>
        <v>0.12370508698510552</v>
      </c>
      <c r="S6">
        <f t="shared" si="4"/>
        <v>3.4401221850102123E-2</v>
      </c>
    </row>
    <row r="7" spans="1:19" x14ac:dyDescent="0.3">
      <c r="A7" t="s">
        <v>129</v>
      </c>
      <c r="B7" t="s">
        <v>161</v>
      </c>
      <c r="C7" s="21">
        <v>0.59084172640111299</v>
      </c>
      <c r="D7" s="21">
        <v>0.48220064724919093</v>
      </c>
      <c r="E7" s="21">
        <v>4.8916714555041388E-2</v>
      </c>
      <c r="F7" s="21">
        <v>0.10986097248686851</v>
      </c>
      <c r="G7" s="21">
        <v>6.6257347084858198E-2</v>
      </c>
      <c r="H7" s="21">
        <v>9.2550585246347888E-3</v>
      </c>
      <c r="I7" s="2">
        <v>0.11642006182891475</v>
      </c>
      <c r="J7" s="2"/>
    </row>
    <row r="8" spans="1:19" x14ac:dyDescent="0.3">
      <c r="A8" t="s">
        <v>129</v>
      </c>
      <c r="B8" t="s">
        <v>162</v>
      </c>
      <c r="C8" s="21">
        <v>0.54912837675212889</v>
      </c>
      <c r="D8" s="21">
        <v>0.48859038864884069</v>
      </c>
      <c r="E8" s="20">
        <v>6.6692645356500213E-2</v>
      </c>
      <c r="F8" s="20">
        <v>0.24751578778466723</v>
      </c>
      <c r="G8" s="20">
        <v>0.14153419445049339</v>
      </c>
      <c r="H8" s="21">
        <v>4.7025248994280865E-2</v>
      </c>
      <c r="I8" s="2">
        <v>0.1191071770749912</v>
      </c>
      <c r="J8" s="2"/>
    </row>
    <row r="9" spans="1:19" x14ac:dyDescent="0.3">
      <c r="A9" t="s">
        <v>129</v>
      </c>
      <c r="B9" t="s">
        <v>177</v>
      </c>
      <c r="C9" s="21">
        <v>0.60396526298541697</v>
      </c>
      <c r="D9" s="21">
        <v>0.41995739800098314</v>
      </c>
      <c r="E9" s="21">
        <v>3.522857611010978E-2</v>
      </c>
      <c r="F9" s="21">
        <v>0.10519416680321153</v>
      </c>
      <c r="G9" s="20">
        <v>0.14959855808618713</v>
      </c>
      <c r="H9" s="21">
        <v>4.6206783549074225E-2</v>
      </c>
      <c r="I9" s="2">
        <v>0.13132326966922309</v>
      </c>
      <c r="J9" s="2"/>
    </row>
    <row r="10" spans="1:19" x14ac:dyDescent="0.3">
      <c r="A10" t="s">
        <v>129</v>
      </c>
      <c r="B10" t="s">
        <v>134</v>
      </c>
      <c r="C10" s="20">
        <v>0.63783575591131358</v>
      </c>
      <c r="D10" s="20">
        <v>0.55383816732533997</v>
      </c>
      <c r="E10" s="21">
        <v>3.0377118360238462E-2</v>
      </c>
      <c r="F10" s="20">
        <v>0.31284747806283075</v>
      </c>
      <c r="G10" s="21">
        <v>0.1373166320584098</v>
      </c>
      <c r="H10" s="21">
        <v>5.3000870788398421E-2</v>
      </c>
      <c r="I10" s="2">
        <v>0.13576185518234338</v>
      </c>
      <c r="J10" s="2"/>
    </row>
    <row r="11" spans="1:19" x14ac:dyDescent="0.3">
      <c r="A11" t="s">
        <v>129</v>
      </c>
      <c r="B11" t="s">
        <v>200</v>
      </c>
      <c r="C11" s="21">
        <v>0.52194334360780859</v>
      </c>
      <c r="D11" s="21">
        <v>0.46411272567151035</v>
      </c>
      <c r="E11" s="21">
        <v>2.4365184206663733E-2</v>
      </c>
      <c r="F11" s="20">
        <v>0.21869954498752386</v>
      </c>
      <c r="G11" s="21">
        <v>0.10406575664171437</v>
      </c>
      <c r="H11" s="21">
        <v>2.142961984441509E-2</v>
      </c>
      <c r="I11" s="2">
        <v>0.13725891141676499</v>
      </c>
      <c r="J11" s="2"/>
    </row>
    <row r="12" spans="1:19" x14ac:dyDescent="0.3">
      <c r="A12" t="s">
        <v>129</v>
      </c>
      <c r="B12" t="s">
        <v>170</v>
      </c>
      <c r="C12" s="21">
        <v>0.56353313209716827</v>
      </c>
      <c r="D12" s="21">
        <v>0.48816539696229216</v>
      </c>
      <c r="E12" s="21">
        <v>2.268698193665852E-2</v>
      </c>
      <c r="F12" s="21">
        <v>0.18765272387523357</v>
      </c>
      <c r="G12" s="20">
        <v>0.23670004631626021</v>
      </c>
      <c r="H12" s="21">
        <v>3.9672272531263472E-2</v>
      </c>
      <c r="I12" s="2">
        <v>0.1418081867362643</v>
      </c>
      <c r="J12" s="2"/>
    </row>
    <row r="13" spans="1:19" x14ac:dyDescent="0.3">
      <c r="A13" t="s">
        <v>129</v>
      </c>
      <c r="B13" t="s">
        <v>158</v>
      </c>
      <c r="C13" s="20">
        <v>0.69509017483921243</v>
      </c>
      <c r="D13" s="20">
        <v>0.52709443626621322</v>
      </c>
      <c r="E13" s="20">
        <v>6.6083606888607246E-2</v>
      </c>
      <c r="F13" s="21">
        <v>7.3695921992794414E-2</v>
      </c>
      <c r="G13" s="21">
        <v>6.5461711445762585E-2</v>
      </c>
      <c r="H13" s="21">
        <v>2.3091476358789062E-4</v>
      </c>
      <c r="I13" s="2">
        <v>0.14470805347759749</v>
      </c>
      <c r="J13" s="2"/>
    </row>
    <row r="14" spans="1:19" x14ac:dyDescent="0.3">
      <c r="A14" t="s">
        <v>129</v>
      </c>
      <c r="B14" t="s">
        <v>172</v>
      </c>
      <c r="C14" s="21">
        <v>0.57275759171493767</v>
      </c>
      <c r="D14" s="21">
        <v>0.48683517640863611</v>
      </c>
      <c r="E14" s="21">
        <v>2.9357556608741443E-2</v>
      </c>
      <c r="F14" s="20">
        <v>0.25399332982271372</v>
      </c>
      <c r="G14" s="20">
        <v>0.22643496577145866</v>
      </c>
      <c r="H14" s="21">
        <v>4.9587502194137267E-2</v>
      </c>
      <c r="I14" s="2">
        <v>0.14493273633766512</v>
      </c>
      <c r="J14" s="2"/>
    </row>
    <row r="15" spans="1:19" x14ac:dyDescent="0.3">
      <c r="A15" t="s">
        <v>129</v>
      </c>
      <c r="B15" t="s">
        <v>209</v>
      </c>
      <c r="C15" s="21">
        <v>0.57375673239820491</v>
      </c>
      <c r="D15" s="21">
        <v>0.45999120413529526</v>
      </c>
      <c r="E15" s="21">
        <v>1.4352125718922569E-2</v>
      </c>
      <c r="F15" s="21">
        <v>0.12134576729982439</v>
      </c>
      <c r="G15" s="20">
        <v>0.212200236001722</v>
      </c>
      <c r="H15" s="21">
        <v>5.2930045001378222E-3</v>
      </c>
      <c r="I15" s="2">
        <v>0.14555698850506432</v>
      </c>
      <c r="J15" s="2"/>
    </row>
    <row r="16" spans="1:19" x14ac:dyDescent="0.3">
      <c r="A16" t="s">
        <v>129</v>
      </c>
      <c r="B16" t="s">
        <v>179</v>
      </c>
      <c r="C16" s="20">
        <v>0.65947376973702032</v>
      </c>
      <c r="D16" s="20">
        <v>0.55266365138260709</v>
      </c>
      <c r="E16" s="21">
        <v>3.9128727351515319E-2</v>
      </c>
      <c r="F16" s="20">
        <v>0.19552853235110906</v>
      </c>
      <c r="G16" s="21">
        <v>9.6457492619776292E-2</v>
      </c>
      <c r="H16" s="20">
        <v>0.16965035343823634</v>
      </c>
      <c r="I16" s="2">
        <v>0.14557711467849149</v>
      </c>
      <c r="J16" s="2"/>
    </row>
    <row r="17" spans="1:10" x14ac:dyDescent="0.3">
      <c r="A17" t="s">
        <v>129</v>
      </c>
      <c r="B17" t="s">
        <v>208</v>
      </c>
      <c r="C17" s="21">
        <v>0.58216275127149431</v>
      </c>
      <c r="D17" s="21">
        <v>0.51305400823443936</v>
      </c>
      <c r="E17" s="21">
        <v>4.1450714458706711E-2</v>
      </c>
      <c r="F17" s="20">
        <v>0.3011261806732865</v>
      </c>
      <c r="G17" s="20">
        <v>0.19335190118672801</v>
      </c>
      <c r="H17" s="21">
        <v>3.3482683458464522E-2</v>
      </c>
      <c r="I17" s="2">
        <v>0.14720166060869158</v>
      </c>
      <c r="J17" s="2"/>
    </row>
    <row r="18" spans="1:10" x14ac:dyDescent="0.3">
      <c r="A18" t="s">
        <v>129</v>
      </c>
      <c r="B18" t="s">
        <v>132</v>
      </c>
      <c r="C18" s="21">
        <v>0.56741240424119554</v>
      </c>
      <c r="D18" s="21">
        <v>0.49873517644737081</v>
      </c>
      <c r="E18" s="21">
        <v>3.0858106532230575E-2</v>
      </c>
      <c r="F18" s="20">
        <v>0.29952098171836594</v>
      </c>
      <c r="G18" s="21">
        <v>0.13012432946410951</v>
      </c>
      <c r="H18" s="20">
        <v>0.11056890148728897</v>
      </c>
      <c r="I18" s="2">
        <v>0.15674789250782323</v>
      </c>
      <c r="J18" s="2"/>
    </row>
    <row r="19" spans="1:10" x14ac:dyDescent="0.3">
      <c r="A19" t="s">
        <v>129</v>
      </c>
      <c r="B19" t="s">
        <v>188</v>
      </c>
      <c r="C19" s="21">
        <v>0.59239918499419519</v>
      </c>
      <c r="D19" s="21">
        <v>0.50640861257850489</v>
      </c>
      <c r="E19" s="20">
        <v>6.1992661217752952E-2</v>
      </c>
      <c r="F19" s="21">
        <v>6.5559477239983774E-2</v>
      </c>
      <c r="G19" s="21">
        <v>4.9455186336996505E-2</v>
      </c>
      <c r="H19" s="21">
        <v>4.196254143800967E-5</v>
      </c>
      <c r="I19" s="2">
        <v>0.15676855800718975</v>
      </c>
      <c r="J19" s="2"/>
    </row>
    <row r="20" spans="1:10" x14ac:dyDescent="0.3">
      <c r="A20" t="s">
        <v>129</v>
      </c>
      <c r="B20" t="s">
        <v>229</v>
      </c>
      <c r="C20" s="21">
        <v>0.60773956479301827</v>
      </c>
      <c r="D20" s="21">
        <v>0.39157145317792963</v>
      </c>
      <c r="E20" s="21">
        <v>4.8802893724522019E-2</v>
      </c>
      <c r="F20" s="21">
        <v>0.1433656772119194</v>
      </c>
      <c r="G20" s="21">
        <v>0.12235172532583108</v>
      </c>
      <c r="H20" s="20">
        <v>0.12200723431130504</v>
      </c>
      <c r="I20" s="2">
        <v>0.15788272184449306</v>
      </c>
      <c r="J20" s="2"/>
    </row>
    <row r="21" spans="1:10" x14ac:dyDescent="0.3">
      <c r="A21" t="s">
        <v>129</v>
      </c>
      <c r="B21" t="s">
        <v>201</v>
      </c>
      <c r="C21" s="20">
        <v>0.73977663595057119</v>
      </c>
      <c r="D21" s="20">
        <v>0.63310543972143196</v>
      </c>
      <c r="E21" s="20">
        <v>5.2486305150961823E-2</v>
      </c>
      <c r="F21" s="20">
        <v>0.18837317932820927</v>
      </c>
      <c r="G21" s="21">
        <v>0.10255212535564143</v>
      </c>
      <c r="H21" s="21">
        <v>5.881353772983991E-2</v>
      </c>
      <c r="I21" s="2">
        <v>0.15982631015447765</v>
      </c>
      <c r="J21" s="2"/>
    </row>
    <row r="22" spans="1:10" x14ac:dyDescent="0.3">
      <c r="A22" t="s">
        <v>129</v>
      </c>
      <c r="B22" t="s">
        <v>191</v>
      </c>
      <c r="C22" s="20">
        <v>0.74130512728576547</v>
      </c>
      <c r="D22" s="20">
        <v>0.61866061113103066</v>
      </c>
      <c r="E22" s="20">
        <v>5.6232819409585279E-2</v>
      </c>
      <c r="F22" s="21">
        <v>0.12907852276801721</v>
      </c>
      <c r="G22" s="21">
        <v>9.2247320823871562E-2</v>
      </c>
      <c r="H22" s="21">
        <v>6.6590972471216286E-2</v>
      </c>
      <c r="I22" s="2">
        <v>0.16412797785918035</v>
      </c>
      <c r="J22" s="2"/>
    </row>
    <row r="23" spans="1:10" x14ac:dyDescent="0.3">
      <c r="A23" t="s">
        <v>129</v>
      </c>
      <c r="B23" t="s">
        <v>184</v>
      </c>
      <c r="C23" s="20">
        <v>0.74492607425697854</v>
      </c>
      <c r="D23" s="20">
        <v>0.63744015176608748</v>
      </c>
      <c r="E23" s="21">
        <v>4.160016862898612E-2</v>
      </c>
      <c r="F23" s="21">
        <v>0.18390345990544732</v>
      </c>
      <c r="G23" s="20">
        <v>0.16924628865668945</v>
      </c>
      <c r="H23" s="21">
        <v>3.2589057183293683E-2</v>
      </c>
      <c r="I23" s="2">
        <v>0.16904335518307811</v>
      </c>
      <c r="J23" s="2"/>
    </row>
    <row r="24" spans="1:10" x14ac:dyDescent="0.3">
      <c r="A24" t="s">
        <v>129</v>
      </c>
      <c r="B24" t="s">
        <v>217</v>
      </c>
      <c r="C24" s="21">
        <v>0.53291041906958858</v>
      </c>
      <c r="D24" s="21">
        <v>0.47387543252595155</v>
      </c>
      <c r="E24" s="21">
        <v>2.9661668589004229E-2</v>
      </c>
      <c r="F24" s="21">
        <v>0.1117839292579777</v>
      </c>
      <c r="G24" s="20">
        <v>0.1988081507112649</v>
      </c>
      <c r="H24" s="20">
        <v>9.8692810457516336E-2</v>
      </c>
      <c r="I24" s="2">
        <v>0.17101818867086663</v>
      </c>
      <c r="J24" s="2"/>
    </row>
    <row r="25" spans="1:10" x14ac:dyDescent="0.3">
      <c r="A25" t="s">
        <v>129</v>
      </c>
      <c r="B25" t="s">
        <v>149</v>
      </c>
      <c r="C25" s="20">
        <v>0.65949918345127923</v>
      </c>
      <c r="D25" s="20">
        <v>0.53800353837778991</v>
      </c>
      <c r="E25" s="21">
        <v>3.0518508437670115E-2</v>
      </c>
      <c r="F25" s="20">
        <v>0.19951007076755581</v>
      </c>
      <c r="G25" s="21">
        <v>0.10155824714207948</v>
      </c>
      <c r="H25" s="20">
        <v>0.20066684812193794</v>
      </c>
      <c r="I25" s="2">
        <v>0.17161772193491021</v>
      </c>
      <c r="J25" s="2"/>
    </row>
    <row r="26" spans="1:10" x14ac:dyDescent="0.3">
      <c r="A26" t="s">
        <v>129</v>
      </c>
      <c r="B26" t="s">
        <v>153</v>
      </c>
      <c r="C26" s="21">
        <v>0.52785403621333171</v>
      </c>
      <c r="D26" s="21">
        <v>0.40494771584564609</v>
      </c>
      <c r="E26" s="21">
        <v>2.6404269101452851E-2</v>
      </c>
      <c r="F26" s="20">
        <v>0.25548289583269068</v>
      </c>
      <c r="G26" s="20">
        <v>0.14301798328140905</v>
      </c>
      <c r="H26" s="21">
        <v>2.409081094419939E-2</v>
      </c>
      <c r="I26" s="2">
        <v>0.17279424917757996</v>
      </c>
      <c r="J26" s="2"/>
    </row>
    <row r="27" spans="1:10" x14ac:dyDescent="0.3">
      <c r="A27" t="s">
        <v>129</v>
      </c>
      <c r="B27" t="s">
        <v>145</v>
      </c>
      <c r="C27" s="21">
        <v>0.56637246640351269</v>
      </c>
      <c r="D27" s="21">
        <v>0.48374506586242072</v>
      </c>
      <c r="E27" s="21">
        <v>3.4949217190757088E-2</v>
      </c>
      <c r="F27" s="20">
        <v>0.31174879141349182</v>
      </c>
      <c r="G27" s="20">
        <v>0.20528229919723245</v>
      </c>
      <c r="H27" s="20">
        <v>8.9679336497094961E-2</v>
      </c>
      <c r="I27" s="2">
        <v>0.17881686485653245</v>
      </c>
      <c r="J27" s="2"/>
    </row>
    <row r="28" spans="1:10" x14ac:dyDescent="0.3">
      <c r="A28" t="s">
        <v>129</v>
      </c>
      <c r="B28" t="s">
        <v>218</v>
      </c>
      <c r="C28" s="21">
        <v>0.50116783450116786</v>
      </c>
      <c r="D28" s="21">
        <v>0.41003225447669894</v>
      </c>
      <c r="E28" s="21">
        <v>3.6036036036036036E-2</v>
      </c>
      <c r="F28" s="20">
        <v>0.2116116116116116</v>
      </c>
      <c r="G28" s="20">
        <v>0.15475475475475475</v>
      </c>
      <c r="H28" s="21">
        <v>4.8381715048381714E-2</v>
      </c>
      <c r="I28" s="2">
        <v>0.17928000069230426</v>
      </c>
      <c r="J28" s="2"/>
    </row>
    <row r="29" spans="1:10" x14ac:dyDescent="0.3">
      <c r="A29" t="s">
        <v>129</v>
      </c>
      <c r="B29" t="s">
        <v>148</v>
      </c>
      <c r="C29" s="20">
        <v>0.73341611659368666</v>
      </c>
      <c r="D29" s="20">
        <v>0.66285427967670962</v>
      </c>
      <c r="E29" s="21">
        <v>4.1478770450733067E-2</v>
      </c>
      <c r="F29" s="21">
        <v>0.18763479511143064</v>
      </c>
      <c r="G29" s="20">
        <v>0.14964163562294402</v>
      </c>
      <c r="H29" s="21">
        <v>7.3786027057055101E-2</v>
      </c>
      <c r="I29" s="2">
        <v>0.18346323952409055</v>
      </c>
      <c r="J29" s="2"/>
    </row>
    <row r="30" spans="1:10" x14ac:dyDescent="0.3">
      <c r="A30" t="s">
        <v>129</v>
      </c>
      <c r="B30" t="s">
        <v>160</v>
      </c>
      <c r="C30" s="20">
        <v>0.76249420589102856</v>
      </c>
      <c r="D30" s="20">
        <v>0.62832371160085965</v>
      </c>
      <c r="E30" s="20">
        <v>9.2737347772955211E-2</v>
      </c>
      <c r="F30" s="21">
        <v>0.13322236736757828</v>
      </c>
      <c r="G30" s="21">
        <v>0.10044878007669293</v>
      </c>
      <c r="H30" s="21">
        <v>1.6160296658379335E-2</v>
      </c>
      <c r="I30" s="2">
        <v>0.18567024291805573</v>
      </c>
      <c r="J30" s="2"/>
    </row>
    <row r="31" spans="1:10" x14ac:dyDescent="0.3">
      <c r="A31" t="s">
        <v>129</v>
      </c>
      <c r="B31" t="s">
        <v>203</v>
      </c>
      <c r="C31" s="20">
        <v>0.70315358396826522</v>
      </c>
      <c r="D31" s="20">
        <v>0.56550121637321793</v>
      </c>
      <c r="E31" s="20">
        <v>0.15788139237825036</v>
      </c>
      <c r="F31" s="21">
        <v>8.3753233498725863E-2</v>
      </c>
      <c r="G31" s="21">
        <v>7.2783408540929836E-2</v>
      </c>
      <c r="H31" s="21">
        <v>3.209428015739035E-5</v>
      </c>
      <c r="I31" s="2">
        <v>0.18586587884325081</v>
      </c>
      <c r="J31" s="2"/>
    </row>
    <row r="32" spans="1:10" x14ac:dyDescent="0.3">
      <c r="A32" t="s">
        <v>129</v>
      </c>
      <c r="B32" t="s">
        <v>221</v>
      </c>
      <c r="C32" s="21">
        <v>0.56264844368515354</v>
      </c>
      <c r="D32" s="21">
        <v>0.48336736252899426</v>
      </c>
      <c r="E32" s="21">
        <v>4.1737850188202287E-2</v>
      </c>
      <c r="F32" s="20">
        <v>0.31106851674375319</v>
      </c>
      <c r="G32" s="20">
        <v>0.18853563342917065</v>
      </c>
      <c r="H32" s="20">
        <v>0.13219995277581009</v>
      </c>
      <c r="I32" s="2">
        <v>0.19086150730458237</v>
      </c>
      <c r="J32" s="2"/>
    </row>
    <row r="33" spans="1:10" x14ac:dyDescent="0.3">
      <c r="A33" t="s">
        <v>129</v>
      </c>
      <c r="B33" t="s">
        <v>210</v>
      </c>
      <c r="C33" s="21">
        <v>0.48398995028598918</v>
      </c>
      <c r="D33" s="21">
        <v>0.42743358101245521</v>
      </c>
      <c r="E33" s="21">
        <v>3.8434810498743789E-2</v>
      </c>
      <c r="F33" s="21">
        <v>0.11942053776661143</v>
      </c>
      <c r="G33" s="21">
        <v>0.11626663815683969</v>
      </c>
      <c r="H33" s="21">
        <v>5.0034746351633082E-2</v>
      </c>
      <c r="I33" s="2">
        <v>0.19312205016607026</v>
      </c>
      <c r="J33" s="2"/>
    </row>
    <row r="34" spans="1:10" x14ac:dyDescent="0.3">
      <c r="A34" t="s">
        <v>129</v>
      </c>
      <c r="B34" t="s">
        <v>139</v>
      </c>
      <c r="C34" s="20">
        <v>0.74244150525916019</v>
      </c>
      <c r="D34" s="20">
        <v>0.67447697362989378</v>
      </c>
      <c r="E34" s="21">
        <v>4.1957695546638925E-2</v>
      </c>
      <c r="F34" s="21">
        <v>0.18678687604233749</v>
      </c>
      <c r="G34" s="21">
        <v>0.10135235547629663</v>
      </c>
      <c r="H34" s="21">
        <v>3.5319760241739731E-2</v>
      </c>
      <c r="I34" s="2">
        <v>0.19319548922157762</v>
      </c>
      <c r="J34" s="2"/>
    </row>
    <row r="35" spans="1:10" x14ac:dyDescent="0.3">
      <c r="A35" t="s">
        <v>129</v>
      </c>
      <c r="B35" t="s">
        <v>192</v>
      </c>
      <c r="C35" s="20">
        <v>0.69393333605320062</v>
      </c>
      <c r="D35" s="20">
        <v>0.64677083758312592</v>
      </c>
      <c r="E35" s="21">
        <v>4.0716413039043692E-2</v>
      </c>
      <c r="F35" s="21">
        <v>0.1440985679898821</v>
      </c>
      <c r="G35" s="20">
        <v>0.24621598465994859</v>
      </c>
      <c r="H35" s="21">
        <v>2.1214964709722166E-3</v>
      </c>
      <c r="I35" s="2">
        <v>0.19793922715860146</v>
      </c>
      <c r="J35" s="2"/>
    </row>
    <row r="36" spans="1:10" x14ac:dyDescent="0.3">
      <c r="A36" t="s">
        <v>129</v>
      </c>
      <c r="B36" t="s">
        <v>173</v>
      </c>
      <c r="C36" s="21">
        <v>0.53127651436886458</v>
      </c>
      <c r="D36" s="21">
        <v>0.43880318809870267</v>
      </c>
      <c r="E36" s="21">
        <v>3.7424550821863009E-2</v>
      </c>
      <c r="F36" s="20">
        <v>0.23704999758210937</v>
      </c>
      <c r="G36" s="20">
        <v>0.26230596427676495</v>
      </c>
      <c r="H36" s="21">
        <v>2.0143227048722696E-2</v>
      </c>
      <c r="I36" s="2">
        <v>0.19915722658142132</v>
      </c>
      <c r="J36" s="2"/>
    </row>
    <row r="37" spans="1:10" x14ac:dyDescent="0.3">
      <c r="A37" t="s">
        <v>129</v>
      </c>
      <c r="B37" t="s">
        <v>223</v>
      </c>
      <c r="C37" s="20">
        <v>0.74351050679851671</v>
      </c>
      <c r="D37" s="20">
        <v>0.64338689740420274</v>
      </c>
      <c r="E37" s="20">
        <v>6.7367119901112479E-2</v>
      </c>
      <c r="F37" s="21">
        <v>7.9110012360939425E-2</v>
      </c>
      <c r="G37" s="21">
        <v>5.9641532756489493E-2</v>
      </c>
      <c r="H37" s="21">
        <v>0</v>
      </c>
      <c r="I37" s="2">
        <v>0.21303199525556277</v>
      </c>
      <c r="J37" s="2"/>
    </row>
    <row r="38" spans="1:10" x14ac:dyDescent="0.3">
      <c r="A38" t="s">
        <v>129</v>
      </c>
      <c r="B38" t="s">
        <v>138</v>
      </c>
      <c r="C38" s="21">
        <v>0.49426770936147596</v>
      </c>
      <c r="D38" s="21">
        <v>0.4171285399741857</v>
      </c>
      <c r="E38" s="21">
        <v>1.7842229139776782E-2</v>
      </c>
      <c r="F38" s="20">
        <v>0.20970313567686585</v>
      </c>
      <c r="G38" s="20">
        <v>0.24288208943891884</v>
      </c>
      <c r="H38" s="21">
        <v>1.0249791207956875E-2</v>
      </c>
      <c r="I38" s="2">
        <v>0.21650841663218021</v>
      </c>
      <c r="J38" s="2"/>
    </row>
    <row r="39" spans="1:10" x14ac:dyDescent="0.3">
      <c r="A39" t="s">
        <v>129</v>
      </c>
      <c r="B39" t="s">
        <v>219</v>
      </c>
      <c r="C39" s="20">
        <v>0.65920206415835481</v>
      </c>
      <c r="D39" s="21">
        <v>0.36376939962259791</v>
      </c>
      <c r="E39" s="21">
        <v>3.2676088882042591E-2</v>
      </c>
      <c r="F39" s="20">
        <v>0.19326452805483885</v>
      </c>
      <c r="G39" s="20">
        <v>0.22051064813031926</v>
      </c>
      <c r="H39" s="20">
        <v>0.16280278815419572</v>
      </c>
      <c r="I39" s="2">
        <v>0.21797657404005169</v>
      </c>
      <c r="J39" s="2"/>
    </row>
    <row r="40" spans="1:10" x14ac:dyDescent="0.3">
      <c r="A40" t="s">
        <v>129</v>
      </c>
      <c r="B40" t="s">
        <v>212</v>
      </c>
      <c r="C40" s="20">
        <v>0.78627164879781763</v>
      </c>
      <c r="D40" s="20">
        <v>0.64334200342574388</v>
      </c>
      <c r="E40" s="20">
        <v>5.5541457844318978E-2</v>
      </c>
      <c r="F40" s="21">
        <v>0.12480175093573559</v>
      </c>
      <c r="G40" s="21">
        <v>4.2790078030831694E-2</v>
      </c>
      <c r="H40" s="21">
        <v>3.1719850282306667E-5</v>
      </c>
      <c r="I40" s="2">
        <v>0.22336589158955716</v>
      </c>
      <c r="J40" s="2"/>
    </row>
    <row r="41" spans="1:10" x14ac:dyDescent="0.3">
      <c r="A41" t="s">
        <v>129</v>
      </c>
      <c r="B41" t="s">
        <v>157</v>
      </c>
      <c r="C41" s="20">
        <v>0.75523378311740708</v>
      </c>
      <c r="D41" s="20">
        <v>0.66799659299771375</v>
      </c>
      <c r="E41" s="20">
        <v>6.4598556506926072E-2</v>
      </c>
      <c r="F41" s="21">
        <v>9.3020128210875505E-2</v>
      </c>
      <c r="G41" s="21">
        <v>6.2984713318689198E-2</v>
      </c>
      <c r="H41" s="21">
        <v>1.0310664813735599E-3</v>
      </c>
      <c r="I41" s="2">
        <v>0.2271602524328864</v>
      </c>
      <c r="J41" s="2"/>
    </row>
    <row r="42" spans="1:10" x14ac:dyDescent="0.3">
      <c r="A42" t="s">
        <v>129</v>
      </c>
      <c r="B42" t="s">
        <v>185</v>
      </c>
      <c r="C42" s="20">
        <v>0.77044105535202068</v>
      </c>
      <c r="D42" s="20">
        <v>0.68984124279344528</v>
      </c>
      <c r="E42" s="21">
        <v>3.7800687285223365E-2</v>
      </c>
      <c r="F42" s="21">
        <v>0.11996251171508904</v>
      </c>
      <c r="G42" s="21">
        <v>9.6589134077418995E-2</v>
      </c>
      <c r="H42" s="21">
        <v>2.5332992530743233E-2</v>
      </c>
      <c r="I42" s="2">
        <v>0.23188966367764233</v>
      </c>
      <c r="J42" s="2"/>
    </row>
    <row r="43" spans="1:10" x14ac:dyDescent="0.3">
      <c r="A43" t="s">
        <v>129</v>
      </c>
      <c r="B43" t="s">
        <v>171</v>
      </c>
      <c r="C43" s="21">
        <v>0.49681726039070873</v>
      </c>
      <c r="D43" s="21">
        <v>0.39933375511627006</v>
      </c>
      <c r="E43" s="21">
        <v>4.3344652610104714E-2</v>
      </c>
      <c r="F43" s="20">
        <v>0.29824787924957069</v>
      </c>
      <c r="G43" s="20">
        <v>0.2123332773825356</v>
      </c>
      <c r="H43" s="21">
        <v>2.4558096295626799E-2</v>
      </c>
      <c r="I43" s="2">
        <v>0.2326923352661589</v>
      </c>
      <c r="J43" s="2"/>
    </row>
    <row r="44" spans="1:10" x14ac:dyDescent="0.3">
      <c r="A44" t="s">
        <v>129</v>
      </c>
      <c r="B44" t="s">
        <v>175</v>
      </c>
      <c r="C44" s="21">
        <v>0.59600253233245903</v>
      </c>
      <c r="D44" s="21">
        <v>0.44849416659129965</v>
      </c>
      <c r="E44" s="21">
        <v>4.309487202677037E-2</v>
      </c>
      <c r="F44" s="20">
        <v>0.30473907931627026</v>
      </c>
      <c r="G44" s="20">
        <v>0.21710228814325766</v>
      </c>
      <c r="H44" s="20">
        <v>0.19860721714750837</v>
      </c>
      <c r="I44" s="2">
        <v>0.23570905771003359</v>
      </c>
      <c r="J44" s="2"/>
    </row>
    <row r="45" spans="1:10" x14ac:dyDescent="0.3">
      <c r="A45" t="s">
        <v>129</v>
      </c>
      <c r="B45" t="s">
        <v>199</v>
      </c>
      <c r="C45" s="20">
        <v>0.69932179434441877</v>
      </c>
      <c r="D45" s="20">
        <v>0.58022972502610515</v>
      </c>
      <c r="E45" s="21">
        <v>4.4078093851849506E-2</v>
      </c>
      <c r="F45" s="20">
        <v>0.26363530888417769</v>
      </c>
      <c r="G45" s="20">
        <v>0.17195624887932581</v>
      </c>
      <c r="H45" s="20">
        <v>0.24531426341381093</v>
      </c>
      <c r="I45" s="2">
        <v>0.2463415643096275</v>
      </c>
      <c r="J45" s="2"/>
    </row>
    <row r="46" spans="1:10" x14ac:dyDescent="0.3">
      <c r="A46" t="s">
        <v>129</v>
      </c>
      <c r="B46" t="s">
        <v>190</v>
      </c>
      <c r="C46" s="20">
        <v>0.85296896948027068</v>
      </c>
      <c r="D46" s="20">
        <v>0.62316434682671429</v>
      </c>
      <c r="E46" s="21">
        <v>4.8333546162686758E-2</v>
      </c>
      <c r="F46" s="21">
        <v>0.13592133827097433</v>
      </c>
      <c r="G46" s="21">
        <v>0.10333290767462648</v>
      </c>
      <c r="H46" s="21">
        <v>1.0981994636700295E-3</v>
      </c>
      <c r="I46" s="2">
        <v>0.24640372513905973</v>
      </c>
      <c r="J46" s="2"/>
    </row>
    <row r="47" spans="1:10" x14ac:dyDescent="0.3">
      <c r="A47" t="s">
        <v>129</v>
      </c>
      <c r="B47" t="s">
        <v>228</v>
      </c>
      <c r="C47" s="20">
        <v>0.82510668738745407</v>
      </c>
      <c r="D47" s="20">
        <v>0.62342435679222474</v>
      </c>
      <c r="E47" s="20">
        <v>6.4629122573324455E-2</v>
      </c>
      <c r="F47" s="21">
        <v>7.5236192308641064E-2</v>
      </c>
      <c r="G47" s="21">
        <v>8.6361281728705691E-2</v>
      </c>
      <c r="H47" s="21">
        <v>1.7267322824934014E-4</v>
      </c>
      <c r="I47" s="2">
        <v>0.24765782832935596</v>
      </c>
      <c r="J47" s="2"/>
    </row>
    <row r="48" spans="1:10" x14ac:dyDescent="0.3">
      <c r="A48" t="s">
        <v>129</v>
      </c>
      <c r="B48" t="s">
        <v>198</v>
      </c>
      <c r="C48" s="20">
        <v>0.76039288558534646</v>
      </c>
      <c r="D48" s="20">
        <v>0.69426068489514203</v>
      </c>
      <c r="E48" s="20">
        <v>5.2062649323068755E-2</v>
      </c>
      <c r="F48" s="21">
        <v>0.12517122378550571</v>
      </c>
      <c r="G48" s="21">
        <v>9.9930979559331029E-2</v>
      </c>
      <c r="H48" s="20">
        <v>0.13420759224847359</v>
      </c>
      <c r="I48" s="2">
        <v>0.24913581939886645</v>
      </c>
      <c r="J48" s="2"/>
    </row>
    <row r="49" spans="1:10" x14ac:dyDescent="0.3">
      <c r="A49" t="s">
        <v>129</v>
      </c>
      <c r="B49" t="s">
        <v>206</v>
      </c>
      <c r="C49" s="21">
        <v>0.47136056912695506</v>
      </c>
      <c r="D49" s="21">
        <v>0.38815713762619658</v>
      </c>
      <c r="E49" s="21">
        <v>2.905267562902129E-2</v>
      </c>
      <c r="F49" s="20">
        <v>0.24149186587853744</v>
      </c>
      <c r="G49" s="20">
        <v>0.22782863419992677</v>
      </c>
      <c r="H49" s="20">
        <v>0.10792488361144531</v>
      </c>
      <c r="I49" s="2">
        <v>0.2528959378755618</v>
      </c>
      <c r="J49" s="2"/>
    </row>
    <row r="50" spans="1:10" x14ac:dyDescent="0.3">
      <c r="A50" t="s">
        <v>129</v>
      </c>
      <c r="B50" t="s">
        <v>146</v>
      </c>
      <c r="C50" s="21">
        <v>0.4681312502510141</v>
      </c>
      <c r="D50" s="21">
        <v>0.36712317763765612</v>
      </c>
      <c r="E50" s="20">
        <v>5.8295513876059281E-2</v>
      </c>
      <c r="F50" s="21">
        <v>0.11518534880918913</v>
      </c>
      <c r="G50" s="21">
        <v>4.217036828788305E-2</v>
      </c>
      <c r="H50" s="21">
        <v>2.0081127756134786E-5</v>
      </c>
      <c r="I50" s="2">
        <v>0.25410519265665765</v>
      </c>
      <c r="J50" s="2"/>
    </row>
    <row r="51" spans="1:10" x14ac:dyDescent="0.3">
      <c r="A51" t="s">
        <v>129</v>
      </c>
      <c r="B51" t="s">
        <v>163</v>
      </c>
      <c r="C51" s="20">
        <v>0.81880223529993568</v>
      </c>
      <c r="D51" s="20">
        <v>0.6795905247020424</v>
      </c>
      <c r="E51" s="20">
        <v>5.7910093467187576E-2</v>
      </c>
      <c r="F51" s="21">
        <v>0.13209040106819642</v>
      </c>
      <c r="G51" s="21">
        <v>8.7236041738786407E-2</v>
      </c>
      <c r="H51" s="21">
        <v>3.7090153800504425E-3</v>
      </c>
      <c r="I51" s="2">
        <v>0.25487633821206179</v>
      </c>
      <c r="J51" s="2"/>
    </row>
    <row r="52" spans="1:10" x14ac:dyDescent="0.3">
      <c r="A52" t="s">
        <v>129</v>
      </c>
      <c r="B52" t="s">
        <v>182</v>
      </c>
      <c r="C52" s="20">
        <v>0.75934215056812426</v>
      </c>
      <c r="D52" s="20">
        <v>0.66847264699329589</v>
      </c>
      <c r="E52" s="20">
        <v>0.13208636299191867</v>
      </c>
      <c r="F52" s="21">
        <v>4.934883438316489E-2</v>
      </c>
      <c r="G52" s="21">
        <v>0.11062726591456869</v>
      </c>
      <c r="H52" s="21">
        <v>2.3828813319020516E-2</v>
      </c>
      <c r="I52" s="2">
        <v>0.25675851504087532</v>
      </c>
      <c r="J52" s="2"/>
    </row>
    <row r="53" spans="1:10" x14ac:dyDescent="0.3">
      <c r="A53" t="s">
        <v>129</v>
      </c>
      <c r="B53" t="s">
        <v>136</v>
      </c>
      <c r="C53" s="20">
        <v>0.80725465607728386</v>
      </c>
      <c r="D53" s="20">
        <v>0.7000719892248386</v>
      </c>
      <c r="E53" s="20">
        <v>6.3292462031489485E-2</v>
      </c>
      <c r="F53" s="21">
        <v>0.12738609446844085</v>
      </c>
      <c r="G53" s="21">
        <v>8.054665366216153E-2</v>
      </c>
      <c r="H53" s="21">
        <v>1.6720078027030792E-3</v>
      </c>
      <c r="I53" s="2">
        <v>0.26427454926556965</v>
      </c>
      <c r="J53" s="2"/>
    </row>
    <row r="54" spans="1:10" x14ac:dyDescent="0.3">
      <c r="A54" t="s">
        <v>129</v>
      </c>
      <c r="B54" t="s">
        <v>215</v>
      </c>
      <c r="C54" s="21">
        <v>0.46960682876357995</v>
      </c>
      <c r="D54" s="21">
        <v>0.4135318897346833</v>
      </c>
      <c r="E54" s="21">
        <v>4.0924543640529158E-2</v>
      </c>
      <c r="F54" s="20">
        <v>0.35710590495898309</v>
      </c>
      <c r="G54" s="20">
        <v>0.15113443204493385</v>
      </c>
      <c r="H54" s="21">
        <v>2.7714137905550216E-4</v>
      </c>
      <c r="I54" s="2">
        <v>0.26544975986045238</v>
      </c>
      <c r="J54" s="2"/>
    </row>
    <row r="55" spans="1:10" x14ac:dyDescent="0.3">
      <c r="A55" t="s">
        <v>129</v>
      </c>
      <c r="B55" t="s">
        <v>178</v>
      </c>
      <c r="C55" s="21">
        <v>0.43908738699956951</v>
      </c>
      <c r="D55" s="21">
        <v>0.39690055962117948</v>
      </c>
      <c r="E55" s="21">
        <v>3.2716315109771847E-2</v>
      </c>
      <c r="F55" s="20">
        <v>0.28067154541541112</v>
      </c>
      <c r="G55" s="20">
        <v>0.21997417133017649</v>
      </c>
      <c r="H55" s="21">
        <v>1.5497201894102454E-2</v>
      </c>
      <c r="I55" s="2">
        <v>0.27051820335395188</v>
      </c>
      <c r="J55" s="2"/>
    </row>
    <row r="56" spans="1:10" x14ac:dyDescent="0.3">
      <c r="A56" t="s">
        <v>129</v>
      </c>
      <c r="B56" t="s">
        <v>195</v>
      </c>
      <c r="C56" s="20">
        <v>0.79328789578120951</v>
      </c>
      <c r="D56" s="20">
        <v>0.68514364593218879</v>
      </c>
      <c r="E56" s="20">
        <v>0.12155983090328704</v>
      </c>
      <c r="F56" s="21">
        <v>0.10344232594254163</v>
      </c>
      <c r="G56" s="21">
        <v>4.6846691398498834E-2</v>
      </c>
      <c r="H56" s="21">
        <v>2.243119661806574E-3</v>
      </c>
      <c r="I56" s="2">
        <v>0.27084440469642745</v>
      </c>
      <c r="J56" s="2"/>
    </row>
    <row r="57" spans="1:10" x14ac:dyDescent="0.3">
      <c r="A57" t="s">
        <v>129</v>
      </c>
      <c r="B57" t="s">
        <v>150</v>
      </c>
      <c r="C57" s="20">
        <v>0.78286181318982162</v>
      </c>
      <c r="D57" s="20">
        <v>0.7165583061312053</v>
      </c>
      <c r="E57" s="20">
        <v>0.12622285138031511</v>
      </c>
      <c r="F57" s="21">
        <v>0.13840183889371707</v>
      </c>
      <c r="G57" s="21">
        <v>6.0506691275508527E-2</v>
      </c>
      <c r="H57" s="21">
        <v>4.9775165577088294E-6</v>
      </c>
      <c r="I57" s="2">
        <v>0.2769968753707861</v>
      </c>
      <c r="J57" s="2"/>
    </row>
    <row r="58" spans="1:10" x14ac:dyDescent="0.3">
      <c r="A58" t="s">
        <v>129</v>
      </c>
      <c r="B58" t="s">
        <v>147</v>
      </c>
      <c r="C58" s="21">
        <v>0.42977216260506423</v>
      </c>
      <c r="D58" s="21">
        <v>0.36924459480890204</v>
      </c>
      <c r="E58" s="21">
        <v>2.3735264576835651E-2</v>
      </c>
      <c r="F58" s="20">
        <v>0.29396838822223398</v>
      </c>
      <c r="G58" s="20">
        <v>0.1633451392926997</v>
      </c>
      <c r="H58" s="21">
        <v>6.0316117777660307E-2</v>
      </c>
      <c r="I58" s="2">
        <v>0.28216263647048945</v>
      </c>
      <c r="J58" s="2"/>
    </row>
    <row r="59" spans="1:10" x14ac:dyDescent="0.3">
      <c r="A59" t="s">
        <v>129</v>
      </c>
      <c r="B59" t="s">
        <v>227</v>
      </c>
      <c r="C59" s="20">
        <v>0.83646153761795883</v>
      </c>
      <c r="D59" s="20">
        <v>0.70035038081294931</v>
      </c>
      <c r="E59" s="20">
        <v>7.807625032214198E-2</v>
      </c>
      <c r="F59" s="21">
        <v>0.10474686494163062</v>
      </c>
      <c r="G59" s="21">
        <v>6.3074029598679623E-2</v>
      </c>
      <c r="H59" s="21">
        <v>6.9823932270676028E-2</v>
      </c>
      <c r="I59" s="2">
        <v>0.29394734673352757</v>
      </c>
      <c r="J59" s="2"/>
    </row>
    <row r="60" spans="1:10" x14ac:dyDescent="0.3">
      <c r="A60" t="s">
        <v>129</v>
      </c>
      <c r="B60" t="s">
        <v>159</v>
      </c>
      <c r="C60" s="20">
        <v>0.81780805545595792</v>
      </c>
      <c r="D60" s="20">
        <v>0.70768495279072552</v>
      </c>
      <c r="E60" s="20">
        <v>0.11401936177841521</v>
      </c>
      <c r="F60" s="21">
        <v>0.10371698338711605</v>
      </c>
      <c r="G60" s="21">
        <v>4.8619576909286484E-2</v>
      </c>
      <c r="H60" s="21">
        <v>8.5813314210589214E-3</v>
      </c>
      <c r="I60" s="2">
        <v>0.29642054333479956</v>
      </c>
      <c r="J60" s="2"/>
    </row>
    <row r="61" spans="1:10" x14ac:dyDescent="0.3">
      <c r="A61" t="s">
        <v>129</v>
      </c>
      <c r="B61" t="s">
        <v>211</v>
      </c>
      <c r="C61" s="20">
        <v>0.84248157170426141</v>
      </c>
      <c r="D61" s="20">
        <v>0.72713467683254773</v>
      </c>
      <c r="E61" s="20">
        <v>7.9249580815590498E-2</v>
      </c>
      <c r="F61" s="20">
        <v>0.23430035749311906</v>
      </c>
      <c r="G61" s="21">
        <v>7.8047391565693319E-2</v>
      </c>
      <c r="H61" s="21">
        <v>6.6974595842956119E-2</v>
      </c>
      <c r="I61" s="2">
        <v>0.30562215338349458</v>
      </c>
      <c r="J61" s="2"/>
    </row>
    <row r="62" spans="1:10" x14ac:dyDescent="0.3">
      <c r="A62" t="s">
        <v>129</v>
      </c>
      <c r="B62" t="s">
        <v>183</v>
      </c>
      <c r="C62" s="20">
        <v>0.79339558701709467</v>
      </c>
      <c r="D62" s="20">
        <v>0.69737932073198283</v>
      </c>
      <c r="E62" s="21">
        <v>4.4054522177874839E-2</v>
      </c>
      <c r="F62" s="20">
        <v>0.22073700328840024</v>
      </c>
      <c r="G62" s="21">
        <v>8.2511233275598062E-2</v>
      </c>
      <c r="H62" s="20">
        <v>0.22495418831739339</v>
      </c>
      <c r="I62" s="2">
        <v>0.31089362334164344</v>
      </c>
      <c r="J62" s="2"/>
    </row>
    <row r="63" spans="1:10" x14ac:dyDescent="0.3">
      <c r="A63" t="s">
        <v>129</v>
      </c>
      <c r="B63" t="s">
        <v>174</v>
      </c>
      <c r="C63" s="21">
        <v>0.46720003040553382</v>
      </c>
      <c r="D63" s="21">
        <v>0.37951807228915663</v>
      </c>
      <c r="E63" s="21">
        <v>2.3697312910949793E-2</v>
      </c>
      <c r="F63" s="21">
        <v>0.1808179088594124</v>
      </c>
      <c r="G63" s="20">
        <v>0.2134278438675839</v>
      </c>
      <c r="H63" s="20">
        <v>0.26580137585040475</v>
      </c>
      <c r="I63" s="2">
        <v>0.33195584946192341</v>
      </c>
      <c r="J63" s="2"/>
    </row>
    <row r="64" spans="1:10" x14ac:dyDescent="0.3">
      <c r="A64" t="s">
        <v>129</v>
      </c>
      <c r="B64" t="s">
        <v>213</v>
      </c>
      <c r="C64" s="21">
        <v>0.38533296388657984</v>
      </c>
      <c r="D64" s="21">
        <v>0.32619069609925805</v>
      </c>
      <c r="E64" s="21">
        <v>3.3280995043256059E-2</v>
      </c>
      <c r="F64" s="20">
        <v>0.27914780948862411</v>
      </c>
      <c r="G64" s="20">
        <v>0.18065946245497369</v>
      </c>
      <c r="H64" s="21">
        <v>5.6586927742372464E-2</v>
      </c>
      <c r="I64" s="2">
        <v>0.3359743225764974</v>
      </c>
      <c r="J64" s="2"/>
    </row>
    <row r="65" spans="1:10" x14ac:dyDescent="0.3">
      <c r="A65" t="s">
        <v>129</v>
      </c>
      <c r="B65" t="s">
        <v>142</v>
      </c>
      <c r="C65" s="20">
        <v>0.84048343738197329</v>
      </c>
      <c r="D65" s="20">
        <v>0.76551287463064588</v>
      </c>
      <c r="E65" s="21">
        <v>5.0987536379996E-2</v>
      </c>
      <c r="F65" s="21">
        <v>0.12997933838395059</v>
      </c>
      <c r="G65" s="21">
        <v>5.4953233653995688E-2</v>
      </c>
      <c r="H65" s="21">
        <v>1.2885739041567617E-3</v>
      </c>
      <c r="I65" s="2">
        <v>0.3364463284163377</v>
      </c>
      <c r="J65" s="2"/>
    </row>
    <row r="66" spans="1:10" x14ac:dyDescent="0.3">
      <c r="A66" t="s">
        <v>129</v>
      </c>
      <c r="B66" t="s">
        <v>189</v>
      </c>
      <c r="C66" s="21">
        <v>0.39273748775836298</v>
      </c>
      <c r="D66" s="21">
        <v>0.31057677439307252</v>
      </c>
      <c r="E66" s="21">
        <v>2.6441935982681304E-2</v>
      </c>
      <c r="F66" s="20">
        <v>0.2434152878717592</v>
      </c>
      <c r="G66" s="21">
        <v>0.12968403690531416</v>
      </c>
      <c r="H66" s="20">
        <v>0.12684913148806762</v>
      </c>
      <c r="I66" s="2">
        <v>0.33881347004204165</v>
      </c>
      <c r="J66" s="2"/>
    </row>
    <row r="67" spans="1:10" x14ac:dyDescent="0.3">
      <c r="A67" t="s">
        <v>129</v>
      </c>
      <c r="B67" t="s">
        <v>181</v>
      </c>
      <c r="C67" s="20">
        <v>0.85063752276867033</v>
      </c>
      <c r="D67" s="20">
        <v>0.77620849096258937</v>
      </c>
      <c r="E67" s="20">
        <v>5.8736163654196441E-2</v>
      </c>
      <c r="F67" s="21">
        <v>0.125010508617066</v>
      </c>
      <c r="G67" s="21">
        <v>7.0505814768109853E-2</v>
      </c>
      <c r="H67" s="21">
        <v>2.3259072439400308E-3</v>
      </c>
      <c r="I67" s="2">
        <v>0.34886293583556799</v>
      </c>
      <c r="J67" s="2"/>
    </row>
    <row r="68" spans="1:10" x14ac:dyDescent="0.3">
      <c r="A68" t="s">
        <v>129</v>
      </c>
      <c r="B68" t="s">
        <v>205</v>
      </c>
      <c r="C68" s="21">
        <v>0.37759518744039322</v>
      </c>
      <c r="D68" s="21">
        <v>0.29917100726285673</v>
      </c>
      <c r="E68" s="21">
        <v>2.567676619470325E-2</v>
      </c>
      <c r="F68" s="20">
        <v>0.27620864206587925</v>
      </c>
      <c r="G68" s="20">
        <v>0.1394615215318025</v>
      </c>
      <c r="H68" s="21">
        <v>4.3577140341867798E-2</v>
      </c>
      <c r="I68" s="2">
        <v>0.35191408217186532</v>
      </c>
      <c r="J68" s="2"/>
    </row>
    <row r="69" spans="1:10" x14ac:dyDescent="0.3">
      <c r="A69" t="s">
        <v>129</v>
      </c>
      <c r="B69" t="s">
        <v>169</v>
      </c>
      <c r="C69" s="21">
        <v>0.3955853999069211</v>
      </c>
      <c r="D69" s="21">
        <v>0.33903330895552158</v>
      </c>
      <c r="E69" s="21">
        <v>2.1926733594840767E-2</v>
      </c>
      <c r="F69" s="20">
        <v>0.27241539791237285</v>
      </c>
      <c r="G69" s="20">
        <v>0.27869157635795494</v>
      </c>
      <c r="H69" s="21">
        <v>7.4303570241340336E-2</v>
      </c>
      <c r="I69" s="2">
        <v>0.35233167193560194</v>
      </c>
      <c r="J69" s="2"/>
    </row>
    <row r="70" spans="1:10" x14ac:dyDescent="0.3">
      <c r="A70" t="s">
        <v>129</v>
      </c>
      <c r="B70" t="s">
        <v>216</v>
      </c>
      <c r="C70" s="20">
        <v>0.85404298874104401</v>
      </c>
      <c r="D70" s="20">
        <v>0.7773797338792221</v>
      </c>
      <c r="E70" s="20">
        <v>6.5711361310133054E-2</v>
      </c>
      <c r="F70" s="21">
        <v>0.12282497441146366</v>
      </c>
      <c r="G70" s="21">
        <v>6.1719549641760491E-2</v>
      </c>
      <c r="H70" s="21">
        <v>9.2118730808597748E-4</v>
      </c>
      <c r="I70" s="2">
        <v>0.35413937150297642</v>
      </c>
      <c r="J70" s="2"/>
    </row>
    <row r="71" spans="1:10" x14ac:dyDescent="0.3">
      <c r="A71" t="s">
        <v>129</v>
      </c>
      <c r="B71" t="s">
        <v>140</v>
      </c>
      <c r="C71" s="20">
        <v>0.8648310387984981</v>
      </c>
      <c r="D71" s="20">
        <v>0.7646205484127887</v>
      </c>
      <c r="E71" s="21">
        <v>4.3776311298213674E-2</v>
      </c>
      <c r="F71" s="21">
        <v>9.9015815223574929E-2</v>
      </c>
      <c r="G71" s="21">
        <v>5.0403913983388324E-2</v>
      </c>
      <c r="H71" s="21">
        <v>1.0240072818295596E-3</v>
      </c>
      <c r="I71" s="2">
        <v>0.35775131007500133</v>
      </c>
      <c r="J71" s="2"/>
    </row>
    <row r="72" spans="1:10" x14ac:dyDescent="0.3">
      <c r="A72" t="s">
        <v>129</v>
      </c>
      <c r="B72" t="s">
        <v>155</v>
      </c>
      <c r="C72" s="21">
        <v>0.38177822685284879</v>
      </c>
      <c r="D72" s="21">
        <v>0.3090556724255023</v>
      </c>
      <c r="E72" s="21">
        <v>3.9538851435291782E-2</v>
      </c>
      <c r="F72" s="20">
        <v>0.22406453429626808</v>
      </c>
      <c r="G72" s="20">
        <v>0.23976191659350793</v>
      </c>
      <c r="H72" s="20">
        <v>0.10605533561919907</v>
      </c>
      <c r="I72" s="2">
        <v>0.35919275610068441</v>
      </c>
      <c r="J72" s="2"/>
    </row>
    <row r="73" spans="1:10" x14ac:dyDescent="0.3">
      <c r="A73" t="s">
        <v>129</v>
      </c>
      <c r="B73" t="s">
        <v>202</v>
      </c>
      <c r="C73" s="20">
        <v>0.87255835205422072</v>
      </c>
      <c r="D73" s="20">
        <v>0.76563352752287761</v>
      </c>
      <c r="E73" s="20">
        <v>6.883575118354085E-2</v>
      </c>
      <c r="F73" s="21">
        <v>0.11268705022274683</v>
      </c>
      <c r="G73" s="20">
        <v>0.19585855893589207</v>
      </c>
      <c r="H73" s="21">
        <v>1.0179085913008161E-2</v>
      </c>
      <c r="I73" s="2">
        <v>0.36025152521508674</v>
      </c>
      <c r="J73" s="2"/>
    </row>
    <row r="74" spans="1:10" x14ac:dyDescent="0.3">
      <c r="A74" t="s">
        <v>129</v>
      </c>
      <c r="B74" t="s">
        <v>220</v>
      </c>
      <c r="C74" s="21">
        <v>0.36766496225955686</v>
      </c>
      <c r="D74" s="21">
        <v>0.33146660173687198</v>
      </c>
      <c r="E74" s="21">
        <v>4.2894245596948301E-2</v>
      </c>
      <c r="F74" s="20">
        <v>0.31576170765359957</v>
      </c>
      <c r="G74" s="20">
        <v>0.20696372047723399</v>
      </c>
      <c r="H74" s="20">
        <v>8.13651489327165E-2</v>
      </c>
      <c r="I74" s="2">
        <v>0.36582234172946021</v>
      </c>
      <c r="J74" s="2"/>
    </row>
    <row r="75" spans="1:10" x14ac:dyDescent="0.3">
      <c r="A75" t="s">
        <v>129</v>
      </c>
      <c r="B75" t="s">
        <v>176</v>
      </c>
      <c r="C75" s="20">
        <v>0.88608214817686548</v>
      </c>
      <c r="D75" s="20">
        <v>0.76402293456303949</v>
      </c>
      <c r="E75" s="20">
        <v>9.255442877838764E-2</v>
      </c>
      <c r="F75" s="21">
        <v>9.9900018363973969E-2</v>
      </c>
      <c r="G75" s="21">
        <v>4.0686404537942013E-2</v>
      </c>
      <c r="H75" s="21">
        <v>7.0538064437144193E-2</v>
      </c>
      <c r="I75" s="2">
        <v>0.37635159513753369</v>
      </c>
      <c r="J75" s="2"/>
    </row>
    <row r="76" spans="1:10" x14ac:dyDescent="0.3">
      <c r="A76" t="s">
        <v>129</v>
      </c>
      <c r="B76" t="s">
        <v>226</v>
      </c>
      <c r="C76" s="21">
        <v>0.3633955377641726</v>
      </c>
      <c r="D76" s="21">
        <v>0.29151704244422205</v>
      </c>
      <c r="E76" s="21">
        <v>1.6600930123035262E-2</v>
      </c>
      <c r="F76" s="20">
        <v>0.29881674221463472</v>
      </c>
      <c r="G76" s="20">
        <v>0.17478071466415493</v>
      </c>
      <c r="H76" s="21">
        <v>5.3982457173132395E-2</v>
      </c>
      <c r="I76" s="2">
        <v>0.37744496282470097</v>
      </c>
      <c r="J76" s="2"/>
    </row>
    <row r="77" spans="1:10" x14ac:dyDescent="0.3">
      <c r="A77" t="s">
        <v>129</v>
      </c>
      <c r="B77" t="s">
        <v>143</v>
      </c>
      <c r="C77" s="21">
        <v>0.38833322145398402</v>
      </c>
      <c r="D77" s="21">
        <v>0.24776800698127141</v>
      </c>
      <c r="E77" s="21">
        <v>3.0475934751963484E-2</v>
      </c>
      <c r="F77" s="20">
        <v>0.28287574679465666</v>
      </c>
      <c r="G77" s="21">
        <v>0.11277438410418204</v>
      </c>
      <c r="H77" s="21">
        <v>4.2760287306169029E-2</v>
      </c>
      <c r="I77" s="2">
        <v>0.3787896861801508</v>
      </c>
      <c r="J77" s="2"/>
    </row>
    <row r="78" spans="1:10" x14ac:dyDescent="0.3">
      <c r="A78" t="s">
        <v>129</v>
      </c>
      <c r="B78" t="s">
        <v>196</v>
      </c>
      <c r="C78" s="20">
        <v>0.88032998015942077</v>
      </c>
      <c r="D78" s="20">
        <v>0.78890667966166594</v>
      </c>
      <c r="E78" s="20">
        <v>5.6754498938354971E-2</v>
      </c>
      <c r="F78" s="21">
        <v>0.1089665494796199</v>
      </c>
      <c r="G78" s="21">
        <v>6.4046781997284974E-2</v>
      </c>
      <c r="H78" s="21">
        <v>9.8680775522990705E-3</v>
      </c>
      <c r="I78" s="2">
        <v>0.37983785186474217</v>
      </c>
      <c r="J78" s="2"/>
    </row>
    <row r="79" spans="1:10" x14ac:dyDescent="0.3">
      <c r="A79" t="s">
        <v>129</v>
      </c>
      <c r="B79" t="s">
        <v>144</v>
      </c>
      <c r="C79" s="20">
        <v>0.87229357798165141</v>
      </c>
      <c r="D79" s="20">
        <v>0.78085070892410346</v>
      </c>
      <c r="E79" s="20">
        <v>0.15022518765638032</v>
      </c>
      <c r="F79" s="21">
        <v>0.11216013344453711</v>
      </c>
      <c r="G79" s="21">
        <v>7.7898248540450382E-2</v>
      </c>
      <c r="H79" s="21">
        <v>1.1909924937447873E-2</v>
      </c>
      <c r="I79" s="2">
        <v>0.38155919582586351</v>
      </c>
      <c r="J79" s="2"/>
    </row>
    <row r="80" spans="1:10" x14ac:dyDescent="0.3">
      <c r="A80" t="s">
        <v>129</v>
      </c>
      <c r="B80" t="s">
        <v>131</v>
      </c>
      <c r="C80" s="20">
        <v>0.88388299582127938</v>
      </c>
      <c r="D80" s="20">
        <v>0.7833879781420765</v>
      </c>
      <c r="E80" s="20">
        <v>6.6853101896496306E-2</v>
      </c>
      <c r="F80" s="21">
        <v>8.8781742205078756E-2</v>
      </c>
      <c r="G80" s="21">
        <v>6.0186435229829638E-2</v>
      </c>
      <c r="H80" s="21">
        <v>4.8858887817422054E-3</v>
      </c>
      <c r="I80" s="2">
        <v>0.3842284997002206</v>
      </c>
      <c r="J80" s="2"/>
    </row>
    <row r="81" spans="1:10" x14ac:dyDescent="0.3">
      <c r="A81" t="s">
        <v>129</v>
      </c>
      <c r="B81" t="s">
        <v>130</v>
      </c>
      <c r="C81" s="20">
        <v>0.87692035398230084</v>
      </c>
      <c r="D81" s="20">
        <v>0.784283185840708</v>
      </c>
      <c r="E81" s="21">
        <v>3.6247787610619468E-2</v>
      </c>
      <c r="F81" s="21">
        <v>5.8336283185840707E-2</v>
      </c>
      <c r="G81" s="21">
        <v>5.8017699115044251E-2</v>
      </c>
      <c r="H81" s="21">
        <v>1.7345132743362831E-3</v>
      </c>
      <c r="I81" s="2">
        <v>0.38940151425404607</v>
      </c>
      <c r="J81" s="2"/>
    </row>
    <row r="82" spans="1:10" x14ac:dyDescent="0.3">
      <c r="A82" t="s">
        <v>129</v>
      </c>
      <c r="B82" t="s">
        <v>224</v>
      </c>
      <c r="C82" s="20">
        <v>0.86968396410456494</v>
      </c>
      <c r="D82" s="20">
        <v>0.79223566133437373</v>
      </c>
      <c r="E82" s="20">
        <v>5.2087397580959816E-2</v>
      </c>
      <c r="F82" s="21">
        <v>0.12777994537651191</v>
      </c>
      <c r="G82" s="21">
        <v>4.8575887631681622E-2</v>
      </c>
      <c r="H82" s="20">
        <v>0.17362465860319937</v>
      </c>
      <c r="I82" s="2">
        <v>0.39923420816498134</v>
      </c>
      <c r="J82" s="2"/>
    </row>
    <row r="83" spans="1:10" x14ac:dyDescent="0.3">
      <c r="A83" t="s">
        <v>129</v>
      </c>
      <c r="B83" t="s">
        <v>214</v>
      </c>
      <c r="C83" s="21">
        <v>0.3906181158481275</v>
      </c>
      <c r="D83" s="21">
        <v>0.26455876635998443</v>
      </c>
      <c r="E83" s="21">
        <v>3.6931450045354412E-2</v>
      </c>
      <c r="F83" s="20">
        <v>0.24211481145522873</v>
      </c>
      <c r="G83" s="20">
        <v>0.22047427756900351</v>
      </c>
      <c r="H83" s="20">
        <v>0.20992613709990929</v>
      </c>
      <c r="I83" s="2">
        <v>0.40932207595435482</v>
      </c>
      <c r="J83" s="2"/>
    </row>
    <row r="84" spans="1:10" x14ac:dyDescent="0.3">
      <c r="A84" t="s">
        <v>129</v>
      </c>
      <c r="B84" t="s">
        <v>207</v>
      </c>
      <c r="C84" s="21">
        <v>0.32588330234026874</v>
      </c>
      <c r="D84" s="21">
        <v>0.25018420406301534</v>
      </c>
      <c r="E84" s="20">
        <v>5.191045928213045E-2</v>
      </c>
      <c r="F84" s="20">
        <v>0.2538858285674187</v>
      </c>
      <c r="G84" s="21">
        <v>0.12815339812638152</v>
      </c>
      <c r="H84" s="21">
        <v>2.0051928002526226E-2</v>
      </c>
      <c r="I84" s="2">
        <v>0.41636696036757609</v>
      </c>
      <c r="J84" s="2"/>
    </row>
    <row r="85" spans="1:10" x14ac:dyDescent="0.3">
      <c r="A85" t="s">
        <v>129</v>
      </c>
      <c r="B85" t="s">
        <v>133</v>
      </c>
      <c r="C85" s="20">
        <v>0.88944294710423433</v>
      </c>
      <c r="D85" s="20">
        <v>0.83077317793736238</v>
      </c>
      <c r="E85" s="20">
        <v>6.0105014212736341E-2</v>
      </c>
      <c r="F85" s="21">
        <v>9.3275686440871711E-2</v>
      </c>
      <c r="G85" s="21">
        <v>7.0807115767119427E-2</v>
      </c>
      <c r="H85" s="21">
        <v>1.6283045564584758E-3</v>
      </c>
      <c r="I85" s="2">
        <v>0.41990410166040332</v>
      </c>
      <c r="J85" s="2"/>
    </row>
    <row r="86" spans="1:10" x14ac:dyDescent="0.3">
      <c r="A86" t="s">
        <v>129</v>
      </c>
      <c r="B86" t="s">
        <v>164</v>
      </c>
      <c r="C86" s="21">
        <v>0.32361650266317593</v>
      </c>
      <c r="D86" s="21">
        <v>0.27787307032590053</v>
      </c>
      <c r="E86" s="21">
        <v>3.1759501670127289E-2</v>
      </c>
      <c r="F86" s="20">
        <v>0.30217567933556017</v>
      </c>
      <c r="G86" s="20">
        <v>0.21069784237609462</v>
      </c>
      <c r="H86" s="21">
        <v>6.2110679786945927E-2</v>
      </c>
      <c r="I86" s="2">
        <v>0.42200031533371241</v>
      </c>
      <c r="J86" s="2"/>
    </row>
    <row r="87" spans="1:10" x14ac:dyDescent="0.3">
      <c r="A87" t="s">
        <v>129</v>
      </c>
      <c r="B87" t="s">
        <v>186</v>
      </c>
      <c r="C87" s="21">
        <v>0.33604546569629568</v>
      </c>
      <c r="D87" s="21">
        <v>0.23513778722708317</v>
      </c>
      <c r="E87" s="21">
        <v>1.3492517785591627E-2</v>
      </c>
      <c r="F87" s="21">
        <v>0.10458745604710115</v>
      </c>
      <c r="G87" s="21">
        <v>0.12494889197808488</v>
      </c>
      <c r="H87" s="20">
        <v>0.16007032463815521</v>
      </c>
      <c r="I87" s="2">
        <v>0.44009963760078052</v>
      </c>
      <c r="J87" s="2"/>
    </row>
    <row r="88" spans="1:10" x14ac:dyDescent="0.3">
      <c r="A88" t="s">
        <v>129</v>
      </c>
      <c r="B88" t="s">
        <v>197</v>
      </c>
      <c r="C88" s="20">
        <v>0.91828335928627458</v>
      </c>
      <c r="D88" s="20">
        <v>0.83678917235484895</v>
      </c>
      <c r="E88" s="20">
        <v>7.1401810071302294E-2</v>
      </c>
      <c r="F88" s="21">
        <v>9.6053201578251049E-2</v>
      </c>
      <c r="G88" s="21">
        <v>5.279179496786128E-2</v>
      </c>
      <c r="H88" s="21">
        <v>9.0971888866773609E-3</v>
      </c>
      <c r="I88" s="2">
        <v>0.44387828037783161</v>
      </c>
      <c r="J88" s="2"/>
    </row>
    <row r="89" spans="1:10" x14ac:dyDescent="0.3">
      <c r="A89" t="s">
        <v>129</v>
      </c>
      <c r="B89" t="s">
        <v>135</v>
      </c>
      <c r="C89" s="20">
        <v>0.91102871382733408</v>
      </c>
      <c r="D89" s="20">
        <v>0.84167867977120847</v>
      </c>
      <c r="E89" s="20">
        <v>0.18801169670626661</v>
      </c>
      <c r="F89" s="21">
        <v>0.10976603852035025</v>
      </c>
      <c r="G89" s="21">
        <v>5.5696126355064518E-2</v>
      </c>
      <c r="H89" s="21">
        <v>1.3677158871142016E-6</v>
      </c>
      <c r="I89" s="2">
        <v>0.46329441847955005</v>
      </c>
      <c r="J89" s="2"/>
    </row>
    <row r="90" spans="1:10" x14ac:dyDescent="0.3">
      <c r="A90" t="s">
        <v>129</v>
      </c>
      <c r="B90" t="s">
        <v>141</v>
      </c>
      <c r="C90" s="20">
        <v>0.90790714117369786</v>
      </c>
      <c r="D90" s="20">
        <v>0.83164034880980442</v>
      </c>
      <c r="E90" s="20">
        <v>0.19289417864718358</v>
      </c>
      <c r="F90" s="21">
        <v>6.5130803676643881E-2</v>
      </c>
      <c r="G90" s="21">
        <v>5.892057506481263E-2</v>
      </c>
      <c r="H90" s="21">
        <v>3.7709168041480086E-4</v>
      </c>
      <c r="I90" s="2">
        <v>0.46510650278061139</v>
      </c>
      <c r="J90" s="2"/>
    </row>
    <row r="91" spans="1:10" x14ac:dyDescent="0.3">
      <c r="A91" t="s">
        <v>129</v>
      </c>
      <c r="B91" t="s">
        <v>193</v>
      </c>
      <c r="C91" s="20">
        <v>0.94358688733290896</v>
      </c>
      <c r="D91" s="20">
        <v>0.84559197963080845</v>
      </c>
      <c r="E91" s="21">
        <v>3.0315085932527054E-2</v>
      </c>
      <c r="F91" s="21">
        <v>8.1651814131126668E-2</v>
      </c>
      <c r="G91" s="21">
        <v>3.4468491406747293E-2</v>
      </c>
      <c r="H91" s="21">
        <v>1.7504774029280712E-4</v>
      </c>
      <c r="I91" s="2">
        <v>0.47216576691387396</v>
      </c>
      <c r="J91" s="2"/>
    </row>
    <row r="92" spans="1:10" x14ac:dyDescent="0.3">
      <c r="A92" t="s">
        <v>129</v>
      </c>
      <c r="B92" t="s">
        <v>167</v>
      </c>
      <c r="C92" s="21">
        <v>0.4536618227312097</v>
      </c>
      <c r="D92" s="21">
        <v>0.28707535367144643</v>
      </c>
      <c r="E92" s="21">
        <v>2.70907516119719E-2</v>
      </c>
      <c r="F92" s="20">
        <v>0.33639688191704359</v>
      </c>
      <c r="G92" s="21">
        <v>0.10946973342315465</v>
      </c>
      <c r="H92" s="20">
        <v>0.37378500625541333</v>
      </c>
      <c r="I92" s="2">
        <v>0.47294619611944283</v>
      </c>
      <c r="J92" s="2"/>
    </row>
    <row r="93" spans="1:10" x14ac:dyDescent="0.3">
      <c r="A93" t="s">
        <v>129</v>
      </c>
      <c r="B93" t="s">
        <v>165</v>
      </c>
      <c r="C93" s="21">
        <v>0.33869846000993542</v>
      </c>
      <c r="D93" s="21">
        <v>0.23219076005961251</v>
      </c>
      <c r="E93" s="21">
        <v>1.9374068554396422E-2</v>
      </c>
      <c r="F93" s="20">
        <v>0.3347242921013413</v>
      </c>
      <c r="G93" s="20">
        <v>0.18668653750620964</v>
      </c>
      <c r="H93" s="20">
        <v>0.22334823646299057</v>
      </c>
      <c r="I93" s="2">
        <v>0.48186686361779879</v>
      </c>
      <c r="J93" s="2"/>
    </row>
    <row r="94" spans="1:10" x14ac:dyDescent="0.3">
      <c r="A94" t="s">
        <v>129</v>
      </c>
      <c r="B94" t="s">
        <v>187</v>
      </c>
      <c r="C94" s="21">
        <v>0.25629351792142491</v>
      </c>
      <c r="D94" s="21">
        <v>0.20188846351637049</v>
      </c>
      <c r="E94" s="21">
        <v>1.0827952688417805E-2</v>
      </c>
      <c r="F94" s="20">
        <v>0.20473932101839079</v>
      </c>
      <c r="G94" s="20">
        <v>0.27460879786461184</v>
      </c>
      <c r="H94" s="21">
        <v>7.143469352771678E-2</v>
      </c>
      <c r="I94" s="2">
        <v>0.5201231767444332</v>
      </c>
      <c r="J94" s="2"/>
    </row>
    <row r="95" spans="1:10" x14ac:dyDescent="0.3">
      <c r="A95" t="s">
        <v>129</v>
      </c>
      <c r="B95" t="s">
        <v>225</v>
      </c>
      <c r="C95" s="21">
        <v>0.2460138445982733</v>
      </c>
      <c r="D95" s="21">
        <v>0.17437971533017033</v>
      </c>
      <c r="E95" s="21">
        <v>9.4112156801742248E-3</v>
      </c>
      <c r="F95" s="20">
        <v>0.2693474371937466</v>
      </c>
      <c r="G95" s="20">
        <v>0.14435715952399472</v>
      </c>
      <c r="H95" s="21">
        <v>3.1578128645873844E-2</v>
      </c>
      <c r="I95" s="2">
        <v>0.52831736816062214</v>
      </c>
      <c r="J95" s="2"/>
    </row>
    <row r="96" spans="1:10" x14ac:dyDescent="0.3">
      <c r="A96" t="s">
        <v>129</v>
      </c>
      <c r="B96" t="s">
        <v>156</v>
      </c>
      <c r="C96" s="21">
        <v>0.34410145760996935</v>
      </c>
      <c r="D96" s="21">
        <v>0.26973783775603299</v>
      </c>
      <c r="E96" s="21">
        <v>1.5998685513406465E-2</v>
      </c>
      <c r="F96" s="20">
        <v>0.3992839507240486</v>
      </c>
      <c r="G96" s="20">
        <v>0.30574352809931293</v>
      </c>
      <c r="H96" s="20">
        <v>0.28077260679122579</v>
      </c>
      <c r="I96" s="2">
        <v>0.53576166148789839</v>
      </c>
      <c r="J96" s="2"/>
    </row>
    <row r="97" spans="1:10" x14ac:dyDescent="0.3">
      <c r="A97" t="s">
        <v>129</v>
      </c>
      <c r="B97" t="s">
        <v>154</v>
      </c>
      <c r="C97" s="21">
        <v>0.24690172805027055</v>
      </c>
      <c r="D97" s="21">
        <v>0.20675510560307209</v>
      </c>
      <c r="E97" s="21">
        <v>1.7629603770291498E-2</v>
      </c>
      <c r="F97" s="20">
        <v>0.20911153779019026</v>
      </c>
      <c r="G97" s="20">
        <v>0.37598184674463259</v>
      </c>
      <c r="H97" s="21">
        <v>7.0082038750218192E-2</v>
      </c>
      <c r="I97" s="2">
        <v>0.5616911340933165</v>
      </c>
      <c r="J97" s="2"/>
    </row>
    <row r="98" spans="1:10" x14ac:dyDescent="0.3">
      <c r="A98" t="s">
        <v>129</v>
      </c>
      <c r="B98" t="s">
        <v>168</v>
      </c>
      <c r="C98" s="21">
        <v>0.35942705441421435</v>
      </c>
      <c r="D98" s="21">
        <v>0.27890321349250419</v>
      </c>
      <c r="E98" s="21">
        <v>3.4685591338145472E-2</v>
      </c>
      <c r="F98" s="20">
        <v>0.3120705510827318</v>
      </c>
      <c r="G98" s="20">
        <v>0.29927817878956137</v>
      </c>
      <c r="H98" s="20">
        <v>0.42877437881732372</v>
      </c>
      <c r="I98" s="2">
        <v>0.57989997589733233</v>
      </c>
      <c r="J98" s="2"/>
    </row>
    <row r="99" spans="1:10" x14ac:dyDescent="0.3">
      <c r="A99" t="s">
        <v>129</v>
      </c>
      <c r="B99" t="s">
        <v>204</v>
      </c>
      <c r="C99" s="20">
        <v>0.72430396892140303</v>
      </c>
      <c r="D99" s="20">
        <v>0.62787547723061121</v>
      </c>
      <c r="E99" s="20">
        <v>8.9016067694185408E-2</v>
      </c>
      <c r="F99" s="20">
        <v>0.1996591475712404</v>
      </c>
      <c r="G99" s="21">
        <v>0.12246128199212616</v>
      </c>
      <c r="H99" s="20">
        <v>0.61074354947941867</v>
      </c>
      <c r="I99" s="2">
        <v>0.59577851759437495</v>
      </c>
      <c r="J99" s="2"/>
    </row>
    <row r="100" spans="1:10" x14ac:dyDescent="0.3">
      <c r="A100" t="s">
        <v>129</v>
      </c>
      <c r="B100" t="s">
        <v>151</v>
      </c>
      <c r="C100" s="21">
        <v>0.17267374676718208</v>
      </c>
      <c r="D100" s="21">
        <v>0.13167886424916084</v>
      </c>
      <c r="E100" s="2">
        <v>1.2821218290871073E-2</v>
      </c>
      <c r="F100" s="20">
        <v>0.26638419633522259</v>
      </c>
      <c r="G100" s="20">
        <v>0.29477796731414735</v>
      </c>
      <c r="H100" s="21">
        <v>4.4571617234358662E-3</v>
      </c>
      <c r="I100" s="2">
        <v>0.63433757881630248</v>
      </c>
      <c r="J100" s="2"/>
    </row>
    <row r="101" spans="1:10" x14ac:dyDescent="0.3">
      <c r="A101" t="s">
        <v>129</v>
      </c>
      <c r="B101" t="s">
        <v>166</v>
      </c>
      <c r="C101" s="20">
        <v>0.70236754461980688</v>
      </c>
      <c r="D101" s="21">
        <v>0.50083487576505115</v>
      </c>
      <c r="E101" s="2">
        <v>4.3407500898284053E-2</v>
      </c>
      <c r="F101" s="20">
        <v>0.28333237717664039</v>
      </c>
      <c r="G101" s="21">
        <v>0.13544613768052491</v>
      </c>
      <c r="H101" s="20">
        <v>0.74224229815783838</v>
      </c>
      <c r="I101" s="2">
        <v>0.7168680294375338</v>
      </c>
      <c r="J101" s="2"/>
    </row>
  </sheetData>
  <autoFilter ref="A1:S101" xr:uid="{B4CEFD9A-C022-483B-A894-91B699A68528}"/>
  <sortState xmlns:xlrd2="http://schemas.microsoft.com/office/spreadsheetml/2017/richdata2" ref="A2:I101">
    <sortCondition ref="I2:I101"/>
    <sortCondition descending="1" ref="D2:D101"/>
    <sortCondition descending="1" ref="E2:E101"/>
  </sortState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EFC4-C5E3-42BB-A974-B7C4F6F74212}">
  <dimension ref="B1:I15"/>
  <sheetViews>
    <sheetView workbookViewId="0">
      <selection activeCell="J17" sqref="J17"/>
    </sheetView>
  </sheetViews>
  <sheetFormatPr defaultRowHeight="14.4" x14ac:dyDescent="0.3"/>
  <cols>
    <col min="2" max="2" width="22.44140625" customWidth="1"/>
    <col min="9" max="9" width="12.5546875" customWidth="1"/>
  </cols>
  <sheetData>
    <row r="1" spans="2:9" ht="15" thickBot="1" x14ac:dyDescent="0.35">
      <c r="B1" s="24" t="s">
        <v>249</v>
      </c>
      <c r="C1" s="24" t="s">
        <v>230</v>
      </c>
      <c r="D1" s="24" t="s">
        <v>231</v>
      </c>
      <c r="E1" s="24" t="s">
        <v>232</v>
      </c>
      <c r="F1" s="24" t="s">
        <v>233</v>
      </c>
      <c r="G1" s="24" t="s">
        <v>242</v>
      </c>
      <c r="H1" s="24" t="s">
        <v>27</v>
      </c>
      <c r="I1" s="24" t="s">
        <v>250</v>
      </c>
    </row>
    <row r="2" spans="2:9" ht="15" thickTop="1" x14ac:dyDescent="0.3">
      <c r="B2" s="23" t="s">
        <v>251</v>
      </c>
      <c r="C2" s="22">
        <v>0.94358688733290896</v>
      </c>
      <c r="D2" s="22">
        <v>0.84559197963080845</v>
      </c>
      <c r="E2" s="3">
        <v>3.0315085932527054E-2</v>
      </c>
      <c r="F2" s="3">
        <v>8.1651814131126668E-2</v>
      </c>
      <c r="G2" s="3">
        <v>3.4468491406747293E-2</v>
      </c>
      <c r="H2" s="3">
        <v>1.7504774029280712E-4</v>
      </c>
      <c r="I2" s="33" t="s">
        <v>252</v>
      </c>
    </row>
    <row r="3" spans="2:9" x14ac:dyDescent="0.3">
      <c r="B3" s="23" t="s">
        <v>253</v>
      </c>
      <c r="C3" s="22">
        <v>0.88608214817686548</v>
      </c>
      <c r="D3" s="22">
        <v>0.76402293456303949</v>
      </c>
      <c r="E3" s="22">
        <v>9.255442877838764E-2</v>
      </c>
      <c r="F3" s="3">
        <v>9.9900018363973969E-2</v>
      </c>
      <c r="G3" s="3">
        <v>4.0686404537942013E-2</v>
      </c>
      <c r="H3" s="3">
        <v>7.0538064437144193E-2</v>
      </c>
      <c r="I3" s="33"/>
    </row>
    <row r="4" spans="2:9" x14ac:dyDescent="0.3">
      <c r="B4" s="23" t="s">
        <v>254</v>
      </c>
      <c r="C4" s="22">
        <v>0.91828335928627458</v>
      </c>
      <c r="D4" s="22">
        <v>0.83678917235484895</v>
      </c>
      <c r="E4" s="22">
        <v>7.1401810071302294E-2</v>
      </c>
      <c r="F4" s="3">
        <v>9.6053201578251049E-2</v>
      </c>
      <c r="G4" s="3">
        <v>5.279179496786128E-2</v>
      </c>
      <c r="H4" s="3">
        <v>9.0971888866773609E-3</v>
      </c>
      <c r="I4" s="33"/>
    </row>
    <row r="5" spans="2:9" x14ac:dyDescent="0.3">
      <c r="B5" s="23" t="s">
        <v>255</v>
      </c>
      <c r="C5" s="22">
        <v>0.8648310387984981</v>
      </c>
      <c r="D5" s="22">
        <v>0.7646205484127887</v>
      </c>
      <c r="E5" s="3">
        <v>4.3776311298213674E-2</v>
      </c>
      <c r="F5" s="3">
        <v>9.9015815223574929E-2</v>
      </c>
      <c r="G5" s="3">
        <v>5.0403913983388324E-2</v>
      </c>
      <c r="H5" s="3">
        <v>1.0240072818295596E-3</v>
      </c>
      <c r="I5" s="33"/>
    </row>
    <row r="6" spans="2:9" x14ac:dyDescent="0.3">
      <c r="B6" s="23" t="s">
        <v>256</v>
      </c>
      <c r="C6" s="22">
        <v>0.81780805545595792</v>
      </c>
      <c r="D6" s="22">
        <v>0.70768495279072552</v>
      </c>
      <c r="E6" s="22">
        <v>0.11401936177841521</v>
      </c>
      <c r="F6" s="3">
        <v>0.10371698338711605</v>
      </c>
      <c r="G6" s="3">
        <v>4.8619576909286484E-2</v>
      </c>
      <c r="H6" s="3">
        <v>8.5813314210589214E-3</v>
      </c>
      <c r="I6" s="33"/>
    </row>
    <row r="7" spans="2:9" x14ac:dyDescent="0.3">
      <c r="B7" s="23" t="s">
        <v>257</v>
      </c>
      <c r="C7" s="22">
        <v>0.84048343738197329</v>
      </c>
      <c r="D7" s="22">
        <v>0.76551287463064588</v>
      </c>
      <c r="E7" s="22">
        <v>5.0987536379996E-2</v>
      </c>
      <c r="F7" s="3">
        <v>0.12997933838395059</v>
      </c>
      <c r="G7" s="3">
        <v>5.4953233653995688E-2</v>
      </c>
      <c r="H7" s="3">
        <v>1.2885739041567617E-3</v>
      </c>
      <c r="I7" s="33"/>
    </row>
    <row r="8" spans="2:9" x14ac:dyDescent="0.3">
      <c r="B8" s="23" t="s">
        <v>258</v>
      </c>
      <c r="C8" s="22">
        <v>0.87692035398230084</v>
      </c>
      <c r="D8" s="22">
        <v>0.784283185840708</v>
      </c>
      <c r="E8" s="3">
        <v>3.6247787610619468E-2</v>
      </c>
      <c r="F8" s="3">
        <v>5.8336283185840707E-2</v>
      </c>
      <c r="G8" s="3">
        <v>5.8017699115044251E-2</v>
      </c>
      <c r="H8" s="3">
        <v>1.7345132743362831E-3</v>
      </c>
      <c r="I8" s="33"/>
    </row>
    <row r="9" spans="2:9" x14ac:dyDescent="0.3">
      <c r="B9" s="23" t="s">
        <v>259</v>
      </c>
      <c r="C9" s="3">
        <v>0.36766496225955686</v>
      </c>
      <c r="D9" s="3">
        <v>0.33146660173687198</v>
      </c>
      <c r="E9" s="3">
        <v>4.2894245596948301E-2</v>
      </c>
      <c r="F9" s="22">
        <v>0.31576170765359957</v>
      </c>
      <c r="G9" s="22">
        <v>0.20696372047723399</v>
      </c>
      <c r="H9" s="22">
        <v>8.13651489327165E-2</v>
      </c>
      <c r="I9" s="33" t="s">
        <v>260</v>
      </c>
    </row>
    <row r="10" spans="2:9" x14ac:dyDescent="0.3">
      <c r="B10" s="23" t="s">
        <v>261</v>
      </c>
      <c r="C10" s="3">
        <v>0.38177822685284879</v>
      </c>
      <c r="D10" s="3">
        <v>0.3090556724255023</v>
      </c>
      <c r="E10" s="3">
        <v>3.9538851435291782E-2</v>
      </c>
      <c r="F10" s="22">
        <v>0.22406453429626808</v>
      </c>
      <c r="G10" s="22">
        <v>0.23976191659350793</v>
      </c>
      <c r="H10" s="22">
        <v>0.10605533561919907</v>
      </c>
      <c r="I10" s="33"/>
    </row>
    <row r="11" spans="2:9" x14ac:dyDescent="0.3">
      <c r="B11" s="23" t="s">
        <v>262</v>
      </c>
      <c r="C11" s="3">
        <v>0.35942705441421435</v>
      </c>
      <c r="D11" s="3">
        <v>0.27890321349250419</v>
      </c>
      <c r="E11" s="3">
        <v>3.4685591338145472E-2</v>
      </c>
      <c r="F11" s="22">
        <v>0.3120705510827318</v>
      </c>
      <c r="G11" s="22">
        <v>0.29927817878956137</v>
      </c>
      <c r="H11" s="22">
        <v>0.42877437881732372</v>
      </c>
      <c r="I11" s="33"/>
    </row>
    <row r="12" spans="2:9" x14ac:dyDescent="0.3">
      <c r="B12" s="23" t="s">
        <v>263</v>
      </c>
      <c r="C12" s="3">
        <v>0.34410145760996935</v>
      </c>
      <c r="D12" s="3">
        <v>0.26973783775603299</v>
      </c>
      <c r="E12" s="3">
        <v>1.5998685513406465E-2</v>
      </c>
      <c r="F12" s="22">
        <v>0.3992839507240486</v>
      </c>
      <c r="G12" s="22">
        <v>0.30574352809931293</v>
      </c>
      <c r="H12" s="22">
        <v>0.28077260679122579</v>
      </c>
      <c r="I12" s="33"/>
    </row>
    <row r="13" spans="2:9" x14ac:dyDescent="0.3">
      <c r="B13" s="23" t="s">
        <v>264</v>
      </c>
      <c r="C13" s="3">
        <v>0.25629351792142491</v>
      </c>
      <c r="D13" s="3">
        <v>0.20188846351637049</v>
      </c>
      <c r="E13" s="3">
        <v>1.0827952688417805E-2</v>
      </c>
      <c r="F13" s="22">
        <v>0.20473932101839079</v>
      </c>
      <c r="G13" s="22">
        <v>0.27460879786461184</v>
      </c>
      <c r="H13" s="3">
        <v>7.143469352771678E-2</v>
      </c>
      <c r="I13" s="33"/>
    </row>
    <row r="14" spans="2:9" x14ac:dyDescent="0.3">
      <c r="B14" s="23" t="s">
        <v>265</v>
      </c>
      <c r="C14" s="3">
        <v>0.24690172805027055</v>
      </c>
      <c r="D14" s="3">
        <v>0.20675510560307209</v>
      </c>
      <c r="E14" s="3">
        <v>1.7629603770291498E-2</v>
      </c>
      <c r="F14" s="22">
        <v>0.20911153779019026</v>
      </c>
      <c r="G14" s="22">
        <v>0.37598184674463259</v>
      </c>
      <c r="H14" s="3">
        <v>7.0082038750218192E-2</v>
      </c>
      <c r="I14" s="33"/>
    </row>
    <row r="15" spans="2:9" x14ac:dyDescent="0.3">
      <c r="B15" t="s">
        <v>266</v>
      </c>
      <c r="C15" s="3">
        <v>0.17267374676718208</v>
      </c>
      <c r="D15" s="3">
        <v>0.13167886424916084</v>
      </c>
      <c r="E15" s="3">
        <v>1.2821218290871073E-2</v>
      </c>
      <c r="F15" s="22">
        <v>0.26638419633522259</v>
      </c>
      <c r="G15" s="22">
        <v>0.29477796731414735</v>
      </c>
      <c r="H15" s="3">
        <v>4.4571617234358662E-3</v>
      </c>
      <c r="I15" s="33"/>
    </row>
  </sheetData>
  <autoFilter ref="B1:H15" xr:uid="{DF16EFC4-C5E3-42BB-A974-B7C4F6F74212}"/>
  <mergeCells count="2">
    <mergeCell ref="I2:I8"/>
    <mergeCell ref="I9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8661-1B8E-4FD9-AE16-2C3C9EED9B98}">
  <dimension ref="A1:N15"/>
  <sheetViews>
    <sheetView topLeftCell="B1" workbookViewId="0">
      <selection activeCell="M16" sqref="M16"/>
    </sheetView>
  </sheetViews>
  <sheetFormatPr defaultRowHeight="14.4" x14ac:dyDescent="0.3"/>
  <sheetData>
    <row r="1" spans="1:14" ht="15" thickBot="1" x14ac:dyDescent="0.35">
      <c r="A1" s="4"/>
      <c r="B1" s="5" t="s">
        <v>230</v>
      </c>
      <c r="C1" s="5" t="s">
        <v>231</v>
      </c>
      <c r="D1" s="5" t="s">
        <v>267</v>
      </c>
      <c r="E1" s="5" t="s">
        <v>233</v>
      </c>
      <c r="F1" s="5" t="s">
        <v>242</v>
      </c>
      <c r="G1" s="5" t="s">
        <v>27</v>
      </c>
      <c r="J1" t="s">
        <v>268</v>
      </c>
      <c r="K1" s="8"/>
    </row>
    <row r="2" spans="1:14" x14ac:dyDescent="0.3">
      <c r="A2" s="6" t="s">
        <v>230</v>
      </c>
      <c r="B2" s="34">
        <v>1</v>
      </c>
      <c r="C2" s="35">
        <v>0.97</v>
      </c>
      <c r="D2" s="36">
        <v>0.6</v>
      </c>
      <c r="E2" s="36" t="s">
        <v>275</v>
      </c>
      <c r="F2" s="36">
        <v>-0.71</v>
      </c>
      <c r="G2" s="37"/>
    </row>
    <row r="3" spans="1:14" x14ac:dyDescent="0.3">
      <c r="A3" s="6" t="s">
        <v>231</v>
      </c>
      <c r="B3" s="37"/>
      <c r="C3" s="35">
        <v>1</v>
      </c>
      <c r="D3" s="36">
        <v>0.61</v>
      </c>
      <c r="E3" s="36">
        <v>-0.66</v>
      </c>
      <c r="F3" s="36">
        <v>-0.69</v>
      </c>
      <c r="G3" s="36">
        <v>-0.25</v>
      </c>
    </row>
    <row r="4" spans="1:14" x14ac:dyDescent="0.3">
      <c r="A4" s="6" t="s">
        <v>267</v>
      </c>
      <c r="B4" s="37"/>
      <c r="C4" s="37"/>
      <c r="D4" s="35">
        <v>1</v>
      </c>
      <c r="E4" s="36">
        <v>-0.51</v>
      </c>
      <c r="F4" s="36">
        <v>-0.53</v>
      </c>
      <c r="G4" s="37"/>
    </row>
    <row r="5" spans="1:14" x14ac:dyDescent="0.3">
      <c r="A5" s="6" t="s">
        <v>233</v>
      </c>
      <c r="B5" s="37"/>
      <c r="C5" s="37"/>
      <c r="D5" s="37"/>
      <c r="E5" s="35">
        <v>1</v>
      </c>
      <c r="F5" s="35">
        <v>0.63</v>
      </c>
      <c r="G5" s="36">
        <v>0.4</v>
      </c>
    </row>
    <row r="6" spans="1:14" x14ac:dyDescent="0.3">
      <c r="A6" s="6" t="s">
        <v>242</v>
      </c>
      <c r="B6" s="37"/>
      <c r="C6" s="37"/>
      <c r="D6" s="37"/>
      <c r="E6" s="37"/>
      <c r="F6" s="35" t="s">
        <v>276</v>
      </c>
      <c r="G6" s="36">
        <v>0.23</v>
      </c>
    </row>
    <row r="7" spans="1:14" x14ac:dyDescent="0.3">
      <c r="A7" s="6" t="s">
        <v>27</v>
      </c>
      <c r="B7" s="37"/>
      <c r="C7" s="37"/>
      <c r="D7" s="37"/>
      <c r="E7" s="37"/>
      <c r="F7" s="3"/>
      <c r="G7" s="35">
        <v>1</v>
      </c>
    </row>
    <row r="10" spans="1:14" x14ac:dyDescent="0.3">
      <c r="A10" s="7"/>
    </row>
    <row r="11" spans="1:14" x14ac:dyDescent="0.3">
      <c r="A11" s="7"/>
    </row>
    <row r="12" spans="1:14" x14ac:dyDescent="0.3">
      <c r="A12" s="7"/>
    </row>
    <row r="13" spans="1:14" x14ac:dyDescent="0.3">
      <c r="A13" s="7"/>
    </row>
    <row r="14" spans="1:14" x14ac:dyDescent="0.3">
      <c r="A14" s="7"/>
    </row>
    <row r="15" spans="1:14" x14ac:dyDescent="0.3">
      <c r="N15" t="s">
        <v>269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17C1-E856-4114-97B6-00F6C4769A38}">
  <dimension ref="A1:F201"/>
  <sheetViews>
    <sheetView topLeftCell="D1" zoomScaleNormal="100" workbookViewId="0">
      <selection activeCell="U21" sqref="U21"/>
    </sheetView>
  </sheetViews>
  <sheetFormatPr defaultRowHeight="14.4" x14ac:dyDescent="0.3"/>
  <cols>
    <col min="1" max="1" width="9.5546875" customWidth="1"/>
    <col min="3" max="3" width="8.6640625" style="3"/>
  </cols>
  <sheetData>
    <row r="1" spans="1:6" x14ac:dyDescent="0.3">
      <c r="A1" t="s">
        <v>129</v>
      </c>
      <c r="B1" s="2" t="s">
        <v>28</v>
      </c>
      <c r="C1" s="3" t="s">
        <v>270</v>
      </c>
    </row>
    <row r="2" spans="1:6" x14ac:dyDescent="0.3">
      <c r="A2" s="2">
        <v>8.2342024864454244E-2</v>
      </c>
      <c r="B2" s="2">
        <v>7.7629370810124443E-2</v>
      </c>
      <c r="C2" s="3">
        <v>7.7629370810124443E-2</v>
      </c>
      <c r="E2" t="s">
        <v>129</v>
      </c>
      <c r="F2" s="2" t="s">
        <v>28</v>
      </c>
    </row>
    <row r="3" spans="1:6" x14ac:dyDescent="0.3">
      <c r="A3" s="2">
        <v>8.8086736618430195E-2</v>
      </c>
      <c r="B3" s="2">
        <v>9.9232987314270812E-2</v>
      </c>
      <c r="C3" s="3">
        <v>9.9232987314270812E-2</v>
      </c>
      <c r="D3" t="s">
        <v>244</v>
      </c>
      <c r="E3" s="2">
        <f>MIN(A:A)</f>
        <v>8.2342024864454244E-2</v>
      </c>
      <c r="F3" s="2">
        <f>MIN(B:B)</f>
        <v>7.7629370810124443E-2</v>
      </c>
    </row>
    <row r="4" spans="1:6" x14ac:dyDescent="0.3">
      <c r="A4" s="2">
        <v>9.0081500041514315E-2</v>
      </c>
      <c r="B4" s="2">
        <v>0.10988442543181014</v>
      </c>
      <c r="C4" s="3">
        <v>0.10988442543181014</v>
      </c>
      <c r="D4" t="s">
        <v>245</v>
      </c>
      <c r="E4" s="2">
        <f>MAX(A:A)</f>
        <v>0.7168680294375338</v>
      </c>
      <c r="F4" s="2">
        <f>MAX(B:B)</f>
        <v>0.83048046055571567</v>
      </c>
    </row>
    <row r="5" spans="1:6" x14ac:dyDescent="0.3">
      <c r="A5" s="2">
        <v>9.1841539147425724E-2</v>
      </c>
      <c r="B5" s="2">
        <v>0.11017556954455507</v>
      </c>
      <c r="C5" s="3">
        <v>0.11017556954455507</v>
      </c>
      <c r="D5" t="s">
        <v>246</v>
      </c>
      <c r="E5" s="2">
        <f>AVERAGE(A:A)</f>
        <v>0.28816911023231545</v>
      </c>
      <c r="F5" s="2">
        <f>AVERAGE(B:B)</f>
        <v>0.43310479226307919</v>
      </c>
    </row>
    <row r="6" spans="1:6" x14ac:dyDescent="0.3">
      <c r="A6" s="2">
        <v>0.10403326060730143</v>
      </c>
      <c r="B6" s="2">
        <v>0.1269508433798158</v>
      </c>
      <c r="C6" s="3">
        <v>0.1269508433798158</v>
      </c>
      <c r="D6" t="s">
        <v>248</v>
      </c>
      <c r="E6" s="2">
        <f>MEDIAN(A:A)</f>
        <v>0.25581742662646856</v>
      </c>
      <c r="F6" s="2">
        <f>MEDIAN(B:B)</f>
        <v>0.51429042735306141</v>
      </c>
    </row>
    <row r="7" spans="1:6" x14ac:dyDescent="0.3">
      <c r="A7" s="2">
        <v>0.11642006182891475</v>
      </c>
      <c r="B7" s="2">
        <v>0.13837548661888663</v>
      </c>
      <c r="C7" s="3">
        <v>0.13837548661888663</v>
      </c>
      <c r="D7" t="s">
        <v>271</v>
      </c>
      <c r="E7" s="2">
        <f>_xlfn.STDEV.P(A:A)</f>
        <v>0.13643204667533423</v>
      </c>
      <c r="F7" s="2">
        <f>_xlfn.STDEV.P(B:B)</f>
        <v>0.17852544191976541</v>
      </c>
    </row>
    <row r="8" spans="1:6" x14ac:dyDescent="0.3">
      <c r="A8" s="2">
        <v>0.1191071770749912</v>
      </c>
      <c r="B8" s="2">
        <v>0.15287930846122891</v>
      </c>
      <c r="C8" s="3">
        <v>0.15287930846122891</v>
      </c>
    </row>
    <row r="9" spans="1:6" x14ac:dyDescent="0.3">
      <c r="A9" s="2">
        <v>0.13132326966922309</v>
      </c>
      <c r="B9" s="2">
        <v>0.16746288597405137</v>
      </c>
      <c r="C9" s="3">
        <v>0.16746288597405137</v>
      </c>
    </row>
    <row r="10" spans="1:6" x14ac:dyDescent="0.3">
      <c r="A10" s="2">
        <v>0.13576185518234338</v>
      </c>
      <c r="B10" s="2">
        <v>0.17317303729241307</v>
      </c>
      <c r="C10" s="3">
        <v>0.17317303729241307</v>
      </c>
    </row>
    <row r="11" spans="1:6" x14ac:dyDescent="0.3">
      <c r="A11" s="2">
        <v>0.13725891141676499</v>
      </c>
      <c r="B11" s="2">
        <v>0.17988221361834086</v>
      </c>
      <c r="C11" s="3">
        <v>0.17988221361834086</v>
      </c>
    </row>
    <row r="12" spans="1:6" x14ac:dyDescent="0.3">
      <c r="A12" s="2">
        <v>0.1418081867362643</v>
      </c>
      <c r="B12" s="2">
        <v>0.18138927721287115</v>
      </c>
      <c r="C12" s="3">
        <v>0.18138927721287115</v>
      </c>
    </row>
    <row r="13" spans="1:6" x14ac:dyDescent="0.3">
      <c r="A13" s="2">
        <v>0.14470805347759749</v>
      </c>
      <c r="B13" s="2">
        <v>0.18386723765740901</v>
      </c>
      <c r="C13" s="3">
        <v>0.18386723765740901</v>
      </c>
    </row>
    <row r="14" spans="1:6" x14ac:dyDescent="0.3">
      <c r="A14" s="2">
        <v>0.14493273633766512</v>
      </c>
      <c r="B14" s="2">
        <v>0.18605931769867409</v>
      </c>
      <c r="C14" s="3">
        <v>0.18605931769867409</v>
      </c>
    </row>
    <row r="15" spans="1:6" x14ac:dyDescent="0.3">
      <c r="A15" s="2">
        <v>0.14555698850506432</v>
      </c>
      <c r="B15" s="2">
        <v>0.19092214276218639</v>
      </c>
      <c r="C15" s="3">
        <v>0.19092214276218639</v>
      </c>
    </row>
    <row r="16" spans="1:6" x14ac:dyDescent="0.3">
      <c r="A16" s="2">
        <v>0.14557711467849149</v>
      </c>
      <c r="B16" s="2">
        <v>0.2079487149677362</v>
      </c>
      <c r="C16" s="3">
        <v>0.2079487149677362</v>
      </c>
    </row>
    <row r="17" spans="1:3" x14ac:dyDescent="0.3">
      <c r="A17" s="2">
        <v>0.14720166060869158</v>
      </c>
      <c r="B17" s="2">
        <v>0.20874616827411743</v>
      </c>
      <c r="C17" s="3">
        <v>0.20874616827411743</v>
      </c>
    </row>
    <row r="18" spans="1:3" x14ac:dyDescent="0.3">
      <c r="A18" s="2">
        <v>0.15674789250782323</v>
      </c>
      <c r="B18" s="2">
        <v>0.21360559301101817</v>
      </c>
      <c r="C18" s="3">
        <v>0.21360559301101817</v>
      </c>
    </row>
    <row r="19" spans="1:3" x14ac:dyDescent="0.3">
      <c r="A19" s="2">
        <v>0.15676855800718975</v>
      </c>
      <c r="B19" s="2">
        <v>0.21614922863081831</v>
      </c>
      <c r="C19" s="3">
        <v>0.21614922863081831</v>
      </c>
    </row>
    <row r="20" spans="1:3" x14ac:dyDescent="0.3">
      <c r="A20" s="2">
        <v>0.15788272184449306</v>
      </c>
      <c r="B20" s="2">
        <v>0.2180542254226874</v>
      </c>
      <c r="C20" s="3">
        <v>0.2180542254226874</v>
      </c>
    </row>
    <row r="21" spans="1:3" x14ac:dyDescent="0.3">
      <c r="A21" s="2">
        <v>0.15982631015447765</v>
      </c>
      <c r="B21" s="2">
        <v>0.24531161320400388</v>
      </c>
      <c r="C21" s="3">
        <v>0.24531161320400388</v>
      </c>
    </row>
    <row r="22" spans="1:3" x14ac:dyDescent="0.3">
      <c r="A22" s="2">
        <v>0.16412797785918035</v>
      </c>
      <c r="B22" s="2">
        <v>0.24646086340513648</v>
      </c>
      <c r="C22" s="3">
        <v>0.24646086340513648</v>
      </c>
    </row>
    <row r="23" spans="1:3" x14ac:dyDescent="0.3">
      <c r="A23" s="2">
        <v>0.16904335518307811</v>
      </c>
      <c r="B23" s="2">
        <v>0.24953467227516449</v>
      </c>
      <c r="C23" s="3">
        <v>0.24953467227516449</v>
      </c>
    </row>
    <row r="24" spans="1:3" x14ac:dyDescent="0.3">
      <c r="A24" s="2">
        <v>0.17101818867086663</v>
      </c>
      <c r="B24" s="2">
        <v>0.25204603755250404</v>
      </c>
      <c r="C24" s="3">
        <v>0.25204603755250404</v>
      </c>
    </row>
    <row r="25" spans="1:3" x14ac:dyDescent="0.3">
      <c r="A25" s="2">
        <v>0.17161772193491021</v>
      </c>
      <c r="B25" s="2">
        <v>0.2631436087166234</v>
      </c>
      <c r="C25" s="3">
        <v>0.2631436087166234</v>
      </c>
    </row>
    <row r="26" spans="1:3" x14ac:dyDescent="0.3">
      <c r="A26" s="2">
        <v>0.17279424917757996</v>
      </c>
      <c r="B26" s="2">
        <v>0.26647234601531317</v>
      </c>
      <c r="C26" s="3">
        <v>0.26647234601531317</v>
      </c>
    </row>
    <row r="27" spans="1:3" x14ac:dyDescent="0.3">
      <c r="A27" s="2">
        <v>0.17881686485653245</v>
      </c>
      <c r="B27" s="2">
        <v>0.27352642093090995</v>
      </c>
      <c r="C27" s="3">
        <v>0.27352642093090995</v>
      </c>
    </row>
    <row r="28" spans="1:3" x14ac:dyDescent="0.3">
      <c r="A28" s="2">
        <v>0.17928000069230426</v>
      </c>
      <c r="B28" s="2">
        <v>0.27780855433169205</v>
      </c>
      <c r="C28" s="3">
        <v>0.27780855433169205</v>
      </c>
    </row>
    <row r="29" spans="1:3" x14ac:dyDescent="0.3">
      <c r="A29" s="2">
        <v>0.18346323952409055</v>
      </c>
      <c r="B29" s="2">
        <v>0.28196829281841806</v>
      </c>
      <c r="C29" s="3">
        <v>0.28196829281841806</v>
      </c>
    </row>
    <row r="30" spans="1:3" x14ac:dyDescent="0.3">
      <c r="A30" s="2">
        <v>0.18567024291805573</v>
      </c>
      <c r="B30" s="2">
        <v>0.29816700706750487</v>
      </c>
      <c r="C30" s="3">
        <v>0.29816700706750487</v>
      </c>
    </row>
    <row r="31" spans="1:3" x14ac:dyDescent="0.3">
      <c r="A31" s="2">
        <v>0.18586587884325081</v>
      </c>
      <c r="B31" s="2">
        <v>0.30239422067083149</v>
      </c>
      <c r="C31" s="3">
        <v>0.30239422067083149</v>
      </c>
    </row>
    <row r="32" spans="1:3" x14ac:dyDescent="0.3">
      <c r="A32" s="2">
        <v>0.19086150730458237</v>
      </c>
      <c r="B32" s="2">
        <v>0.3166746230820856</v>
      </c>
      <c r="C32" s="3">
        <v>0.3166746230820856</v>
      </c>
    </row>
    <row r="33" spans="1:3" x14ac:dyDescent="0.3">
      <c r="A33" s="2">
        <v>0.19312205016607026</v>
      </c>
      <c r="B33" s="2">
        <v>0.31688860745105263</v>
      </c>
      <c r="C33" s="3">
        <v>0.31688860745105263</v>
      </c>
    </row>
    <row r="34" spans="1:3" x14ac:dyDescent="0.3">
      <c r="A34" s="2">
        <v>0.19319548922157762</v>
      </c>
      <c r="B34" s="2">
        <v>0.32125604963508653</v>
      </c>
      <c r="C34" s="3">
        <v>0.32125604963508653</v>
      </c>
    </row>
    <row r="35" spans="1:3" x14ac:dyDescent="0.3">
      <c r="A35" s="2">
        <v>0.19793922715860146</v>
      </c>
      <c r="B35" s="2">
        <v>0.32175758380141944</v>
      </c>
      <c r="C35" s="3">
        <v>0.32175758380141944</v>
      </c>
    </row>
    <row r="36" spans="1:3" x14ac:dyDescent="0.3">
      <c r="A36" s="2">
        <v>0.19915722658142132</v>
      </c>
      <c r="B36" s="2">
        <v>0.33733524231462564</v>
      </c>
      <c r="C36" s="3">
        <v>0.33733524231462564</v>
      </c>
    </row>
    <row r="37" spans="1:3" x14ac:dyDescent="0.3">
      <c r="A37" s="2">
        <v>0.21303199525556277</v>
      </c>
      <c r="B37" s="2">
        <v>0.33905914580687774</v>
      </c>
      <c r="C37" s="3">
        <v>0.33905914580687774</v>
      </c>
    </row>
    <row r="38" spans="1:3" x14ac:dyDescent="0.3">
      <c r="A38" s="2">
        <v>0.21650841663218021</v>
      </c>
      <c r="B38" s="2">
        <v>0.34213749462095311</v>
      </c>
      <c r="C38" s="3">
        <v>0.34213749462095311</v>
      </c>
    </row>
    <row r="39" spans="1:3" x14ac:dyDescent="0.3">
      <c r="A39" s="2">
        <v>0.21797657404005169</v>
      </c>
      <c r="B39" s="2">
        <v>0.34406210186561126</v>
      </c>
      <c r="C39" s="3">
        <v>0.34406210186561126</v>
      </c>
    </row>
    <row r="40" spans="1:3" x14ac:dyDescent="0.3">
      <c r="A40" s="2">
        <v>0.22336589158955716</v>
      </c>
      <c r="B40" s="2">
        <v>0.35859556058755276</v>
      </c>
      <c r="C40" s="3">
        <v>0.35859556058755276</v>
      </c>
    </row>
    <row r="41" spans="1:3" x14ac:dyDescent="0.3">
      <c r="A41" s="2">
        <v>0.2271602524328864</v>
      </c>
      <c r="B41" s="2">
        <v>0.37395022744364093</v>
      </c>
      <c r="C41" s="3">
        <v>0.37395022744364093</v>
      </c>
    </row>
    <row r="42" spans="1:3" x14ac:dyDescent="0.3">
      <c r="A42" s="2">
        <v>0.23188966367764233</v>
      </c>
      <c r="B42" s="2">
        <v>0.41228845680145576</v>
      </c>
      <c r="C42" s="3">
        <v>0.41228845680145576</v>
      </c>
    </row>
    <row r="43" spans="1:3" x14ac:dyDescent="0.3">
      <c r="A43" s="2">
        <v>0.2326923352661589</v>
      </c>
      <c r="B43" s="2">
        <v>0.42186441901322463</v>
      </c>
      <c r="C43" s="3">
        <v>0.42186441901322463</v>
      </c>
    </row>
    <row r="44" spans="1:3" x14ac:dyDescent="0.3">
      <c r="A44" s="2">
        <v>0.23570905771003359</v>
      </c>
      <c r="B44" s="2">
        <v>0.42800881246495787</v>
      </c>
      <c r="C44" s="3">
        <v>0.42800881246495787</v>
      </c>
    </row>
    <row r="45" spans="1:3" x14ac:dyDescent="0.3">
      <c r="A45" s="2">
        <v>0.2463415643096275</v>
      </c>
      <c r="B45" s="2">
        <v>0.43157371731308469</v>
      </c>
      <c r="C45" s="3">
        <v>0.43157371731308469</v>
      </c>
    </row>
    <row r="46" spans="1:3" x14ac:dyDescent="0.3">
      <c r="A46" s="2">
        <v>0.24640372513905973</v>
      </c>
      <c r="B46" s="2">
        <v>0.43263640683399823</v>
      </c>
      <c r="C46" s="3">
        <v>0.43263640683399823</v>
      </c>
    </row>
    <row r="47" spans="1:3" x14ac:dyDescent="0.3">
      <c r="A47" s="2">
        <v>0.24765782832935596</v>
      </c>
      <c r="B47" s="2">
        <v>0.45029868845626958</v>
      </c>
      <c r="C47" s="3">
        <v>0.45029868845626958</v>
      </c>
    </row>
    <row r="48" spans="1:3" x14ac:dyDescent="0.3">
      <c r="A48" s="2">
        <v>0.24913581939886645</v>
      </c>
      <c r="B48" s="2">
        <v>0.48245146341515638</v>
      </c>
      <c r="C48" s="3">
        <v>0.48245146341515638</v>
      </c>
    </row>
    <row r="49" spans="1:3" x14ac:dyDescent="0.3">
      <c r="A49" s="2">
        <v>0.2528959378755618</v>
      </c>
      <c r="B49" s="2">
        <v>0.51149150100182827</v>
      </c>
      <c r="C49" s="3">
        <v>0.51149150100182827</v>
      </c>
    </row>
    <row r="50" spans="1:3" x14ac:dyDescent="0.3">
      <c r="A50" s="2">
        <v>0.25410519265665765</v>
      </c>
      <c r="B50" s="2">
        <v>0.51312642290520427</v>
      </c>
      <c r="C50" s="3">
        <v>0.51312642290520427</v>
      </c>
    </row>
    <row r="51" spans="1:3" x14ac:dyDescent="0.3">
      <c r="A51" s="2">
        <v>0.25487633821206179</v>
      </c>
      <c r="B51" s="2">
        <v>0.51401948143996268</v>
      </c>
      <c r="C51" s="3">
        <v>0.51401948143996268</v>
      </c>
    </row>
    <row r="52" spans="1:3" x14ac:dyDescent="0.3">
      <c r="A52" s="2">
        <v>0.25675851504087532</v>
      </c>
      <c r="B52" s="2">
        <v>0.51456137326616014</v>
      </c>
      <c r="C52" s="3">
        <v>0.51456137326616014</v>
      </c>
    </row>
    <row r="53" spans="1:3" x14ac:dyDescent="0.3">
      <c r="A53" s="2">
        <v>0.26427454926556965</v>
      </c>
      <c r="B53" s="2">
        <v>0.51457009418393129</v>
      </c>
      <c r="C53" s="3">
        <v>0.51457009418393129</v>
      </c>
    </row>
    <row r="54" spans="1:3" x14ac:dyDescent="0.3">
      <c r="A54" s="2">
        <v>0.26544975986045238</v>
      </c>
      <c r="B54" s="2">
        <v>0.51529035558250691</v>
      </c>
      <c r="C54" s="3">
        <v>0.51529035558250691</v>
      </c>
    </row>
    <row r="55" spans="1:3" x14ac:dyDescent="0.3">
      <c r="A55" s="2">
        <v>0.27051820335395188</v>
      </c>
      <c r="B55" s="2">
        <v>0.51597393805308633</v>
      </c>
      <c r="C55" s="3">
        <v>0.51597393805308633</v>
      </c>
    </row>
    <row r="56" spans="1:3" x14ac:dyDescent="0.3">
      <c r="A56" s="2">
        <v>0.27084440469642745</v>
      </c>
      <c r="B56" s="2">
        <v>0.51632809262190682</v>
      </c>
      <c r="C56" s="3">
        <v>0.51632809262190682</v>
      </c>
    </row>
    <row r="57" spans="1:3" x14ac:dyDescent="0.3">
      <c r="A57" s="2">
        <v>0.2769968753707861</v>
      </c>
      <c r="B57" s="2">
        <v>0.51713502675171596</v>
      </c>
      <c r="C57" s="3">
        <v>0.51713502675171596</v>
      </c>
    </row>
    <row r="58" spans="1:3" x14ac:dyDescent="0.3">
      <c r="A58" s="2">
        <v>0.28216263647048945</v>
      </c>
      <c r="B58" s="2">
        <v>0.51754731849616376</v>
      </c>
      <c r="C58" s="3">
        <v>0.51754731849616376</v>
      </c>
    </row>
    <row r="59" spans="1:3" x14ac:dyDescent="0.3">
      <c r="A59" s="2">
        <v>0.29394734673352757</v>
      </c>
      <c r="B59" s="2">
        <v>0.51871587117978313</v>
      </c>
      <c r="C59" s="3">
        <v>0.51871587117978313</v>
      </c>
    </row>
    <row r="60" spans="1:3" x14ac:dyDescent="0.3">
      <c r="A60" s="2">
        <v>0.29642054333479956</v>
      </c>
      <c r="B60" s="2">
        <v>0.51911118565939551</v>
      </c>
      <c r="C60" s="3">
        <v>0.51911118565939551</v>
      </c>
    </row>
    <row r="61" spans="1:3" x14ac:dyDescent="0.3">
      <c r="A61" s="2">
        <v>0.30562215338349458</v>
      </c>
      <c r="B61" s="2">
        <v>0.51962963935749873</v>
      </c>
      <c r="C61" s="3">
        <v>0.51962963935749873</v>
      </c>
    </row>
    <row r="62" spans="1:3" x14ac:dyDescent="0.3">
      <c r="A62" s="2">
        <v>0.31089362334164344</v>
      </c>
      <c r="B62" s="2">
        <v>0.52182350466758431</v>
      </c>
      <c r="C62" s="3">
        <v>0.52182350466758431</v>
      </c>
    </row>
    <row r="63" spans="1:3" x14ac:dyDescent="0.3">
      <c r="A63" s="2">
        <v>0.33195584946192341</v>
      </c>
      <c r="B63" s="2">
        <v>0.52319424694361416</v>
      </c>
      <c r="C63" s="3">
        <v>0.52319424694361416</v>
      </c>
    </row>
    <row r="64" spans="1:3" x14ac:dyDescent="0.3">
      <c r="A64" s="2">
        <v>0.3359743225764974</v>
      </c>
      <c r="B64" s="2">
        <v>0.52388548891629982</v>
      </c>
      <c r="C64" s="3">
        <v>0.52388548891629982</v>
      </c>
    </row>
    <row r="65" spans="1:3" x14ac:dyDescent="0.3">
      <c r="A65" s="2">
        <v>0.3364463284163377</v>
      </c>
      <c r="B65" s="2">
        <v>0.5264018445807972</v>
      </c>
      <c r="C65" s="3">
        <v>0.5264018445807972</v>
      </c>
    </row>
    <row r="66" spans="1:3" x14ac:dyDescent="0.3">
      <c r="A66" s="2">
        <v>0.33881347004204165</v>
      </c>
      <c r="B66" s="2">
        <v>0.52703955351550003</v>
      </c>
      <c r="C66" s="3">
        <v>0.52703955351550003</v>
      </c>
    </row>
    <row r="67" spans="1:3" x14ac:dyDescent="0.3">
      <c r="A67" s="2">
        <v>0.34886293583556799</v>
      </c>
      <c r="B67" s="2">
        <v>0.52877997856629588</v>
      </c>
      <c r="C67" s="3">
        <v>0.52877997856629588</v>
      </c>
    </row>
    <row r="68" spans="1:3" x14ac:dyDescent="0.3">
      <c r="A68" s="2">
        <v>0.35191408217186532</v>
      </c>
      <c r="B68" s="2">
        <v>0.53053614503325475</v>
      </c>
      <c r="C68" s="3">
        <v>0.53053614503325475</v>
      </c>
    </row>
    <row r="69" spans="1:3" x14ac:dyDescent="0.3">
      <c r="A69" s="2">
        <v>0.35233167193560194</v>
      </c>
      <c r="B69" s="2">
        <v>0.54032570906726529</v>
      </c>
      <c r="C69" s="3">
        <v>0.54032570906726529</v>
      </c>
    </row>
    <row r="70" spans="1:3" x14ac:dyDescent="0.3">
      <c r="A70" s="2">
        <v>0.35413937150297642</v>
      </c>
      <c r="B70" s="2">
        <v>0.54041099260500935</v>
      </c>
      <c r="C70" s="3">
        <v>0.54041099260500935</v>
      </c>
    </row>
    <row r="71" spans="1:3" x14ac:dyDescent="0.3">
      <c r="A71" s="2">
        <v>0.35775131007500133</v>
      </c>
      <c r="B71" s="2">
        <v>0.54830974435920277</v>
      </c>
      <c r="C71" s="3">
        <v>0.54830974435920277</v>
      </c>
    </row>
    <row r="72" spans="1:3" x14ac:dyDescent="0.3">
      <c r="A72" s="2">
        <v>0.35919275610068441</v>
      </c>
      <c r="B72" s="2">
        <v>0.55640808041496193</v>
      </c>
      <c r="C72" s="3">
        <v>0.55640808041496193</v>
      </c>
    </row>
    <row r="73" spans="1:3" x14ac:dyDescent="0.3">
      <c r="A73" s="2">
        <v>0.36025152521508674</v>
      </c>
      <c r="B73" s="2">
        <v>0.5589252515603792</v>
      </c>
      <c r="C73" s="3">
        <v>0.5589252515603792</v>
      </c>
    </row>
    <row r="74" spans="1:3" x14ac:dyDescent="0.3">
      <c r="A74" s="2">
        <v>0.36582234172946021</v>
      </c>
      <c r="B74" s="2">
        <v>0.56035964190299981</v>
      </c>
      <c r="C74" s="3">
        <v>0.56035964190299981</v>
      </c>
    </row>
    <row r="75" spans="1:3" x14ac:dyDescent="0.3">
      <c r="A75" s="2">
        <v>0.37635159513753369</v>
      </c>
      <c r="B75" s="2">
        <v>0.57180382734187363</v>
      </c>
      <c r="C75" s="3">
        <v>0.57180382734187363</v>
      </c>
    </row>
    <row r="76" spans="1:3" x14ac:dyDescent="0.3">
      <c r="A76" s="2">
        <v>0.37744496282470097</v>
      </c>
      <c r="B76" s="2">
        <v>0.57516378520466593</v>
      </c>
      <c r="C76" s="3">
        <v>0.57516378520466593</v>
      </c>
    </row>
    <row r="77" spans="1:3" x14ac:dyDescent="0.3">
      <c r="A77" s="2">
        <v>0.3787896861801508</v>
      </c>
      <c r="B77" s="2">
        <v>0.57813602971293154</v>
      </c>
      <c r="C77" s="3">
        <v>0.57813602971293154</v>
      </c>
    </row>
    <row r="78" spans="1:3" x14ac:dyDescent="0.3">
      <c r="A78" s="2">
        <v>0.37983785186474217</v>
      </c>
      <c r="B78" s="2">
        <v>0.57964542732682933</v>
      </c>
      <c r="C78" s="3">
        <v>0.57964542732682933</v>
      </c>
    </row>
    <row r="79" spans="1:3" x14ac:dyDescent="0.3">
      <c r="A79" s="2">
        <v>0.38155919582586351</v>
      </c>
      <c r="B79" s="2">
        <v>0.58076195361690408</v>
      </c>
      <c r="C79" s="3">
        <v>0.58076195361690408</v>
      </c>
    </row>
    <row r="80" spans="1:3" x14ac:dyDescent="0.3">
      <c r="A80" s="2">
        <v>0.3842284997002206</v>
      </c>
      <c r="B80" s="2">
        <v>0.58236734446139549</v>
      </c>
      <c r="C80" s="3">
        <v>0.58236734446139549</v>
      </c>
    </row>
    <row r="81" spans="1:3" x14ac:dyDescent="0.3">
      <c r="A81" s="2">
        <v>0.38940151425404607</v>
      </c>
      <c r="B81" s="2">
        <v>0.58422482782356577</v>
      </c>
      <c r="C81" s="3">
        <v>0.58422482782356577</v>
      </c>
    </row>
    <row r="82" spans="1:3" x14ac:dyDescent="0.3">
      <c r="A82" s="2">
        <v>0.39923420816498134</v>
      </c>
      <c r="B82" s="2">
        <v>0.58584456219338887</v>
      </c>
      <c r="C82" s="3">
        <v>0.58584456219338887</v>
      </c>
    </row>
    <row r="83" spans="1:3" x14ac:dyDescent="0.3">
      <c r="A83" s="2">
        <v>0.40932207595435482</v>
      </c>
      <c r="B83" s="2">
        <v>0.58707789727546222</v>
      </c>
      <c r="C83" s="3">
        <v>0.58707789727546222</v>
      </c>
    </row>
    <row r="84" spans="1:3" x14ac:dyDescent="0.3">
      <c r="A84" s="2">
        <v>0.41636696036757609</v>
      </c>
      <c r="B84" s="2">
        <v>0.5953491578826996</v>
      </c>
      <c r="C84" s="3">
        <v>0.5953491578826996</v>
      </c>
    </row>
    <row r="85" spans="1:3" x14ac:dyDescent="0.3">
      <c r="A85" s="2">
        <v>0.41990410166040332</v>
      </c>
      <c r="B85" s="2">
        <v>0.61698175655851195</v>
      </c>
      <c r="C85" s="3">
        <v>0.61698175655851195</v>
      </c>
    </row>
    <row r="86" spans="1:3" x14ac:dyDescent="0.3">
      <c r="A86" s="2">
        <v>0.42200031533371241</v>
      </c>
      <c r="B86" s="2">
        <v>0.62378633803293182</v>
      </c>
      <c r="C86" s="3">
        <v>0.62378633803293182</v>
      </c>
    </row>
    <row r="87" spans="1:3" x14ac:dyDescent="0.3">
      <c r="A87" s="2">
        <v>0.44009963760078052</v>
      </c>
      <c r="B87" s="2">
        <v>0.62471152422216836</v>
      </c>
      <c r="C87" s="3">
        <v>0.62471152422216836</v>
      </c>
    </row>
    <row r="88" spans="1:3" x14ac:dyDescent="0.3">
      <c r="A88" s="2">
        <v>0.44387828037783161</v>
      </c>
      <c r="B88" s="2">
        <v>0.62582380493358347</v>
      </c>
      <c r="C88" s="3">
        <v>0.62582380493358347</v>
      </c>
    </row>
    <row r="89" spans="1:3" x14ac:dyDescent="0.3">
      <c r="A89" s="2">
        <v>0.46329441847955005</v>
      </c>
      <c r="B89" s="2">
        <v>0.63198802131849141</v>
      </c>
      <c r="C89" s="3">
        <v>0.63198802131849141</v>
      </c>
    </row>
    <row r="90" spans="1:3" x14ac:dyDescent="0.3">
      <c r="A90" s="2">
        <v>0.46510650278061139</v>
      </c>
      <c r="B90" s="2">
        <v>0.63480329009332737</v>
      </c>
      <c r="C90" s="3">
        <v>0.63480329009332737</v>
      </c>
    </row>
    <row r="91" spans="1:3" x14ac:dyDescent="0.3">
      <c r="A91" s="2">
        <v>0.47216576691387396</v>
      </c>
      <c r="B91" s="2">
        <v>0.64408157196758731</v>
      </c>
      <c r="C91" s="3">
        <v>0.64408157196758731</v>
      </c>
    </row>
    <row r="92" spans="1:3" x14ac:dyDescent="0.3">
      <c r="A92" s="2">
        <v>0.47294619611944283</v>
      </c>
      <c r="B92" s="2">
        <v>0.64727612468621043</v>
      </c>
      <c r="C92" s="3">
        <v>0.64727612468621043</v>
      </c>
    </row>
    <row r="93" spans="1:3" x14ac:dyDescent="0.3">
      <c r="A93" s="2">
        <v>0.48186686361779879</v>
      </c>
      <c r="B93" s="2">
        <v>0.64792658366536005</v>
      </c>
      <c r="C93" s="3">
        <v>0.64792658366536005</v>
      </c>
    </row>
    <row r="94" spans="1:3" x14ac:dyDescent="0.3">
      <c r="A94" s="2">
        <v>0.5201231767444332</v>
      </c>
      <c r="B94" s="2">
        <v>0.65508299564227723</v>
      </c>
      <c r="C94" s="3">
        <v>0.65508299564227723</v>
      </c>
    </row>
    <row r="95" spans="1:3" x14ac:dyDescent="0.3">
      <c r="A95" s="2">
        <v>0.52831736816062214</v>
      </c>
      <c r="B95" s="2">
        <v>0.66607336267185613</v>
      </c>
      <c r="C95" s="3">
        <v>0.66607336267185613</v>
      </c>
    </row>
    <row r="96" spans="1:3" x14ac:dyDescent="0.3">
      <c r="A96" s="2">
        <v>0.53576166148789839</v>
      </c>
      <c r="B96" s="2">
        <v>0.66640282599563516</v>
      </c>
      <c r="C96" s="3">
        <v>0.66640282599563516</v>
      </c>
    </row>
    <row r="97" spans="1:3" x14ac:dyDescent="0.3">
      <c r="A97" s="2">
        <v>0.5616911340933165</v>
      </c>
      <c r="B97" s="2">
        <v>0.6744400114394814</v>
      </c>
      <c r="C97" s="3">
        <v>0.6744400114394814</v>
      </c>
    </row>
    <row r="98" spans="1:3" x14ac:dyDescent="0.3">
      <c r="A98" s="2">
        <v>0.57989997589733233</v>
      </c>
      <c r="B98" s="2">
        <v>0.68351034419463197</v>
      </c>
      <c r="C98" s="3">
        <v>0.68351034419463197</v>
      </c>
    </row>
    <row r="99" spans="1:3" x14ac:dyDescent="0.3">
      <c r="A99" s="2">
        <v>0.59577851759437495</v>
      </c>
      <c r="B99" s="2">
        <v>0.68474723262328008</v>
      </c>
      <c r="C99" s="3">
        <v>0.68474723262328008</v>
      </c>
    </row>
    <row r="100" spans="1:3" x14ac:dyDescent="0.3">
      <c r="A100" s="2">
        <v>0.63433757881630248</v>
      </c>
      <c r="B100" s="2">
        <v>0.70802741025668525</v>
      </c>
      <c r="C100" s="3">
        <v>0.70802741025668525</v>
      </c>
    </row>
    <row r="101" spans="1:3" x14ac:dyDescent="0.3">
      <c r="A101" s="2">
        <v>0.7168680294375338</v>
      </c>
      <c r="B101" s="2">
        <v>0.83048046055571567</v>
      </c>
      <c r="C101" s="3">
        <v>0.83048046055571567</v>
      </c>
    </row>
    <row r="102" spans="1:3" x14ac:dyDescent="0.3">
      <c r="C102" s="3">
        <v>8.2342024864454244E-2</v>
      </c>
    </row>
    <row r="103" spans="1:3" x14ac:dyDescent="0.3">
      <c r="C103" s="3">
        <v>8.8086736618430195E-2</v>
      </c>
    </row>
    <row r="104" spans="1:3" x14ac:dyDescent="0.3">
      <c r="C104" s="3">
        <v>9.0081500041514315E-2</v>
      </c>
    </row>
    <row r="105" spans="1:3" x14ac:dyDescent="0.3">
      <c r="C105" s="3">
        <v>9.1841539147425724E-2</v>
      </c>
    </row>
    <row r="106" spans="1:3" x14ac:dyDescent="0.3">
      <c r="C106" s="3">
        <v>0.10403326060730143</v>
      </c>
    </row>
    <row r="107" spans="1:3" x14ac:dyDescent="0.3">
      <c r="C107" s="3">
        <v>0.11642006182891475</v>
      </c>
    </row>
    <row r="108" spans="1:3" x14ac:dyDescent="0.3">
      <c r="C108" s="3">
        <v>0.1191071770749912</v>
      </c>
    </row>
    <row r="109" spans="1:3" x14ac:dyDescent="0.3">
      <c r="C109" s="3">
        <v>0.13132326966922309</v>
      </c>
    </row>
    <row r="110" spans="1:3" x14ac:dyDescent="0.3">
      <c r="C110" s="3">
        <v>0.13576185518234338</v>
      </c>
    </row>
    <row r="111" spans="1:3" x14ac:dyDescent="0.3">
      <c r="C111" s="3">
        <v>0.13725891141676499</v>
      </c>
    </row>
    <row r="112" spans="1:3" x14ac:dyDescent="0.3">
      <c r="C112" s="3">
        <v>0.1418081867362643</v>
      </c>
    </row>
    <row r="113" spans="3:3" x14ac:dyDescent="0.3">
      <c r="C113" s="3">
        <v>0.14470805347759749</v>
      </c>
    </row>
    <row r="114" spans="3:3" x14ac:dyDescent="0.3">
      <c r="C114" s="3">
        <v>0.14493273633766512</v>
      </c>
    </row>
    <row r="115" spans="3:3" x14ac:dyDescent="0.3">
      <c r="C115" s="3">
        <v>0.14555698850506432</v>
      </c>
    </row>
    <row r="116" spans="3:3" x14ac:dyDescent="0.3">
      <c r="C116" s="3">
        <v>0.14557711467849149</v>
      </c>
    </row>
    <row r="117" spans="3:3" x14ac:dyDescent="0.3">
      <c r="C117" s="3">
        <v>0.14720166060869158</v>
      </c>
    </row>
    <row r="118" spans="3:3" x14ac:dyDescent="0.3">
      <c r="C118" s="3">
        <v>0.15674789250782323</v>
      </c>
    </row>
    <row r="119" spans="3:3" x14ac:dyDescent="0.3">
      <c r="C119" s="3">
        <v>0.15676855800718975</v>
      </c>
    </row>
    <row r="120" spans="3:3" x14ac:dyDescent="0.3">
      <c r="C120" s="3">
        <v>0.15788272184449306</v>
      </c>
    </row>
    <row r="121" spans="3:3" x14ac:dyDescent="0.3">
      <c r="C121" s="3">
        <v>0.15982631015447765</v>
      </c>
    </row>
    <row r="122" spans="3:3" x14ac:dyDescent="0.3">
      <c r="C122" s="3">
        <v>0.16412797785918035</v>
      </c>
    </row>
    <row r="123" spans="3:3" x14ac:dyDescent="0.3">
      <c r="C123" s="3">
        <v>0.16904335518307811</v>
      </c>
    </row>
    <row r="124" spans="3:3" x14ac:dyDescent="0.3">
      <c r="C124" s="3">
        <v>0.17101818867086663</v>
      </c>
    </row>
    <row r="125" spans="3:3" x14ac:dyDescent="0.3">
      <c r="C125" s="3">
        <v>0.17161772193491021</v>
      </c>
    </row>
    <row r="126" spans="3:3" x14ac:dyDescent="0.3">
      <c r="C126" s="3">
        <v>0.17279424917757996</v>
      </c>
    </row>
    <row r="127" spans="3:3" x14ac:dyDescent="0.3">
      <c r="C127" s="3">
        <v>0.17881686485653245</v>
      </c>
    </row>
    <row r="128" spans="3:3" x14ac:dyDescent="0.3">
      <c r="C128" s="3">
        <v>0.17928000069230426</v>
      </c>
    </row>
    <row r="129" spans="3:3" x14ac:dyDescent="0.3">
      <c r="C129" s="3">
        <v>0.18346323952409055</v>
      </c>
    </row>
    <row r="130" spans="3:3" x14ac:dyDescent="0.3">
      <c r="C130" s="3">
        <v>0.18567024291805573</v>
      </c>
    </row>
    <row r="131" spans="3:3" x14ac:dyDescent="0.3">
      <c r="C131" s="3">
        <v>0.18586587884325081</v>
      </c>
    </row>
    <row r="132" spans="3:3" x14ac:dyDescent="0.3">
      <c r="C132" s="3">
        <v>0.19086150730458237</v>
      </c>
    </row>
    <row r="133" spans="3:3" x14ac:dyDescent="0.3">
      <c r="C133" s="3">
        <v>0.19312205016607026</v>
      </c>
    </row>
    <row r="134" spans="3:3" x14ac:dyDescent="0.3">
      <c r="C134" s="3">
        <v>0.19319548922157762</v>
      </c>
    </row>
    <row r="135" spans="3:3" x14ac:dyDescent="0.3">
      <c r="C135" s="3">
        <v>0.19793922715860146</v>
      </c>
    </row>
    <row r="136" spans="3:3" x14ac:dyDescent="0.3">
      <c r="C136" s="3">
        <v>0.19915722658142132</v>
      </c>
    </row>
    <row r="137" spans="3:3" x14ac:dyDescent="0.3">
      <c r="C137" s="3">
        <v>0.21303199525556277</v>
      </c>
    </row>
    <row r="138" spans="3:3" x14ac:dyDescent="0.3">
      <c r="C138" s="3">
        <v>0.21650841663218021</v>
      </c>
    </row>
    <row r="139" spans="3:3" x14ac:dyDescent="0.3">
      <c r="C139" s="3">
        <v>0.21797657404005169</v>
      </c>
    </row>
    <row r="140" spans="3:3" x14ac:dyDescent="0.3">
      <c r="C140" s="3">
        <v>0.22336589158955716</v>
      </c>
    </row>
    <row r="141" spans="3:3" x14ac:dyDescent="0.3">
      <c r="C141" s="3">
        <v>0.2271602524328864</v>
      </c>
    </row>
    <row r="142" spans="3:3" x14ac:dyDescent="0.3">
      <c r="C142" s="3">
        <v>0.23188966367764233</v>
      </c>
    </row>
    <row r="143" spans="3:3" x14ac:dyDescent="0.3">
      <c r="C143" s="3">
        <v>0.2326923352661589</v>
      </c>
    </row>
    <row r="144" spans="3:3" x14ac:dyDescent="0.3">
      <c r="C144" s="3">
        <v>0.23570905771003359</v>
      </c>
    </row>
    <row r="145" spans="3:3" x14ac:dyDescent="0.3">
      <c r="C145" s="3">
        <v>0.2463415643096275</v>
      </c>
    </row>
    <row r="146" spans="3:3" x14ac:dyDescent="0.3">
      <c r="C146" s="3">
        <v>0.24640372513905973</v>
      </c>
    </row>
    <row r="147" spans="3:3" x14ac:dyDescent="0.3">
      <c r="C147" s="3">
        <v>0.24765782832935596</v>
      </c>
    </row>
    <row r="148" spans="3:3" x14ac:dyDescent="0.3">
      <c r="C148" s="3">
        <v>0.24913581939886645</v>
      </c>
    </row>
    <row r="149" spans="3:3" x14ac:dyDescent="0.3">
      <c r="C149" s="3">
        <v>0.2528959378755618</v>
      </c>
    </row>
    <row r="150" spans="3:3" x14ac:dyDescent="0.3">
      <c r="C150" s="3">
        <v>0.25410519265665765</v>
      </c>
    </row>
    <row r="151" spans="3:3" x14ac:dyDescent="0.3">
      <c r="C151" s="3">
        <v>0.25487633821206179</v>
      </c>
    </row>
    <row r="152" spans="3:3" x14ac:dyDescent="0.3">
      <c r="C152" s="3">
        <v>0.25675851504087532</v>
      </c>
    </row>
    <row r="153" spans="3:3" x14ac:dyDescent="0.3">
      <c r="C153" s="3">
        <v>0.26427454926556965</v>
      </c>
    </row>
    <row r="154" spans="3:3" x14ac:dyDescent="0.3">
      <c r="C154" s="3">
        <v>0.26544975986045238</v>
      </c>
    </row>
    <row r="155" spans="3:3" x14ac:dyDescent="0.3">
      <c r="C155" s="3">
        <v>0.27051820335395188</v>
      </c>
    </row>
    <row r="156" spans="3:3" x14ac:dyDescent="0.3">
      <c r="C156" s="3">
        <v>0.27084440469642745</v>
      </c>
    </row>
    <row r="157" spans="3:3" x14ac:dyDescent="0.3">
      <c r="C157" s="3">
        <v>0.2769968753707861</v>
      </c>
    </row>
    <row r="158" spans="3:3" x14ac:dyDescent="0.3">
      <c r="C158" s="3">
        <v>0.28216263647048945</v>
      </c>
    </row>
    <row r="159" spans="3:3" x14ac:dyDescent="0.3">
      <c r="C159" s="3">
        <v>0.29394734673352757</v>
      </c>
    </row>
    <row r="160" spans="3:3" x14ac:dyDescent="0.3">
      <c r="C160" s="3">
        <v>0.29642054333479956</v>
      </c>
    </row>
    <row r="161" spans="3:3" x14ac:dyDescent="0.3">
      <c r="C161" s="3">
        <v>0.30562215338349458</v>
      </c>
    </row>
    <row r="162" spans="3:3" x14ac:dyDescent="0.3">
      <c r="C162" s="3">
        <v>0.31089362334164344</v>
      </c>
    </row>
    <row r="163" spans="3:3" x14ac:dyDescent="0.3">
      <c r="C163" s="3">
        <v>0.33195584946192341</v>
      </c>
    </row>
    <row r="164" spans="3:3" x14ac:dyDescent="0.3">
      <c r="C164" s="3">
        <v>0.3359743225764974</v>
      </c>
    </row>
    <row r="165" spans="3:3" x14ac:dyDescent="0.3">
      <c r="C165" s="3">
        <v>0.3364463284163377</v>
      </c>
    </row>
    <row r="166" spans="3:3" x14ac:dyDescent="0.3">
      <c r="C166" s="3">
        <v>0.33881347004204165</v>
      </c>
    </row>
    <row r="167" spans="3:3" x14ac:dyDescent="0.3">
      <c r="C167" s="3">
        <v>0.34886293583556799</v>
      </c>
    </row>
    <row r="168" spans="3:3" x14ac:dyDescent="0.3">
      <c r="C168" s="3">
        <v>0.35191408217186532</v>
      </c>
    </row>
    <row r="169" spans="3:3" x14ac:dyDescent="0.3">
      <c r="C169" s="3">
        <v>0.35233167193560194</v>
      </c>
    </row>
    <row r="170" spans="3:3" x14ac:dyDescent="0.3">
      <c r="C170" s="3">
        <v>0.35413937150297642</v>
      </c>
    </row>
    <row r="171" spans="3:3" x14ac:dyDescent="0.3">
      <c r="C171" s="3">
        <v>0.35775131007500133</v>
      </c>
    </row>
    <row r="172" spans="3:3" x14ac:dyDescent="0.3">
      <c r="C172" s="3">
        <v>0.35919275610068441</v>
      </c>
    </row>
    <row r="173" spans="3:3" x14ac:dyDescent="0.3">
      <c r="C173" s="3">
        <v>0.36025152521508674</v>
      </c>
    </row>
    <row r="174" spans="3:3" x14ac:dyDescent="0.3">
      <c r="C174" s="3">
        <v>0.36582234172946021</v>
      </c>
    </row>
    <row r="175" spans="3:3" x14ac:dyDescent="0.3">
      <c r="C175" s="3">
        <v>0.37635159513753369</v>
      </c>
    </row>
    <row r="176" spans="3:3" x14ac:dyDescent="0.3">
      <c r="C176" s="3">
        <v>0.37744496282470097</v>
      </c>
    </row>
    <row r="177" spans="3:3" x14ac:dyDescent="0.3">
      <c r="C177" s="3">
        <v>0.3787896861801508</v>
      </c>
    </row>
    <row r="178" spans="3:3" x14ac:dyDescent="0.3">
      <c r="C178" s="3">
        <v>0.37983785186474217</v>
      </c>
    </row>
    <row r="179" spans="3:3" x14ac:dyDescent="0.3">
      <c r="C179" s="3">
        <v>0.38155919582586351</v>
      </c>
    </row>
    <row r="180" spans="3:3" x14ac:dyDescent="0.3">
      <c r="C180" s="3">
        <v>0.3842284997002206</v>
      </c>
    </row>
    <row r="181" spans="3:3" x14ac:dyDescent="0.3">
      <c r="C181" s="3">
        <v>0.38940151425404607</v>
      </c>
    </row>
    <row r="182" spans="3:3" x14ac:dyDescent="0.3">
      <c r="C182" s="3">
        <v>0.39923420816498134</v>
      </c>
    </row>
    <row r="183" spans="3:3" x14ac:dyDescent="0.3">
      <c r="C183" s="3">
        <v>0.40932207595435482</v>
      </c>
    </row>
    <row r="184" spans="3:3" x14ac:dyDescent="0.3">
      <c r="C184" s="3">
        <v>0.41636696036757609</v>
      </c>
    </row>
    <row r="185" spans="3:3" x14ac:dyDescent="0.3">
      <c r="C185" s="3">
        <v>0.41990410166040332</v>
      </c>
    </row>
    <row r="186" spans="3:3" x14ac:dyDescent="0.3">
      <c r="C186" s="3">
        <v>0.42200031533371241</v>
      </c>
    </row>
    <row r="187" spans="3:3" x14ac:dyDescent="0.3">
      <c r="C187" s="3">
        <v>0.44009963760078052</v>
      </c>
    </row>
    <row r="188" spans="3:3" x14ac:dyDescent="0.3">
      <c r="C188" s="3">
        <v>0.44387828037783161</v>
      </c>
    </row>
    <row r="189" spans="3:3" x14ac:dyDescent="0.3">
      <c r="C189" s="3">
        <v>0.46329441847955005</v>
      </c>
    </row>
    <row r="190" spans="3:3" x14ac:dyDescent="0.3">
      <c r="C190" s="3">
        <v>0.46510650278061139</v>
      </c>
    </row>
    <row r="191" spans="3:3" x14ac:dyDescent="0.3">
      <c r="C191" s="3">
        <v>0.47216576691387396</v>
      </c>
    </row>
    <row r="192" spans="3:3" x14ac:dyDescent="0.3">
      <c r="C192" s="3">
        <v>0.47294619611944283</v>
      </c>
    </row>
    <row r="193" spans="3:3" x14ac:dyDescent="0.3">
      <c r="C193" s="3">
        <v>0.48186686361779879</v>
      </c>
    </row>
    <row r="194" spans="3:3" x14ac:dyDescent="0.3">
      <c r="C194" s="3">
        <v>0.5201231767444332</v>
      </c>
    </row>
    <row r="195" spans="3:3" x14ac:dyDescent="0.3">
      <c r="C195" s="3">
        <v>0.52831736816062214</v>
      </c>
    </row>
    <row r="196" spans="3:3" x14ac:dyDescent="0.3">
      <c r="C196" s="3">
        <v>0.53576166148789839</v>
      </c>
    </row>
    <row r="197" spans="3:3" x14ac:dyDescent="0.3">
      <c r="C197" s="3">
        <v>0.5616911340933165</v>
      </c>
    </row>
    <row r="198" spans="3:3" x14ac:dyDescent="0.3">
      <c r="C198" s="3">
        <v>0.57989997589733233</v>
      </c>
    </row>
    <row r="199" spans="3:3" x14ac:dyDescent="0.3">
      <c r="C199" s="3">
        <v>0.59577851759437495</v>
      </c>
    </row>
    <row r="200" spans="3:3" x14ac:dyDescent="0.3">
      <c r="C200" s="3">
        <v>0.63433757881630248</v>
      </c>
    </row>
    <row r="201" spans="3:3" x14ac:dyDescent="0.3">
      <c r="C201" s="3">
        <v>0.7168680294375338</v>
      </c>
    </row>
  </sheetData>
  <sortState xmlns:xlrd2="http://schemas.microsoft.com/office/spreadsheetml/2017/richdata2" ref="B2:B102">
    <sortCondition ref="B2:B102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4BF1-1C68-4471-9D5E-72CFFE9AE67F}">
  <dimension ref="A1:D5"/>
  <sheetViews>
    <sheetView workbookViewId="0">
      <selection activeCell="B14" sqref="B14"/>
    </sheetView>
  </sheetViews>
  <sheetFormatPr defaultRowHeight="14.4" x14ac:dyDescent="0.3"/>
  <cols>
    <col min="2" max="4" width="17.44140625" customWidth="1"/>
  </cols>
  <sheetData>
    <row r="1" spans="1:4" ht="39.9" customHeight="1" thickBot="1" x14ac:dyDescent="0.35">
      <c r="A1" s="24"/>
      <c r="B1" s="25" t="s">
        <v>272</v>
      </c>
      <c r="C1" s="25" t="s">
        <v>273</v>
      </c>
      <c r="D1" s="25" t="s">
        <v>274</v>
      </c>
    </row>
    <row r="2" spans="1:4" ht="15" thickTop="1" x14ac:dyDescent="0.3">
      <c r="A2" t="s">
        <v>129</v>
      </c>
      <c r="B2" s="26">
        <v>0.77</v>
      </c>
      <c r="C2" s="26">
        <v>0.14000000000000001</v>
      </c>
      <c r="D2" s="26">
        <v>0.09</v>
      </c>
    </row>
    <row r="3" spans="1:4" x14ac:dyDescent="0.3">
      <c r="A3" t="s">
        <v>28</v>
      </c>
      <c r="B3" s="26">
        <v>0.27</v>
      </c>
      <c r="C3" s="26">
        <v>0.19</v>
      </c>
      <c r="D3" s="26">
        <v>0.54</v>
      </c>
    </row>
    <row r="5" spans="1:4" x14ac:dyDescent="0.3">
      <c r="B5" s="32" t="s">
        <v>277</v>
      </c>
    </row>
  </sheetData>
  <hyperlinks>
    <hyperlink ref="B5" location="'2. Rel Frequencies &amp; EuclDist'!A1" display="data taken from" xr:uid="{56669F4B-7E2B-464B-B751-32895C40D9EB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F832-FB49-4A9D-9ED1-993E80D65661}">
  <dimension ref="A1:R101"/>
  <sheetViews>
    <sheetView zoomScale="60" zoomScaleNormal="60" workbookViewId="0">
      <selection activeCell="C1" sqref="C1:H1048576"/>
    </sheetView>
  </sheetViews>
  <sheetFormatPr defaultRowHeight="14.4" x14ac:dyDescent="0.3"/>
  <cols>
    <col min="2" max="2" width="11.5546875" customWidth="1"/>
  </cols>
  <sheetData>
    <row r="1" spans="1:18" x14ac:dyDescent="0.3">
      <c r="A1" s="2" t="s">
        <v>18</v>
      </c>
      <c r="B1" s="2" t="s">
        <v>19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242</v>
      </c>
      <c r="H1" s="2" t="s">
        <v>27</v>
      </c>
      <c r="I1" s="2" t="s">
        <v>235</v>
      </c>
      <c r="M1" t="s">
        <v>230</v>
      </c>
      <c r="N1" t="s">
        <v>231</v>
      </c>
      <c r="O1" t="s">
        <v>243</v>
      </c>
      <c r="P1" t="s">
        <v>233</v>
      </c>
      <c r="Q1" t="s">
        <v>242</v>
      </c>
      <c r="R1" t="s">
        <v>27</v>
      </c>
    </row>
    <row r="2" spans="1:18" x14ac:dyDescent="0.3">
      <c r="A2" s="2" t="s">
        <v>28</v>
      </c>
      <c r="B2" s="2" t="s">
        <v>44</v>
      </c>
      <c r="C2" s="21">
        <v>0.57422384555178707</v>
      </c>
      <c r="D2" s="20">
        <v>0.50195669188625103</v>
      </c>
      <c r="E2" s="21">
        <v>2.6611009653013305E-2</v>
      </c>
      <c r="F2" s="21">
        <v>0.17453691625358728</v>
      </c>
      <c r="G2" s="20">
        <v>0.14870858335507436</v>
      </c>
      <c r="H2" s="20">
        <v>2.5828332898512916E-2</v>
      </c>
      <c r="I2" s="2">
        <v>7.7629370810124443E-2</v>
      </c>
      <c r="L2" t="s">
        <v>244</v>
      </c>
      <c r="M2" s="2">
        <f t="shared" ref="M2:R2" si="0">MIN(C1:C101)</f>
        <v>0.2</v>
      </c>
      <c r="N2" s="2">
        <f t="shared" si="0"/>
        <v>0</v>
      </c>
      <c r="O2" s="2">
        <f t="shared" si="0"/>
        <v>0</v>
      </c>
      <c r="P2" s="2">
        <f t="shared" si="0"/>
        <v>2.0064205457463883E-3</v>
      </c>
      <c r="Q2" s="2">
        <f t="shared" si="0"/>
        <v>0</v>
      </c>
      <c r="R2" s="2">
        <f t="shared" si="0"/>
        <v>0</v>
      </c>
    </row>
    <row r="3" spans="1:18" x14ac:dyDescent="0.3">
      <c r="A3" s="2" t="s">
        <v>28</v>
      </c>
      <c r="B3" s="2" t="s">
        <v>51</v>
      </c>
      <c r="C3" s="20">
        <v>0.66879809255445977</v>
      </c>
      <c r="D3" s="20">
        <v>0.54763194971279938</v>
      </c>
      <c r="E3" s="21">
        <v>1.8532567465048229E-2</v>
      </c>
      <c r="F3" s="21">
        <v>0.11152053755283407</v>
      </c>
      <c r="G3" s="20">
        <v>0.14219139481955131</v>
      </c>
      <c r="H3" s="21">
        <v>0</v>
      </c>
      <c r="I3" s="2">
        <v>9.9232987314270812E-2</v>
      </c>
      <c r="L3" t="s">
        <v>245</v>
      </c>
      <c r="M3" s="2">
        <f t="shared" ref="M3:R3" si="1">MAX(C1:C101)</f>
        <v>0.95238095238095233</v>
      </c>
      <c r="N3" s="2">
        <f t="shared" si="1"/>
        <v>0.80769230769230771</v>
      </c>
      <c r="O3" s="2">
        <f t="shared" si="1"/>
        <v>0.41336116910229648</v>
      </c>
      <c r="P3" s="2">
        <f t="shared" si="1"/>
        <v>0.84716981132075475</v>
      </c>
      <c r="Q3" s="2">
        <f t="shared" si="1"/>
        <v>0.43725490196078431</v>
      </c>
      <c r="R3" s="2">
        <f t="shared" si="1"/>
        <v>0.17241379310344829</v>
      </c>
    </row>
    <row r="4" spans="1:18" x14ac:dyDescent="0.3">
      <c r="A4" s="2" t="s">
        <v>28</v>
      </c>
      <c r="B4" s="2" t="s">
        <v>65</v>
      </c>
      <c r="C4" s="20">
        <v>0.67039106145251393</v>
      </c>
      <c r="D4" s="20">
        <v>0.55865921787709494</v>
      </c>
      <c r="E4" s="21">
        <v>1.11731843575419E-2</v>
      </c>
      <c r="F4" s="21">
        <v>0.14525139664804471</v>
      </c>
      <c r="G4" s="21">
        <v>4.4692737430167599E-2</v>
      </c>
      <c r="H4" s="20">
        <v>2.7932960893854747E-2</v>
      </c>
      <c r="I4" s="2">
        <v>0.10988442543181014</v>
      </c>
      <c r="L4" t="s">
        <v>246</v>
      </c>
      <c r="M4" s="2">
        <f t="shared" ref="M4:R4" si="2">AVERAGE(C1:C101)</f>
        <v>0.64256137036886818</v>
      </c>
      <c r="N4" s="2">
        <f t="shared" si="2"/>
        <v>0.30177023694255628</v>
      </c>
      <c r="O4" s="2">
        <f t="shared" si="2"/>
        <v>3.8263404648227764E-2</v>
      </c>
      <c r="P4" s="2">
        <f t="shared" si="2"/>
        <v>0.19213071172642085</v>
      </c>
      <c r="Q4" s="2">
        <f t="shared" si="2"/>
        <v>0.12308456405279271</v>
      </c>
      <c r="R4" s="2">
        <f t="shared" si="2"/>
        <v>9.5074316550514751E-3</v>
      </c>
    </row>
    <row r="5" spans="1:18" x14ac:dyDescent="0.3">
      <c r="A5" s="2" t="s">
        <v>28</v>
      </c>
      <c r="B5" s="2" t="s">
        <v>85</v>
      </c>
      <c r="C5" s="20">
        <v>0.69804741980474194</v>
      </c>
      <c r="D5" s="20">
        <v>0.54898884239888424</v>
      </c>
      <c r="E5" s="20">
        <v>4.2712691771269178E-2</v>
      </c>
      <c r="F5" s="21">
        <v>0.11349372384937238</v>
      </c>
      <c r="G5" s="21">
        <v>8.7343096234309622E-2</v>
      </c>
      <c r="H5" s="21">
        <v>4.0097629009762902E-3</v>
      </c>
      <c r="I5" s="2">
        <v>0.11017556954455507</v>
      </c>
      <c r="L5" t="s">
        <v>247</v>
      </c>
      <c r="M5" s="2">
        <f t="shared" ref="M5:R5" si="3">_xlfn.STDEV.P(C1:C101)</f>
        <v>0.19664973650690007</v>
      </c>
      <c r="N5" s="2">
        <f t="shared" si="3"/>
        <v>0.3212526089511612</v>
      </c>
      <c r="O5" s="2">
        <f t="shared" si="3"/>
        <v>4.6969021040027273E-2</v>
      </c>
      <c r="P5" s="2">
        <f t="shared" si="3"/>
        <v>0.13479959019948945</v>
      </c>
      <c r="Q5" s="2">
        <f t="shared" si="3"/>
        <v>0.1115817094218914</v>
      </c>
      <c r="R5" s="2">
        <f t="shared" si="3"/>
        <v>2.9019042000310389E-2</v>
      </c>
    </row>
    <row r="6" spans="1:18" x14ac:dyDescent="0.3">
      <c r="A6" s="2" t="s">
        <v>28</v>
      </c>
      <c r="B6" s="2" t="s">
        <v>67</v>
      </c>
      <c r="C6" s="21">
        <v>0.57736720554272514</v>
      </c>
      <c r="D6" s="20">
        <v>0.45496535796766746</v>
      </c>
      <c r="E6" s="21">
        <v>1.8475750577367205E-2</v>
      </c>
      <c r="F6" s="21">
        <v>0.15889145496535798</v>
      </c>
      <c r="G6" s="21">
        <v>4.1108545034642036E-2</v>
      </c>
      <c r="H6" s="20">
        <v>1.2009237875288684E-2</v>
      </c>
      <c r="I6" s="2">
        <v>0.1269508433798158</v>
      </c>
      <c r="L6" t="s">
        <v>248</v>
      </c>
      <c r="M6" s="2">
        <f t="shared" ref="M6:R6" si="4">MEDIAN(C1:C101)</f>
        <v>0.70139356227222338</v>
      </c>
      <c r="N6" s="2">
        <f t="shared" si="4"/>
        <v>0.13519310163089626</v>
      </c>
      <c r="O6" s="2">
        <f t="shared" si="4"/>
        <v>3.1211945890844972E-2</v>
      </c>
      <c r="P6" s="2">
        <f t="shared" si="4"/>
        <v>0.15689184548856644</v>
      </c>
      <c r="Q6" s="2">
        <f t="shared" si="4"/>
        <v>7.7669552669552666E-2</v>
      </c>
      <c r="R6" s="2">
        <f t="shared" si="4"/>
        <v>2.5659165040420155E-4</v>
      </c>
    </row>
    <row r="7" spans="1:18" x14ac:dyDescent="0.3">
      <c r="A7" s="2" t="s">
        <v>28</v>
      </c>
      <c r="B7" s="2" t="s">
        <v>47</v>
      </c>
      <c r="C7" s="20">
        <v>0.74311926605504586</v>
      </c>
      <c r="D7" s="20">
        <v>0.57308868501529053</v>
      </c>
      <c r="E7" s="21">
        <v>3.1192660550458717E-2</v>
      </c>
      <c r="F7" s="21">
        <v>0.12538226299694188</v>
      </c>
      <c r="G7" s="21">
        <v>0.10581039755351682</v>
      </c>
      <c r="H7" s="21">
        <v>1.834862385321101E-3</v>
      </c>
      <c r="I7" s="2">
        <v>0.13837548661888663</v>
      </c>
    </row>
    <row r="8" spans="1:18" x14ac:dyDescent="0.3">
      <c r="A8" s="2" t="s">
        <v>28</v>
      </c>
      <c r="B8" s="2" t="s">
        <v>53</v>
      </c>
      <c r="C8" s="20">
        <v>0.74738415545590431</v>
      </c>
      <c r="D8" s="20">
        <v>0.56502242152466364</v>
      </c>
      <c r="E8" s="20">
        <v>4.9327354260089683E-2</v>
      </c>
      <c r="F8" s="21">
        <v>0.15545590433482809</v>
      </c>
      <c r="G8" s="21">
        <v>3.2884902840059793E-2</v>
      </c>
      <c r="H8" s="20">
        <v>1.6442451420029897E-2</v>
      </c>
      <c r="I8" s="2">
        <v>0.15287930846122891</v>
      </c>
    </row>
    <row r="9" spans="1:18" x14ac:dyDescent="0.3">
      <c r="A9" s="2" t="s">
        <v>28</v>
      </c>
      <c r="B9" s="2" t="s">
        <v>106</v>
      </c>
      <c r="C9" s="20">
        <v>0.72564935064935066</v>
      </c>
      <c r="D9" s="20">
        <v>0.63149350649350644</v>
      </c>
      <c r="E9" s="20">
        <v>5.1948051948051951E-2</v>
      </c>
      <c r="F9" s="20">
        <v>0.2288961038961039</v>
      </c>
      <c r="G9" s="21">
        <v>6.1688311688311688E-2</v>
      </c>
      <c r="H9" s="21">
        <v>4.87012987012987E-3</v>
      </c>
      <c r="I9" s="2">
        <v>0.16746288597405137</v>
      </c>
    </row>
    <row r="10" spans="1:18" x14ac:dyDescent="0.3">
      <c r="A10" s="2" t="s">
        <v>28</v>
      </c>
      <c r="B10" s="2" t="s">
        <v>58</v>
      </c>
      <c r="C10" s="20">
        <v>0.65100671140939592</v>
      </c>
      <c r="D10" s="20">
        <v>0.55536912751677847</v>
      </c>
      <c r="E10" s="21">
        <v>5.704697986577181E-3</v>
      </c>
      <c r="F10" s="21">
        <v>8.0872483221476513E-2</v>
      </c>
      <c r="G10" s="21">
        <v>5.0335570469798654E-3</v>
      </c>
      <c r="H10" s="21">
        <v>3.355704697986577E-4</v>
      </c>
      <c r="I10" s="2">
        <v>0.17317303729241307</v>
      </c>
    </row>
    <row r="11" spans="1:18" x14ac:dyDescent="0.3">
      <c r="A11" s="2" t="s">
        <v>28</v>
      </c>
      <c r="B11" s="2" t="s">
        <v>81</v>
      </c>
      <c r="C11" s="20">
        <v>0.73402061855670098</v>
      </c>
      <c r="D11" s="20">
        <v>0.63298969072164946</v>
      </c>
      <c r="E11" s="20">
        <v>4.536082474226804E-2</v>
      </c>
      <c r="F11" s="21">
        <v>0.12164948453608247</v>
      </c>
      <c r="G11" s="21">
        <v>6.3917525773195871E-2</v>
      </c>
      <c r="H11" s="21">
        <v>0</v>
      </c>
      <c r="I11" s="2">
        <v>0.17988221361834086</v>
      </c>
    </row>
    <row r="12" spans="1:18" x14ac:dyDescent="0.3">
      <c r="A12" s="2" t="s">
        <v>28</v>
      </c>
      <c r="B12" s="2" t="s">
        <v>120</v>
      </c>
      <c r="C12" s="20">
        <v>0.74686716791979946</v>
      </c>
      <c r="D12" s="20">
        <v>0.61152882205513781</v>
      </c>
      <c r="E12" s="20">
        <v>4.2606516290726815E-2</v>
      </c>
      <c r="F12" s="21">
        <v>0.17293233082706766</v>
      </c>
      <c r="G12" s="21">
        <v>2.0050125313283207E-2</v>
      </c>
      <c r="H12" s="21">
        <v>2.5062656641604009E-3</v>
      </c>
      <c r="I12" s="2">
        <v>0.18138927721287115</v>
      </c>
    </row>
    <row r="13" spans="1:18" x14ac:dyDescent="0.3">
      <c r="A13" s="2" t="s">
        <v>28</v>
      </c>
      <c r="B13" s="2" t="s">
        <v>49</v>
      </c>
      <c r="C13" s="21">
        <v>0.50573728378146943</v>
      </c>
      <c r="D13" s="20">
        <v>0.39681452303476622</v>
      </c>
      <c r="E13" s="21">
        <v>2.3805446138037336E-2</v>
      </c>
      <c r="F13" s="20">
        <v>0.20928241137181025</v>
      </c>
      <c r="G13" s="21">
        <v>9.2995375920534334E-2</v>
      </c>
      <c r="H13" s="20">
        <v>2.1236513101558486E-2</v>
      </c>
      <c r="I13" s="2">
        <v>0.18386723765740901</v>
      </c>
    </row>
    <row r="14" spans="1:18" x14ac:dyDescent="0.3">
      <c r="A14" s="2" t="s">
        <v>28</v>
      </c>
      <c r="B14" s="2" t="s">
        <v>117</v>
      </c>
      <c r="C14" s="20">
        <v>0.73302082197754281</v>
      </c>
      <c r="D14" s="20">
        <v>0.61800937534067368</v>
      </c>
      <c r="E14" s="20">
        <v>7.7946146298920743E-2</v>
      </c>
      <c r="F14" s="21">
        <v>9.7895999127875291E-2</v>
      </c>
      <c r="G14" s="21">
        <v>5.6361059631527308E-2</v>
      </c>
      <c r="H14" s="21">
        <v>3.2704676768777934E-4</v>
      </c>
      <c r="I14" s="2">
        <v>0.18605931769867409</v>
      </c>
    </row>
    <row r="15" spans="1:18" x14ac:dyDescent="0.3">
      <c r="A15" s="2" t="s">
        <v>28</v>
      </c>
      <c r="B15" s="2" t="s">
        <v>38</v>
      </c>
      <c r="C15" s="20">
        <v>0.73122529644268774</v>
      </c>
      <c r="D15" s="20">
        <v>0.6324110671936759</v>
      </c>
      <c r="E15" s="21">
        <v>3.1620553359683792E-2</v>
      </c>
      <c r="F15" s="20">
        <v>0.2608695652173913</v>
      </c>
      <c r="G15" s="21">
        <v>3.9525691699604744E-2</v>
      </c>
      <c r="H15" s="21">
        <v>0</v>
      </c>
      <c r="I15" s="2">
        <v>0.19092214276218639</v>
      </c>
    </row>
    <row r="16" spans="1:18" x14ac:dyDescent="0.3">
      <c r="A16" s="2" t="s">
        <v>28</v>
      </c>
      <c r="B16" s="2" t="s">
        <v>56</v>
      </c>
      <c r="C16" s="20">
        <v>0.6754366769348169</v>
      </c>
      <c r="D16" s="20">
        <v>0.57104942739632258</v>
      </c>
      <c r="E16" s="21">
        <v>2.1321841982706863E-4</v>
      </c>
      <c r="F16" s="21">
        <v>4.449531761128038E-2</v>
      </c>
      <c r="G16" s="21">
        <v>3.6471571812524898E-4</v>
      </c>
      <c r="H16" s="21">
        <v>5.611011048080754E-6</v>
      </c>
      <c r="I16" s="2">
        <v>0.2079487149677362</v>
      </c>
    </row>
    <row r="17" spans="1:9" x14ac:dyDescent="0.3">
      <c r="A17" s="2" t="s">
        <v>28</v>
      </c>
      <c r="B17" s="2" t="s">
        <v>84</v>
      </c>
      <c r="C17" s="20">
        <v>0.77737226277372262</v>
      </c>
      <c r="D17" s="20">
        <v>0.63503649635036497</v>
      </c>
      <c r="E17" s="21">
        <v>3.4671532846715328E-2</v>
      </c>
      <c r="F17" s="21">
        <v>0.14051094890510948</v>
      </c>
      <c r="G17" s="21">
        <v>4.1970802919708027E-2</v>
      </c>
      <c r="H17" s="21">
        <v>0</v>
      </c>
      <c r="I17" s="2">
        <v>0.20874616827411743</v>
      </c>
    </row>
    <row r="18" spans="1:9" x14ac:dyDescent="0.3">
      <c r="A18" s="2" t="s">
        <v>28</v>
      </c>
      <c r="B18" s="2" t="s">
        <v>92</v>
      </c>
      <c r="C18" s="21">
        <v>0.52240352240352239</v>
      </c>
      <c r="D18" s="20">
        <v>0.3752913752913753</v>
      </c>
      <c r="E18" s="21">
        <v>1.7094017094017096E-2</v>
      </c>
      <c r="F18" s="20">
        <v>0.19295519295519295</v>
      </c>
      <c r="G18" s="21">
        <v>1.9166019166019167E-2</v>
      </c>
      <c r="H18" s="21">
        <v>0</v>
      </c>
      <c r="I18" s="2">
        <v>0.21360559301101817</v>
      </c>
    </row>
    <row r="19" spans="1:9" x14ac:dyDescent="0.3">
      <c r="A19" s="2" t="s">
        <v>28</v>
      </c>
      <c r="B19" s="2" t="s">
        <v>62</v>
      </c>
      <c r="C19" s="20">
        <v>0.71754736965987997</v>
      </c>
      <c r="D19" s="20">
        <v>0.64705190067082496</v>
      </c>
      <c r="E19" s="20">
        <v>5.378368836059786E-2</v>
      </c>
      <c r="F19" s="21">
        <v>8.3441214546310469E-2</v>
      </c>
      <c r="G19" s="21">
        <v>2.1890078851359303E-2</v>
      </c>
      <c r="H19" s="21">
        <v>0</v>
      </c>
      <c r="I19" s="2">
        <v>0.21614922863081831</v>
      </c>
    </row>
    <row r="20" spans="1:9" x14ac:dyDescent="0.3">
      <c r="A20" s="2" t="s">
        <v>28</v>
      </c>
      <c r="B20" s="2" t="s">
        <v>116</v>
      </c>
      <c r="C20" s="20">
        <v>0.66992068334350219</v>
      </c>
      <c r="D20" s="20">
        <v>0.5573520439292251</v>
      </c>
      <c r="E20" s="20">
        <v>4.5454545454545456E-2</v>
      </c>
      <c r="F20" s="20">
        <v>0.38621110433190969</v>
      </c>
      <c r="G20" s="21">
        <v>6.1622940817571692E-2</v>
      </c>
      <c r="H20" s="21">
        <v>6.1012812690665037E-4</v>
      </c>
      <c r="I20" s="2">
        <v>0.2180542254226874</v>
      </c>
    </row>
    <row r="21" spans="1:9" x14ac:dyDescent="0.3">
      <c r="A21" s="2" t="s">
        <v>28</v>
      </c>
      <c r="B21" s="2" t="s">
        <v>98</v>
      </c>
      <c r="C21" s="20">
        <v>0.72131147540983609</v>
      </c>
      <c r="D21" s="20">
        <v>0.67330210772833721</v>
      </c>
      <c r="E21" s="21">
        <v>2.663934426229508E-2</v>
      </c>
      <c r="F21" s="21">
        <v>6.937939110070257E-2</v>
      </c>
      <c r="G21" s="21">
        <v>1.3466042154566744E-2</v>
      </c>
      <c r="H21" s="21">
        <v>0</v>
      </c>
      <c r="I21" s="2">
        <v>0.24531161320400388</v>
      </c>
    </row>
    <row r="22" spans="1:9" x14ac:dyDescent="0.3">
      <c r="A22" s="2" t="s">
        <v>28</v>
      </c>
      <c r="B22" s="2" t="s">
        <v>68</v>
      </c>
      <c r="C22" s="20">
        <v>0.7683355292050944</v>
      </c>
      <c r="D22" s="20">
        <v>0.65623627580149324</v>
      </c>
      <c r="E22" s="20">
        <v>0.10150417215634606</v>
      </c>
      <c r="F22" s="21">
        <v>8.3003952569169967E-2</v>
      </c>
      <c r="G22" s="21">
        <v>3.2992973210364512E-2</v>
      </c>
      <c r="H22" s="21">
        <v>0</v>
      </c>
      <c r="I22" s="2">
        <v>0.24646086340513648</v>
      </c>
    </row>
    <row r="23" spans="1:9" x14ac:dyDescent="0.3">
      <c r="A23" s="2" t="s">
        <v>28</v>
      </c>
      <c r="B23" s="2" t="s">
        <v>80</v>
      </c>
      <c r="C23" s="20">
        <v>0.78729438457175271</v>
      </c>
      <c r="D23" s="20">
        <v>0.64435621100397056</v>
      </c>
      <c r="E23" s="20">
        <v>3.970504821327283E-2</v>
      </c>
      <c r="F23" s="20">
        <v>0.31026659103800341</v>
      </c>
      <c r="G23" s="21">
        <v>3.7436188315371523E-2</v>
      </c>
      <c r="H23" s="21">
        <v>2.2688598979013048E-3</v>
      </c>
      <c r="I23" s="2">
        <v>0.24953467227516449</v>
      </c>
    </row>
    <row r="24" spans="1:9" x14ac:dyDescent="0.3">
      <c r="A24" s="2" t="s">
        <v>28</v>
      </c>
      <c r="B24" s="2" t="s">
        <v>64</v>
      </c>
      <c r="C24" s="20">
        <v>0.77629826897470044</v>
      </c>
      <c r="D24" s="20">
        <v>0.68397691966267204</v>
      </c>
      <c r="E24" s="21">
        <v>5.770084332001775E-3</v>
      </c>
      <c r="F24" s="21">
        <v>0.13493120284065691</v>
      </c>
      <c r="G24" s="21">
        <v>2.1304926764314249E-2</v>
      </c>
      <c r="H24" s="21">
        <v>4.4385264092321349E-4</v>
      </c>
      <c r="I24" s="2">
        <v>0.25204603755250404</v>
      </c>
    </row>
    <row r="25" spans="1:9" x14ac:dyDescent="0.3">
      <c r="A25" s="2" t="s">
        <v>28</v>
      </c>
      <c r="B25" s="2" t="s">
        <v>93</v>
      </c>
      <c r="C25" s="20">
        <v>0.75879653238143807</v>
      </c>
      <c r="D25" s="20">
        <v>0.66802651708312089</v>
      </c>
      <c r="E25" s="21">
        <v>9.1789903110657822E-3</v>
      </c>
      <c r="F25" s="20">
        <v>0.26364099949005609</v>
      </c>
      <c r="G25" s="21">
        <v>3.6206017338092811E-2</v>
      </c>
      <c r="H25" s="20">
        <v>0.16267210606833249</v>
      </c>
      <c r="I25" s="2">
        <v>0.2631436087166234</v>
      </c>
    </row>
    <row r="26" spans="1:9" x14ac:dyDescent="0.3">
      <c r="A26" s="2" t="s">
        <v>28</v>
      </c>
      <c r="B26" s="2" t="s">
        <v>42</v>
      </c>
      <c r="C26" s="20">
        <v>0.81361550229474755</v>
      </c>
      <c r="D26" s="20">
        <v>0.68893421723610404</v>
      </c>
      <c r="E26" s="21">
        <v>3.0851606323304435E-2</v>
      </c>
      <c r="F26" s="21">
        <v>0.176185619581846</v>
      </c>
      <c r="G26" s="21">
        <v>3.0086690464048955E-2</v>
      </c>
      <c r="H26" s="21">
        <v>7.6491585925548189E-4</v>
      </c>
      <c r="I26" s="2">
        <v>0.26647234601531317</v>
      </c>
    </row>
    <row r="27" spans="1:9" x14ac:dyDescent="0.3">
      <c r="A27" s="2" t="s">
        <v>28</v>
      </c>
      <c r="B27" s="2" t="s">
        <v>122</v>
      </c>
      <c r="C27" s="20">
        <v>0.82333577176298467</v>
      </c>
      <c r="D27" s="20">
        <v>0.69202633504023414</v>
      </c>
      <c r="E27" s="21">
        <v>2.6335040234089245E-2</v>
      </c>
      <c r="F27" s="21">
        <v>0.18434528163862474</v>
      </c>
      <c r="G27" s="21">
        <v>3.3284564740307242E-2</v>
      </c>
      <c r="H27" s="21">
        <v>2.5603511338697879E-3</v>
      </c>
      <c r="I27" s="2">
        <v>0.27352642093090995</v>
      </c>
    </row>
    <row r="28" spans="1:9" x14ac:dyDescent="0.3">
      <c r="A28" s="2" t="s">
        <v>28</v>
      </c>
      <c r="B28" s="2" t="s">
        <v>97</v>
      </c>
      <c r="C28" s="20">
        <v>0.82315112540192925</v>
      </c>
      <c r="D28" s="20">
        <v>0.70096463022508038</v>
      </c>
      <c r="E28" s="21">
        <v>2.2508038585209004E-2</v>
      </c>
      <c r="F28" s="20">
        <v>0.21864951768488747</v>
      </c>
      <c r="G28" s="21">
        <v>4.5016077170418008E-2</v>
      </c>
      <c r="H28" s="21">
        <v>3.2154340836012861E-3</v>
      </c>
      <c r="I28" s="2">
        <v>0.27780855433169205</v>
      </c>
    </row>
    <row r="29" spans="1:9" x14ac:dyDescent="0.3">
      <c r="A29" s="2" t="s">
        <v>28</v>
      </c>
      <c r="B29" s="2" t="s">
        <v>108</v>
      </c>
      <c r="C29" s="20">
        <v>0.79831932773109249</v>
      </c>
      <c r="D29" s="20">
        <v>0.71596638655462186</v>
      </c>
      <c r="E29" s="21">
        <v>3.3613445378151259E-2</v>
      </c>
      <c r="F29" s="21">
        <v>0.14789915966386555</v>
      </c>
      <c r="G29" s="21">
        <v>2.1848739495798318E-2</v>
      </c>
      <c r="H29" s="21">
        <v>0</v>
      </c>
      <c r="I29" s="2">
        <v>0.28196829281841806</v>
      </c>
    </row>
    <row r="30" spans="1:9" x14ac:dyDescent="0.3">
      <c r="A30" s="2" t="s">
        <v>28</v>
      </c>
      <c r="B30" s="2" t="s">
        <v>46</v>
      </c>
      <c r="C30" s="20">
        <v>0.78736306729264471</v>
      </c>
      <c r="D30" s="20">
        <v>0.72192879499217533</v>
      </c>
      <c r="E30" s="21">
        <v>1.1541471048513302E-2</v>
      </c>
      <c r="F30" s="21">
        <v>9.467918622848201E-2</v>
      </c>
      <c r="G30" s="21">
        <v>1.1052425665101721E-2</v>
      </c>
      <c r="H30" s="21">
        <v>2.9342723004694836E-4</v>
      </c>
      <c r="I30" s="2">
        <v>0.29816700706750487</v>
      </c>
    </row>
    <row r="31" spans="1:9" x14ac:dyDescent="0.3">
      <c r="A31" s="2" t="s">
        <v>28</v>
      </c>
      <c r="B31" s="2" t="s">
        <v>77</v>
      </c>
      <c r="C31" s="20">
        <v>0.83246753246753247</v>
      </c>
      <c r="D31" s="20">
        <v>0.72402597402597402</v>
      </c>
      <c r="E31" s="20">
        <v>4.9350649350649353E-2</v>
      </c>
      <c r="F31" s="21">
        <v>0.12857142857142856</v>
      </c>
      <c r="G31" s="21">
        <v>5.0649350649350652E-2</v>
      </c>
      <c r="H31" s="21">
        <v>0</v>
      </c>
      <c r="I31" s="2">
        <v>0.30239422067083149</v>
      </c>
    </row>
    <row r="32" spans="1:9" x14ac:dyDescent="0.3">
      <c r="A32" s="2" t="s">
        <v>28</v>
      </c>
      <c r="B32" s="2" t="s">
        <v>40</v>
      </c>
      <c r="C32" s="20">
        <v>0.82335497315059714</v>
      </c>
      <c r="D32" s="20">
        <v>0.735433197082632</v>
      </c>
      <c r="E32" s="21">
        <v>1.4105954957121103E-2</v>
      </c>
      <c r="F32" s="21">
        <v>0.10539392482167187</v>
      </c>
      <c r="G32" s="21">
        <v>3.0456039111966017E-2</v>
      </c>
      <c r="H32" s="21">
        <v>2.3242766690710908E-3</v>
      </c>
      <c r="I32" s="2">
        <v>0.3166746230820856</v>
      </c>
    </row>
    <row r="33" spans="1:9" x14ac:dyDescent="0.3">
      <c r="A33" s="2" t="s">
        <v>28</v>
      </c>
      <c r="B33" s="2" t="s">
        <v>32</v>
      </c>
      <c r="C33" s="20">
        <v>0.85098456625864827</v>
      </c>
      <c r="D33" s="20">
        <v>0.70941990420436407</v>
      </c>
      <c r="E33" s="20">
        <v>4.4704630122405532E-2</v>
      </c>
      <c r="F33" s="21">
        <v>0.11708355508249069</v>
      </c>
      <c r="G33" s="21">
        <v>1.5965939329430547E-2</v>
      </c>
      <c r="H33" s="21">
        <v>0</v>
      </c>
      <c r="I33" s="2">
        <v>0.31688860745105263</v>
      </c>
    </row>
    <row r="34" spans="1:9" x14ac:dyDescent="0.3">
      <c r="A34" s="2" t="s">
        <v>28</v>
      </c>
      <c r="B34" s="2" t="s">
        <v>57</v>
      </c>
      <c r="C34" s="20">
        <v>0.75862068965517238</v>
      </c>
      <c r="D34" s="20">
        <v>0.75862068965517238</v>
      </c>
      <c r="E34" s="20">
        <v>6.8965517241379309E-2</v>
      </c>
      <c r="F34" s="20">
        <v>0.20689655172413793</v>
      </c>
      <c r="G34" s="21">
        <v>3.4482758620689655E-2</v>
      </c>
      <c r="H34" s="20">
        <v>0.17241379310344829</v>
      </c>
      <c r="I34" s="2">
        <v>0.32125604963508653</v>
      </c>
    </row>
    <row r="35" spans="1:9" x14ac:dyDescent="0.3">
      <c r="A35" s="2" t="s">
        <v>28</v>
      </c>
      <c r="B35" s="2" t="s">
        <v>41</v>
      </c>
      <c r="C35" s="20">
        <v>0.78125</v>
      </c>
      <c r="D35" s="20">
        <v>0.75</v>
      </c>
      <c r="E35" s="21">
        <v>0</v>
      </c>
      <c r="F35" s="21">
        <v>9.375E-2</v>
      </c>
      <c r="G35" s="21">
        <v>0</v>
      </c>
      <c r="H35" s="21">
        <v>0</v>
      </c>
      <c r="I35" s="2">
        <v>0.32175758380141944</v>
      </c>
    </row>
    <row r="36" spans="1:9" x14ac:dyDescent="0.3">
      <c r="A36" s="2" t="s">
        <v>28</v>
      </c>
      <c r="B36" s="2" t="s">
        <v>90</v>
      </c>
      <c r="C36" s="20">
        <v>0.7957463884430177</v>
      </c>
      <c r="D36" s="20">
        <v>0.7054574638844302</v>
      </c>
      <c r="E36" s="21">
        <v>8.0256821829855537E-4</v>
      </c>
      <c r="F36" s="21">
        <v>2.0064205457463883E-3</v>
      </c>
      <c r="G36" s="21">
        <v>0</v>
      </c>
      <c r="H36" s="21">
        <v>0</v>
      </c>
      <c r="I36" s="2">
        <v>0.33733524231462564</v>
      </c>
    </row>
    <row r="37" spans="1:9" x14ac:dyDescent="0.3">
      <c r="A37" s="2" t="s">
        <v>28</v>
      </c>
      <c r="B37" s="2" t="s">
        <v>96</v>
      </c>
      <c r="C37" s="20">
        <v>0.87041719342604296</v>
      </c>
      <c r="D37" s="20">
        <v>0.73103666245259169</v>
      </c>
      <c r="E37" s="20">
        <v>4.2825537294563842E-2</v>
      </c>
      <c r="F37" s="21">
        <v>9.8293299620733243E-2</v>
      </c>
      <c r="G37" s="21">
        <v>4.6618204804045514E-2</v>
      </c>
      <c r="H37" s="21">
        <v>4.5828065739570165E-3</v>
      </c>
      <c r="I37" s="2">
        <v>0.33905914580687774</v>
      </c>
    </row>
    <row r="38" spans="1:9" x14ac:dyDescent="0.3">
      <c r="A38" s="2" t="s">
        <v>28</v>
      </c>
      <c r="B38" s="2" t="s">
        <v>52</v>
      </c>
      <c r="C38" s="20">
        <v>0.84149855907780979</v>
      </c>
      <c r="D38" s="20">
        <v>0.76368876080691639</v>
      </c>
      <c r="E38" s="21">
        <v>3.4582132564841501E-2</v>
      </c>
      <c r="F38" s="21">
        <v>0.14697406340057637</v>
      </c>
      <c r="G38" s="21">
        <v>2.0172910662824207E-2</v>
      </c>
      <c r="H38" s="21">
        <v>0</v>
      </c>
      <c r="I38" s="2">
        <v>0.34213749462095311</v>
      </c>
    </row>
    <row r="39" spans="1:9" x14ac:dyDescent="0.3">
      <c r="A39" s="2" t="s">
        <v>28</v>
      </c>
      <c r="B39" s="2" t="s">
        <v>109</v>
      </c>
      <c r="C39" s="20">
        <v>0.90613718411552346</v>
      </c>
      <c r="D39" s="20">
        <v>0.72202166064981954</v>
      </c>
      <c r="E39" s="20">
        <v>5.0541516245487361E-2</v>
      </c>
      <c r="F39" s="21">
        <v>0.16064981949458484</v>
      </c>
      <c r="G39" s="21">
        <v>7.2202166064981949E-2</v>
      </c>
      <c r="H39" s="21">
        <v>0</v>
      </c>
      <c r="I39" s="2">
        <v>0.34406210186561126</v>
      </c>
    </row>
    <row r="40" spans="1:9" x14ac:dyDescent="0.3">
      <c r="A40" s="2" t="s">
        <v>28</v>
      </c>
      <c r="B40" s="2" t="s">
        <v>39</v>
      </c>
      <c r="C40" s="21">
        <v>0.36776859504132231</v>
      </c>
      <c r="D40" s="20">
        <v>0.31508264462809915</v>
      </c>
      <c r="E40" s="21">
        <v>1.1363636363636364E-2</v>
      </c>
      <c r="F40" s="21">
        <v>0.10640495867768596</v>
      </c>
      <c r="G40" s="20">
        <v>0.19421487603305784</v>
      </c>
      <c r="H40" s="20">
        <v>7.8512396694214878E-2</v>
      </c>
      <c r="I40" s="2">
        <v>0.35859556058755276</v>
      </c>
    </row>
    <row r="41" spans="1:9" x14ac:dyDescent="0.3">
      <c r="A41" s="2" t="s">
        <v>28</v>
      </c>
      <c r="B41" s="2" t="s">
        <v>99</v>
      </c>
      <c r="C41" s="20">
        <v>0.88342857142857145</v>
      </c>
      <c r="D41" s="20">
        <v>0.76914285714285713</v>
      </c>
      <c r="E41" s="20">
        <v>6.7428571428571435E-2</v>
      </c>
      <c r="F41" s="21">
        <v>0.10971428571428571</v>
      </c>
      <c r="G41" s="21">
        <v>3.7714285714285714E-2</v>
      </c>
      <c r="H41" s="21">
        <v>0</v>
      </c>
      <c r="I41" s="2">
        <v>0.37395022744364093</v>
      </c>
    </row>
    <row r="42" spans="1:9" x14ac:dyDescent="0.3">
      <c r="A42" s="2" t="s">
        <v>28</v>
      </c>
      <c r="B42" s="2" t="s">
        <v>88</v>
      </c>
      <c r="C42" s="20">
        <v>0.8665367211973547</v>
      </c>
      <c r="D42" s="20">
        <v>0.78533936651583713</v>
      </c>
      <c r="E42" s="21">
        <v>3.6199095022624434E-4</v>
      </c>
      <c r="F42" s="21">
        <v>2.4281239122868083E-2</v>
      </c>
      <c r="G42" s="21">
        <v>7.7967281587191086E-4</v>
      </c>
      <c r="H42" s="21">
        <v>6.4044552732335535E-4</v>
      </c>
      <c r="I42" s="2">
        <v>0.41228845680145576</v>
      </c>
    </row>
    <row r="43" spans="1:9" x14ac:dyDescent="0.3">
      <c r="A43" s="2" t="s">
        <v>28</v>
      </c>
      <c r="B43" s="2" t="s">
        <v>59</v>
      </c>
      <c r="C43" s="20">
        <v>0.93905191873589167</v>
      </c>
      <c r="D43" s="20">
        <v>0.79006772009029347</v>
      </c>
      <c r="E43" s="20">
        <v>5.6433408577878104E-2</v>
      </c>
      <c r="F43" s="21">
        <v>0.16027088036117382</v>
      </c>
      <c r="G43" s="21">
        <v>2.2573363431151242E-2</v>
      </c>
      <c r="H43" s="21">
        <v>0</v>
      </c>
      <c r="I43" s="2">
        <v>0.42186441901322463</v>
      </c>
    </row>
    <row r="44" spans="1:9" x14ac:dyDescent="0.3">
      <c r="A44" s="2" t="s">
        <v>28</v>
      </c>
      <c r="B44" s="2" t="s">
        <v>89</v>
      </c>
      <c r="C44" s="20">
        <v>0.72073578595317722</v>
      </c>
      <c r="D44" s="21">
        <v>9.3645484949832769E-2</v>
      </c>
      <c r="E44" s="21">
        <v>3.678929765886288E-2</v>
      </c>
      <c r="F44" s="21">
        <v>0.16220735785953178</v>
      </c>
      <c r="G44" s="21">
        <v>7.5250836120401343E-2</v>
      </c>
      <c r="H44" s="21">
        <v>0</v>
      </c>
      <c r="I44" s="2">
        <v>0.42800881246495787</v>
      </c>
    </row>
    <row r="45" spans="1:9" x14ac:dyDescent="0.3">
      <c r="A45" s="2" t="s">
        <v>28</v>
      </c>
      <c r="B45" s="2" t="s">
        <v>31</v>
      </c>
      <c r="C45" s="20">
        <v>0.92307692307692313</v>
      </c>
      <c r="D45" s="20">
        <v>0.80769230769230771</v>
      </c>
      <c r="E45" s="20">
        <v>7.6923076923076927E-2</v>
      </c>
      <c r="F45" s="20">
        <v>0.23076923076923078</v>
      </c>
      <c r="G45" s="21">
        <v>0</v>
      </c>
      <c r="H45" s="21">
        <v>0</v>
      </c>
      <c r="I45" s="2">
        <v>0.43157371731308469</v>
      </c>
    </row>
    <row r="46" spans="1:9" x14ac:dyDescent="0.3">
      <c r="A46" s="2" t="s">
        <v>28</v>
      </c>
      <c r="B46" s="2" t="s">
        <v>73</v>
      </c>
      <c r="C46" s="20">
        <v>0.79591836734693877</v>
      </c>
      <c r="D46" s="21">
        <v>0.1326530612244898</v>
      </c>
      <c r="E46" s="20">
        <v>0.1326530612244898</v>
      </c>
      <c r="F46" s="21">
        <v>0.11224489795918367</v>
      </c>
      <c r="G46" s="21">
        <v>4.0816326530612242E-2</v>
      </c>
      <c r="H46" s="21">
        <v>0</v>
      </c>
      <c r="I46" s="2">
        <v>0.43263640683399823</v>
      </c>
    </row>
    <row r="47" spans="1:9" x14ac:dyDescent="0.3">
      <c r="A47" s="2" t="s">
        <v>28</v>
      </c>
      <c r="B47" s="2" t="s">
        <v>123</v>
      </c>
      <c r="C47" s="21">
        <v>0.3361838588989845</v>
      </c>
      <c r="D47" s="21">
        <v>0.2822020309994655</v>
      </c>
      <c r="E47" s="21">
        <v>2.3516835916622129E-2</v>
      </c>
      <c r="F47" s="20">
        <v>0.24692677712453234</v>
      </c>
      <c r="G47" s="20">
        <v>0.35008017103153394</v>
      </c>
      <c r="H47" s="21">
        <v>1.6034206306787815E-3</v>
      </c>
      <c r="I47" s="2">
        <v>0.45029868845626958</v>
      </c>
    </row>
    <row r="48" spans="1:9" x14ac:dyDescent="0.3">
      <c r="A48" s="2" t="s">
        <v>28</v>
      </c>
      <c r="B48" s="2" t="s">
        <v>45</v>
      </c>
      <c r="C48" s="21">
        <v>0.31071428571428572</v>
      </c>
      <c r="D48" s="21">
        <v>0.17321428571428571</v>
      </c>
      <c r="E48" s="21">
        <v>1.2500000000000001E-2</v>
      </c>
      <c r="F48" s="21">
        <v>0.12142857142857143</v>
      </c>
      <c r="G48" s="21">
        <v>7.857142857142857E-2</v>
      </c>
      <c r="H48" s="21">
        <v>0</v>
      </c>
      <c r="I48" s="2">
        <v>0.48245146341515638</v>
      </c>
    </row>
    <row r="49" spans="1:9" x14ac:dyDescent="0.3">
      <c r="A49" s="2" t="s">
        <v>28</v>
      </c>
      <c r="B49" s="2" t="s">
        <v>86</v>
      </c>
      <c r="C49" s="21">
        <v>0.62478777589134127</v>
      </c>
      <c r="D49" s="21">
        <v>0</v>
      </c>
      <c r="E49" s="20">
        <v>4.074702886247878E-2</v>
      </c>
      <c r="F49" s="21">
        <v>0.17147707979626486</v>
      </c>
      <c r="G49" s="20">
        <v>0.13412563667232597</v>
      </c>
      <c r="H49" s="21">
        <v>1.697792869269949E-3</v>
      </c>
      <c r="I49" s="2">
        <v>0.51149150100182827</v>
      </c>
    </row>
    <row r="50" spans="1:9" x14ac:dyDescent="0.3">
      <c r="A50" s="2" t="s">
        <v>28</v>
      </c>
      <c r="B50" s="2" t="s">
        <v>35</v>
      </c>
      <c r="C50" s="20">
        <v>0.6510510510510511</v>
      </c>
      <c r="D50" s="21">
        <v>6.0060060060060057E-4</v>
      </c>
      <c r="E50" s="21">
        <v>3.123123123123123E-2</v>
      </c>
      <c r="F50" s="21">
        <v>0.17477477477477477</v>
      </c>
      <c r="G50" s="20">
        <v>0.18318318318318319</v>
      </c>
      <c r="H50" s="20">
        <v>1.9219219219219218E-2</v>
      </c>
      <c r="I50" s="2">
        <v>0.51312642290520427</v>
      </c>
    </row>
    <row r="51" spans="1:9" x14ac:dyDescent="0.3">
      <c r="A51" s="2" t="s">
        <v>28</v>
      </c>
      <c r="B51" s="2" t="s">
        <v>119</v>
      </c>
      <c r="C51" s="21">
        <v>0.58355205599300086</v>
      </c>
      <c r="D51" s="21">
        <v>8.7489063867016625E-4</v>
      </c>
      <c r="E51" s="20">
        <v>4.5494313210848646E-2</v>
      </c>
      <c r="F51" s="21">
        <v>0.16972878390201224</v>
      </c>
      <c r="G51" s="20">
        <v>0.13910761154855644</v>
      </c>
      <c r="H51" s="21">
        <v>1.7497812773403325E-3</v>
      </c>
      <c r="I51" s="2">
        <v>0.51401948143996268</v>
      </c>
    </row>
    <row r="52" spans="1:9" x14ac:dyDescent="0.3">
      <c r="A52" s="2" t="s">
        <v>28</v>
      </c>
      <c r="B52" s="2" t="s">
        <v>125</v>
      </c>
      <c r="C52" s="20">
        <v>0.66192170818505336</v>
      </c>
      <c r="D52" s="21">
        <v>0</v>
      </c>
      <c r="E52" s="20">
        <v>4.8042704626334518E-2</v>
      </c>
      <c r="F52" s="21">
        <v>0.1708185053380783</v>
      </c>
      <c r="G52" s="20">
        <v>0.17971530249110321</v>
      </c>
      <c r="H52" s="21">
        <v>0</v>
      </c>
      <c r="I52" s="2">
        <v>0.51456137326616014</v>
      </c>
    </row>
    <row r="53" spans="1:9" x14ac:dyDescent="0.3">
      <c r="A53" s="2" t="s">
        <v>28</v>
      </c>
      <c r="B53" s="2" t="s">
        <v>75</v>
      </c>
      <c r="C53" s="21">
        <v>0.60576923076923073</v>
      </c>
      <c r="D53" s="21">
        <v>1.3736263736263737E-3</v>
      </c>
      <c r="E53" s="20">
        <v>4.1208791208791208E-2</v>
      </c>
      <c r="F53" s="21">
        <v>0.15659340659340659</v>
      </c>
      <c r="G53" s="20">
        <v>0.17719780219780221</v>
      </c>
      <c r="H53" s="21">
        <v>1.3736263736263737E-3</v>
      </c>
      <c r="I53" s="2">
        <v>0.51457009418393129</v>
      </c>
    </row>
    <row r="54" spans="1:9" x14ac:dyDescent="0.3">
      <c r="A54" s="2" t="s">
        <v>28</v>
      </c>
      <c r="B54" s="2" t="s">
        <v>82</v>
      </c>
      <c r="C54" s="20">
        <v>0.88726513569937371</v>
      </c>
      <c r="D54" s="20">
        <v>0.73590814196242171</v>
      </c>
      <c r="E54" s="20">
        <v>0.41336116910229648</v>
      </c>
      <c r="F54" s="20">
        <v>0.29227557411273486</v>
      </c>
      <c r="G54" s="21">
        <v>5.3235908141962419E-2</v>
      </c>
      <c r="H54" s="21">
        <v>0</v>
      </c>
      <c r="I54" s="2">
        <v>0.51529035558250691</v>
      </c>
    </row>
    <row r="55" spans="1:9" x14ac:dyDescent="0.3">
      <c r="A55" s="2" t="s">
        <v>28</v>
      </c>
      <c r="B55" s="2" t="s">
        <v>50</v>
      </c>
      <c r="C55" s="20">
        <v>0.67105263157894735</v>
      </c>
      <c r="D55" s="21">
        <v>0</v>
      </c>
      <c r="E55" s="20">
        <v>9.8684210526315791E-2</v>
      </c>
      <c r="F55" s="21">
        <v>0.17105263157894737</v>
      </c>
      <c r="G55" s="21">
        <v>9.2105263157894732E-2</v>
      </c>
      <c r="H55" s="21">
        <v>0</v>
      </c>
      <c r="I55" s="2">
        <v>0.51597393805308633</v>
      </c>
    </row>
    <row r="56" spans="1:9" x14ac:dyDescent="0.3">
      <c r="A56" s="2" t="s">
        <v>28</v>
      </c>
      <c r="B56" s="2" t="s">
        <v>104</v>
      </c>
      <c r="C56" s="20">
        <v>0.70473970473970471</v>
      </c>
      <c r="D56" s="21">
        <v>0</v>
      </c>
      <c r="E56" s="21">
        <v>3.0303030303030304E-2</v>
      </c>
      <c r="F56" s="21">
        <v>0.17948717948717949</v>
      </c>
      <c r="G56" s="20">
        <v>0.16627816627816627</v>
      </c>
      <c r="H56" s="21">
        <v>1.554001554001554E-3</v>
      </c>
      <c r="I56" s="2">
        <v>0.51632809262190682</v>
      </c>
    </row>
    <row r="57" spans="1:9" x14ac:dyDescent="0.3">
      <c r="A57" s="2" t="s">
        <v>28</v>
      </c>
      <c r="B57" s="2" t="s">
        <v>115</v>
      </c>
      <c r="C57" s="21">
        <v>0.59364796675571385</v>
      </c>
      <c r="D57" s="21">
        <v>1.9788265558523795E-4</v>
      </c>
      <c r="E57" s="20">
        <v>9.4093202730780645E-2</v>
      </c>
      <c r="F57" s="21">
        <v>0.15692094587909369</v>
      </c>
      <c r="G57" s="21">
        <v>0.10270109824873849</v>
      </c>
      <c r="H57" s="21">
        <v>9.8941327792618976E-5</v>
      </c>
      <c r="I57" s="2">
        <v>0.51713502675171596</v>
      </c>
    </row>
    <row r="58" spans="1:9" x14ac:dyDescent="0.3">
      <c r="A58" s="2" t="s">
        <v>28</v>
      </c>
      <c r="B58" s="2" t="s">
        <v>127</v>
      </c>
      <c r="C58" s="20">
        <v>0.64457142857142857</v>
      </c>
      <c r="D58" s="21">
        <v>0</v>
      </c>
      <c r="E58" s="20">
        <v>5.1428571428571428E-2</v>
      </c>
      <c r="F58" s="21">
        <v>0.15542857142857142</v>
      </c>
      <c r="G58" s="20">
        <v>0.2</v>
      </c>
      <c r="H58" s="21">
        <v>1.1428571428571429E-3</v>
      </c>
      <c r="I58" s="2">
        <v>0.51754731849616376</v>
      </c>
    </row>
    <row r="59" spans="1:9" x14ac:dyDescent="0.3">
      <c r="A59" s="2" t="s">
        <v>28</v>
      </c>
      <c r="B59" s="2" t="s">
        <v>54</v>
      </c>
      <c r="C59" s="21">
        <v>0.60321715817694366</v>
      </c>
      <c r="D59" s="21">
        <v>0</v>
      </c>
      <c r="E59" s="21">
        <v>1.876675603217158E-2</v>
      </c>
      <c r="F59" s="20">
        <v>0.22788203753351208</v>
      </c>
      <c r="G59" s="21">
        <v>5.6300268096514748E-2</v>
      </c>
      <c r="H59" s="21">
        <v>5.3619302949061663E-3</v>
      </c>
      <c r="I59" s="2">
        <v>0.51871587117978313</v>
      </c>
    </row>
    <row r="60" spans="1:9" x14ac:dyDescent="0.3">
      <c r="A60" s="2" t="s">
        <v>28</v>
      </c>
      <c r="B60" s="2" t="s">
        <v>87</v>
      </c>
      <c r="C60" s="20">
        <v>0.64388528733106254</v>
      </c>
      <c r="D60" s="21">
        <v>3.2963410614218216E-4</v>
      </c>
      <c r="E60" s="20">
        <v>5.0763652345896054E-2</v>
      </c>
      <c r="F60" s="21">
        <v>0.12229425337874959</v>
      </c>
      <c r="G60" s="20">
        <v>0.19096802549170422</v>
      </c>
      <c r="H60" s="21">
        <v>2.1975607076145479E-4</v>
      </c>
      <c r="I60" s="2">
        <v>0.51911118565939551</v>
      </c>
    </row>
    <row r="61" spans="1:9" x14ac:dyDescent="0.3">
      <c r="A61" s="2" t="s">
        <v>28</v>
      </c>
      <c r="B61" s="2" t="s">
        <v>94</v>
      </c>
      <c r="C61" s="20">
        <v>0.73992370210648528</v>
      </c>
      <c r="D61" s="21">
        <v>0</v>
      </c>
      <c r="E61" s="20">
        <v>4.5944601094708909E-2</v>
      </c>
      <c r="F61" s="21">
        <v>0.18079283463260906</v>
      </c>
      <c r="G61" s="20">
        <v>0.15110300215624481</v>
      </c>
      <c r="H61" s="20">
        <v>2.0733123237684524E-2</v>
      </c>
      <c r="I61" s="2">
        <v>0.51962963935749873</v>
      </c>
    </row>
    <row r="62" spans="1:9" x14ac:dyDescent="0.3">
      <c r="A62" s="2" t="s">
        <v>28</v>
      </c>
      <c r="B62" s="2" t="s">
        <v>37</v>
      </c>
      <c r="C62" s="20">
        <v>0.71455938697318011</v>
      </c>
      <c r="D62" s="21">
        <v>0</v>
      </c>
      <c r="E62" s="20">
        <v>9.3869731800766285E-2</v>
      </c>
      <c r="F62" s="21">
        <v>0.13601532567049809</v>
      </c>
      <c r="G62" s="20">
        <v>0.15517241379310345</v>
      </c>
      <c r="H62" s="21">
        <v>0</v>
      </c>
      <c r="I62" s="2">
        <v>0.52182350466758431</v>
      </c>
    </row>
    <row r="63" spans="1:9" x14ac:dyDescent="0.3">
      <c r="A63" s="2" t="s">
        <v>28</v>
      </c>
      <c r="B63" s="2" t="s">
        <v>118</v>
      </c>
      <c r="C63" s="21">
        <v>0.55266825965750699</v>
      </c>
      <c r="D63" s="21">
        <v>2.090800477897252E-3</v>
      </c>
      <c r="E63" s="20">
        <v>4.311031461569096E-2</v>
      </c>
      <c r="F63" s="21">
        <v>0.10643170051772202</v>
      </c>
      <c r="G63" s="20">
        <v>0.12485065710872162</v>
      </c>
      <c r="H63" s="21">
        <v>3.9824771007566706E-4</v>
      </c>
      <c r="I63" s="2">
        <v>0.52319424694361416</v>
      </c>
    </row>
    <row r="64" spans="1:9" x14ac:dyDescent="0.3">
      <c r="A64" s="2" t="s">
        <v>28</v>
      </c>
      <c r="B64" s="2" t="s">
        <v>48</v>
      </c>
      <c r="C64" s="21">
        <v>0.61520439970615681</v>
      </c>
      <c r="D64" s="21">
        <v>3.9708539321381066E-5</v>
      </c>
      <c r="E64" s="20">
        <v>5.2177020668294716E-2</v>
      </c>
      <c r="F64" s="20">
        <v>0.22639823694085412</v>
      </c>
      <c r="G64" s="20">
        <v>0.22866162368217285</v>
      </c>
      <c r="H64" s="21">
        <v>3.9708539321381066E-5</v>
      </c>
      <c r="I64" s="2">
        <v>0.52388548891629982</v>
      </c>
    </row>
    <row r="65" spans="1:9" x14ac:dyDescent="0.3">
      <c r="A65" s="2" t="s">
        <v>28</v>
      </c>
      <c r="B65" s="2" t="s">
        <v>30</v>
      </c>
      <c r="C65" s="20">
        <v>0.78242677824267781</v>
      </c>
      <c r="D65" s="21">
        <v>3.8852361028093247E-3</v>
      </c>
      <c r="E65" s="21">
        <v>3.5265989240884636E-2</v>
      </c>
      <c r="F65" s="21">
        <v>0.15451285116557084</v>
      </c>
      <c r="G65" s="20">
        <v>0.14136282127913927</v>
      </c>
      <c r="H65" s="20">
        <v>5.9772863120143453E-2</v>
      </c>
      <c r="I65" s="2">
        <v>0.5264018445807972</v>
      </c>
    </row>
    <row r="66" spans="1:9" x14ac:dyDescent="0.3">
      <c r="A66" s="2" t="s">
        <v>28</v>
      </c>
      <c r="B66" s="2" t="s">
        <v>72</v>
      </c>
      <c r="C66" s="20">
        <v>0.70982310876928867</v>
      </c>
      <c r="D66" s="21">
        <v>1.5054572826496049E-3</v>
      </c>
      <c r="E66" s="21">
        <v>3.1614602935641702E-2</v>
      </c>
      <c r="F66" s="20">
        <v>0.21716221302220551</v>
      </c>
      <c r="G66" s="21">
        <v>6.548739179525781E-2</v>
      </c>
      <c r="H66" s="20">
        <v>0.13812570568310123</v>
      </c>
      <c r="I66" s="2">
        <v>0.52703955351550003</v>
      </c>
    </row>
    <row r="67" spans="1:9" x14ac:dyDescent="0.3">
      <c r="A67" s="2" t="s">
        <v>28</v>
      </c>
      <c r="B67" s="2" t="s">
        <v>34</v>
      </c>
      <c r="C67" s="20">
        <v>0.71679707876890975</v>
      </c>
      <c r="D67" s="21">
        <v>0</v>
      </c>
      <c r="E67" s="21">
        <v>2.8116849243609809E-2</v>
      </c>
      <c r="F67" s="21">
        <v>8.6697965571205002E-2</v>
      </c>
      <c r="G67" s="21">
        <v>6.8805425143453308E-2</v>
      </c>
      <c r="H67" s="21">
        <v>0</v>
      </c>
      <c r="I67" s="2">
        <v>0.52877997856629588</v>
      </c>
    </row>
    <row r="68" spans="1:9" x14ac:dyDescent="0.3">
      <c r="A68" s="2" t="s">
        <v>28</v>
      </c>
      <c r="B68" s="2" t="s">
        <v>121</v>
      </c>
      <c r="C68" s="20">
        <v>0.75852272727272729</v>
      </c>
      <c r="D68" s="21">
        <v>0</v>
      </c>
      <c r="E68" s="21">
        <v>1.9886363636363636E-2</v>
      </c>
      <c r="F68" s="21">
        <v>0.10795454545454546</v>
      </c>
      <c r="G68" s="21">
        <v>9.9431818181818177E-2</v>
      </c>
      <c r="H68" s="21">
        <v>0</v>
      </c>
      <c r="I68" s="2">
        <v>0.53053614503325475</v>
      </c>
    </row>
    <row r="69" spans="1:9" x14ac:dyDescent="0.3">
      <c r="A69" s="2" t="s">
        <v>28</v>
      </c>
      <c r="B69" s="2" t="s">
        <v>107</v>
      </c>
      <c r="C69" s="20">
        <v>0.81571428571428573</v>
      </c>
      <c r="D69" s="21">
        <v>0</v>
      </c>
      <c r="E69" s="21">
        <v>3.2857142857142856E-2</v>
      </c>
      <c r="F69" s="21">
        <v>0.15</v>
      </c>
      <c r="G69" s="21">
        <v>0.12142857142857143</v>
      </c>
      <c r="H69" s="21">
        <v>0</v>
      </c>
      <c r="I69" s="2">
        <v>0.54032570906726529</v>
      </c>
    </row>
    <row r="70" spans="1:9" x14ac:dyDescent="0.3">
      <c r="A70" s="2" t="s">
        <v>28</v>
      </c>
      <c r="B70" s="2" t="s">
        <v>103</v>
      </c>
      <c r="C70" s="21">
        <v>0.5548022598870056</v>
      </c>
      <c r="D70" s="21">
        <v>1.6142050040355126E-4</v>
      </c>
      <c r="E70" s="21">
        <v>3.6965294592413239E-2</v>
      </c>
      <c r="F70" s="21">
        <v>0.1426957223567393</v>
      </c>
      <c r="G70" s="20">
        <v>0.26941081517352705</v>
      </c>
      <c r="H70" s="21">
        <v>0</v>
      </c>
      <c r="I70" s="2">
        <v>0.54041099260500935</v>
      </c>
    </row>
    <row r="71" spans="1:9" x14ac:dyDescent="0.3">
      <c r="A71" s="2" t="s">
        <v>28</v>
      </c>
      <c r="B71" s="2" t="s">
        <v>61</v>
      </c>
      <c r="C71" s="21">
        <v>0.50575805599577395</v>
      </c>
      <c r="D71" s="21">
        <v>0</v>
      </c>
      <c r="E71" s="21">
        <v>2.913365029054411E-2</v>
      </c>
      <c r="F71" s="21">
        <v>8.4231378763866882E-2</v>
      </c>
      <c r="G71" s="20">
        <v>0.22242472266244057</v>
      </c>
      <c r="H71" s="21">
        <v>0</v>
      </c>
      <c r="I71" s="2">
        <v>0.54830974435920277</v>
      </c>
    </row>
    <row r="72" spans="1:9" x14ac:dyDescent="0.3">
      <c r="A72" s="2" t="s">
        <v>28</v>
      </c>
      <c r="B72" s="2" t="s">
        <v>78</v>
      </c>
      <c r="C72" s="21">
        <v>0.44585987261146498</v>
      </c>
      <c r="D72" s="21">
        <v>0</v>
      </c>
      <c r="E72" s="21">
        <v>3.1847133757961783E-2</v>
      </c>
      <c r="F72" s="20">
        <v>0.21019108280254778</v>
      </c>
      <c r="G72" s="20">
        <v>0.22292993630573249</v>
      </c>
      <c r="H72" s="20">
        <v>3.8216560509554139E-2</v>
      </c>
      <c r="I72" s="2">
        <v>0.55640808041496193</v>
      </c>
    </row>
    <row r="73" spans="1:9" x14ac:dyDescent="0.3">
      <c r="A73" s="2" t="s">
        <v>28</v>
      </c>
      <c r="B73" s="2" t="s">
        <v>112</v>
      </c>
      <c r="C73" s="21">
        <v>0.5173996175908222</v>
      </c>
      <c r="D73" s="21">
        <v>0</v>
      </c>
      <c r="E73" s="21">
        <v>9.1778202676864248E-3</v>
      </c>
      <c r="F73" s="21">
        <v>0.13728489483747611</v>
      </c>
      <c r="G73" s="20">
        <v>0.30203951561504144</v>
      </c>
      <c r="H73" s="21">
        <v>1.9120458891013384E-4</v>
      </c>
      <c r="I73" s="2">
        <v>0.5589252515603792</v>
      </c>
    </row>
    <row r="74" spans="1:9" x14ac:dyDescent="0.3">
      <c r="A74" s="2" t="s">
        <v>28</v>
      </c>
      <c r="B74" s="2" t="s">
        <v>71</v>
      </c>
      <c r="C74" s="20">
        <v>0.83061718698867726</v>
      </c>
      <c r="D74" s="21">
        <v>4.5814516656849269E-4</v>
      </c>
      <c r="E74" s="21">
        <v>3.8222396753714249E-2</v>
      </c>
      <c r="F74" s="21">
        <v>9.5359643955756274E-2</v>
      </c>
      <c r="G74" s="21">
        <v>2.2710910399895281E-2</v>
      </c>
      <c r="H74" s="21">
        <v>0</v>
      </c>
      <c r="I74" s="2">
        <v>0.56035964190299981</v>
      </c>
    </row>
    <row r="75" spans="1:9" x14ac:dyDescent="0.3">
      <c r="A75" s="2" t="s">
        <v>28</v>
      </c>
      <c r="B75" s="2" t="s">
        <v>105</v>
      </c>
      <c r="C75" s="21">
        <v>0.51981633991691567</v>
      </c>
      <c r="D75" s="21">
        <v>4.3728591210553169E-5</v>
      </c>
      <c r="E75" s="21">
        <v>1.4503316084833467E-2</v>
      </c>
      <c r="F75" s="21">
        <v>9.5308893909578987E-2</v>
      </c>
      <c r="G75" s="20">
        <v>0.32709957971965115</v>
      </c>
      <c r="H75" s="21">
        <v>0</v>
      </c>
      <c r="I75" s="2">
        <v>0.57180382734187363</v>
      </c>
    </row>
    <row r="76" spans="1:9" x14ac:dyDescent="0.3">
      <c r="A76" s="2" t="s">
        <v>28</v>
      </c>
      <c r="B76" s="2" t="s">
        <v>124</v>
      </c>
      <c r="C76" s="20">
        <v>0.84174624829467937</v>
      </c>
      <c r="D76" s="21">
        <v>0</v>
      </c>
      <c r="E76" s="20">
        <v>0.16234652114597545</v>
      </c>
      <c r="F76" s="21">
        <v>9.5497953615279671E-2</v>
      </c>
      <c r="G76" s="21">
        <v>3.5470668485675309E-2</v>
      </c>
      <c r="H76" s="21">
        <v>0</v>
      </c>
      <c r="I76" s="2">
        <v>0.57516378520466593</v>
      </c>
    </row>
    <row r="77" spans="1:9" x14ac:dyDescent="0.3">
      <c r="A77" s="2" t="s">
        <v>28</v>
      </c>
      <c r="B77" s="2" t="s">
        <v>74</v>
      </c>
      <c r="C77" s="21">
        <v>0.4203847728203029</v>
      </c>
      <c r="D77" s="21">
        <v>0</v>
      </c>
      <c r="E77" s="21">
        <v>5.9353254195661075E-3</v>
      </c>
      <c r="F77" s="20">
        <v>0.22247237003683995</v>
      </c>
      <c r="G77" s="20">
        <v>0.26749897666803113</v>
      </c>
      <c r="H77" s="21">
        <v>0</v>
      </c>
      <c r="I77" s="2">
        <v>0.57813602971293154</v>
      </c>
    </row>
    <row r="78" spans="1:9" x14ac:dyDescent="0.3">
      <c r="A78" s="2" t="s">
        <v>28</v>
      </c>
      <c r="B78" s="2" t="s">
        <v>110</v>
      </c>
      <c r="C78" s="21">
        <v>0.33859397417503589</v>
      </c>
      <c r="D78" s="21">
        <v>0.13773314203730272</v>
      </c>
      <c r="E78" s="21">
        <v>2.8694404591104736E-3</v>
      </c>
      <c r="F78" s="20">
        <v>0.28407460545193686</v>
      </c>
      <c r="G78" s="20">
        <v>0.42754662840746055</v>
      </c>
      <c r="H78" s="21">
        <v>1.4347202295552368E-3</v>
      </c>
      <c r="I78" s="2">
        <v>0.57964542732682933</v>
      </c>
    </row>
    <row r="79" spans="1:9" x14ac:dyDescent="0.3">
      <c r="A79" s="2" t="s">
        <v>28</v>
      </c>
      <c r="B79" s="2" t="s">
        <v>102</v>
      </c>
      <c r="C79" s="21">
        <v>0.56410880975579092</v>
      </c>
      <c r="D79" s="21">
        <v>3.1429738818870415E-5</v>
      </c>
      <c r="E79" s="21">
        <v>2.7029575384228555E-3</v>
      </c>
      <c r="F79" s="21">
        <v>8.8961875726812717E-2</v>
      </c>
      <c r="G79" s="20">
        <v>0.36614074237043093</v>
      </c>
      <c r="H79" s="21">
        <v>6.2073734167269069E-4</v>
      </c>
      <c r="I79" s="2">
        <v>0.58076195361690408</v>
      </c>
    </row>
    <row r="80" spans="1:9" x14ac:dyDescent="0.3">
      <c r="A80" s="2" t="s">
        <v>28</v>
      </c>
      <c r="B80" s="2" t="s">
        <v>76</v>
      </c>
      <c r="C80" s="21">
        <v>0.4643671607753706</v>
      </c>
      <c r="D80" s="21">
        <v>5.7012542759407071E-4</v>
      </c>
      <c r="E80" s="21">
        <v>1.8814139110604332E-2</v>
      </c>
      <c r="F80" s="20">
        <v>0.39652223489167615</v>
      </c>
      <c r="G80" s="20">
        <v>0.17075256556442417</v>
      </c>
      <c r="H80" s="21">
        <v>1.7103762827822121E-3</v>
      </c>
      <c r="I80" s="2">
        <v>0.58236734446139549</v>
      </c>
    </row>
    <row r="81" spans="1:9" x14ac:dyDescent="0.3">
      <c r="A81" s="2" t="s">
        <v>28</v>
      </c>
      <c r="B81" s="2" t="s">
        <v>83</v>
      </c>
      <c r="C81" s="21">
        <v>0.48042094202002722</v>
      </c>
      <c r="D81" s="21">
        <v>2.9360860427741375E-4</v>
      </c>
      <c r="E81" s="20">
        <v>4.0440721968104831E-2</v>
      </c>
      <c r="F81" s="21">
        <v>0.15765236741253555</v>
      </c>
      <c r="G81" s="20">
        <v>0.35389108666089752</v>
      </c>
      <c r="H81" s="21">
        <v>3.5542094202002721E-4</v>
      </c>
      <c r="I81" s="2">
        <v>0.58422482782356577</v>
      </c>
    </row>
    <row r="82" spans="1:9" x14ac:dyDescent="0.3">
      <c r="A82" s="2" t="s">
        <v>28</v>
      </c>
      <c r="B82" s="2" t="s">
        <v>100</v>
      </c>
      <c r="C82" s="20">
        <v>0.90606936416184969</v>
      </c>
      <c r="D82" s="21">
        <v>0</v>
      </c>
      <c r="E82" s="21">
        <v>3.6127167630057806E-2</v>
      </c>
      <c r="F82" s="21">
        <v>0.1199421965317919</v>
      </c>
      <c r="G82" s="21">
        <v>2.8901734104046242E-2</v>
      </c>
      <c r="H82" s="21">
        <v>0</v>
      </c>
      <c r="I82" s="2">
        <v>0.58584456219338887</v>
      </c>
    </row>
    <row r="83" spans="1:9" x14ac:dyDescent="0.3">
      <c r="A83" s="2" t="s">
        <v>28</v>
      </c>
      <c r="B83" s="2" t="s">
        <v>69</v>
      </c>
      <c r="C83" s="20">
        <v>0.91063829787234041</v>
      </c>
      <c r="D83" s="21">
        <v>0</v>
      </c>
      <c r="E83" s="21">
        <v>3.4042553191489362E-2</v>
      </c>
      <c r="F83" s="21">
        <v>0.10212765957446808</v>
      </c>
      <c r="G83" s="21">
        <v>5.106382978723404E-2</v>
      </c>
      <c r="H83" s="21">
        <v>0</v>
      </c>
      <c r="I83" s="2">
        <v>0.58707789727546222</v>
      </c>
    </row>
    <row r="84" spans="1:9" x14ac:dyDescent="0.3">
      <c r="A84" s="2" t="s">
        <v>28</v>
      </c>
      <c r="B84" s="2" t="s">
        <v>36</v>
      </c>
      <c r="C84" s="20">
        <v>0.92796276405298961</v>
      </c>
      <c r="D84" s="21">
        <v>7.1607590404582891E-4</v>
      </c>
      <c r="E84" s="21">
        <v>2.6279985678481919E-2</v>
      </c>
      <c r="F84" s="21">
        <v>0.11077694235588972</v>
      </c>
      <c r="G84" s="21">
        <v>3.7307554600787683E-2</v>
      </c>
      <c r="H84" s="21">
        <v>0</v>
      </c>
      <c r="I84" s="2">
        <v>0.5953491578826996</v>
      </c>
    </row>
    <row r="85" spans="1:9" x14ac:dyDescent="0.3">
      <c r="A85" s="2" t="s">
        <v>28</v>
      </c>
      <c r="B85" s="2" t="s">
        <v>111</v>
      </c>
      <c r="C85" s="21">
        <v>0.42479489516864177</v>
      </c>
      <c r="D85" s="21">
        <v>6.6089334548769373E-3</v>
      </c>
      <c r="E85" s="21">
        <v>1.5268915223336371E-2</v>
      </c>
      <c r="F85" s="20">
        <v>0.46148587055606199</v>
      </c>
      <c r="G85" s="20">
        <v>0.18049225159525981</v>
      </c>
      <c r="H85" s="20">
        <v>1.6864175022789425E-2</v>
      </c>
      <c r="I85" s="2">
        <v>0.61698175655851195</v>
      </c>
    </row>
    <row r="86" spans="1:9" x14ac:dyDescent="0.3">
      <c r="A86" s="2" t="s">
        <v>28</v>
      </c>
      <c r="B86" s="2" t="s">
        <v>60</v>
      </c>
      <c r="C86" s="21">
        <v>0.42198581560283688</v>
      </c>
      <c r="D86" s="21">
        <v>0</v>
      </c>
      <c r="E86" s="21">
        <v>1.6843971631205674E-2</v>
      </c>
      <c r="F86" s="20">
        <v>0.46631205673758863</v>
      </c>
      <c r="G86" s="20">
        <v>0.14184397163120568</v>
      </c>
      <c r="H86" s="21">
        <v>8.8652482269503544E-4</v>
      </c>
      <c r="I86" s="2">
        <v>0.62378633803293182</v>
      </c>
    </row>
    <row r="87" spans="1:9" x14ac:dyDescent="0.3">
      <c r="A87" s="2" t="s">
        <v>28</v>
      </c>
      <c r="B87" s="2" t="s">
        <v>128</v>
      </c>
      <c r="C87" s="20">
        <v>0.95238095238095233</v>
      </c>
      <c r="D87" s="21">
        <v>0</v>
      </c>
      <c r="E87" s="20">
        <v>9.5238095238095233E-2</v>
      </c>
      <c r="F87" s="20">
        <v>0.33333333333333331</v>
      </c>
      <c r="G87" s="21">
        <v>2.3809523809523808E-2</v>
      </c>
      <c r="H87" s="21">
        <v>0</v>
      </c>
      <c r="I87" s="2">
        <v>0.62471152422216836</v>
      </c>
    </row>
    <row r="88" spans="1:9" x14ac:dyDescent="0.3">
      <c r="A88" s="2" t="s">
        <v>28</v>
      </c>
      <c r="B88" s="2" t="s">
        <v>33</v>
      </c>
      <c r="C88" s="21">
        <v>0.36326194398682043</v>
      </c>
      <c r="D88" s="21">
        <v>0</v>
      </c>
      <c r="E88" s="21">
        <v>3.6243822075782535E-2</v>
      </c>
      <c r="F88" s="20">
        <v>0.29159802306425042</v>
      </c>
      <c r="G88" s="20">
        <v>0.32701812191103791</v>
      </c>
      <c r="H88" s="21">
        <v>7.4135090609555188E-3</v>
      </c>
      <c r="I88" s="2">
        <v>0.62582380493358347</v>
      </c>
    </row>
    <row r="89" spans="1:9" x14ac:dyDescent="0.3">
      <c r="A89" s="2" t="s">
        <v>28</v>
      </c>
      <c r="B89" s="2" t="s">
        <v>101</v>
      </c>
      <c r="C89" s="21">
        <v>0.30334110334110337</v>
      </c>
      <c r="D89" s="21">
        <v>0</v>
      </c>
      <c r="E89" s="21">
        <v>9.324009324009324E-3</v>
      </c>
      <c r="F89" s="21">
        <v>4.910644910644911E-2</v>
      </c>
      <c r="G89" s="21">
        <v>7.6767676767676762E-2</v>
      </c>
      <c r="H89" s="21">
        <v>1.554001554001554E-4</v>
      </c>
      <c r="I89" s="2">
        <v>0.63198802131849141</v>
      </c>
    </row>
    <row r="90" spans="1:9" x14ac:dyDescent="0.3">
      <c r="A90" s="2" t="s">
        <v>28</v>
      </c>
      <c r="B90" s="2" t="s">
        <v>95</v>
      </c>
      <c r="C90" s="21">
        <v>0.32774500672668944</v>
      </c>
      <c r="D90" s="21">
        <v>0</v>
      </c>
      <c r="E90" s="21">
        <v>3.5185760115906033E-3</v>
      </c>
      <c r="F90" s="20">
        <v>0.37379695746662528</v>
      </c>
      <c r="G90" s="20">
        <v>0.1987995446548691</v>
      </c>
      <c r="H90" s="21">
        <v>0</v>
      </c>
      <c r="I90" s="2">
        <v>0.63480329009332737</v>
      </c>
    </row>
    <row r="91" spans="1:9" x14ac:dyDescent="0.3">
      <c r="A91" s="2" t="s">
        <v>28</v>
      </c>
      <c r="B91" s="2" t="s">
        <v>55</v>
      </c>
      <c r="C91" s="21">
        <v>0.36866745441763765</v>
      </c>
      <c r="D91" s="21">
        <v>4.4871890751903313E-5</v>
      </c>
      <c r="E91" s="21">
        <v>7.8974527723349834E-3</v>
      </c>
      <c r="F91" s="20">
        <v>0.30112030153910585</v>
      </c>
      <c r="G91" s="20">
        <v>0.37653499259613804</v>
      </c>
      <c r="H91" s="21">
        <v>5.9829187669204422E-5</v>
      </c>
      <c r="I91" s="2">
        <v>0.64408157196758731</v>
      </c>
    </row>
    <row r="92" spans="1:9" x14ac:dyDescent="0.3">
      <c r="A92" s="2" t="s">
        <v>28</v>
      </c>
      <c r="B92" s="2" t="s">
        <v>29</v>
      </c>
      <c r="C92" s="21">
        <v>0.28700564971751413</v>
      </c>
      <c r="D92" s="21">
        <v>0</v>
      </c>
      <c r="E92" s="21">
        <v>2.1845574387947268E-2</v>
      </c>
      <c r="F92" s="20">
        <v>0.27909604519774012</v>
      </c>
      <c r="G92" s="20">
        <v>0.27080979284369117</v>
      </c>
      <c r="H92" s="21">
        <v>0</v>
      </c>
      <c r="I92" s="2">
        <v>0.64727612468621043</v>
      </c>
    </row>
    <row r="93" spans="1:9" x14ac:dyDescent="0.3">
      <c r="A93" s="2" t="s">
        <v>28</v>
      </c>
      <c r="B93" s="2" t="s">
        <v>70</v>
      </c>
      <c r="C93" s="21">
        <v>0.2</v>
      </c>
      <c r="D93" s="21">
        <v>0.16078431372549021</v>
      </c>
      <c r="E93" s="21">
        <v>1.7647058823529412E-2</v>
      </c>
      <c r="F93" s="21">
        <v>0.15686274509803921</v>
      </c>
      <c r="G93" s="20">
        <v>0.43725490196078431</v>
      </c>
      <c r="H93" s="21">
        <v>1.9607843137254902E-3</v>
      </c>
      <c r="I93" s="2">
        <v>0.64792658366536005</v>
      </c>
    </row>
    <row r="94" spans="1:9" x14ac:dyDescent="0.3">
      <c r="A94" s="2" t="s">
        <v>28</v>
      </c>
      <c r="B94" s="2" t="s">
        <v>79</v>
      </c>
      <c r="C94" s="21">
        <v>0.36019736842105265</v>
      </c>
      <c r="D94" s="21">
        <v>1.6447368421052631E-3</v>
      </c>
      <c r="E94" s="21">
        <v>2.3026315789473683E-2</v>
      </c>
      <c r="F94" s="20">
        <v>0.48355263157894735</v>
      </c>
      <c r="G94" s="20">
        <v>0.15789473684210525</v>
      </c>
      <c r="H94" s="21">
        <v>1.6447368421052631E-3</v>
      </c>
      <c r="I94" s="2">
        <v>0.65508299564227723</v>
      </c>
    </row>
    <row r="95" spans="1:9" x14ac:dyDescent="0.3">
      <c r="A95" s="2" t="s">
        <v>28</v>
      </c>
      <c r="B95" s="2" t="s">
        <v>113</v>
      </c>
      <c r="C95" s="21">
        <v>0.25518058022498519</v>
      </c>
      <c r="D95" s="21">
        <v>5.9206631142687976E-4</v>
      </c>
      <c r="E95" s="21">
        <v>1.1051904479968424E-2</v>
      </c>
      <c r="F95" s="20">
        <v>0.22419577659364515</v>
      </c>
      <c r="G95" s="20">
        <v>0.2966252220248668</v>
      </c>
      <c r="H95" s="21">
        <v>2.762976119992106E-3</v>
      </c>
      <c r="I95" s="2">
        <v>0.66607336267185613</v>
      </c>
    </row>
    <row r="96" spans="1:9" x14ac:dyDescent="0.3">
      <c r="A96" s="2" t="s">
        <v>28</v>
      </c>
      <c r="B96" s="2" t="s">
        <v>43</v>
      </c>
      <c r="C96" s="21">
        <v>0.34752358490566038</v>
      </c>
      <c r="D96" s="21">
        <v>2.0047169811320755E-3</v>
      </c>
      <c r="E96" s="21">
        <v>2.4174528301886794E-2</v>
      </c>
      <c r="F96" s="20">
        <v>0.43443396226415093</v>
      </c>
      <c r="G96" s="20">
        <v>0.31509433962264149</v>
      </c>
      <c r="H96" s="20">
        <v>5.2358490566037738E-2</v>
      </c>
      <c r="I96" s="2">
        <v>0.66640282599563516</v>
      </c>
    </row>
    <row r="97" spans="1:9" x14ac:dyDescent="0.3">
      <c r="A97" s="2" t="s">
        <v>28</v>
      </c>
      <c r="B97" s="2" t="s">
        <v>114</v>
      </c>
      <c r="C97" s="21">
        <v>0.29642248722316866</v>
      </c>
      <c r="D97" s="21">
        <v>1.7035775127768314E-3</v>
      </c>
      <c r="E97" s="21">
        <v>2.2998296422487224E-2</v>
      </c>
      <c r="F97" s="20">
        <v>0.44633730834752983</v>
      </c>
      <c r="G97" s="20">
        <v>0.20954003407155025</v>
      </c>
      <c r="H97" s="21">
        <v>1.7035775127768314E-3</v>
      </c>
      <c r="I97" s="2">
        <v>0.6744400114394814</v>
      </c>
    </row>
    <row r="98" spans="1:9" x14ac:dyDescent="0.3">
      <c r="A98" s="2" t="s">
        <v>28</v>
      </c>
      <c r="B98" s="2" t="s">
        <v>63</v>
      </c>
      <c r="C98" s="21">
        <v>0.20085929108485501</v>
      </c>
      <c r="D98" s="21">
        <v>0</v>
      </c>
      <c r="E98" s="21">
        <v>4.296455424274973E-3</v>
      </c>
      <c r="F98" s="20">
        <v>0.26208378088077339</v>
      </c>
      <c r="G98" s="20">
        <v>0.17615467239527391</v>
      </c>
      <c r="H98" s="21">
        <v>0</v>
      </c>
      <c r="I98" s="2">
        <v>0.68351034419463197</v>
      </c>
    </row>
    <row r="99" spans="1:9" x14ac:dyDescent="0.3">
      <c r="A99" s="2" t="s">
        <v>28</v>
      </c>
      <c r="B99" s="2" t="s">
        <v>66</v>
      </c>
      <c r="C99" s="21">
        <v>0.29223537919190096</v>
      </c>
      <c r="D99" s="21">
        <v>0</v>
      </c>
      <c r="E99" s="21">
        <v>9.8978577239446797E-3</v>
      </c>
      <c r="F99" s="21">
        <v>9.6809183765705506E-2</v>
      </c>
      <c r="G99" s="20">
        <v>0.39740576697098434</v>
      </c>
      <c r="H99" s="21">
        <v>4.5195697369610413E-5</v>
      </c>
      <c r="I99" s="2">
        <v>0.68474723262328008</v>
      </c>
    </row>
    <row r="100" spans="1:9" x14ac:dyDescent="0.3">
      <c r="A100" s="2" t="s">
        <v>28</v>
      </c>
      <c r="B100" s="2" t="s">
        <v>91</v>
      </c>
      <c r="C100" s="20">
        <v>0.7905660377358491</v>
      </c>
      <c r="D100" s="20">
        <v>0.71132075471698109</v>
      </c>
      <c r="E100" s="21">
        <v>9.433962264150943E-3</v>
      </c>
      <c r="F100" s="20">
        <v>0.84716981132075475</v>
      </c>
      <c r="G100" s="20">
        <v>0.16132075471698112</v>
      </c>
      <c r="H100" s="21">
        <v>0</v>
      </c>
      <c r="I100" s="2">
        <v>0.70802741025668525</v>
      </c>
    </row>
    <row r="101" spans="1:9" x14ac:dyDescent="0.3">
      <c r="A101" s="2" t="s">
        <v>28</v>
      </c>
      <c r="B101" s="2" t="s">
        <v>126</v>
      </c>
      <c r="C101" s="21">
        <v>0.22307104660045837</v>
      </c>
      <c r="D101" s="21">
        <v>0.19633307868601987</v>
      </c>
      <c r="E101" s="21">
        <v>1.5278838808250573E-3</v>
      </c>
      <c r="F101" s="20">
        <v>0.82658517952635602</v>
      </c>
      <c r="G101" s="20">
        <v>0.1841100076394194</v>
      </c>
      <c r="H101" s="20">
        <v>2.0626432391138275E-2</v>
      </c>
      <c r="I101" s="2">
        <v>0.83048046055571567</v>
      </c>
    </row>
  </sheetData>
  <autoFilter ref="A1:R101" xr:uid="{B253F832-FB49-4A9D-9ED1-993E80D65661}"/>
  <sortState xmlns:xlrd2="http://schemas.microsoft.com/office/spreadsheetml/2017/richdata2" ref="A2:I101">
    <sortCondition ref="I2:I101"/>
    <sortCondition descending="1" ref="D2:D101"/>
    <sortCondition descending="1" ref="E2:E101"/>
  </sortState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E2D24AC4B9314EA0462569AB1CD28D" ma:contentTypeVersion="6" ma:contentTypeDescription="Loo uus dokument" ma:contentTypeScope="" ma:versionID="d9f69b87c87dde03705fb381ba7e47e5">
  <xsd:schema xmlns:xsd="http://www.w3.org/2001/XMLSchema" xmlns:xs="http://www.w3.org/2001/XMLSchema" xmlns:p="http://schemas.microsoft.com/office/2006/metadata/properties" xmlns:ns2="2842878b-fcc1-4def-848a-8891b3f709cd" xmlns:ns3="49d63511-c082-4d7c-88e2-fd5abf703dd6" targetNamespace="http://schemas.microsoft.com/office/2006/metadata/properties" ma:root="true" ma:fieldsID="7d8e9c924ec20057669a027483298566" ns2:_="" ns3:_="">
    <xsd:import namespace="2842878b-fcc1-4def-848a-8891b3f709cd"/>
    <xsd:import namespace="49d63511-c082-4d7c-88e2-fd5abf703d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42878b-fcc1-4def-848a-8891b3f70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63511-c082-4d7c-88e2-fd5abf703d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Ühiskasutuse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Ühiskasutusse andmise üksikasjad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CEEFA2-AE6A-48A4-A6D9-62C4E4706C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E64E48-615D-4870-8692-40395C0359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42878b-fcc1-4def-848a-8891b3f709cd"/>
    <ds:schemaRef ds:uri="49d63511-c082-4d7c-88e2-fd5abf703d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355F3F-7584-44E3-A18D-3A20ABBD46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9</vt:i4>
      </vt:variant>
    </vt:vector>
  </HeadingPairs>
  <TitlesOfParts>
    <vt:vector size="9" baseType="lpstr">
      <vt:lpstr>Table of content</vt:lpstr>
      <vt:lpstr>1. Extracted raw Corpus Data</vt:lpstr>
      <vt:lpstr>2. Rel Frequencies &amp; EuclDist</vt:lpstr>
      <vt:lpstr>3. The adjectives fig 1 table 2</vt:lpstr>
      <vt:lpstr>4. Table 3</vt:lpstr>
      <vt:lpstr>5.Table 4 Correlation Matrix</vt:lpstr>
      <vt:lpstr> 6. Eucl Fig 2 &amp; 3, table 5  </vt:lpstr>
      <vt:lpstr>7. Table 6</vt:lpstr>
      <vt:lpstr>8. Control--Ekilex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 Vainik</dc:creator>
  <cp:keywords/>
  <dc:description/>
  <cp:lastModifiedBy>Ene Vainik</cp:lastModifiedBy>
  <cp:revision/>
  <dcterms:created xsi:type="dcterms:W3CDTF">2022-06-07T09:12:20Z</dcterms:created>
  <dcterms:modified xsi:type="dcterms:W3CDTF">2023-01-30T13:55:31Z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0x010100C1E2D24AC4B9314EA0462569AB1CD28D</vt:lpwstr>
  </property>
</Properties>
</file>