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xr:revisionPtr revIDLastSave="0" documentId="8_{34CB1CE9-7ED1-4E87-8F3A-C69CDEC9D15A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0.Modelo Canvas" sheetId="1" r:id="rId1"/>
    <sheet name="1.Propuesta de Valor" sheetId="2" r:id="rId2"/>
    <sheet name="2.Flujo de caja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C14" i="3"/>
  <c r="B11" i="3"/>
  <c r="B15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L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D8" i="3"/>
  <c r="B29" i="3"/>
  <c r="C5" i="3"/>
  <c r="C15" i="3" s="1"/>
  <c r="C8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C29" i="3"/>
  <c r="D4" i="3"/>
  <c r="B31" i="3" l="1"/>
  <c r="B33" i="3" s="1"/>
  <c r="C31" i="3"/>
  <c r="D5" i="3"/>
  <c r="D15" i="3" s="1"/>
  <c r="E4" i="3"/>
  <c r="C33" i="3"/>
  <c r="D29" i="3"/>
  <c r="E29" i="3"/>
  <c r="E5" i="3" l="1"/>
  <c r="F4" i="3"/>
  <c r="D31" i="3"/>
  <c r="D33" i="3" s="1"/>
  <c r="E15" i="3" l="1"/>
  <c r="E31" i="3" s="1"/>
  <c r="E33" i="3"/>
  <c r="F5" i="3"/>
  <c r="G4" i="3"/>
  <c r="F15" i="3" l="1"/>
  <c r="F31" i="3" s="1"/>
  <c r="G5" i="3"/>
  <c r="H4" i="3"/>
  <c r="F33" i="3"/>
  <c r="G15" i="3" l="1"/>
  <c r="G31" i="3" s="1"/>
  <c r="G33" i="3"/>
  <c r="H5" i="3"/>
  <c r="I4" i="3"/>
  <c r="H15" i="3" l="1"/>
  <c r="H31" i="3" s="1"/>
  <c r="I5" i="3"/>
  <c r="J4" i="3"/>
  <c r="H33" i="3"/>
  <c r="I15" i="3" l="1"/>
  <c r="I31" i="3" s="1"/>
  <c r="I33" i="3"/>
  <c r="J5" i="3"/>
  <c r="K4" i="3"/>
  <c r="J15" i="3" l="1"/>
  <c r="J31" i="3" s="1"/>
  <c r="K5" i="3"/>
  <c r="L4" i="3"/>
  <c r="J33" i="3"/>
  <c r="K15" i="3" l="1"/>
  <c r="K31" i="3" s="1"/>
  <c r="K33" i="3"/>
  <c r="L5" i="3"/>
  <c r="M4" i="3"/>
  <c r="L15" i="3" l="1"/>
  <c r="L31" i="3" s="1"/>
  <c r="M5" i="3"/>
  <c r="N4" i="3"/>
  <c r="L33" i="3"/>
  <c r="M15" i="3" l="1"/>
  <c r="M31" i="3" s="1"/>
  <c r="M33" i="3"/>
  <c r="N5" i="3"/>
  <c r="O4" i="3"/>
  <c r="N15" i="3" l="1"/>
  <c r="N31" i="3" s="1"/>
  <c r="O5" i="3"/>
  <c r="P4" i="3"/>
  <c r="N33" i="3"/>
  <c r="O15" i="3" l="1"/>
  <c r="O31" i="3" s="1"/>
  <c r="O33" i="3"/>
  <c r="P5" i="3"/>
  <c r="Q4" i="3"/>
  <c r="P15" i="3" l="1"/>
  <c r="P31" i="3" s="1"/>
  <c r="Q5" i="3"/>
  <c r="R4" i="3"/>
  <c r="P33" i="3"/>
  <c r="Q15" i="3" l="1"/>
  <c r="Q31" i="3" s="1"/>
  <c r="Q33" i="3"/>
  <c r="R5" i="3"/>
  <c r="S4" i="3"/>
  <c r="R15" i="3" l="1"/>
  <c r="R31" i="3" s="1"/>
  <c r="S5" i="3"/>
  <c r="T4" i="3"/>
  <c r="R33" i="3"/>
  <c r="S15" i="3" l="1"/>
  <c r="S31" i="3" s="1"/>
  <c r="S33" i="3"/>
  <c r="T5" i="3"/>
  <c r="U4" i="3"/>
  <c r="T15" i="3" l="1"/>
  <c r="T31" i="3" s="1"/>
  <c r="U5" i="3"/>
  <c r="V4" i="3"/>
  <c r="T33" i="3"/>
  <c r="U15" i="3" l="1"/>
  <c r="U31" i="3" s="1"/>
  <c r="U33" i="3"/>
  <c r="V5" i="3"/>
  <c r="W4" i="3"/>
  <c r="V15" i="3" l="1"/>
  <c r="V31" i="3" s="1"/>
  <c r="W5" i="3"/>
  <c r="X4" i="3"/>
  <c r="V33" i="3"/>
  <c r="W15" i="3" l="1"/>
  <c r="W31" i="3" s="1"/>
  <c r="W33" i="3"/>
  <c r="X5" i="3"/>
  <c r="Y4" i="3"/>
  <c r="X15" i="3" l="1"/>
  <c r="X31" i="3" s="1"/>
  <c r="Y5" i="3"/>
  <c r="Z4" i="3"/>
  <c r="X33" i="3"/>
  <c r="Y15" i="3" l="1"/>
  <c r="Y31" i="3" s="1"/>
  <c r="Y33" i="3"/>
  <c r="Z5" i="3"/>
  <c r="AA4" i="3"/>
  <c r="Z15" i="3" l="1"/>
  <c r="Z31" i="3" s="1"/>
  <c r="AA5" i="3"/>
  <c r="AB4" i="3"/>
  <c r="Z33" i="3"/>
  <c r="AA15" i="3" l="1"/>
  <c r="AA31" i="3" s="1"/>
  <c r="AA33" i="3"/>
  <c r="AB5" i="3"/>
  <c r="AC4" i="3"/>
  <c r="AB15" i="3" l="1"/>
  <c r="AB31" i="3" s="1"/>
  <c r="AC5" i="3"/>
  <c r="AD4" i="3"/>
  <c r="AB33" i="3"/>
  <c r="AC15" i="3" l="1"/>
  <c r="AC31" i="3" s="1"/>
  <c r="AC33" i="3"/>
  <c r="AD5" i="3"/>
  <c r="AE4" i="3"/>
  <c r="AD15" i="3" l="1"/>
  <c r="AD31" i="3" s="1"/>
  <c r="AE5" i="3"/>
  <c r="AF4" i="3"/>
  <c r="AD33" i="3"/>
  <c r="AE15" i="3" l="1"/>
  <c r="AE31" i="3" s="1"/>
  <c r="AE33" i="3"/>
  <c r="AF5" i="3"/>
  <c r="AG4" i="3"/>
  <c r="AF15" i="3" l="1"/>
  <c r="AF31" i="3" s="1"/>
  <c r="AG5" i="3"/>
  <c r="AH4" i="3"/>
  <c r="AF33" i="3"/>
  <c r="AG15" i="3" l="1"/>
  <c r="AG31" i="3" s="1"/>
  <c r="AG33" i="3"/>
  <c r="AH5" i="3"/>
  <c r="AI4" i="3"/>
  <c r="AH15" i="3" l="1"/>
  <c r="AH31" i="3" s="1"/>
  <c r="AI5" i="3"/>
  <c r="AJ4" i="3"/>
  <c r="AH33" i="3"/>
  <c r="AI15" i="3" l="1"/>
  <c r="AI31" i="3" s="1"/>
  <c r="AI33" i="3"/>
  <c r="AJ5" i="3"/>
  <c r="AK4" i="3"/>
  <c r="AJ15" i="3" l="1"/>
  <c r="AJ31" i="3" s="1"/>
  <c r="AK5" i="3"/>
  <c r="AL4" i="3"/>
  <c r="AL5" i="3" s="1"/>
  <c r="AJ33" i="3"/>
  <c r="AL15" i="3" l="1"/>
  <c r="AL31" i="3" s="1"/>
  <c r="AK15" i="3"/>
  <c r="AK31" i="3" s="1"/>
  <c r="AK33" i="3"/>
  <c r="AL33" i="3" l="1"/>
  <c r="C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2"/>
            <color rgb="FF000000"/>
            <rFont val="Calibri"/>
          </rPr>
          <t>Decide si tendras 1 o más tipos de clientes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200-000001000000}">
      <text>
        <r>
          <rPr>
            <sz val="12"/>
            <color rgb="FF000000"/>
            <rFont val="Calibri"/>
          </rPr>
          <t>Pon aquí tus cobros por servicio</t>
        </r>
      </text>
    </comment>
  </commentList>
</comments>
</file>

<file path=xl/sharedStrings.xml><?xml version="1.0" encoding="utf-8"?>
<sst xmlns="http://schemas.openxmlformats.org/spreadsheetml/2006/main" count="144" uniqueCount="108">
  <si>
    <t xml:space="preserve">Modelo de Negocios CANVAS del Proyecto "YAKU LIMPIA" </t>
  </si>
  <si>
    <t xml:space="preserve">
Alianzas Clave
Proveedores,  distribuidores de muestras microbilógicas y gobierno.</t>
  </si>
  <si>
    <t xml:space="preserve">
Actividades Clave
Implementación y mantenimiento del aplicativo móvil, Gestión de muestras recomendadas e información sobre las muestras microbiológicas.</t>
  </si>
  <si>
    <t xml:space="preserve">
Propuesta de Valor
Informar sobre el estado del agua de los ríos dividido por ciudades.                                                                                                                  ...........................................Prevenir posibles contagios de enfermedades que se encuentran en los rios. ...........................................Vender información histórica sobre el estado del agua.</t>
  </si>
  <si>
    <t xml:space="preserve">
Relación con el Cliente
Promociones, notificaciones atención personalizada, atención por aplicativo móvil.</t>
  </si>
  <si>
    <t xml:space="preserve">
Segmento de Clientes
Dirigido a estudiantes, maestros y el publico en general que deseen utilizar la aplicación movíl para registrar muestras.                .............................................                          Dirigo a laboratorios que desean vender kits de muestras microbilógicas.     ..............................................Dirigido a empresas publicas y privadas que deseen obtener información  del estado del agua de los ríos. .............................................. Dirigido al publico en general que desee subscribirse para obtener informacion de los rios de su locaclidad.</t>
  </si>
  <si>
    <t xml:space="preserve">
Recursos Clave
Desarrolladores y/o programadores           Recursos Fisicos(Muestra microbiologicas)           Servicio de Google Maps                     GUI intuitivo</t>
  </si>
  <si>
    <t xml:space="preserve">
Canales
Redes Sociales, Aplicativo Móvil, Publicidad, Radio y TV.</t>
  </si>
  <si>
    <t>Estructura de Costos
Alojamiento de base de datos, desarrolladores, administración, pagos tributarios, marketing, publicidad e implementacion,mantenimiento del aplicativo móvil y alamacenamiento en la nube.</t>
  </si>
  <si>
    <t>Flujo de Ingresos
Venta de Informacion del estado del agua de los rios
Servicio de suscripción en el aplicativo.       Auspicio de empresas proveedoras de test.</t>
  </si>
  <si>
    <t>V</t>
  </si>
  <si>
    <t>Detalles de Propuesta de Valor</t>
  </si>
  <si>
    <t>Segmentos de Clientes</t>
  </si>
  <si>
    <t>Clientes</t>
  </si>
  <si>
    <t>Descripción</t>
  </si>
  <si>
    <t>Nº de clientes potenciales</t>
  </si>
  <si>
    <t>Propuesta de Valor para el segmento de clientes</t>
  </si>
  <si>
    <t>Empresas y laboratorios que vendan muestras microbiologicas para el agua.</t>
  </si>
  <si>
    <t>Empresas mayoristas que ofrescan muestras microbiógicas y otros articulos asi como análisis fioquimicos, etc.</t>
  </si>
  <si>
    <t>+50 empresas</t>
  </si>
  <si>
    <t>Agrupamos a personas del sector interesado para que pueda vender mas facil sus productos y aumentar sus ventas mensuales y anuales.</t>
  </si>
  <si>
    <t>Empresas interesados en la informacion del estado del agua de los rios.</t>
  </si>
  <si>
    <t>Empresas publicas como privadas que desean tener la información completa sobre  de los registros de muestras microbilógicas.</t>
  </si>
  <si>
    <t>+10 empresas</t>
  </si>
  <si>
    <t>Informacion  a tener en cuenta para implementar futuros proyectos con el cuidado del agua y medio ambiente.</t>
  </si>
  <si>
    <t>Personas que desean obtener datos resumidos sobre el estado del agua de los rios</t>
  </si>
  <si>
    <t>Personas que desean suscribirse al aplicativo</t>
  </si>
  <si>
    <t>+100 personas</t>
  </si>
  <si>
    <t>Ofrecer gráficos estadisticos, e información mas resumida para su uso</t>
  </si>
  <si>
    <t>Empresas interesadas en ser la marca sugerida de nuestro aplicativo.</t>
  </si>
  <si>
    <t>Promocionar marcas sugeridas para que realizan sus compras directamente de los proveedores</t>
  </si>
  <si>
    <t>+2 empresas</t>
  </si>
  <si>
    <t>Llegar a que las personas potenciales puedan adquirir productos directamente.</t>
  </si>
  <si>
    <t>Modelo de cobro ($US.)</t>
  </si>
  <si>
    <t xml:space="preserve">Por pago mensual </t>
  </si>
  <si>
    <t>Por pago descarga</t>
  </si>
  <si>
    <t>Por publicidad</t>
  </si>
  <si>
    <t>Otro</t>
  </si>
  <si>
    <t>Flujo de Caja (reemplaza con tus propios valores en US$ para los 36 meses)</t>
  </si>
  <si>
    <t>Ingresos</t>
  </si>
  <si>
    <t>Inversion-Mes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</si>
  <si>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</si>
  <si>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</si>
  <si>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</si>
  <si>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</si>
  <si>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</si>
  <si>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</si>
  <si>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</si>
  <si>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</si>
  <si>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</si>
  <si>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</si>
  <si>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</si>
  <si>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</si>
  <si>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</si>
  <si>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</si>
  <si>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</si>
  <si>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</si>
  <si>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</si>
  <si>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</si>
  <si>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</si>
  <si>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</si>
  <si>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</si>
  <si>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</si>
  <si>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</si>
  <si>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</si>
  <si>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</si>
  <si>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</si>
  <si>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</si>
  <si>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</si>
  <si>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</si>
  <si>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</si>
  <si>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</si>
  <si>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</si>
  <si>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</si>
  <si>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</si>
  <si>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</si>
  <si>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</si>
  <si>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Nº transacciones de clientes tipo 1</t>
  </si>
  <si>
    <t>Ingreso unitario por transacción tipo 1</t>
  </si>
  <si>
    <t>Ingreso TOTAL de clientes 1</t>
  </si>
  <si>
    <t>Nº transacciones de clientes tipo 2</t>
  </si>
  <si>
    <t>Ingreso unitario por transacción tipo 2</t>
  </si>
  <si>
    <t>Ingreso TOTAL de clientes 2</t>
  </si>
  <si>
    <t>Nº transacciones de clientes tipo 3</t>
  </si>
  <si>
    <t>Ingreso unitario por transacción tipo 3</t>
  </si>
  <si>
    <t>Ingreso TOTAL de clientes 3</t>
  </si>
  <si>
    <t>Nº transacciones de clientes tipo 4</t>
  </si>
  <si>
    <t>Ingreso unitario por transacción tipo 4</t>
  </si>
  <si>
    <t>Ingreso TOTAL de clientes 4</t>
  </si>
  <si>
    <t>Total Ingresos</t>
  </si>
  <si>
    <t>Egresos / Costos</t>
  </si>
  <si>
    <t>Mes 0</t>
  </si>
  <si>
    <t>INVERSION EN PREPARATIVOS</t>
  </si>
  <si>
    <t>Costos mensuales propios del servicio.</t>
  </si>
  <si>
    <t>Desarrollo de software</t>
  </si>
  <si>
    <t>Diseño</t>
  </si>
  <si>
    <t>Servidor/Hosting</t>
  </si>
  <si>
    <t>Contabilidad (externo)</t>
  </si>
  <si>
    <t>Administración (externo)</t>
  </si>
  <si>
    <t>Ejecutivo de Ventas (salario o externo)</t>
  </si>
  <si>
    <t>Abogado/legales (externo)</t>
  </si>
  <si>
    <t>Soporte y Mantención (externo)</t>
  </si>
  <si>
    <t>Marketing Digital/Difusión</t>
  </si>
  <si>
    <t>Total Costos</t>
  </si>
  <si>
    <t>Utilidad Bruta Mensual (EBIT)</t>
  </si>
  <si>
    <t>Acumulado (Ganacia +/ Perdida -)</t>
  </si>
  <si>
    <t>Capital de Trabajo (mínimo valor acumulado)</t>
  </si>
  <si>
    <t>Este es el monto de dinero que necesitarás para iniciar tu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</si>
</sst>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1409]#,##0.00;[Red]\-[$$-1409]#,##0.00"/>
    <numFmt numFmtId="165" formatCode="&quot;$ &quot;#,##0.00;[Red]&quot;-$ &quot;#,##0.00"/>
    <numFmt numFmtId="166" formatCode="* #,##0\ ;* \-#,##0\ ;* &quot;- &quot;"/>
    <numFmt numFmtId="167" formatCode="_-&quot;$ &quot;* #,##0_-;&quot;-$ &quot;* #,##0_-;_-&quot;$ &quot;* \-_-;_-@"/>
    <numFmt numFmtId="168" formatCode="[$$]#,##0"/>
    <numFmt numFmtId="169" formatCode="_-* #,##0_-;\-* #,##0_-;_-* \-_-;_-@"/>
  </numFmts>
  <fonts count="18">
    <font>
      <sz val="12"/>
      <color rgb="FF000000"/>
      <name val="Calibri"/>
    </font>
    <font>
      <sz val="20"/>
      <color rgb="FF000000"/>
      <name val="Calibri"/>
    </font>
    <font>
      <sz val="12"/>
      <name val="Calibri"/>
    </font>
    <font>
      <sz val="16"/>
      <color rgb="FF000000"/>
      <name val="Calibri"/>
    </font>
    <font>
      <sz val="14"/>
      <color rgb="FF254061"/>
      <name val="Calibri"/>
    </font>
    <font>
      <b/>
      <sz val="14"/>
      <color rgb="FF254061"/>
      <name val="Calibri"/>
    </font>
    <font>
      <sz val="14"/>
      <color rgb="FF000000"/>
      <name val="Calibri"/>
    </font>
    <font>
      <b/>
      <sz val="16"/>
      <color rgb="FF254061"/>
      <name val="Calibri"/>
    </font>
    <font>
      <sz val="11"/>
      <color rgb="FF000000"/>
      <name val="Calibri"/>
    </font>
    <font>
      <sz val="12"/>
      <color rgb="FF254061"/>
      <name val="Calibri"/>
    </font>
    <font>
      <sz val="11"/>
      <name val="Calibri"/>
    </font>
    <font>
      <b/>
      <sz val="12"/>
      <color rgb="FF254061"/>
      <name val="Calibri"/>
    </font>
    <font>
      <sz val="12"/>
      <color rgb="FF632523"/>
      <name val="Calibri"/>
    </font>
    <font>
      <b/>
      <sz val="16"/>
      <color rgb="FF632523"/>
      <name val="Calibri"/>
    </font>
    <font>
      <b/>
      <sz val="14"/>
      <color rgb="FF632523"/>
      <name val="Calibri"/>
    </font>
    <font>
      <sz val="11"/>
      <color rgb="FF632523"/>
      <name val="Calibri"/>
    </font>
    <font>
      <b/>
      <sz val="12"/>
      <color rgb="FF632523"/>
      <name val="Calibri"/>
    </font>
    <font>
      <b/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E9EDF7"/>
        <bgColor rgb="FFE9EDF7"/>
      </patternFill>
    </fill>
    <fill>
      <patternFill patternType="solid">
        <fgColor rgb="FFDAE3F3"/>
        <bgColor rgb="FFDAE3F3"/>
      </patternFill>
    </fill>
    <fill>
      <patternFill patternType="solid">
        <fgColor rgb="FFF0D5D4"/>
        <bgColor rgb="FFF0D5D4"/>
      </patternFill>
    </fill>
    <fill>
      <patternFill patternType="solid">
        <fgColor rgb="FFF9EEED"/>
        <bgColor rgb="FFF9EEED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632523"/>
      </bottom>
      <diagonal/>
    </border>
    <border>
      <left style="medium">
        <color rgb="FF000000"/>
      </left>
      <right/>
      <top style="medium">
        <color rgb="FF000000"/>
      </top>
      <bottom style="thin">
        <color rgb="FF63252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632523"/>
      </bottom>
      <diagonal/>
    </border>
    <border>
      <left/>
      <right style="thin">
        <color rgb="FF000000"/>
      </right>
      <top style="medium">
        <color rgb="FF000000"/>
      </top>
      <bottom style="thin">
        <color rgb="FF632523"/>
      </bottom>
      <diagonal/>
    </border>
    <border>
      <left/>
      <right style="medium">
        <color rgb="FF000000"/>
      </right>
      <top style="medium">
        <color rgb="FF000000"/>
      </top>
      <bottom style="thin">
        <color rgb="FF632523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632523"/>
      </top>
      <bottom/>
      <diagonal/>
    </border>
    <border>
      <left/>
      <right style="thin">
        <color rgb="FF000000"/>
      </right>
      <top style="thin">
        <color rgb="FF632523"/>
      </top>
      <bottom/>
      <diagonal/>
    </border>
    <border>
      <left/>
      <right style="medium">
        <color rgb="FF000000"/>
      </right>
      <top style="thin">
        <color rgb="FF632523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632523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632523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6" fillId="0" borderId="0" xfId="0" applyFont="1"/>
    <xf numFmtId="49" fontId="7" fillId="3" borderId="8" xfId="0" applyNumberFormat="1" applyFont="1" applyFill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left" vertical="center" wrapText="1"/>
    </xf>
    <xf numFmtId="49" fontId="8" fillId="0" borderId="12" xfId="0" applyNumberFormat="1" applyFont="1" applyBorder="1" applyAlignment="1">
      <alignment horizontal="left" vertical="center" wrapText="1"/>
    </xf>
    <xf numFmtId="49" fontId="8" fillId="0" borderId="13" xfId="0" applyNumberFormat="1" applyFont="1" applyBorder="1" applyAlignment="1">
      <alignment horizontal="left" vertical="center" wrapText="1"/>
    </xf>
    <xf numFmtId="49" fontId="8" fillId="0" borderId="15" xfId="0" applyNumberFormat="1" applyFont="1" applyBorder="1" applyAlignment="1">
      <alignment horizontal="left" vertical="center" wrapText="1"/>
    </xf>
    <xf numFmtId="49" fontId="8" fillId="0" borderId="16" xfId="0" applyNumberFormat="1" applyFont="1" applyBorder="1" applyAlignment="1">
      <alignment horizontal="left" vertical="center" wrapText="1"/>
    </xf>
    <xf numFmtId="165" fontId="8" fillId="0" borderId="7" xfId="0" applyNumberFormat="1" applyFont="1" applyBorder="1" applyAlignment="1">
      <alignment horizontal="right"/>
    </xf>
    <xf numFmtId="49" fontId="7" fillId="0" borderId="3" xfId="0" applyNumberFormat="1" applyFont="1" applyBorder="1" applyAlignment="1">
      <alignment horizontal="left"/>
    </xf>
    <xf numFmtId="166" fontId="5" fillId="5" borderId="1" xfId="0" applyNumberFormat="1" applyFont="1" applyFill="1" applyBorder="1" applyAlignment="1">
      <alignment horizontal="right"/>
    </xf>
    <xf numFmtId="166" fontId="5" fillId="0" borderId="8" xfId="0" applyNumberFormat="1" applyFont="1" applyBorder="1" applyAlignment="1">
      <alignment horizontal="right"/>
    </xf>
    <xf numFmtId="166" fontId="5" fillId="0" borderId="9" xfId="0" applyNumberFormat="1" applyFont="1" applyBorder="1" applyAlignment="1">
      <alignment horizontal="right"/>
    </xf>
    <xf numFmtId="166" fontId="5" fillId="0" borderId="17" xfId="0" applyNumberFormat="1" applyFont="1" applyBorder="1" applyAlignment="1">
      <alignment horizontal="right"/>
    </xf>
    <xf numFmtId="166" fontId="5" fillId="0" borderId="18" xfId="0" applyNumberFormat="1" applyFont="1" applyBorder="1" applyAlignment="1">
      <alignment horizontal="right"/>
    </xf>
    <xf numFmtId="0" fontId="0" fillId="0" borderId="24" xfId="0" applyBorder="1"/>
    <xf numFmtId="49" fontId="12" fillId="0" borderId="25" xfId="0" applyNumberFormat="1" applyFont="1" applyBorder="1" applyAlignment="1">
      <alignment horizontal="center" vertical="center"/>
    </xf>
    <xf numFmtId="49" fontId="13" fillId="6" borderId="26" xfId="0" applyNumberFormat="1" applyFont="1" applyFill="1" applyBorder="1" applyAlignment="1">
      <alignment horizontal="left"/>
    </xf>
    <xf numFmtId="166" fontId="14" fillId="0" borderId="27" xfId="0" applyNumberFormat="1" applyFont="1" applyBorder="1" applyAlignment="1">
      <alignment horizontal="right"/>
    </xf>
    <xf numFmtId="166" fontId="14" fillId="0" borderId="28" xfId="0" applyNumberFormat="1" applyFont="1" applyBorder="1" applyAlignment="1">
      <alignment horizontal="right"/>
    </xf>
    <xf numFmtId="166" fontId="14" fillId="0" borderId="29" xfId="0" applyNumberFormat="1" applyFont="1" applyBorder="1" applyAlignment="1">
      <alignment horizontal="right"/>
    </xf>
    <xf numFmtId="166" fontId="14" fillId="0" borderId="30" xfId="0" applyNumberFormat="1" applyFont="1" applyBorder="1" applyAlignment="1">
      <alignment horizontal="right"/>
    </xf>
    <xf numFmtId="49" fontId="15" fillId="7" borderId="31" xfId="0" applyNumberFormat="1" applyFont="1" applyFill="1" applyBorder="1" applyAlignment="1">
      <alignment horizontal="left"/>
    </xf>
    <xf numFmtId="166" fontId="8" fillId="0" borderId="32" xfId="0" applyNumberFormat="1" applyFont="1" applyBorder="1"/>
    <xf numFmtId="166" fontId="8" fillId="0" borderId="33" xfId="0" applyNumberFormat="1" applyFont="1" applyBorder="1"/>
    <xf numFmtId="166" fontId="8" fillId="0" borderId="34" xfId="0" applyNumberFormat="1" applyFont="1" applyBorder="1"/>
    <xf numFmtId="166" fontId="8" fillId="0" borderId="35" xfId="0" applyNumberFormat="1" applyFont="1" applyBorder="1"/>
    <xf numFmtId="166" fontId="8" fillId="0" borderId="36" xfId="0" applyNumberFormat="1" applyFont="1" applyBorder="1"/>
    <xf numFmtId="49" fontId="15" fillId="0" borderId="37" xfId="0" applyNumberFormat="1" applyFont="1" applyBorder="1" applyAlignment="1">
      <alignment horizontal="left"/>
    </xf>
    <xf numFmtId="166" fontId="16" fillId="0" borderId="38" xfId="0" applyNumberFormat="1" applyFont="1" applyBorder="1" applyAlignment="1">
      <alignment horizontal="left"/>
    </xf>
    <xf numFmtId="166" fontId="12" fillId="0" borderId="39" xfId="0" applyNumberFormat="1" applyFont="1" applyBorder="1"/>
    <xf numFmtId="0" fontId="0" fillId="0" borderId="25" xfId="0" applyBorder="1"/>
    <xf numFmtId="49" fontId="7" fillId="0" borderId="3" xfId="0" applyNumberFormat="1" applyFont="1" applyBorder="1"/>
    <xf numFmtId="168" fontId="11" fillId="0" borderId="40" xfId="0" applyNumberFormat="1" applyFont="1" applyBorder="1"/>
    <xf numFmtId="168" fontId="11" fillId="0" borderId="18" xfId="0" applyNumberFormat="1" applyFont="1" applyBorder="1"/>
    <xf numFmtId="168" fontId="0" fillId="0" borderId="25" xfId="0" applyNumberFormat="1" applyBorder="1"/>
    <xf numFmtId="49" fontId="7" fillId="0" borderId="3" xfId="0" applyNumberFormat="1" applyFont="1" applyBorder="1" applyAlignment="1">
      <alignment wrapText="1"/>
    </xf>
    <xf numFmtId="0" fontId="17" fillId="0" borderId="41" xfId="0" applyFont="1" applyBorder="1"/>
    <xf numFmtId="0" fontId="17" fillId="0" borderId="7" xfId="0" applyFont="1" applyBorder="1"/>
    <xf numFmtId="0" fontId="1" fillId="2" borderId="25" xfId="0" applyFont="1" applyFill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49" fontId="4" fillId="0" borderId="25" xfId="0" applyNumberFormat="1" applyFont="1" applyBorder="1" applyAlignment="1">
      <alignment horizontal="left"/>
    </xf>
    <xf numFmtId="49" fontId="5" fillId="0" borderId="25" xfId="0" applyNumberFormat="1" applyFont="1" applyBorder="1"/>
    <xf numFmtId="0" fontId="6" fillId="0" borderId="25" xfId="0" applyFont="1" applyBorder="1"/>
    <xf numFmtId="49" fontId="9" fillId="0" borderId="25" xfId="0" applyNumberFormat="1" applyFont="1" applyBorder="1"/>
    <xf numFmtId="49" fontId="8" fillId="0" borderId="21" xfId="0" applyNumberFormat="1" applyFont="1" applyBorder="1" applyAlignment="1">
      <alignment horizontal="left"/>
    </xf>
    <xf numFmtId="164" fontId="8" fillId="0" borderId="33" xfId="0" applyNumberFormat="1" applyFont="1" applyBorder="1"/>
    <xf numFmtId="49" fontId="8" fillId="0" borderId="23" xfId="0" applyNumberFormat="1" applyFont="1" applyBorder="1" applyAlignment="1">
      <alignment horizontal="left"/>
    </xf>
    <xf numFmtId="166" fontId="8" fillId="0" borderId="24" xfId="0" applyNumberFormat="1" applyFont="1" applyBorder="1"/>
    <xf numFmtId="168" fontId="8" fillId="0" borderId="24" xfId="0" applyNumberFormat="1" applyFont="1" applyBorder="1"/>
    <xf numFmtId="168" fontId="2" fillId="0" borderId="8" xfId="0" applyNumberFormat="1" applyFont="1" applyBorder="1"/>
    <xf numFmtId="49" fontId="12" fillId="0" borderId="33" xfId="0" applyNumberFormat="1" applyFont="1" applyBorder="1" applyAlignment="1">
      <alignment horizontal="center" vertical="center"/>
    </xf>
    <xf numFmtId="166" fontId="8" fillId="0" borderId="21" xfId="0" applyNumberFormat="1" applyFont="1" applyBorder="1"/>
    <xf numFmtId="49" fontId="15" fillId="0" borderId="31" xfId="0" applyNumberFormat="1" applyFont="1" applyBorder="1" applyAlignment="1">
      <alignment horizontal="left"/>
    </xf>
    <xf numFmtId="0" fontId="0" fillId="0" borderId="33" xfId="0" applyBorder="1"/>
    <xf numFmtId="168" fontId="0" fillId="0" borderId="33" xfId="0" applyNumberFormat="1" applyBorder="1"/>
    <xf numFmtId="166" fontId="11" fillId="0" borderId="18" xfId="0" applyNumberFormat="1" applyFont="1" applyBorder="1" applyAlignment="1">
      <alignment vertical="center"/>
    </xf>
    <xf numFmtId="0" fontId="3" fillId="8" borderId="3" xfId="0" applyFont="1" applyFill="1" applyBorder="1" applyAlignment="1">
      <alignment horizontal="left" vertical="top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left"/>
    </xf>
    <xf numFmtId="168" fontId="8" fillId="9" borderId="7" xfId="0" applyNumberFormat="1" applyFont="1" applyFill="1" applyBorder="1"/>
    <xf numFmtId="49" fontId="8" fillId="9" borderId="31" xfId="0" applyNumberFormat="1" applyFont="1" applyFill="1" applyBorder="1" applyAlignment="1">
      <alignment horizontal="left"/>
    </xf>
    <xf numFmtId="49" fontId="8" fillId="10" borderId="31" xfId="0" applyNumberFormat="1" applyFont="1" applyFill="1" applyBorder="1" applyAlignment="1">
      <alignment horizontal="left"/>
    </xf>
    <xf numFmtId="167" fontId="10" fillId="10" borderId="24" xfId="0" applyNumberFormat="1" applyFont="1" applyFill="1" applyBorder="1"/>
    <xf numFmtId="167" fontId="10" fillId="10" borderId="21" xfId="0" applyNumberFormat="1" applyFont="1" applyFill="1" applyBorder="1"/>
    <xf numFmtId="167" fontId="10" fillId="10" borderId="22" xfId="0" applyNumberFormat="1" applyFont="1" applyFill="1" applyBorder="1"/>
    <xf numFmtId="167" fontId="10" fillId="10" borderId="33" xfId="0" applyNumberFormat="1" applyFont="1" applyFill="1" applyBorder="1"/>
    <xf numFmtId="168" fontId="8" fillId="10" borderId="22" xfId="0" applyNumberFormat="1" applyFont="1" applyFill="1" applyBorder="1"/>
    <xf numFmtId="168" fontId="8" fillId="10" borderId="32" xfId="0" applyNumberFormat="1" applyFont="1" applyFill="1" applyBorder="1"/>
    <xf numFmtId="168" fontId="8" fillId="10" borderId="33" xfId="0" applyNumberFormat="1" applyFont="1" applyFill="1" applyBorder="1"/>
    <xf numFmtId="0" fontId="8" fillId="10" borderId="19" xfId="0" applyNumberFormat="1" applyFont="1" applyFill="1" applyBorder="1"/>
    <xf numFmtId="49" fontId="8" fillId="0" borderId="43" xfId="0" applyNumberFormat="1" applyFont="1" applyBorder="1" applyAlignment="1">
      <alignment horizontal="left" vertical="center" wrapText="1"/>
    </xf>
    <xf numFmtId="49" fontId="8" fillId="0" borderId="43" xfId="0" applyNumberFormat="1" applyFont="1" applyBorder="1" applyAlignment="1">
      <alignment horizontal="center" vertical="center" wrapText="1"/>
    </xf>
    <xf numFmtId="49" fontId="8" fillId="0" borderId="44" xfId="0" applyNumberFormat="1" applyFont="1" applyBorder="1" applyAlignment="1">
      <alignment horizontal="left" vertical="center" wrapText="1"/>
    </xf>
    <xf numFmtId="49" fontId="8" fillId="11" borderId="2" xfId="0" applyNumberFormat="1" applyFont="1" applyFill="1" applyBorder="1" applyAlignment="1">
      <alignment horizontal="left"/>
    </xf>
    <xf numFmtId="168" fontId="8" fillId="11" borderId="41" xfId="0" applyNumberFormat="1" applyFont="1" applyFill="1" applyBorder="1"/>
    <xf numFmtId="0" fontId="0" fillId="11" borderId="0" xfId="0" applyFill="1"/>
    <xf numFmtId="49" fontId="8" fillId="11" borderId="5" xfId="0" applyNumberFormat="1" applyFont="1" applyFill="1" applyBorder="1" applyAlignment="1">
      <alignment horizontal="left"/>
    </xf>
    <xf numFmtId="49" fontId="8" fillId="11" borderId="31" xfId="0" applyNumberFormat="1" applyFont="1" applyFill="1" applyBorder="1" applyAlignment="1">
      <alignment horizontal="left"/>
    </xf>
    <xf numFmtId="49" fontId="8" fillId="12" borderId="31" xfId="0" applyNumberFormat="1" applyFont="1" applyFill="1" applyBorder="1" applyAlignment="1">
      <alignment horizontal="left"/>
    </xf>
    <xf numFmtId="49" fontId="8" fillId="12" borderId="2" xfId="0" applyNumberFormat="1" applyFont="1" applyFill="1" applyBorder="1" applyAlignment="1">
      <alignment horizontal="left"/>
    </xf>
    <xf numFmtId="169" fontId="10" fillId="9" borderId="2" xfId="0" applyNumberFormat="1" applyFont="1" applyFill="1" applyBorder="1"/>
    <xf numFmtId="168" fontId="8" fillId="9" borderId="31" xfId="0" applyNumberFormat="1" applyFont="1" applyFill="1" applyBorder="1"/>
    <xf numFmtId="168" fontId="8" fillId="9" borderId="5" xfId="0" applyNumberFormat="1" applyFont="1" applyFill="1" applyBorder="1"/>
    <xf numFmtId="169" fontId="10" fillId="12" borderId="2" xfId="0" applyNumberFormat="1" applyFont="1" applyFill="1" applyBorder="1"/>
    <xf numFmtId="0" fontId="0" fillId="12" borderId="25" xfId="0" applyFill="1" applyBorder="1"/>
    <xf numFmtId="0" fontId="0" fillId="12" borderId="0" xfId="0" applyFill="1"/>
    <xf numFmtId="168" fontId="8" fillId="12" borderId="31" xfId="0" applyNumberFormat="1" applyFont="1" applyFill="1" applyBorder="1"/>
    <xf numFmtId="168" fontId="8" fillId="12" borderId="5" xfId="0" applyNumberFormat="1" applyFont="1" applyFill="1" applyBorder="1"/>
    <xf numFmtId="49" fontId="8" fillId="0" borderId="15" xfId="0" applyNumberFormat="1" applyFont="1" applyBorder="1" applyAlignment="1">
      <alignment horizontal="center" vertical="center" wrapText="1"/>
    </xf>
    <xf numFmtId="168" fontId="2" fillId="0" borderId="23" xfId="0" applyNumberFormat="1" applyFont="1" applyBorder="1"/>
    <xf numFmtId="168" fontId="8" fillId="11" borderId="2" xfId="0" applyNumberFormat="1" applyFont="1" applyFill="1" applyBorder="1"/>
    <xf numFmtId="168" fontId="8" fillId="11" borderId="31" xfId="0" applyNumberFormat="1" applyFont="1" applyFill="1" applyBorder="1"/>
    <xf numFmtId="168" fontId="8" fillId="11" borderId="5" xfId="0" applyNumberFormat="1" applyFont="1" applyFill="1" applyBorder="1"/>
    <xf numFmtId="169" fontId="10" fillId="9" borderId="20" xfId="0" applyNumberFormat="1" applyFont="1" applyFill="1" applyBorder="1"/>
    <xf numFmtId="168" fontId="8" fillId="9" borderId="33" xfId="0" applyNumberFormat="1" applyFont="1" applyFill="1" applyBorder="1"/>
    <xf numFmtId="169" fontId="10" fillId="12" borderId="20" xfId="0" applyNumberFormat="1" applyFont="1" applyFill="1" applyBorder="1"/>
    <xf numFmtId="168" fontId="8" fillId="12" borderId="33" xfId="0" applyNumberFormat="1" applyFont="1" applyFill="1" applyBorder="1"/>
    <xf numFmtId="168" fontId="8" fillId="12" borderId="7" xfId="0" applyNumberFormat="1" applyFont="1" applyFill="1" applyBorder="1"/>
    <xf numFmtId="169" fontId="10" fillId="11" borderId="45" xfId="0" applyNumberFormat="1" applyFont="1" applyFill="1" applyBorder="1"/>
    <xf numFmtId="168" fontId="8" fillId="11" borderId="25" xfId="0" applyNumberFormat="1" applyFont="1" applyFill="1" applyBorder="1"/>
    <xf numFmtId="49" fontId="11" fillId="0" borderId="5" xfId="0" applyNumberFormat="1" applyFont="1" applyBorder="1" applyAlignment="1">
      <alignment horizontal="left"/>
    </xf>
    <xf numFmtId="49" fontId="8" fillId="13" borderId="11" xfId="0" applyNumberFormat="1" applyFont="1" applyFill="1" applyBorder="1" applyAlignment="1">
      <alignment horizontal="left" vertical="center" wrapText="1"/>
    </xf>
    <xf numFmtId="49" fontId="8" fillId="14" borderId="42" xfId="0" applyNumberFormat="1" applyFont="1" applyFill="1" applyBorder="1" applyAlignment="1">
      <alignment horizontal="left" vertical="center" wrapText="1"/>
    </xf>
    <xf numFmtId="49" fontId="8" fillId="11" borderId="14" xfId="0" applyNumberFormat="1" applyFont="1" applyFill="1" applyBorder="1" applyAlignment="1">
      <alignment horizontal="left" vertical="center" wrapText="1"/>
    </xf>
    <xf numFmtId="168" fontId="8" fillId="11" borderId="0" xfId="0" applyNumberFormat="1" applyFont="1" applyFill="1"/>
    <xf numFmtId="169" fontId="10" fillId="11" borderId="2" xfId="0" applyNumberFormat="1" applyFont="1" applyFill="1" applyBorder="1"/>
    <xf numFmtId="0" fontId="1" fillId="0" borderId="1" xfId="0" applyFont="1" applyBorder="1" applyAlignment="1">
      <alignment horizontal="left" vertical="center"/>
    </xf>
    <xf numFmtId="0" fontId="2" fillId="0" borderId="40" xfId="0" applyFont="1" applyBorder="1" applyAlignment="1"/>
    <xf numFmtId="0" fontId="2" fillId="0" borderId="18" xfId="0" applyFont="1" applyBorder="1" applyAlignment="1"/>
    <xf numFmtId="0" fontId="3" fillId="8" borderId="2" xfId="0" applyFont="1" applyFill="1" applyBorder="1" applyAlignment="1">
      <alignment horizontal="left" vertical="top" wrapText="1"/>
    </xf>
    <xf numFmtId="0" fontId="2" fillId="8" borderId="5" xfId="0" applyFont="1" applyFill="1" applyBorder="1" applyAlignment="1"/>
    <xf numFmtId="0" fontId="3" fillId="8" borderId="4" xfId="0" applyFont="1" applyFill="1" applyBorder="1" applyAlignment="1">
      <alignment horizontal="left" vertical="top" wrapText="1"/>
    </xf>
    <xf numFmtId="0" fontId="2" fillId="8" borderId="20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top" wrapText="1"/>
    </xf>
    <xf numFmtId="0" fontId="2" fillId="8" borderId="40" xfId="0" applyFont="1" applyFill="1" applyBorder="1" applyAlignment="1"/>
    <xf numFmtId="0" fontId="2" fillId="8" borderId="18" xfId="0" applyFont="1" applyFill="1" applyBorder="1" applyAlignment="1"/>
    <xf numFmtId="0" fontId="3" fillId="8" borderId="40" xfId="0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28575</xdr:rowOff>
    </xdr:from>
    <xdr:ext cx="561975" cy="276225"/>
    <xdr:pic>
      <xdr:nvPicPr>
        <xdr:cNvPr id="14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33375"/>
          <a:ext cx="561975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28575</xdr:rowOff>
    </xdr:from>
    <xdr:ext cx="533400" cy="238125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57425" y="333375"/>
          <a:ext cx="5334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2</xdr:row>
      <xdr:rowOff>9525</xdr:rowOff>
    </xdr:from>
    <xdr:ext cx="285750" cy="285750"/>
    <xdr:pic>
      <xdr:nvPicPr>
        <xdr:cNvPr id="19" name="image4.png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0400" y="342900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1</xdr:row>
      <xdr:rowOff>66675</xdr:rowOff>
    </xdr:from>
    <xdr:ext cx="219075" cy="219075"/>
    <xdr:pic>
      <xdr:nvPicPr>
        <xdr:cNvPr id="16" name="image7.png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57725" y="371475"/>
          <a:ext cx="21907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</xdr:row>
      <xdr:rowOff>9525</xdr:rowOff>
    </xdr:from>
    <xdr:ext cx="571500" cy="238125"/>
    <xdr:pic>
      <xdr:nvPicPr>
        <xdr:cNvPr id="17" name="image8.png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943725" y="314325"/>
          <a:ext cx="571500" cy="238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1047750</xdr:colOff>
      <xdr:row>2</xdr:row>
      <xdr:rowOff>28575</xdr:rowOff>
    </xdr:from>
    <xdr:ext cx="276225" cy="276225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962900" y="3448050"/>
          <a:ext cx="276225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1</xdr:row>
      <xdr:rowOff>0</xdr:rowOff>
    </xdr:from>
    <xdr:ext cx="247650" cy="247650"/>
    <xdr:pic>
      <xdr:nvPicPr>
        <xdr:cNvPr id="18" name="image9.png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667875" y="304800"/>
          <a:ext cx="2476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2143125</xdr:colOff>
      <xdr:row>3</xdr:row>
      <xdr:rowOff>0</xdr:rowOff>
    </xdr:from>
    <xdr:ext cx="285750" cy="285750"/>
    <xdr:pic>
      <xdr:nvPicPr>
        <xdr:cNvPr id="10" name="image6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1714500</xdr:colOff>
      <xdr:row>2</xdr:row>
      <xdr:rowOff>3019425</xdr:rowOff>
    </xdr:from>
    <xdr:to>
      <xdr:col>0</xdr:col>
      <xdr:colOff>2143125</xdr:colOff>
      <xdr:row>3</xdr:row>
      <xdr:rowOff>295275</xdr:rowOff>
    </xdr:to>
    <xdr:pic>
      <xdr:nvPicPr>
        <xdr:cNvPr id="27" name="Imagen 10">
          <a:extLst>
            <a:ext uri="{FF2B5EF4-FFF2-40B4-BE49-F238E27FC236}">
              <a16:creationId xmlns:a16="http://schemas.microsoft.com/office/drawing/2014/main" id="{B6687A2B-22C9-4F04-966E-1ED1BFC878B4}"/>
            </a:ext>
            <a:ext uri="{147F2762-F138-4A5C-976F-8EAC2B608ADB}">
              <a16:predDERef xmlns:a16="http://schemas.microsoft.com/office/drawing/2014/main" pre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714500" y="6438900"/>
          <a:ext cx="428625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opLeftCell="A2" workbookViewId="0">
      <selection activeCell="K2" sqref="K2"/>
    </sheetView>
  </sheetViews>
  <sheetFormatPr defaultColWidth="11.25" defaultRowHeight="15" customHeight="1"/>
  <cols>
    <col min="1" max="1" width="29.375" customWidth="1"/>
    <col min="2" max="2" width="31" customWidth="1"/>
    <col min="3" max="3" width="15.125" customWidth="1"/>
    <col min="4" max="4" width="15.25" customWidth="1"/>
    <col min="5" max="5" width="34.25" customWidth="1"/>
    <col min="6" max="6" width="32.125" customWidth="1"/>
    <col min="7" max="26" width="8.5" customWidth="1"/>
  </cols>
  <sheetData>
    <row r="1" spans="1:6" ht="24" customHeight="1">
      <c r="A1" s="109" t="s">
        <v>0</v>
      </c>
      <c r="B1" s="110"/>
      <c r="C1" s="110"/>
      <c r="D1" s="110"/>
      <c r="E1" s="110"/>
      <c r="F1" s="111"/>
    </row>
    <row r="2" spans="1:6" ht="245.25" customHeight="1">
      <c r="A2" s="112" t="s">
        <v>1</v>
      </c>
      <c r="B2" s="59" t="s">
        <v>2</v>
      </c>
      <c r="C2" s="114" t="s">
        <v>3</v>
      </c>
      <c r="D2" s="115"/>
      <c r="E2" s="59" t="s">
        <v>4</v>
      </c>
      <c r="F2" s="112" t="s">
        <v>5</v>
      </c>
    </row>
    <row r="3" spans="1:6" ht="238.5" customHeight="1">
      <c r="A3" s="113"/>
      <c r="B3" s="59" t="s">
        <v>6</v>
      </c>
      <c r="C3" s="116"/>
      <c r="D3" s="117"/>
      <c r="E3" s="59" t="s">
        <v>7</v>
      </c>
      <c r="F3" s="113"/>
    </row>
    <row r="4" spans="1:6" ht="104.25" customHeight="1">
      <c r="A4" s="118" t="s">
        <v>8</v>
      </c>
      <c r="B4" s="119"/>
      <c r="C4" s="120"/>
      <c r="D4" s="121" t="s">
        <v>9</v>
      </c>
      <c r="E4" s="119"/>
      <c r="F4" s="120"/>
    </row>
    <row r="5" spans="1:6" ht="342.75" customHeight="1">
      <c r="D5" t="s">
        <v>10</v>
      </c>
    </row>
    <row r="6" spans="1:6" ht="342.75" customHeight="1"/>
    <row r="7" spans="1:6" ht="342.75" customHeight="1"/>
    <row r="8" spans="1:6" ht="342.75" customHeight="1"/>
    <row r="9" spans="1:6" ht="342.75" customHeight="1"/>
    <row r="10" spans="1:6" ht="342.75" customHeight="1"/>
    <row r="11" spans="1:6" ht="342.75" customHeight="1"/>
    <row r="12" spans="1:6" ht="342.75" customHeight="1"/>
    <row r="13" spans="1:6" ht="342.75" customHeight="1"/>
    <row r="14" spans="1:6" ht="342.75" customHeight="1"/>
    <row r="15" spans="1:6" ht="342.75" customHeight="1"/>
    <row r="16" spans="1:6" ht="342.75" customHeight="1"/>
    <row r="17" ht="342.75" customHeight="1"/>
    <row r="18" ht="342.75" customHeight="1"/>
    <row r="19" ht="342.75" customHeight="1"/>
  </sheetData>
  <mergeCells count="6">
    <mergeCell ref="A1:F1"/>
    <mergeCell ref="A2:A3"/>
    <mergeCell ref="C2:D3"/>
    <mergeCell ref="F2:F3"/>
    <mergeCell ref="A4:C4"/>
    <mergeCell ref="D4:F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workbookViewId="0">
      <selection activeCell="D10" sqref="D10"/>
    </sheetView>
  </sheetViews>
  <sheetFormatPr defaultColWidth="11.25" defaultRowHeight="15" customHeight="1"/>
  <cols>
    <col min="1" max="1" width="37.5" customWidth="1"/>
    <col min="2" max="2" width="40.25" customWidth="1"/>
    <col min="3" max="3" width="31.875" customWidth="1"/>
    <col min="4" max="4" width="64.5" customWidth="1"/>
    <col min="5" max="5" width="10.5" customWidth="1"/>
    <col min="6" max="12" width="8.875" customWidth="1"/>
    <col min="13" max="24" width="13.5" customWidth="1"/>
    <col min="25" max="26" width="8.5" customWidth="1"/>
  </cols>
  <sheetData>
    <row r="1" spans="1:26" ht="24" customHeight="1">
      <c r="A1" s="41" t="s">
        <v>11</v>
      </c>
      <c r="B1" s="42"/>
      <c r="C1" s="33"/>
      <c r="D1" s="33"/>
      <c r="E1" s="33"/>
    </row>
    <row r="2" spans="1:26" ht="16.5" customHeight="1">
      <c r="A2" s="43" t="s">
        <v>12</v>
      </c>
      <c r="B2" s="44"/>
      <c r="C2" s="45"/>
      <c r="D2" s="45"/>
      <c r="E2" s="4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2" t="s">
        <v>13</v>
      </c>
      <c r="B3" s="3" t="s">
        <v>14</v>
      </c>
      <c r="C3" s="3" t="s">
        <v>15</v>
      </c>
      <c r="D3" s="4" t="s">
        <v>16</v>
      </c>
      <c r="E3" s="33"/>
    </row>
    <row r="4" spans="1:26" ht="44.25" customHeight="1">
      <c r="A4" s="5" t="s">
        <v>17</v>
      </c>
      <c r="B4" s="6" t="s">
        <v>18</v>
      </c>
      <c r="C4" s="60" t="s">
        <v>19</v>
      </c>
      <c r="D4" s="7" t="s">
        <v>20</v>
      </c>
      <c r="E4" s="33"/>
    </row>
    <row r="5" spans="1:26" ht="42" customHeight="1">
      <c r="A5" s="104" t="s">
        <v>21</v>
      </c>
      <c r="B5" s="6" t="s">
        <v>22</v>
      </c>
      <c r="C5" s="60" t="s">
        <v>23</v>
      </c>
      <c r="D5" s="7" t="s">
        <v>24</v>
      </c>
      <c r="E5" s="33"/>
    </row>
    <row r="6" spans="1:26" ht="42" customHeight="1">
      <c r="A6" s="105" t="s">
        <v>25</v>
      </c>
      <c r="B6" s="73" t="s">
        <v>26</v>
      </c>
      <c r="C6" s="74" t="s">
        <v>27</v>
      </c>
      <c r="D6" s="75" t="s">
        <v>28</v>
      </c>
      <c r="E6" s="33"/>
    </row>
    <row r="7" spans="1:26" ht="36" customHeight="1">
      <c r="A7" s="106" t="s">
        <v>29</v>
      </c>
      <c r="B7" s="8" t="s">
        <v>30</v>
      </c>
      <c r="C7" s="91" t="s">
        <v>31</v>
      </c>
      <c r="D7" s="9" t="s">
        <v>32</v>
      </c>
      <c r="E7" s="33"/>
    </row>
    <row r="8" spans="1:26" ht="16.5" customHeight="1">
      <c r="B8" s="33"/>
      <c r="C8" s="33"/>
      <c r="D8" s="33"/>
      <c r="E8" s="33"/>
    </row>
    <row r="9" spans="1:26" ht="16.5" customHeight="1">
      <c r="A9" s="46"/>
      <c r="B9" s="46"/>
      <c r="C9" s="33"/>
      <c r="D9" s="33"/>
      <c r="E9" s="33"/>
    </row>
    <row r="10" spans="1:26" ht="16.5" customHeight="1">
      <c r="A10" s="122" t="s">
        <v>33</v>
      </c>
      <c r="B10" s="111"/>
      <c r="C10" s="33"/>
      <c r="D10" s="33"/>
    </row>
    <row r="11" spans="1:26" ht="16.5" customHeight="1">
      <c r="A11" s="47" t="s">
        <v>34</v>
      </c>
      <c r="B11" s="48">
        <v>500</v>
      </c>
      <c r="C11" s="33"/>
      <c r="D11" s="33"/>
    </row>
    <row r="12" spans="1:26" ht="16.5" customHeight="1">
      <c r="A12" s="47" t="s">
        <v>35</v>
      </c>
      <c r="B12" s="48">
        <v>0</v>
      </c>
      <c r="C12" s="33"/>
      <c r="D12" s="33"/>
    </row>
    <row r="13" spans="1:26" ht="16.5" customHeight="1">
      <c r="A13" s="47" t="s">
        <v>36</v>
      </c>
      <c r="B13" s="48">
        <v>0</v>
      </c>
      <c r="C13" s="33"/>
      <c r="D13" s="33"/>
    </row>
    <row r="14" spans="1:26" ht="16.5" customHeight="1">
      <c r="A14" s="49" t="s">
        <v>37</v>
      </c>
      <c r="B14" s="10">
        <v>500</v>
      </c>
      <c r="C14" s="33"/>
      <c r="D14" s="3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0:B10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6"/>
  <sheetViews>
    <sheetView showGridLines="0" tabSelected="1" workbookViewId="0">
      <selection activeCell="F23" sqref="F23"/>
    </sheetView>
  </sheetViews>
  <sheetFormatPr defaultColWidth="11.25" defaultRowHeight="15" customHeight="1"/>
  <cols>
    <col min="1" max="1" width="35.5" customWidth="1"/>
    <col min="2" max="2" width="16.25" customWidth="1"/>
    <col min="3" max="38" width="14.875" customWidth="1"/>
    <col min="39" max="48" width="8.875" customWidth="1"/>
  </cols>
  <sheetData>
    <row r="1" spans="1:39" ht="24" customHeight="1">
      <c r="A1" s="123" t="s">
        <v>38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1"/>
    </row>
    <row r="2" spans="1:39" ht="21" customHeight="1">
      <c r="A2" s="11" t="s">
        <v>39</v>
      </c>
      <c r="B2" s="12" t="s">
        <v>40</v>
      </c>
      <c r="C2" s="13" t="s">
        <v>41</v>
      </c>
      <c r="D2" s="14" t="s">
        <v>42</v>
      </c>
      <c r="E2" s="14" t="s">
        <v>43</v>
      </c>
      <c r="F2" s="14" t="s">
        <v>44</v>
      </c>
      <c r="G2" s="14" t="s">
        <v>45</v>
      </c>
      <c r="H2" s="14" t="s">
        <v>46</v>
      </c>
      <c r="I2" s="14" t="s">
        <v>47</v>
      </c>
      <c r="J2" s="15" t="s">
        <v>48</v>
      </c>
      <c r="K2" s="14" t="s">
        <v>49</v>
      </c>
      <c r="L2" s="14" t="s">
        <v>50</v>
      </c>
      <c r="M2" s="14" t="s">
        <v>51</v>
      </c>
      <c r="N2" s="14" t="s">
        <v>52</v>
      </c>
      <c r="O2" s="14" t="s">
        <v>53</v>
      </c>
      <c r="P2" s="14" t="s">
        <v>54</v>
      </c>
      <c r="Q2" s="14" t="s">
        <v>55</v>
      </c>
      <c r="R2" s="14" t="s">
        <v>56</v>
      </c>
      <c r="S2" s="14" t="s">
        <v>57</v>
      </c>
      <c r="T2" s="14" t="s">
        <v>58</v>
      </c>
      <c r="U2" s="14" t="s">
        <v>59</v>
      </c>
      <c r="V2" s="15" t="s">
        <v>60</v>
      </c>
      <c r="W2" s="14" t="s">
        <v>61</v>
      </c>
      <c r="X2" s="14" t="s">
        <v>62</v>
      </c>
      <c r="Y2" s="14" t="s">
        <v>63</v>
      </c>
      <c r="Z2" s="14" t="s">
        <v>64</v>
      </c>
      <c r="AA2" s="14" t="s">
        <v>65</v>
      </c>
      <c r="AB2" s="14" t="s">
        <v>66</v>
      </c>
      <c r="AC2" s="14" t="s">
        <v>67</v>
      </c>
      <c r="AD2" s="14" t="s">
        <v>68</v>
      </c>
      <c r="AE2" s="14" t="s">
        <v>69</v>
      </c>
      <c r="AF2" s="14" t="s">
        <v>70</v>
      </c>
      <c r="AG2" s="14" t="s">
        <v>71</v>
      </c>
      <c r="AH2" s="14" t="s">
        <v>72</v>
      </c>
      <c r="AI2" s="14" t="s">
        <v>73</v>
      </c>
      <c r="AJ2" s="14" t="s">
        <v>74</v>
      </c>
      <c r="AK2" s="14" t="s">
        <v>75</v>
      </c>
      <c r="AL2" s="16" t="s">
        <v>76</v>
      </c>
    </row>
    <row r="3" spans="1:39" ht="16.5" customHeight="1">
      <c r="A3" s="64" t="s">
        <v>77</v>
      </c>
      <c r="B3" s="72">
        <v>0</v>
      </c>
      <c r="C3" s="72">
        <v>5</v>
      </c>
      <c r="D3" s="72">
        <v>3</v>
      </c>
      <c r="E3" s="72">
        <v>5</v>
      </c>
      <c r="F3" s="72">
        <v>10</v>
      </c>
      <c r="G3" s="72">
        <v>15</v>
      </c>
      <c r="H3" s="72">
        <v>18</v>
      </c>
      <c r="I3" s="72">
        <v>20</v>
      </c>
      <c r="J3" s="72">
        <v>25</v>
      </c>
      <c r="K3" s="72">
        <v>24</v>
      </c>
      <c r="L3" s="72">
        <v>28</v>
      </c>
      <c r="M3" s="72">
        <v>30</v>
      </c>
      <c r="N3" s="72">
        <v>35</v>
      </c>
      <c r="O3" s="72">
        <v>40</v>
      </c>
      <c r="P3" s="72">
        <v>42</v>
      </c>
      <c r="Q3" s="72">
        <v>48</v>
      </c>
      <c r="R3" s="72">
        <v>50</v>
      </c>
      <c r="S3" s="72">
        <v>50</v>
      </c>
      <c r="T3" s="72">
        <v>55</v>
      </c>
      <c r="U3" s="72">
        <v>57</v>
      </c>
      <c r="V3" s="72">
        <v>59</v>
      </c>
      <c r="W3" s="72">
        <v>60</v>
      </c>
      <c r="X3" s="72">
        <v>67</v>
      </c>
      <c r="Y3" s="72">
        <v>90</v>
      </c>
      <c r="Z3" s="72">
        <v>100</v>
      </c>
      <c r="AA3" s="72">
        <v>110</v>
      </c>
      <c r="AB3" s="72">
        <v>120</v>
      </c>
      <c r="AC3" s="72">
        <v>150</v>
      </c>
      <c r="AD3" s="72">
        <v>160</v>
      </c>
      <c r="AE3" s="72">
        <v>170</v>
      </c>
      <c r="AF3" s="72">
        <v>180</v>
      </c>
      <c r="AG3" s="72">
        <v>190</v>
      </c>
      <c r="AH3" s="72">
        <v>200</v>
      </c>
      <c r="AI3" s="72">
        <v>210</v>
      </c>
      <c r="AJ3" s="72">
        <v>220</v>
      </c>
      <c r="AK3" s="72">
        <v>230</v>
      </c>
      <c r="AL3" s="72">
        <v>240</v>
      </c>
    </row>
    <row r="4" spans="1:39" ht="16.5" customHeight="1">
      <c r="A4" s="64" t="s">
        <v>78</v>
      </c>
      <c r="B4" s="65">
        <v>1</v>
      </c>
      <c r="C4" s="66">
        <v>1</v>
      </c>
      <c r="D4" s="67">
        <f t="shared" ref="D4:AL4" si="0">C4</f>
        <v>1</v>
      </c>
      <c r="E4" s="67">
        <f t="shared" si="0"/>
        <v>1</v>
      </c>
      <c r="F4" s="67">
        <f t="shared" si="0"/>
        <v>1</v>
      </c>
      <c r="G4" s="67">
        <f t="shared" si="0"/>
        <v>1</v>
      </c>
      <c r="H4" s="67">
        <f t="shared" si="0"/>
        <v>1</v>
      </c>
      <c r="I4" s="67">
        <f t="shared" si="0"/>
        <v>1</v>
      </c>
      <c r="J4" s="67">
        <f t="shared" si="0"/>
        <v>1</v>
      </c>
      <c r="K4" s="67">
        <f t="shared" si="0"/>
        <v>1</v>
      </c>
      <c r="L4" s="67">
        <f t="shared" si="0"/>
        <v>1</v>
      </c>
      <c r="M4" s="67">
        <f t="shared" si="0"/>
        <v>1</v>
      </c>
      <c r="N4" s="67">
        <f t="shared" si="0"/>
        <v>1</v>
      </c>
      <c r="O4" s="67">
        <f t="shared" si="0"/>
        <v>1</v>
      </c>
      <c r="P4" s="67">
        <f t="shared" si="0"/>
        <v>1</v>
      </c>
      <c r="Q4" s="67">
        <f t="shared" si="0"/>
        <v>1</v>
      </c>
      <c r="R4" s="67">
        <f t="shared" si="0"/>
        <v>1</v>
      </c>
      <c r="S4" s="67">
        <f t="shared" si="0"/>
        <v>1</v>
      </c>
      <c r="T4" s="67">
        <f t="shared" si="0"/>
        <v>1</v>
      </c>
      <c r="U4" s="67">
        <f t="shared" si="0"/>
        <v>1</v>
      </c>
      <c r="V4" s="67">
        <f t="shared" si="0"/>
        <v>1</v>
      </c>
      <c r="W4" s="67">
        <f t="shared" si="0"/>
        <v>1</v>
      </c>
      <c r="X4" s="67">
        <f t="shared" si="0"/>
        <v>1</v>
      </c>
      <c r="Y4" s="67">
        <f t="shared" si="0"/>
        <v>1</v>
      </c>
      <c r="Z4" s="67">
        <f t="shared" si="0"/>
        <v>1</v>
      </c>
      <c r="AA4" s="67">
        <f t="shared" si="0"/>
        <v>1</v>
      </c>
      <c r="AB4" s="67">
        <f t="shared" si="0"/>
        <v>1</v>
      </c>
      <c r="AC4" s="67">
        <f t="shared" si="0"/>
        <v>1</v>
      </c>
      <c r="AD4" s="67">
        <f t="shared" si="0"/>
        <v>1</v>
      </c>
      <c r="AE4" s="67">
        <f t="shared" si="0"/>
        <v>1</v>
      </c>
      <c r="AF4" s="67">
        <f t="shared" si="0"/>
        <v>1</v>
      </c>
      <c r="AG4" s="67">
        <f t="shared" si="0"/>
        <v>1</v>
      </c>
      <c r="AH4" s="67">
        <f t="shared" si="0"/>
        <v>1</v>
      </c>
      <c r="AI4" s="67">
        <f t="shared" si="0"/>
        <v>1</v>
      </c>
      <c r="AJ4" s="67">
        <f t="shared" si="0"/>
        <v>1</v>
      </c>
      <c r="AK4" s="67">
        <f t="shared" si="0"/>
        <v>1</v>
      </c>
      <c r="AL4" s="68">
        <f t="shared" si="0"/>
        <v>1</v>
      </c>
    </row>
    <row r="5" spans="1:39" ht="16.5" customHeight="1">
      <c r="A5" s="64" t="s">
        <v>79</v>
      </c>
      <c r="B5" s="69">
        <f t="shared" ref="B5:AL5" si="1">B3*B4</f>
        <v>0</v>
      </c>
      <c r="C5" s="69">
        <f t="shared" si="1"/>
        <v>5</v>
      </c>
      <c r="D5" s="69">
        <f t="shared" si="1"/>
        <v>3</v>
      </c>
      <c r="E5" s="69">
        <f t="shared" si="1"/>
        <v>5</v>
      </c>
      <c r="F5" s="69">
        <f t="shared" si="1"/>
        <v>10</v>
      </c>
      <c r="G5" s="69">
        <f t="shared" si="1"/>
        <v>15</v>
      </c>
      <c r="H5" s="69">
        <f t="shared" si="1"/>
        <v>18</v>
      </c>
      <c r="I5" s="69">
        <f t="shared" si="1"/>
        <v>20</v>
      </c>
      <c r="J5" s="70">
        <f t="shared" si="1"/>
        <v>25</v>
      </c>
      <c r="K5" s="69">
        <f t="shared" si="1"/>
        <v>24</v>
      </c>
      <c r="L5" s="69">
        <f t="shared" si="1"/>
        <v>28</v>
      </c>
      <c r="M5" s="69">
        <f t="shared" si="1"/>
        <v>30</v>
      </c>
      <c r="N5" s="69">
        <f t="shared" si="1"/>
        <v>35</v>
      </c>
      <c r="O5" s="69">
        <f t="shared" si="1"/>
        <v>40</v>
      </c>
      <c r="P5" s="69">
        <f t="shared" si="1"/>
        <v>42</v>
      </c>
      <c r="Q5" s="69">
        <f t="shared" si="1"/>
        <v>48</v>
      </c>
      <c r="R5" s="69">
        <f t="shared" si="1"/>
        <v>50</v>
      </c>
      <c r="S5" s="69">
        <f t="shared" si="1"/>
        <v>50</v>
      </c>
      <c r="T5" s="69">
        <f t="shared" si="1"/>
        <v>55</v>
      </c>
      <c r="U5" s="69">
        <f t="shared" si="1"/>
        <v>57</v>
      </c>
      <c r="V5" s="70">
        <f t="shared" si="1"/>
        <v>59</v>
      </c>
      <c r="W5" s="69">
        <f t="shared" si="1"/>
        <v>60</v>
      </c>
      <c r="X5" s="69">
        <f t="shared" si="1"/>
        <v>67</v>
      </c>
      <c r="Y5" s="69">
        <f t="shared" si="1"/>
        <v>90</v>
      </c>
      <c r="Z5" s="69">
        <f t="shared" si="1"/>
        <v>100</v>
      </c>
      <c r="AA5" s="69">
        <f t="shared" si="1"/>
        <v>110</v>
      </c>
      <c r="AB5" s="69">
        <f t="shared" si="1"/>
        <v>120</v>
      </c>
      <c r="AC5" s="69">
        <f t="shared" si="1"/>
        <v>150</v>
      </c>
      <c r="AD5" s="69">
        <f t="shared" si="1"/>
        <v>160</v>
      </c>
      <c r="AE5" s="69">
        <f t="shared" si="1"/>
        <v>170</v>
      </c>
      <c r="AF5" s="69">
        <f t="shared" si="1"/>
        <v>180</v>
      </c>
      <c r="AG5" s="69">
        <f t="shared" si="1"/>
        <v>190</v>
      </c>
      <c r="AH5" s="69">
        <f t="shared" si="1"/>
        <v>200</v>
      </c>
      <c r="AI5" s="69">
        <f t="shared" si="1"/>
        <v>210</v>
      </c>
      <c r="AJ5" s="69">
        <f t="shared" si="1"/>
        <v>220</v>
      </c>
      <c r="AK5" s="69">
        <f t="shared" si="1"/>
        <v>230</v>
      </c>
      <c r="AL5" s="71">
        <f t="shared" si="1"/>
        <v>240</v>
      </c>
    </row>
    <row r="6" spans="1:39" ht="16.5" customHeight="1">
      <c r="A6" s="61" t="s">
        <v>80</v>
      </c>
      <c r="B6" s="96">
        <v>0</v>
      </c>
      <c r="C6" s="83">
        <v>0</v>
      </c>
      <c r="D6" s="83">
        <v>0</v>
      </c>
      <c r="E6" s="83">
        <v>0</v>
      </c>
      <c r="F6" s="83">
        <v>0</v>
      </c>
      <c r="G6" s="83">
        <v>0</v>
      </c>
      <c r="H6" s="83">
        <v>1</v>
      </c>
      <c r="I6" s="83">
        <v>0</v>
      </c>
      <c r="J6" s="83">
        <v>1</v>
      </c>
      <c r="K6" s="83">
        <v>0</v>
      </c>
      <c r="L6" s="83">
        <v>0</v>
      </c>
      <c r="M6" s="83">
        <v>0</v>
      </c>
      <c r="N6" s="83">
        <v>2</v>
      </c>
      <c r="O6" s="83">
        <v>5</v>
      </c>
      <c r="P6" s="83">
        <v>4</v>
      </c>
      <c r="Q6" s="83">
        <v>4</v>
      </c>
      <c r="R6" s="83">
        <v>5</v>
      </c>
      <c r="S6" s="83">
        <v>4</v>
      </c>
      <c r="T6" s="83">
        <v>4</v>
      </c>
      <c r="U6" s="83">
        <v>5</v>
      </c>
      <c r="V6" s="83">
        <v>4</v>
      </c>
      <c r="W6" s="83">
        <v>4</v>
      </c>
      <c r="X6" s="83">
        <v>5</v>
      </c>
      <c r="Y6" s="83">
        <v>4</v>
      </c>
      <c r="Z6" s="83">
        <v>4</v>
      </c>
      <c r="AA6" s="83">
        <v>5</v>
      </c>
      <c r="AB6" s="83">
        <v>4</v>
      </c>
      <c r="AC6" s="83">
        <v>4</v>
      </c>
      <c r="AD6" s="83">
        <v>5</v>
      </c>
      <c r="AE6" s="83">
        <v>4</v>
      </c>
      <c r="AF6" s="83">
        <v>4</v>
      </c>
      <c r="AG6" s="83">
        <v>5</v>
      </c>
      <c r="AH6" s="83">
        <v>6</v>
      </c>
      <c r="AI6" s="83">
        <v>7</v>
      </c>
      <c r="AJ6" s="83">
        <v>7</v>
      </c>
      <c r="AK6" s="83">
        <v>7</v>
      </c>
      <c r="AL6" s="83">
        <v>8</v>
      </c>
    </row>
    <row r="7" spans="1:39" ht="16.5" customHeight="1">
      <c r="A7" s="63" t="s">
        <v>81</v>
      </c>
      <c r="B7" s="97">
        <v>1</v>
      </c>
      <c r="C7" s="84">
        <v>200</v>
      </c>
      <c r="D7" s="84">
        <v>200</v>
      </c>
      <c r="E7" s="84">
        <v>200</v>
      </c>
      <c r="F7" s="84">
        <v>200</v>
      </c>
      <c r="G7" s="84">
        <v>200</v>
      </c>
      <c r="H7" s="84">
        <v>200</v>
      </c>
      <c r="I7" s="84">
        <v>200</v>
      </c>
      <c r="J7" s="84">
        <v>200</v>
      </c>
      <c r="K7" s="84">
        <v>200</v>
      </c>
      <c r="L7" s="84">
        <v>200</v>
      </c>
      <c r="M7" s="84">
        <v>200</v>
      </c>
      <c r="N7" s="84">
        <v>200</v>
      </c>
      <c r="O7" s="84">
        <v>200</v>
      </c>
      <c r="P7" s="84">
        <v>200</v>
      </c>
      <c r="Q7" s="84">
        <v>200</v>
      </c>
      <c r="R7" s="84">
        <v>200</v>
      </c>
      <c r="S7" s="84">
        <v>200</v>
      </c>
      <c r="T7" s="84">
        <v>200</v>
      </c>
      <c r="U7" s="84">
        <v>200</v>
      </c>
      <c r="V7" s="84">
        <v>200</v>
      </c>
      <c r="W7" s="84">
        <v>200</v>
      </c>
      <c r="X7" s="84">
        <v>200</v>
      </c>
      <c r="Y7" s="84">
        <v>200</v>
      </c>
      <c r="Z7" s="84">
        <v>200</v>
      </c>
      <c r="AA7" s="84">
        <v>300</v>
      </c>
      <c r="AB7" s="84">
        <v>300</v>
      </c>
      <c r="AC7" s="84">
        <v>300</v>
      </c>
      <c r="AD7" s="84">
        <v>300</v>
      </c>
      <c r="AE7" s="84">
        <v>300</v>
      </c>
      <c r="AF7" s="84">
        <v>300</v>
      </c>
      <c r="AG7" s="84">
        <v>300</v>
      </c>
      <c r="AH7" s="84">
        <v>300</v>
      </c>
      <c r="AI7" s="84">
        <v>300</v>
      </c>
      <c r="AJ7" s="84">
        <v>300</v>
      </c>
      <c r="AK7" s="84">
        <v>300</v>
      </c>
      <c r="AL7" s="84">
        <v>300</v>
      </c>
      <c r="AM7" s="33"/>
    </row>
    <row r="8" spans="1:39" ht="16.5" customHeight="1">
      <c r="A8" s="63" t="s">
        <v>82</v>
      </c>
      <c r="B8" s="62">
        <v>0</v>
      </c>
      <c r="C8" s="85">
        <f t="shared" ref="C8:AL8" si="2">C7*C6</f>
        <v>0</v>
      </c>
      <c r="D8" s="85">
        <f>D7*D6</f>
        <v>0</v>
      </c>
      <c r="E8" s="85">
        <f>E7*E6</f>
        <v>0</v>
      </c>
      <c r="F8" s="85">
        <f>F7*F6</f>
        <v>0</v>
      </c>
      <c r="G8" s="85">
        <f>G7*G6</f>
        <v>0</v>
      </c>
      <c r="H8" s="85">
        <f>H7*H6</f>
        <v>200</v>
      </c>
      <c r="I8" s="85">
        <f>I7*I6</f>
        <v>0</v>
      </c>
      <c r="J8" s="85">
        <f>J7*J6</f>
        <v>200</v>
      </c>
      <c r="K8" s="85">
        <f>K7*K6</f>
        <v>0</v>
      </c>
      <c r="L8" s="85">
        <f>L7*L6</f>
        <v>0</v>
      </c>
      <c r="M8" s="85">
        <f>M7*M6</f>
        <v>0</v>
      </c>
      <c r="N8" s="85">
        <f>N7*N6</f>
        <v>400</v>
      </c>
      <c r="O8" s="85">
        <f>O7*O6</f>
        <v>1000</v>
      </c>
      <c r="P8" s="85">
        <f>P7*P6</f>
        <v>800</v>
      </c>
      <c r="Q8" s="85">
        <f>Q7*Q6</f>
        <v>800</v>
      </c>
      <c r="R8" s="85">
        <f>R7*R6</f>
        <v>1000</v>
      </c>
      <c r="S8" s="85">
        <f>S7*S6</f>
        <v>800</v>
      </c>
      <c r="T8" s="85">
        <f>T7*T6</f>
        <v>800</v>
      </c>
      <c r="U8" s="85">
        <f>U7*U6</f>
        <v>1000</v>
      </c>
      <c r="V8" s="85">
        <f>V7*V6</f>
        <v>800</v>
      </c>
      <c r="W8" s="85">
        <f>W7*W6</f>
        <v>800</v>
      </c>
      <c r="X8" s="85">
        <f>X7*X6</f>
        <v>1000</v>
      </c>
      <c r="Y8" s="85">
        <f>Y7*Y6</f>
        <v>800</v>
      </c>
      <c r="Z8" s="85">
        <f>Z7*Z6</f>
        <v>800</v>
      </c>
      <c r="AA8" s="85">
        <f>AA7*AA6</f>
        <v>1500</v>
      </c>
      <c r="AB8" s="85">
        <f>AB7*AB6</f>
        <v>1200</v>
      </c>
      <c r="AC8" s="85">
        <f>AC7*AC6</f>
        <v>1200</v>
      </c>
      <c r="AD8" s="85">
        <f>AD7*AD6</f>
        <v>1500</v>
      </c>
      <c r="AE8" s="85">
        <f>AE7*AE6</f>
        <v>1200</v>
      </c>
      <c r="AF8" s="85">
        <f>AF7*AF6</f>
        <v>1200</v>
      </c>
      <c r="AG8" s="85">
        <f>AG7*AG6</f>
        <v>1500</v>
      </c>
      <c r="AH8" s="85">
        <f>AH7*AH6</f>
        <v>1800</v>
      </c>
      <c r="AI8" s="85">
        <f>AI7*AI6</f>
        <v>2100</v>
      </c>
      <c r="AJ8" s="85">
        <f>AJ7*AJ6</f>
        <v>2100</v>
      </c>
      <c r="AK8" s="85">
        <f>AK7*AK6</f>
        <v>2100</v>
      </c>
      <c r="AL8" s="85">
        <f>AL7*AL6</f>
        <v>2400</v>
      </c>
      <c r="AM8" s="33"/>
    </row>
    <row r="9" spans="1:39" s="88" customFormat="1" ht="16.5" customHeight="1">
      <c r="A9" s="82" t="s">
        <v>83</v>
      </c>
      <c r="B9" s="98">
        <v>0</v>
      </c>
      <c r="C9" s="86">
        <v>2</v>
      </c>
      <c r="D9" s="86">
        <v>1</v>
      </c>
      <c r="E9" s="86">
        <v>4</v>
      </c>
      <c r="F9" s="86">
        <v>2</v>
      </c>
      <c r="G9" s="86">
        <v>1</v>
      </c>
      <c r="H9" s="86">
        <v>2</v>
      </c>
      <c r="I9" s="86">
        <v>5</v>
      </c>
      <c r="J9" s="86">
        <v>8</v>
      </c>
      <c r="K9" s="86">
        <v>13</v>
      </c>
      <c r="L9" s="86">
        <v>15</v>
      </c>
      <c r="M9" s="86">
        <v>18</v>
      </c>
      <c r="N9" s="86">
        <v>10</v>
      </c>
      <c r="O9" s="86">
        <v>13</v>
      </c>
      <c r="P9" s="86">
        <v>15</v>
      </c>
      <c r="Q9" s="86">
        <v>14</v>
      </c>
      <c r="R9" s="86">
        <v>13</v>
      </c>
      <c r="S9" s="86">
        <v>12</v>
      </c>
      <c r="T9" s="86">
        <v>15</v>
      </c>
      <c r="U9" s="86">
        <v>20</v>
      </c>
      <c r="V9" s="86">
        <v>15</v>
      </c>
      <c r="W9" s="86">
        <v>14</v>
      </c>
      <c r="X9" s="86">
        <v>12</v>
      </c>
      <c r="Y9" s="86">
        <v>15</v>
      </c>
      <c r="Z9" s="86">
        <v>20</v>
      </c>
      <c r="AA9" s="86">
        <v>18</v>
      </c>
      <c r="AB9" s="86">
        <v>15</v>
      </c>
      <c r="AC9" s="86">
        <v>13</v>
      </c>
      <c r="AD9" s="86">
        <v>17</v>
      </c>
      <c r="AE9" s="86">
        <v>35</v>
      </c>
      <c r="AF9" s="86">
        <v>20</v>
      </c>
      <c r="AG9" s="86">
        <v>10</v>
      </c>
      <c r="AH9" s="86">
        <v>10</v>
      </c>
      <c r="AI9" s="86">
        <v>18</v>
      </c>
      <c r="AJ9" s="86">
        <v>10</v>
      </c>
      <c r="AK9" s="86">
        <v>15</v>
      </c>
      <c r="AL9" s="86">
        <v>14</v>
      </c>
      <c r="AM9" s="87"/>
    </row>
    <row r="10" spans="1:39" s="88" customFormat="1" ht="16.5" customHeight="1">
      <c r="A10" s="81" t="s">
        <v>84</v>
      </c>
      <c r="B10" s="99">
        <v>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1</v>
      </c>
      <c r="M10" s="89">
        <v>1</v>
      </c>
      <c r="N10" s="89">
        <v>1</v>
      </c>
      <c r="O10" s="89">
        <v>1</v>
      </c>
      <c r="P10" s="89">
        <v>1</v>
      </c>
      <c r="Q10" s="89">
        <v>1</v>
      </c>
      <c r="R10" s="89">
        <v>2</v>
      </c>
      <c r="S10" s="89">
        <v>2</v>
      </c>
      <c r="T10" s="89">
        <v>2</v>
      </c>
      <c r="U10" s="89">
        <v>2</v>
      </c>
      <c r="V10" s="89">
        <v>2</v>
      </c>
      <c r="W10" s="89">
        <v>2</v>
      </c>
      <c r="X10" s="89">
        <v>2</v>
      </c>
      <c r="Y10" s="89">
        <v>2</v>
      </c>
      <c r="Z10" s="89">
        <v>2</v>
      </c>
      <c r="AA10" s="89">
        <v>2</v>
      </c>
      <c r="AB10" s="89">
        <v>2</v>
      </c>
      <c r="AC10" s="89">
        <v>2</v>
      </c>
      <c r="AD10" s="89">
        <v>2</v>
      </c>
      <c r="AE10" s="89">
        <v>2</v>
      </c>
      <c r="AF10" s="89">
        <v>2</v>
      </c>
      <c r="AG10" s="89">
        <v>2</v>
      </c>
      <c r="AH10" s="89">
        <v>2</v>
      </c>
      <c r="AI10" s="89">
        <v>2</v>
      </c>
      <c r="AJ10" s="89">
        <v>2</v>
      </c>
      <c r="AK10" s="89">
        <v>2</v>
      </c>
      <c r="AL10" s="89">
        <v>2</v>
      </c>
      <c r="AM10" s="87"/>
    </row>
    <row r="11" spans="1:39" s="88" customFormat="1" ht="16.5" customHeight="1">
      <c r="A11" s="81" t="s">
        <v>85</v>
      </c>
      <c r="B11" s="100">
        <f>B9*B10</f>
        <v>0</v>
      </c>
      <c r="C11" s="90">
        <f>C10*C9</f>
        <v>2</v>
      </c>
      <c r="D11" s="90">
        <f>D10*D9</f>
        <v>1</v>
      </c>
      <c r="E11" s="90">
        <f>E10*E9</f>
        <v>4</v>
      </c>
      <c r="F11" s="90">
        <f>F10*F9</f>
        <v>2</v>
      </c>
      <c r="G11" s="90">
        <f>G10*G9</f>
        <v>1</v>
      </c>
      <c r="H11" s="90">
        <f>H10*H9</f>
        <v>2</v>
      </c>
      <c r="I11" s="90">
        <f>I10*I9</f>
        <v>5</v>
      </c>
      <c r="J11" s="90">
        <f>J10*J9</f>
        <v>8</v>
      </c>
      <c r="K11" s="90">
        <f>K10*K9</f>
        <v>13</v>
      </c>
      <c r="L11" s="90">
        <f>L10*L9</f>
        <v>15</v>
      </c>
      <c r="M11" s="90">
        <f>M10*M9</f>
        <v>18</v>
      </c>
      <c r="N11" s="90">
        <f>N10*N9</f>
        <v>10</v>
      </c>
      <c r="O11" s="90">
        <f>O10*O9</f>
        <v>13</v>
      </c>
      <c r="P11" s="90">
        <f>P10*P9</f>
        <v>15</v>
      </c>
      <c r="Q11" s="90">
        <f>Q10*Q9</f>
        <v>14</v>
      </c>
      <c r="R11" s="90">
        <f>R10*R9</f>
        <v>26</v>
      </c>
      <c r="S11" s="90">
        <f>S10*S9</f>
        <v>24</v>
      </c>
      <c r="T11" s="90">
        <f>T10*T9</f>
        <v>30</v>
      </c>
      <c r="U11" s="90">
        <f>U10*U9</f>
        <v>40</v>
      </c>
      <c r="V11" s="90">
        <f>V10*V9</f>
        <v>30</v>
      </c>
      <c r="W11" s="90">
        <f>W10*W9</f>
        <v>28</v>
      </c>
      <c r="X11" s="90">
        <f>X10*X9</f>
        <v>24</v>
      </c>
      <c r="Y11" s="90">
        <f>Y10*Y9</f>
        <v>30</v>
      </c>
      <c r="Z11" s="90">
        <f>Z10*Z9</f>
        <v>40</v>
      </c>
      <c r="AA11" s="90">
        <f>AA10*AA9</f>
        <v>36</v>
      </c>
      <c r="AB11" s="90">
        <f>AB10*AB9</f>
        <v>30</v>
      </c>
      <c r="AC11" s="90">
        <f>AC10*AC9</f>
        <v>26</v>
      </c>
      <c r="AD11" s="90">
        <f>AD10*AD9</f>
        <v>34</v>
      </c>
      <c r="AE11" s="90">
        <f>AE10*AE9</f>
        <v>70</v>
      </c>
      <c r="AF11" s="90">
        <f>AF10*AF9</f>
        <v>40</v>
      </c>
      <c r="AG11" s="90">
        <f>AG10*AG9</f>
        <v>20</v>
      </c>
      <c r="AH11" s="90">
        <f>AH10*AH9</f>
        <v>20</v>
      </c>
      <c r="AI11" s="90">
        <f>AI10*AI9</f>
        <v>36</v>
      </c>
      <c r="AJ11" s="90">
        <f>AJ10*AJ9</f>
        <v>20</v>
      </c>
      <c r="AK11" s="90">
        <f>AK10*AK9</f>
        <v>30</v>
      </c>
      <c r="AL11" s="90">
        <f>AL10*AL9</f>
        <v>28</v>
      </c>
    </row>
    <row r="12" spans="1:39" s="78" customFormat="1" ht="16.5" customHeight="1">
      <c r="A12" s="76" t="s">
        <v>86</v>
      </c>
      <c r="B12" s="101">
        <v>0</v>
      </c>
      <c r="C12" s="108">
        <v>1</v>
      </c>
      <c r="D12" s="108">
        <v>1</v>
      </c>
      <c r="E12" s="108">
        <v>1</v>
      </c>
      <c r="F12" s="108">
        <v>1</v>
      </c>
      <c r="G12" s="108">
        <v>1</v>
      </c>
      <c r="H12" s="108">
        <v>1</v>
      </c>
      <c r="I12" s="108">
        <v>1</v>
      </c>
      <c r="J12" s="108">
        <v>1</v>
      </c>
      <c r="K12" s="108">
        <v>1</v>
      </c>
      <c r="L12" s="108">
        <v>1</v>
      </c>
      <c r="M12" s="108">
        <v>1</v>
      </c>
      <c r="N12" s="108">
        <v>1</v>
      </c>
      <c r="O12" s="93">
        <v>2</v>
      </c>
      <c r="P12" s="93">
        <v>2</v>
      </c>
      <c r="Q12" s="93">
        <v>2</v>
      </c>
      <c r="R12" s="93">
        <v>2</v>
      </c>
      <c r="S12" s="93">
        <v>2</v>
      </c>
      <c r="T12" s="93">
        <v>2</v>
      </c>
      <c r="U12" s="93">
        <v>3</v>
      </c>
      <c r="V12" s="93">
        <v>2</v>
      </c>
      <c r="W12" s="93">
        <v>2</v>
      </c>
      <c r="X12" s="93">
        <v>2</v>
      </c>
      <c r="Y12" s="93">
        <v>2</v>
      </c>
      <c r="Z12" s="93">
        <v>2</v>
      </c>
      <c r="AA12" s="93">
        <v>2</v>
      </c>
      <c r="AB12" s="93">
        <v>2</v>
      </c>
      <c r="AC12" s="93">
        <v>2</v>
      </c>
      <c r="AD12" s="93">
        <v>2</v>
      </c>
      <c r="AE12" s="93">
        <v>3</v>
      </c>
      <c r="AF12" s="93">
        <v>2</v>
      </c>
      <c r="AG12" s="93">
        <v>4</v>
      </c>
      <c r="AH12" s="93">
        <v>2</v>
      </c>
      <c r="AI12" s="93">
        <v>2</v>
      </c>
      <c r="AJ12" s="93">
        <v>2</v>
      </c>
      <c r="AK12" s="93">
        <v>2</v>
      </c>
      <c r="AL12" s="93">
        <v>2</v>
      </c>
    </row>
    <row r="13" spans="1:39" s="78" customFormat="1" ht="16.5" customHeight="1">
      <c r="A13" s="80" t="s">
        <v>87</v>
      </c>
      <c r="B13" s="102">
        <v>0</v>
      </c>
      <c r="C13" s="107">
        <v>200</v>
      </c>
      <c r="D13" s="107">
        <v>200</v>
      </c>
      <c r="E13" s="107">
        <v>200</v>
      </c>
      <c r="F13" s="107">
        <v>200</v>
      </c>
      <c r="G13" s="107">
        <v>200</v>
      </c>
      <c r="H13" s="107">
        <v>200</v>
      </c>
      <c r="I13" s="107">
        <v>200</v>
      </c>
      <c r="J13" s="107">
        <v>200</v>
      </c>
      <c r="K13" s="107">
        <v>400</v>
      </c>
      <c r="L13" s="107">
        <v>400</v>
      </c>
      <c r="M13" s="107">
        <v>400</v>
      </c>
      <c r="N13" s="107">
        <v>400</v>
      </c>
      <c r="O13" s="107">
        <v>400</v>
      </c>
      <c r="P13" s="107">
        <v>400</v>
      </c>
      <c r="Q13" s="107">
        <v>400</v>
      </c>
      <c r="R13" s="107">
        <v>400</v>
      </c>
      <c r="S13" s="107">
        <v>400</v>
      </c>
      <c r="T13" s="107">
        <v>400</v>
      </c>
      <c r="U13" s="107">
        <v>400</v>
      </c>
      <c r="V13" s="107">
        <v>400</v>
      </c>
      <c r="W13" s="107">
        <v>400</v>
      </c>
      <c r="X13" s="107">
        <v>400</v>
      </c>
      <c r="Y13" s="107">
        <v>400</v>
      </c>
      <c r="Z13" s="107">
        <v>400</v>
      </c>
      <c r="AA13" s="107">
        <v>400</v>
      </c>
      <c r="AB13" s="107">
        <v>400</v>
      </c>
      <c r="AC13" s="107">
        <v>400</v>
      </c>
      <c r="AD13" s="94">
        <v>500</v>
      </c>
      <c r="AE13" s="94">
        <v>500</v>
      </c>
      <c r="AF13" s="94">
        <v>500</v>
      </c>
      <c r="AG13" s="94">
        <v>500</v>
      </c>
      <c r="AH13" s="94">
        <v>500</v>
      </c>
      <c r="AI13" s="94">
        <v>500</v>
      </c>
      <c r="AJ13" s="94">
        <v>500</v>
      </c>
      <c r="AK13" s="94">
        <v>500</v>
      </c>
      <c r="AL13" s="94">
        <v>500</v>
      </c>
    </row>
    <row r="14" spans="1:39" s="78" customFormat="1" ht="16.5" customHeight="1">
      <c r="A14" s="79" t="s">
        <v>88</v>
      </c>
      <c r="B14" s="77"/>
      <c r="C14" s="95">
        <f>C12*C13</f>
        <v>200</v>
      </c>
      <c r="D14" s="95">
        <f>D12*D13</f>
        <v>200</v>
      </c>
      <c r="E14" s="95">
        <f>E12*E13</f>
        <v>200</v>
      </c>
      <c r="F14" s="95">
        <f>F12*F13</f>
        <v>200</v>
      </c>
      <c r="G14" s="95">
        <f>G12*G13</f>
        <v>200</v>
      </c>
      <c r="H14" s="95">
        <f>H12*H13</f>
        <v>200</v>
      </c>
      <c r="I14" s="95">
        <f>I12*I13</f>
        <v>200</v>
      </c>
      <c r="J14" s="95">
        <f>J12*J13</f>
        <v>200</v>
      </c>
      <c r="K14" s="95">
        <f>K12*K13</f>
        <v>400</v>
      </c>
      <c r="L14" s="95">
        <f>L12*L13</f>
        <v>400</v>
      </c>
      <c r="M14" s="95">
        <f>M12*M13</f>
        <v>400</v>
      </c>
      <c r="N14" s="95">
        <f>N12*N13</f>
        <v>400</v>
      </c>
      <c r="O14" s="95">
        <f>O12*O13</f>
        <v>800</v>
      </c>
      <c r="P14" s="95">
        <f>P12*P13</f>
        <v>800</v>
      </c>
      <c r="Q14" s="95">
        <f>Q12*Q13</f>
        <v>800</v>
      </c>
      <c r="R14" s="95">
        <f>R12*R13</f>
        <v>800</v>
      </c>
      <c r="S14" s="95">
        <f>S12*S13</f>
        <v>800</v>
      </c>
      <c r="T14" s="95">
        <f>T12*T13</f>
        <v>800</v>
      </c>
      <c r="U14" s="95">
        <f>U12*U13</f>
        <v>1200</v>
      </c>
      <c r="V14" s="95">
        <f>V12*V13</f>
        <v>800</v>
      </c>
      <c r="W14" s="95">
        <f>W12*W13</f>
        <v>800</v>
      </c>
      <c r="X14" s="95">
        <f>X12*X13</f>
        <v>800</v>
      </c>
      <c r="Y14" s="95">
        <f>Y12*Y13</f>
        <v>800</v>
      </c>
      <c r="Z14" s="95">
        <f>Z12*Z13</f>
        <v>800</v>
      </c>
      <c r="AA14" s="95">
        <f>AA12*AA13</f>
        <v>800</v>
      </c>
      <c r="AB14" s="95">
        <f>AB12*AB13</f>
        <v>800</v>
      </c>
      <c r="AC14" s="95">
        <f>AC12*AC13</f>
        <v>800</v>
      </c>
      <c r="AD14" s="95">
        <f>AD12*AD13</f>
        <v>1000</v>
      </c>
      <c r="AE14" s="95">
        <f>AE12*AE13</f>
        <v>1500</v>
      </c>
      <c r="AF14" s="95">
        <f>AF12*AF13</f>
        <v>1000</v>
      </c>
      <c r="AG14" s="95">
        <f>AG12*AG13</f>
        <v>2000</v>
      </c>
      <c r="AH14" s="95">
        <f>AH12*AH13</f>
        <v>1000</v>
      </c>
      <c r="AI14" s="95">
        <f>AI12*AI13</f>
        <v>1000</v>
      </c>
      <c r="AJ14" s="95">
        <f>AJ12*AJ13</f>
        <v>1000</v>
      </c>
      <c r="AK14" s="95">
        <f>AK12*AK13</f>
        <v>1000</v>
      </c>
      <c r="AL14" s="95">
        <f>AL12*AL13</f>
        <v>1000</v>
      </c>
    </row>
    <row r="15" spans="1:39" ht="17.25" customHeight="1">
      <c r="A15" s="103" t="s">
        <v>89</v>
      </c>
      <c r="B15" s="52">
        <f>B5+B8+B11</f>
        <v>0</v>
      </c>
      <c r="C15" s="92">
        <f>C5+C8+C11+C14</f>
        <v>207</v>
      </c>
      <c r="D15" s="92">
        <f>D5+D8+D11+D14</f>
        <v>204</v>
      </c>
      <c r="E15" s="92">
        <f>E5+E8+E11+E14</f>
        <v>209</v>
      </c>
      <c r="F15" s="92">
        <f>F5+F8+F11+F14</f>
        <v>212</v>
      </c>
      <c r="G15" s="92">
        <f>G5+G8+G11+G14</f>
        <v>216</v>
      </c>
      <c r="H15" s="92">
        <f>H5+H8+H11+H14</f>
        <v>420</v>
      </c>
      <c r="I15" s="92">
        <f>I5+I8+I11+I14</f>
        <v>225</v>
      </c>
      <c r="J15" s="92">
        <f>J5+J8+J11+J14</f>
        <v>433</v>
      </c>
      <c r="K15" s="92">
        <f>K5+K8+K11+K14</f>
        <v>437</v>
      </c>
      <c r="L15" s="92">
        <f>L5+L8+L11+L14</f>
        <v>443</v>
      </c>
      <c r="M15" s="92">
        <f>M5+M8+M11+M14</f>
        <v>448</v>
      </c>
      <c r="N15" s="92">
        <f>N5+N8+N11+N14</f>
        <v>845</v>
      </c>
      <c r="O15" s="92">
        <f>O5+O8+O11+O14</f>
        <v>1853</v>
      </c>
      <c r="P15" s="92">
        <f>P5+P8+P11+P14</f>
        <v>1657</v>
      </c>
      <c r="Q15" s="92">
        <f>Q5+Q8+Q11+Q14</f>
        <v>1662</v>
      </c>
      <c r="R15" s="92">
        <f>R5+R8+R11+R14</f>
        <v>1876</v>
      </c>
      <c r="S15" s="92">
        <f>S5+S8+S11+S14</f>
        <v>1674</v>
      </c>
      <c r="T15" s="92">
        <f>T5+T8+T11+T14</f>
        <v>1685</v>
      </c>
      <c r="U15" s="92">
        <f>U5+U8+U11+U14</f>
        <v>2297</v>
      </c>
      <c r="V15" s="92">
        <f>V5+V8+V11+V14</f>
        <v>1689</v>
      </c>
      <c r="W15" s="92">
        <f>W5+W8+W11+W14</f>
        <v>1688</v>
      </c>
      <c r="X15" s="92">
        <f>X5+X8+X11+X14</f>
        <v>1891</v>
      </c>
      <c r="Y15" s="92">
        <f>Y5+Y8+Y11+Y14</f>
        <v>1720</v>
      </c>
      <c r="Z15" s="92">
        <f>Z5+Z8+Z11+Z14</f>
        <v>1740</v>
      </c>
      <c r="AA15" s="92">
        <f>AA5+AA8+AA11+AA14</f>
        <v>2446</v>
      </c>
      <c r="AB15" s="92">
        <f>AB5+AB8+AB11+AB14</f>
        <v>2150</v>
      </c>
      <c r="AC15" s="92">
        <f>AC5+AC8+AC11+AC14</f>
        <v>2176</v>
      </c>
      <c r="AD15" s="92">
        <f>AD5+AD8+AD11+AD14</f>
        <v>2694</v>
      </c>
      <c r="AE15" s="92">
        <f>AE5+AE8+AE11+AE14</f>
        <v>2940</v>
      </c>
      <c r="AF15" s="92">
        <f>AF5+AF8+AF11+AF14</f>
        <v>2420</v>
      </c>
      <c r="AG15" s="92">
        <f>AG5+AG8+AG11+AG14</f>
        <v>3710</v>
      </c>
      <c r="AH15" s="92">
        <f>AH5+AH8+AH11+AH14</f>
        <v>3020</v>
      </c>
      <c r="AI15" s="92">
        <f>AI5+AI8+AI11+AI14</f>
        <v>3346</v>
      </c>
      <c r="AJ15" s="92">
        <f>AJ5+AJ8+AJ11+AJ14</f>
        <v>3340</v>
      </c>
      <c r="AK15" s="92">
        <f>AK5+AK8+AK11+AK14</f>
        <v>3360</v>
      </c>
      <c r="AL15" s="92">
        <f>AL5+AL8+AL11+AL14</f>
        <v>3668</v>
      </c>
    </row>
    <row r="16" spans="1:39" ht="17.25" customHeight="1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53"/>
    </row>
    <row r="17" spans="1:38" ht="21" customHeight="1">
      <c r="A17" s="19" t="s">
        <v>90</v>
      </c>
      <c r="B17" s="20" t="s">
        <v>91</v>
      </c>
      <c r="C17" s="21" t="s">
        <v>41</v>
      </c>
      <c r="D17" s="22" t="s">
        <v>42</v>
      </c>
      <c r="E17" s="22" t="s">
        <v>43</v>
      </c>
      <c r="F17" s="22" t="s">
        <v>44</v>
      </c>
      <c r="G17" s="22" t="s">
        <v>45</v>
      </c>
      <c r="H17" s="22" t="s">
        <v>46</v>
      </c>
      <c r="I17" s="22" t="s">
        <v>47</v>
      </c>
      <c r="J17" s="22" t="s">
        <v>48</v>
      </c>
      <c r="K17" s="22" t="s">
        <v>49</v>
      </c>
      <c r="L17" s="22" t="s">
        <v>50</v>
      </c>
      <c r="M17" s="22" t="s">
        <v>51</v>
      </c>
      <c r="N17" s="22" t="s">
        <v>52</v>
      </c>
      <c r="O17" s="22" t="s">
        <v>53</v>
      </c>
      <c r="P17" s="22" t="s">
        <v>54</v>
      </c>
      <c r="Q17" s="22" t="s">
        <v>55</v>
      </c>
      <c r="R17" s="22" t="s">
        <v>56</v>
      </c>
      <c r="S17" s="22" t="s">
        <v>57</v>
      </c>
      <c r="T17" s="22" t="s">
        <v>58</v>
      </c>
      <c r="U17" s="22" t="s">
        <v>59</v>
      </c>
      <c r="V17" s="22" t="s">
        <v>60</v>
      </c>
      <c r="W17" s="22" t="s">
        <v>61</v>
      </c>
      <c r="X17" s="22" t="s">
        <v>62</v>
      </c>
      <c r="Y17" s="22" t="s">
        <v>63</v>
      </c>
      <c r="Z17" s="22" t="s">
        <v>64</v>
      </c>
      <c r="AA17" s="22" t="s">
        <v>65</v>
      </c>
      <c r="AB17" s="22" t="s">
        <v>66</v>
      </c>
      <c r="AC17" s="22" t="s">
        <v>67</v>
      </c>
      <c r="AD17" s="22" t="s">
        <v>68</v>
      </c>
      <c r="AE17" s="22" t="s">
        <v>69</v>
      </c>
      <c r="AF17" s="22" t="s">
        <v>70</v>
      </c>
      <c r="AG17" s="22" t="s">
        <v>71</v>
      </c>
      <c r="AH17" s="22" t="s">
        <v>72</v>
      </c>
      <c r="AI17" s="22" t="s">
        <v>73</v>
      </c>
      <c r="AJ17" s="22" t="s">
        <v>74</v>
      </c>
      <c r="AK17" s="22" t="s">
        <v>75</v>
      </c>
      <c r="AL17" s="23" t="s">
        <v>76</v>
      </c>
    </row>
    <row r="18" spans="1:38" ht="16.5" customHeight="1">
      <c r="A18" s="24" t="s">
        <v>92</v>
      </c>
      <c r="B18" s="50">
        <v>0</v>
      </c>
      <c r="C18" s="5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6"/>
    </row>
    <row r="19" spans="1:38" ht="16.5" customHeight="1">
      <c r="A19" s="55" t="s">
        <v>93</v>
      </c>
      <c r="B19" s="50"/>
      <c r="C19" s="27">
        <v>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9"/>
    </row>
    <row r="20" spans="1:38" ht="16.5" customHeight="1">
      <c r="A20" s="55" t="s">
        <v>94</v>
      </c>
      <c r="B20" s="51">
        <v>1500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1">
        <v>0</v>
      </c>
      <c r="AL20" s="51">
        <v>0</v>
      </c>
    </row>
    <row r="21" spans="1:38" ht="16.5" customHeight="1">
      <c r="A21" s="55" t="s">
        <v>95</v>
      </c>
      <c r="B21" s="51">
        <v>250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1">
        <v>0</v>
      </c>
      <c r="AL21" s="51">
        <v>0</v>
      </c>
    </row>
    <row r="22" spans="1:38" ht="16.5" customHeight="1">
      <c r="A22" s="55" t="s">
        <v>96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60</v>
      </c>
      <c r="I22" s="51">
        <v>60</v>
      </c>
      <c r="J22" s="51">
        <v>60</v>
      </c>
      <c r="K22" s="51">
        <v>60</v>
      </c>
      <c r="L22" s="51">
        <v>60</v>
      </c>
      <c r="M22" s="51">
        <v>60</v>
      </c>
      <c r="N22" s="51">
        <v>60</v>
      </c>
      <c r="O22" s="51">
        <v>60</v>
      </c>
      <c r="P22" s="51">
        <v>60</v>
      </c>
      <c r="Q22" s="51">
        <v>60</v>
      </c>
      <c r="R22" s="51">
        <v>60</v>
      </c>
      <c r="S22" s="51">
        <v>60</v>
      </c>
      <c r="T22" s="51">
        <v>60</v>
      </c>
      <c r="U22" s="51">
        <v>60</v>
      </c>
      <c r="V22" s="51">
        <v>60</v>
      </c>
      <c r="W22" s="51">
        <v>60</v>
      </c>
      <c r="X22" s="51">
        <v>60</v>
      </c>
      <c r="Y22" s="51">
        <v>60</v>
      </c>
      <c r="Z22" s="51">
        <v>60</v>
      </c>
      <c r="AA22" s="51">
        <v>60</v>
      </c>
      <c r="AB22" s="51">
        <v>60</v>
      </c>
      <c r="AC22" s="51">
        <v>60</v>
      </c>
      <c r="AD22" s="51">
        <v>60</v>
      </c>
      <c r="AE22" s="51">
        <v>60</v>
      </c>
      <c r="AF22" s="51">
        <v>60</v>
      </c>
      <c r="AG22" s="51">
        <v>60</v>
      </c>
      <c r="AH22" s="51">
        <v>60</v>
      </c>
      <c r="AI22" s="51">
        <v>60</v>
      </c>
      <c r="AJ22" s="51">
        <v>60</v>
      </c>
      <c r="AK22" s="51">
        <v>60</v>
      </c>
      <c r="AL22" s="51">
        <v>60</v>
      </c>
    </row>
    <row r="23" spans="1:38" ht="16.5" customHeight="1">
      <c r="A23" s="55" t="s">
        <v>97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100</v>
      </c>
      <c r="M23" s="51">
        <v>100</v>
      </c>
      <c r="N23" s="51">
        <v>100</v>
      </c>
      <c r="O23" s="51">
        <v>100</v>
      </c>
      <c r="P23" s="51">
        <v>100</v>
      </c>
      <c r="Q23" s="51">
        <v>100</v>
      </c>
      <c r="R23" s="51">
        <v>100</v>
      </c>
      <c r="S23" s="51">
        <v>100</v>
      </c>
      <c r="T23" s="51">
        <v>100</v>
      </c>
      <c r="U23" s="51">
        <v>100</v>
      </c>
      <c r="V23" s="51">
        <v>100</v>
      </c>
      <c r="W23" s="51">
        <v>100</v>
      </c>
      <c r="X23" s="51">
        <v>100</v>
      </c>
      <c r="Y23" s="51">
        <v>100</v>
      </c>
      <c r="Z23" s="51">
        <v>100</v>
      </c>
      <c r="AA23" s="51">
        <v>100</v>
      </c>
      <c r="AB23" s="51">
        <v>100</v>
      </c>
      <c r="AC23" s="51">
        <v>100</v>
      </c>
      <c r="AD23" s="51">
        <v>100</v>
      </c>
      <c r="AE23" s="51">
        <v>100</v>
      </c>
      <c r="AF23" s="51">
        <v>100</v>
      </c>
      <c r="AG23" s="51">
        <v>100</v>
      </c>
      <c r="AH23" s="51">
        <v>100</v>
      </c>
      <c r="AI23" s="51">
        <v>100</v>
      </c>
      <c r="AJ23" s="51">
        <v>100</v>
      </c>
      <c r="AK23" s="51">
        <v>100</v>
      </c>
      <c r="AL23" s="51">
        <v>100</v>
      </c>
    </row>
    <row r="24" spans="1:38" ht="16.5" customHeight="1">
      <c r="A24" s="55" t="s">
        <v>98</v>
      </c>
      <c r="B24" s="51">
        <v>200</v>
      </c>
      <c r="C24" s="51">
        <v>100</v>
      </c>
      <c r="D24" s="51">
        <v>100</v>
      </c>
      <c r="E24" s="51">
        <v>100</v>
      </c>
      <c r="F24" s="51">
        <v>100</v>
      </c>
      <c r="G24" s="51">
        <v>100</v>
      </c>
      <c r="H24" s="51">
        <v>100</v>
      </c>
      <c r="I24" s="51">
        <v>100</v>
      </c>
      <c r="J24" s="51">
        <v>100</v>
      </c>
      <c r="K24" s="51">
        <v>100</v>
      </c>
      <c r="L24" s="51">
        <v>100</v>
      </c>
      <c r="M24" s="51">
        <v>100</v>
      </c>
      <c r="N24" s="51">
        <v>100</v>
      </c>
      <c r="O24" s="51">
        <v>100</v>
      </c>
      <c r="P24" s="51">
        <v>100</v>
      </c>
      <c r="Q24" s="51">
        <v>100</v>
      </c>
      <c r="R24" s="51">
        <v>100</v>
      </c>
      <c r="S24" s="51">
        <v>100</v>
      </c>
      <c r="T24" s="51">
        <v>100</v>
      </c>
      <c r="U24" s="51">
        <v>100</v>
      </c>
      <c r="V24" s="51">
        <v>100</v>
      </c>
      <c r="W24" s="51">
        <v>100</v>
      </c>
      <c r="X24" s="51">
        <v>100</v>
      </c>
      <c r="Y24" s="51">
        <v>100</v>
      </c>
      <c r="Z24" s="51">
        <v>100</v>
      </c>
      <c r="AA24" s="51">
        <v>100</v>
      </c>
      <c r="AB24" s="51">
        <v>100</v>
      </c>
      <c r="AC24" s="51">
        <v>100</v>
      </c>
      <c r="AD24" s="51">
        <v>100</v>
      </c>
      <c r="AE24" s="51">
        <v>100</v>
      </c>
      <c r="AF24" s="51">
        <v>100</v>
      </c>
      <c r="AG24" s="51">
        <v>100</v>
      </c>
      <c r="AH24" s="51">
        <v>100</v>
      </c>
      <c r="AI24" s="51">
        <v>100</v>
      </c>
      <c r="AJ24" s="51">
        <v>100</v>
      </c>
      <c r="AK24" s="51">
        <v>100</v>
      </c>
      <c r="AL24" s="51">
        <v>100</v>
      </c>
    </row>
    <row r="25" spans="1:38" ht="16.5" customHeight="1">
      <c r="A25" s="55" t="s">
        <v>99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1">
        <v>0</v>
      </c>
    </row>
    <row r="26" spans="1:38" ht="17.25" customHeight="1">
      <c r="A26" s="55" t="s">
        <v>100</v>
      </c>
      <c r="B26" s="51">
        <v>150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100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100</v>
      </c>
      <c r="Q26" s="51">
        <v>100</v>
      </c>
      <c r="R26" s="51">
        <v>100</v>
      </c>
      <c r="S26" s="51">
        <v>100</v>
      </c>
      <c r="T26" s="51">
        <v>100</v>
      </c>
      <c r="U26" s="51">
        <v>100</v>
      </c>
      <c r="V26" s="51">
        <v>100</v>
      </c>
      <c r="W26" s="51">
        <v>100</v>
      </c>
      <c r="X26" s="51">
        <v>100</v>
      </c>
      <c r="Y26" s="51">
        <v>100</v>
      </c>
      <c r="Z26" s="51">
        <v>100</v>
      </c>
      <c r="AA26" s="51">
        <v>100</v>
      </c>
      <c r="AB26" s="51">
        <v>100</v>
      </c>
      <c r="AC26" s="51">
        <v>100</v>
      </c>
      <c r="AD26" s="51">
        <v>100</v>
      </c>
      <c r="AE26" s="51">
        <v>100</v>
      </c>
      <c r="AF26" s="51">
        <v>100</v>
      </c>
      <c r="AG26" s="51">
        <v>100</v>
      </c>
      <c r="AH26" s="51">
        <v>100</v>
      </c>
      <c r="AI26" s="51">
        <v>100</v>
      </c>
      <c r="AJ26" s="51">
        <v>100</v>
      </c>
      <c r="AK26" s="51">
        <v>100</v>
      </c>
      <c r="AL26" s="51">
        <v>100</v>
      </c>
    </row>
    <row r="27" spans="1:38" ht="17.25" customHeight="1">
      <c r="A27" s="55" t="s">
        <v>101</v>
      </c>
      <c r="B27" s="51">
        <v>300</v>
      </c>
      <c r="C27" s="51">
        <v>100</v>
      </c>
      <c r="D27" s="51">
        <v>100</v>
      </c>
      <c r="E27" s="51">
        <v>100</v>
      </c>
      <c r="F27" s="51">
        <v>100</v>
      </c>
      <c r="G27" s="51">
        <v>100</v>
      </c>
      <c r="H27" s="51">
        <v>100</v>
      </c>
      <c r="I27" s="51">
        <v>100</v>
      </c>
      <c r="J27" s="51">
        <v>100</v>
      </c>
      <c r="K27" s="51">
        <v>100</v>
      </c>
      <c r="L27" s="51">
        <v>100</v>
      </c>
      <c r="M27" s="51">
        <v>100</v>
      </c>
      <c r="N27" s="51">
        <v>100</v>
      </c>
      <c r="O27" s="51">
        <v>100</v>
      </c>
      <c r="P27" s="51">
        <v>100</v>
      </c>
      <c r="Q27" s="51">
        <v>100</v>
      </c>
      <c r="R27" s="51">
        <v>100</v>
      </c>
      <c r="S27" s="51">
        <v>100</v>
      </c>
      <c r="T27" s="51">
        <v>100</v>
      </c>
      <c r="U27" s="51">
        <v>100</v>
      </c>
      <c r="V27" s="51">
        <v>100</v>
      </c>
      <c r="W27" s="51">
        <v>100</v>
      </c>
      <c r="X27" s="51">
        <v>100</v>
      </c>
      <c r="Y27" s="51">
        <v>100</v>
      </c>
      <c r="Z27" s="51">
        <v>100</v>
      </c>
      <c r="AA27" s="51">
        <v>100</v>
      </c>
      <c r="AB27" s="51">
        <v>100</v>
      </c>
      <c r="AC27" s="51">
        <v>100</v>
      </c>
      <c r="AD27" s="51">
        <v>100</v>
      </c>
      <c r="AE27" s="51">
        <v>100</v>
      </c>
      <c r="AF27" s="51">
        <v>100</v>
      </c>
      <c r="AG27" s="51">
        <v>100</v>
      </c>
      <c r="AH27" s="51">
        <v>100</v>
      </c>
      <c r="AI27" s="51">
        <v>100</v>
      </c>
      <c r="AJ27" s="51">
        <v>100</v>
      </c>
      <c r="AK27" s="51">
        <v>100</v>
      </c>
      <c r="AL27" s="51">
        <v>100</v>
      </c>
    </row>
    <row r="28" spans="1:38" ht="17.25" customHeight="1">
      <c r="A28" s="30" t="s">
        <v>102</v>
      </c>
      <c r="B28" s="51">
        <v>100</v>
      </c>
      <c r="C28" s="51">
        <v>100</v>
      </c>
      <c r="D28" s="51">
        <v>100</v>
      </c>
      <c r="E28" s="51">
        <v>100</v>
      </c>
      <c r="F28" s="51">
        <v>100</v>
      </c>
      <c r="G28" s="51">
        <v>100</v>
      </c>
      <c r="H28" s="51">
        <v>100</v>
      </c>
      <c r="I28" s="51">
        <v>100</v>
      </c>
      <c r="J28" s="51">
        <v>100</v>
      </c>
      <c r="K28" s="51">
        <v>100</v>
      </c>
      <c r="L28" s="51">
        <v>100</v>
      </c>
      <c r="M28" s="51">
        <v>100</v>
      </c>
      <c r="N28" s="51">
        <v>100</v>
      </c>
      <c r="O28" s="51">
        <v>50</v>
      </c>
      <c r="P28" s="51">
        <v>50</v>
      </c>
      <c r="Q28" s="51">
        <v>50</v>
      </c>
      <c r="R28" s="51">
        <v>50</v>
      </c>
      <c r="S28" s="51">
        <v>50</v>
      </c>
      <c r="T28" s="51">
        <v>50</v>
      </c>
      <c r="U28" s="51">
        <v>50</v>
      </c>
      <c r="V28" s="51">
        <v>50</v>
      </c>
      <c r="W28" s="51">
        <v>50</v>
      </c>
      <c r="X28" s="51">
        <v>50</v>
      </c>
      <c r="Y28" s="51">
        <v>50</v>
      </c>
      <c r="Z28" s="51">
        <v>50</v>
      </c>
      <c r="AA28" s="51">
        <v>50</v>
      </c>
      <c r="AB28" s="51">
        <v>50</v>
      </c>
      <c r="AC28" s="51">
        <v>50</v>
      </c>
      <c r="AD28" s="51">
        <v>50</v>
      </c>
      <c r="AE28" s="51">
        <v>50</v>
      </c>
      <c r="AF28" s="51">
        <v>50</v>
      </c>
      <c r="AG28" s="51">
        <v>50</v>
      </c>
      <c r="AH28" s="51">
        <v>50</v>
      </c>
      <c r="AI28" s="51">
        <v>50</v>
      </c>
      <c r="AJ28" s="51">
        <v>50</v>
      </c>
      <c r="AK28" s="51">
        <v>50</v>
      </c>
      <c r="AL28" s="51">
        <v>50</v>
      </c>
    </row>
    <row r="29" spans="1:38" ht="17.25" customHeight="1">
      <c r="A29" s="31" t="s">
        <v>103</v>
      </c>
      <c r="B29" s="32">
        <f>SUM(B18:B28)</f>
        <v>2500</v>
      </c>
      <c r="C29" s="32">
        <f t="shared" ref="B29:AL29" si="3">SUM(C18:C28)</f>
        <v>300</v>
      </c>
      <c r="D29" s="32">
        <f t="shared" si="3"/>
        <v>300</v>
      </c>
      <c r="E29" s="32">
        <f t="shared" si="3"/>
        <v>300</v>
      </c>
      <c r="F29" s="32">
        <f t="shared" si="3"/>
        <v>300</v>
      </c>
      <c r="G29" s="32">
        <f t="shared" si="3"/>
        <v>300</v>
      </c>
      <c r="H29" s="32">
        <f>SUM(H18:H28)</f>
        <v>460</v>
      </c>
      <c r="I29" s="32">
        <f>SUM(I18:I28)</f>
        <v>360</v>
      </c>
      <c r="J29" s="32">
        <f t="shared" si="3"/>
        <v>360</v>
      </c>
      <c r="K29" s="32">
        <f t="shared" si="3"/>
        <v>360</v>
      </c>
      <c r="L29" s="32">
        <f t="shared" si="3"/>
        <v>460</v>
      </c>
      <c r="M29" s="32">
        <f t="shared" si="3"/>
        <v>460</v>
      </c>
      <c r="N29" s="32">
        <f t="shared" si="3"/>
        <v>460</v>
      </c>
      <c r="O29" s="32">
        <f t="shared" si="3"/>
        <v>410</v>
      </c>
      <c r="P29" s="32">
        <f t="shared" si="3"/>
        <v>510</v>
      </c>
      <c r="Q29" s="32">
        <f t="shared" si="3"/>
        <v>510</v>
      </c>
      <c r="R29" s="32">
        <f t="shared" si="3"/>
        <v>510</v>
      </c>
      <c r="S29" s="32">
        <f t="shared" si="3"/>
        <v>510</v>
      </c>
      <c r="T29" s="32">
        <f t="shared" si="3"/>
        <v>510</v>
      </c>
      <c r="U29" s="32">
        <f t="shared" si="3"/>
        <v>510</v>
      </c>
      <c r="V29" s="32">
        <f t="shared" si="3"/>
        <v>510</v>
      </c>
      <c r="W29" s="32">
        <f t="shared" si="3"/>
        <v>510</v>
      </c>
      <c r="X29" s="32">
        <f t="shared" si="3"/>
        <v>510</v>
      </c>
      <c r="Y29" s="32">
        <f t="shared" si="3"/>
        <v>510</v>
      </c>
      <c r="Z29" s="32">
        <f t="shared" si="3"/>
        <v>510</v>
      </c>
      <c r="AA29" s="32">
        <f t="shared" si="3"/>
        <v>510</v>
      </c>
      <c r="AB29" s="32">
        <f t="shared" si="3"/>
        <v>510</v>
      </c>
      <c r="AC29" s="32">
        <f t="shared" si="3"/>
        <v>510</v>
      </c>
      <c r="AD29" s="32">
        <f t="shared" si="3"/>
        <v>510</v>
      </c>
      <c r="AE29" s="32">
        <f t="shared" si="3"/>
        <v>510</v>
      </c>
      <c r="AF29" s="32">
        <f t="shared" si="3"/>
        <v>510</v>
      </c>
      <c r="AG29" s="32">
        <f t="shared" si="3"/>
        <v>510</v>
      </c>
      <c r="AH29" s="32">
        <f t="shared" si="3"/>
        <v>510</v>
      </c>
      <c r="AI29" s="32">
        <f t="shared" si="3"/>
        <v>510</v>
      </c>
      <c r="AJ29" s="32">
        <f t="shared" si="3"/>
        <v>510</v>
      </c>
      <c r="AK29" s="32">
        <f t="shared" si="3"/>
        <v>510</v>
      </c>
      <c r="AL29" s="32">
        <f t="shared" si="3"/>
        <v>510</v>
      </c>
    </row>
    <row r="30" spans="1:38" ht="18" customHeight="1">
      <c r="A30" s="17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56"/>
    </row>
    <row r="31" spans="1:38" ht="21" customHeight="1">
      <c r="A31" s="34" t="s">
        <v>104</v>
      </c>
      <c r="B31" s="35">
        <f>B15-B29</f>
        <v>-2500</v>
      </c>
      <c r="C31" s="35">
        <f t="shared" ref="B31:AL31" si="4">C15-C29</f>
        <v>-93</v>
      </c>
      <c r="D31" s="35">
        <f t="shared" si="4"/>
        <v>-96</v>
      </c>
      <c r="E31" s="35">
        <f t="shared" si="4"/>
        <v>-91</v>
      </c>
      <c r="F31" s="35">
        <f t="shared" si="4"/>
        <v>-88</v>
      </c>
      <c r="G31" s="35">
        <f t="shared" si="4"/>
        <v>-84</v>
      </c>
      <c r="H31" s="35">
        <f t="shared" si="4"/>
        <v>-40</v>
      </c>
      <c r="I31" s="35">
        <f t="shared" si="4"/>
        <v>-135</v>
      </c>
      <c r="J31" s="35">
        <f t="shared" si="4"/>
        <v>73</v>
      </c>
      <c r="K31" s="35">
        <f t="shared" si="4"/>
        <v>77</v>
      </c>
      <c r="L31" s="35">
        <f t="shared" si="4"/>
        <v>-17</v>
      </c>
      <c r="M31" s="35">
        <f t="shared" si="4"/>
        <v>-12</v>
      </c>
      <c r="N31" s="35">
        <f t="shared" si="4"/>
        <v>385</v>
      </c>
      <c r="O31" s="35">
        <f t="shared" si="4"/>
        <v>1443</v>
      </c>
      <c r="P31" s="35">
        <f t="shared" si="4"/>
        <v>1147</v>
      </c>
      <c r="Q31" s="35">
        <f t="shared" si="4"/>
        <v>1152</v>
      </c>
      <c r="R31" s="35">
        <f t="shared" si="4"/>
        <v>1366</v>
      </c>
      <c r="S31" s="35">
        <f t="shared" si="4"/>
        <v>1164</v>
      </c>
      <c r="T31" s="35">
        <f t="shared" si="4"/>
        <v>1175</v>
      </c>
      <c r="U31" s="35">
        <f t="shared" si="4"/>
        <v>1787</v>
      </c>
      <c r="V31" s="35">
        <f t="shared" si="4"/>
        <v>1179</v>
      </c>
      <c r="W31" s="35">
        <f t="shared" si="4"/>
        <v>1178</v>
      </c>
      <c r="X31" s="35">
        <f t="shared" si="4"/>
        <v>1381</v>
      </c>
      <c r="Y31" s="35">
        <f t="shared" si="4"/>
        <v>1210</v>
      </c>
      <c r="Z31" s="35">
        <f t="shared" si="4"/>
        <v>1230</v>
      </c>
      <c r="AA31" s="35">
        <f t="shared" si="4"/>
        <v>1936</v>
      </c>
      <c r="AB31" s="35">
        <f t="shared" si="4"/>
        <v>1640</v>
      </c>
      <c r="AC31" s="35">
        <f t="shared" si="4"/>
        <v>1666</v>
      </c>
      <c r="AD31" s="35">
        <f t="shared" si="4"/>
        <v>2184</v>
      </c>
      <c r="AE31" s="35">
        <f t="shared" si="4"/>
        <v>2430</v>
      </c>
      <c r="AF31" s="35">
        <f t="shared" si="4"/>
        <v>1910</v>
      </c>
      <c r="AG31" s="35">
        <f t="shared" si="4"/>
        <v>3200</v>
      </c>
      <c r="AH31" s="35">
        <f t="shared" si="4"/>
        <v>2510</v>
      </c>
      <c r="AI31" s="35">
        <f t="shared" si="4"/>
        <v>2836</v>
      </c>
      <c r="AJ31" s="35">
        <f t="shared" si="4"/>
        <v>2830</v>
      </c>
      <c r="AK31" s="35">
        <f>AK15-AK29</f>
        <v>2850</v>
      </c>
      <c r="AL31" s="36">
        <f t="shared" si="4"/>
        <v>3158</v>
      </c>
    </row>
    <row r="32" spans="1:38" ht="17.25" customHeight="1">
      <c r="A32" s="1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57"/>
    </row>
    <row r="33" spans="1:38" ht="21" customHeight="1">
      <c r="A33" s="34" t="s">
        <v>105</v>
      </c>
      <c r="B33" s="35">
        <f>B31</f>
        <v>-2500</v>
      </c>
      <c r="C33" s="35">
        <f t="shared" ref="C33:AL33" si="5">B33+C31</f>
        <v>-2593</v>
      </c>
      <c r="D33" s="35">
        <f t="shared" si="5"/>
        <v>-2689</v>
      </c>
      <c r="E33" s="35">
        <f t="shared" si="5"/>
        <v>-2780</v>
      </c>
      <c r="F33" s="35">
        <f t="shared" si="5"/>
        <v>-2868</v>
      </c>
      <c r="G33" s="35">
        <f t="shared" si="5"/>
        <v>-2952</v>
      </c>
      <c r="H33" s="35">
        <f t="shared" si="5"/>
        <v>-2992</v>
      </c>
      <c r="I33" s="35">
        <f t="shared" si="5"/>
        <v>-3127</v>
      </c>
      <c r="J33" s="35">
        <f t="shared" si="5"/>
        <v>-3054</v>
      </c>
      <c r="K33" s="35">
        <f t="shared" si="5"/>
        <v>-2977</v>
      </c>
      <c r="L33" s="35">
        <f t="shared" si="5"/>
        <v>-2994</v>
      </c>
      <c r="M33" s="35">
        <f t="shared" si="5"/>
        <v>-3006</v>
      </c>
      <c r="N33" s="35">
        <f t="shared" si="5"/>
        <v>-2621</v>
      </c>
      <c r="O33" s="35">
        <f t="shared" si="5"/>
        <v>-1178</v>
      </c>
      <c r="P33" s="35">
        <f t="shared" si="5"/>
        <v>-31</v>
      </c>
      <c r="Q33" s="35">
        <f t="shared" si="5"/>
        <v>1121</v>
      </c>
      <c r="R33" s="35">
        <f t="shared" si="5"/>
        <v>2487</v>
      </c>
      <c r="S33" s="35">
        <f t="shared" si="5"/>
        <v>3651</v>
      </c>
      <c r="T33" s="35">
        <f t="shared" si="5"/>
        <v>4826</v>
      </c>
      <c r="U33" s="35">
        <f t="shared" si="5"/>
        <v>6613</v>
      </c>
      <c r="V33" s="35">
        <f t="shared" si="5"/>
        <v>7792</v>
      </c>
      <c r="W33" s="35">
        <f t="shared" si="5"/>
        <v>8970</v>
      </c>
      <c r="X33" s="35">
        <f t="shared" si="5"/>
        <v>10351</v>
      </c>
      <c r="Y33" s="35">
        <f t="shared" si="5"/>
        <v>11561</v>
      </c>
      <c r="Z33" s="35">
        <f t="shared" si="5"/>
        <v>12791</v>
      </c>
      <c r="AA33" s="35">
        <f t="shared" si="5"/>
        <v>14727</v>
      </c>
      <c r="AB33" s="35">
        <f t="shared" si="5"/>
        <v>16367</v>
      </c>
      <c r="AC33" s="35">
        <f t="shared" si="5"/>
        <v>18033</v>
      </c>
      <c r="AD33" s="35">
        <f t="shared" si="5"/>
        <v>20217</v>
      </c>
      <c r="AE33" s="35">
        <f t="shared" si="5"/>
        <v>22647</v>
      </c>
      <c r="AF33" s="35">
        <f t="shared" si="5"/>
        <v>24557</v>
      </c>
      <c r="AG33" s="35">
        <f t="shared" si="5"/>
        <v>27757</v>
      </c>
      <c r="AH33" s="35">
        <f t="shared" si="5"/>
        <v>30267</v>
      </c>
      <c r="AI33" s="35">
        <f t="shared" si="5"/>
        <v>33103</v>
      </c>
      <c r="AJ33" s="35">
        <f t="shared" si="5"/>
        <v>35933</v>
      </c>
      <c r="AK33" s="35">
        <f t="shared" si="5"/>
        <v>38783</v>
      </c>
      <c r="AL33" s="36">
        <f t="shared" si="5"/>
        <v>41941</v>
      </c>
    </row>
    <row r="34" spans="1:38" ht="16.5" customHeight="1">
      <c r="A34" s="17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56"/>
    </row>
    <row r="35" spans="1:38" ht="17.25" customHeight="1">
      <c r="A35" s="17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56"/>
    </row>
    <row r="36" spans="1:38" ht="41.25" customHeight="1">
      <c r="A36" s="38" t="s">
        <v>106</v>
      </c>
      <c r="B36" s="58"/>
      <c r="C36" s="58">
        <f>MIN(C33:AL33)</f>
        <v>-3127</v>
      </c>
      <c r="D36" s="39" t="s">
        <v>107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40"/>
    </row>
  </sheetData>
  <mergeCells count="1">
    <mergeCell ref="A1:AL1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2021-05-28T03:08:11Z</dcterms:created>
  <dcterms:modified xsi:type="dcterms:W3CDTF">2021-09-02T21:49:44Z</dcterms:modified>
  <cp:category/>
  <cp:contentStatus/>
</cp:coreProperties>
</file>