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ugg\Source\SwissRailwayClock\docs\"/>
    </mc:Choice>
  </mc:AlternateContent>
  <xr:revisionPtr revIDLastSave="0" documentId="13_ncr:1_{DEBECC22-8B57-47C0-8FEA-7A78E9ADD682}" xr6:coauthVersionLast="47" xr6:coauthVersionMax="47" xr10:uidLastSave="{00000000-0000-0000-0000-000000000000}"/>
  <bookViews>
    <workbookView xWindow="-108" yWindow="-108" windowWidth="23256" windowHeight="13176" xr2:uid="{32F3F340-B50A-468F-A7CD-79062FF14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D31" i="1"/>
  <c r="E31" i="1"/>
  <c r="F31" i="1"/>
  <c r="C31" i="1"/>
  <c r="C22" i="1"/>
  <c r="B3" i="1"/>
  <c r="G26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D22" i="1"/>
  <c r="E22" i="1"/>
  <c r="F22" i="1"/>
  <c r="J5" i="1"/>
  <c r="J14" i="1" s="1"/>
  <c r="P14" i="1" s="1"/>
  <c r="J23" i="1" s="1"/>
  <c r="I4" i="1"/>
  <c r="O4" i="1" s="1"/>
  <c r="J4" i="1"/>
  <c r="J13" i="1" s="1"/>
  <c r="P13" i="1" s="1"/>
  <c r="J22" i="1" s="1"/>
  <c r="K4" i="1"/>
  <c r="K13" i="1" s="1"/>
  <c r="Q13" i="1" s="1"/>
  <c r="K22" i="1" s="1"/>
  <c r="L4" i="1"/>
  <c r="R4" i="1" s="1"/>
  <c r="I5" i="1"/>
  <c r="O5" i="1" s="1"/>
  <c r="K5" i="1"/>
  <c r="K14" i="1" s="1"/>
  <c r="Q14" i="1" s="1"/>
  <c r="K23" i="1" s="1"/>
  <c r="L5" i="1"/>
  <c r="R5" i="1" s="1"/>
  <c r="I6" i="1"/>
  <c r="I15" i="1" s="1"/>
  <c r="O15" i="1" s="1"/>
  <c r="J6" i="1"/>
  <c r="J15" i="1" s="1"/>
  <c r="P15" i="1" s="1"/>
  <c r="K6" i="1"/>
  <c r="Q6" i="1" s="1"/>
  <c r="L6" i="1"/>
  <c r="R6" i="1" s="1"/>
  <c r="I7" i="1"/>
  <c r="O7" i="1" s="1"/>
  <c r="J7" i="1"/>
  <c r="J16" i="1" s="1"/>
  <c r="P16" i="1" s="1"/>
  <c r="J25" i="1" s="1"/>
  <c r="K7" i="1"/>
  <c r="Q7" i="1" s="1"/>
  <c r="L7" i="1"/>
  <c r="R7" i="1" s="1"/>
  <c r="I8" i="1"/>
  <c r="O8" i="1" s="1"/>
  <c r="J8" i="1"/>
  <c r="P8" i="1" s="1"/>
  <c r="K8" i="1"/>
  <c r="K17" i="1" s="1"/>
  <c r="Q17" i="1" s="1"/>
  <c r="K26" i="1" s="1"/>
  <c r="L8" i="1"/>
  <c r="L17" i="1" s="1"/>
  <c r="R17" i="1" s="1"/>
  <c r="M8" i="1"/>
  <c r="M17" i="1" s="1"/>
  <c r="S17" i="1" s="1"/>
  <c r="H3" i="1"/>
  <c r="J24" i="1" l="1"/>
  <c r="J17" i="1"/>
  <c r="P17" i="1" s="1"/>
  <c r="P26" i="1" s="1"/>
  <c r="Q8" i="1"/>
  <c r="P5" i="1"/>
  <c r="K16" i="1"/>
  <c r="Q16" i="1" s="1"/>
  <c r="P7" i="1"/>
  <c r="P25" i="1" s="1"/>
  <c r="M26" i="1"/>
  <c r="I24" i="1"/>
  <c r="L16" i="1"/>
  <c r="R16" i="1" s="1"/>
  <c r="J26" i="1"/>
  <c r="P24" i="1"/>
  <c r="Q26" i="1"/>
  <c r="P23" i="1"/>
  <c r="L26" i="1"/>
  <c r="I17" i="1"/>
  <c r="O17" i="1" s="1"/>
  <c r="Q4" i="1"/>
  <c r="Q22" i="1" s="1"/>
  <c r="P4" i="1"/>
  <c r="P22" i="1" s="1"/>
  <c r="P6" i="1"/>
  <c r="I16" i="1"/>
  <c r="O16" i="1" s="1"/>
  <c r="O6" i="1"/>
  <c r="O24" i="1" s="1"/>
  <c r="Q5" i="1"/>
  <c r="Q23" i="1" s="1"/>
  <c r="R8" i="1"/>
  <c r="R26" i="1" s="1"/>
  <c r="S8" i="1"/>
  <c r="S26" i="1" s="1"/>
  <c r="L15" i="1"/>
  <c r="K15" i="1"/>
  <c r="I14" i="1"/>
  <c r="O14" i="1" s="1"/>
  <c r="I13" i="1"/>
  <c r="L14" i="1"/>
  <c r="L13" i="1"/>
  <c r="R25" i="1" l="1"/>
  <c r="L25" i="1"/>
  <c r="O26" i="1"/>
  <c r="I26" i="1"/>
  <c r="O23" i="1"/>
  <c r="I23" i="1"/>
  <c r="O25" i="1"/>
  <c r="I25" i="1"/>
  <c r="Q25" i="1"/>
  <c r="K25" i="1"/>
  <c r="R14" i="1"/>
  <c r="R13" i="1"/>
  <c r="O13" i="1"/>
  <c r="Q15" i="1"/>
  <c r="R15" i="1"/>
  <c r="O22" i="1" l="1"/>
  <c r="I22" i="1"/>
  <c r="R22" i="1"/>
  <c r="L22" i="1"/>
  <c r="R24" i="1"/>
  <c r="L24" i="1"/>
  <c r="Q24" i="1"/>
  <c r="K24" i="1"/>
  <c r="R23" i="1"/>
  <c r="L23" i="1"/>
</calcChain>
</file>

<file path=xl/sharedStrings.xml><?xml version="1.0" encoding="utf-8"?>
<sst xmlns="http://schemas.openxmlformats.org/spreadsheetml/2006/main" count="83" uniqueCount="18">
  <si>
    <t>bigTickMark</t>
  </si>
  <si>
    <t>smallTickMark</t>
  </si>
  <si>
    <t>hourHand</t>
  </si>
  <si>
    <t>minuteHand</t>
  </si>
  <si>
    <t>secondHand</t>
  </si>
  <si>
    <t>height</t>
  </si>
  <si>
    <t>width1</t>
  </si>
  <si>
    <t>width2</t>
  </si>
  <si>
    <t>radius</t>
  </si>
  <si>
    <t>circle</t>
  </si>
  <si>
    <t>clockFaceRadius</t>
  </si>
  <si>
    <t>Measurements in centimeters</t>
  </si>
  <si>
    <t>Relative to clockFaceRadius</t>
  </si>
  <si>
    <t>Pixels on fr955</t>
  </si>
  <si>
    <t>Rounded to n digits</t>
  </si>
  <si>
    <t>Difference</t>
  </si>
  <si>
    <t>Pixels based on Original design</t>
  </si>
  <si>
    <t>Original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</si>
</sst>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2821-D5E0-4A7F-9CB8-332B59F2C856}">
  <dimension ref="A1:Y35"/>
  <sheetViews>
    <sheetView tabSelected="1" workbookViewId="0">
      <selection activeCell="D15" sqref="D15"/>
    </sheetView>
  </sheetViews>
  <sheetFormatPr defaultRowHeight="14.4" x14ac:dyDescent="0.3"/>
  <cols>
    <col min="1" max="1" width="14.44140625" bestFit="1" customWidth="1"/>
  </cols>
  <sheetData>
    <row r="1" spans="1:25" x14ac:dyDescent="0.3">
      <c r="B1" t="s">
        <v>11</v>
      </c>
      <c r="H1" t="s">
        <v>12</v>
      </c>
      <c r="N1" t="s">
        <v>13</v>
      </c>
    </row>
    <row r="2" spans="1:25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25" x14ac:dyDescent="0.3">
      <c r="A3" t="s">
        <v>10</v>
      </c>
      <c r="B3">
        <f>2*9.55</f>
        <v>19.100000000000001</v>
      </c>
      <c r="H3">
        <f>B3/$B$3</f>
        <v>1</v>
      </c>
      <c r="N3">
        <v>260</v>
      </c>
    </row>
    <row r="4" spans="1:25" x14ac:dyDescent="0.3">
      <c r="A4" t="s">
        <v>0</v>
      </c>
      <c r="C4" s="2">
        <v>2.2000000000000002</v>
      </c>
      <c r="D4" s="2">
        <v>0.65</v>
      </c>
      <c r="E4" s="2">
        <v>0.65</v>
      </c>
      <c r="F4" s="2">
        <v>6.75</v>
      </c>
      <c r="I4">
        <f t="shared" ref="I4:I8" si="0">C4/$B$3</f>
        <v>0.11518324607329843</v>
      </c>
      <c r="J4">
        <f t="shared" ref="J4:J8" si="1">D4/$B$3</f>
        <v>3.4031413612565446E-2</v>
      </c>
      <c r="K4">
        <f t="shared" ref="J4:K8" si="2">E4/$B$3</f>
        <v>3.4031413612565446E-2</v>
      </c>
      <c r="L4">
        <f t="shared" ref="L4:L8" si="3">F4/$B$3</f>
        <v>0.3534031413612565</v>
      </c>
      <c r="O4">
        <f>ROUND($N$3*I4,0)</f>
        <v>30</v>
      </c>
      <c r="P4">
        <f t="shared" ref="P4:R4" si="4">ROUND($N$3*J4,0)</f>
        <v>9</v>
      </c>
      <c r="Q4">
        <f t="shared" si="4"/>
        <v>9</v>
      </c>
      <c r="R4">
        <f t="shared" si="4"/>
        <v>92</v>
      </c>
      <c r="U4">
        <v>30</v>
      </c>
      <c r="V4">
        <v>9</v>
      </c>
      <c r="W4">
        <v>9</v>
      </c>
      <c r="X4">
        <v>92</v>
      </c>
    </row>
    <row r="5" spans="1:25" x14ac:dyDescent="0.3">
      <c r="A5" t="s">
        <v>1</v>
      </c>
      <c r="C5" s="2">
        <v>0.65</v>
      </c>
      <c r="D5">
        <v>0.25</v>
      </c>
      <c r="E5">
        <v>0.25</v>
      </c>
      <c r="F5" s="2">
        <v>8.3000000000000007</v>
      </c>
      <c r="I5">
        <f t="shared" si="0"/>
        <v>3.4031413612565446E-2</v>
      </c>
      <c r="J5">
        <f t="shared" si="2"/>
        <v>1.3089005235602092E-2</v>
      </c>
      <c r="K5">
        <f t="shared" si="2"/>
        <v>1.3089005235602092E-2</v>
      </c>
      <c r="L5">
        <f t="shared" si="3"/>
        <v>0.43455497382198954</v>
      </c>
      <c r="O5">
        <f t="shared" ref="O5:O8" si="5">ROUND($N$3*I5,0)</f>
        <v>9</v>
      </c>
      <c r="P5">
        <f t="shared" ref="P5:P8" si="6">ROUND($N$3*J5,0)</f>
        <v>3</v>
      </c>
      <c r="Q5">
        <f t="shared" ref="Q5:Q8" si="7">ROUND($N$3*K5,0)</f>
        <v>3</v>
      </c>
      <c r="R5">
        <f t="shared" ref="R5:S8" si="8">ROUND($N$3*L5,0)</f>
        <v>113</v>
      </c>
      <c r="U5">
        <v>9</v>
      </c>
      <c r="V5">
        <v>3</v>
      </c>
      <c r="W5">
        <v>3</v>
      </c>
      <c r="X5">
        <v>113</v>
      </c>
    </row>
    <row r="6" spans="1:25" x14ac:dyDescent="0.3">
      <c r="A6" t="s">
        <v>2</v>
      </c>
      <c r="C6">
        <v>8.1</v>
      </c>
      <c r="D6">
        <v>1.2</v>
      </c>
      <c r="E6" s="2">
        <v>0.95</v>
      </c>
      <c r="F6">
        <v>-2.2000000000000002</v>
      </c>
      <c r="I6">
        <f t="shared" si="0"/>
        <v>0.4240837696335078</v>
      </c>
      <c r="J6">
        <f t="shared" si="1"/>
        <v>6.2827225130890049E-2</v>
      </c>
      <c r="K6">
        <f t="shared" si="2"/>
        <v>4.9738219895287955E-2</v>
      </c>
      <c r="L6">
        <f t="shared" si="3"/>
        <v>-0.11518324607329843</v>
      </c>
      <c r="O6">
        <f t="shared" si="5"/>
        <v>110</v>
      </c>
      <c r="P6">
        <f t="shared" si="6"/>
        <v>16</v>
      </c>
      <c r="Q6">
        <f t="shared" si="7"/>
        <v>13</v>
      </c>
      <c r="R6">
        <f t="shared" si="8"/>
        <v>-30</v>
      </c>
      <c r="U6">
        <v>110</v>
      </c>
      <c r="V6">
        <v>16</v>
      </c>
      <c r="W6">
        <v>13</v>
      </c>
      <c r="X6">
        <v>-30</v>
      </c>
    </row>
    <row r="7" spans="1:25" x14ac:dyDescent="0.3">
      <c r="A7" t="s">
        <v>3</v>
      </c>
      <c r="C7">
        <v>10.75</v>
      </c>
      <c r="D7">
        <v>1</v>
      </c>
      <c r="E7">
        <v>0.7</v>
      </c>
      <c r="F7">
        <v>-2.25</v>
      </c>
      <c r="I7">
        <f t="shared" si="0"/>
        <v>0.56282722513089001</v>
      </c>
      <c r="J7">
        <f t="shared" si="1"/>
        <v>5.235602094240837E-2</v>
      </c>
      <c r="K7">
        <f t="shared" si="2"/>
        <v>3.6649214659685861E-2</v>
      </c>
      <c r="L7">
        <f t="shared" si="3"/>
        <v>-0.11780104712041883</v>
      </c>
      <c r="O7">
        <f t="shared" si="5"/>
        <v>146</v>
      </c>
      <c r="P7">
        <f t="shared" si="6"/>
        <v>14</v>
      </c>
      <c r="Q7">
        <f t="shared" si="7"/>
        <v>10</v>
      </c>
      <c r="R7">
        <f t="shared" si="8"/>
        <v>-31</v>
      </c>
      <c r="U7">
        <v>146</v>
      </c>
      <c r="V7">
        <v>14</v>
      </c>
      <c r="W7">
        <v>10</v>
      </c>
      <c r="X7">
        <v>-31</v>
      </c>
    </row>
    <row r="8" spans="1:25" x14ac:dyDescent="0.3">
      <c r="A8" t="s">
        <v>4</v>
      </c>
      <c r="C8" s="2">
        <v>8.9499999999999993</v>
      </c>
      <c r="D8">
        <v>0.3</v>
      </c>
      <c r="E8">
        <v>0.3</v>
      </c>
      <c r="F8">
        <v>-3.1</v>
      </c>
      <c r="G8" s="2">
        <v>0.95</v>
      </c>
      <c r="I8">
        <f t="shared" si="0"/>
        <v>0.46858638743455489</v>
      </c>
      <c r="J8">
        <f t="shared" si="1"/>
        <v>1.5706806282722512E-2</v>
      </c>
      <c r="K8">
        <f t="shared" si="2"/>
        <v>1.5706806282722512E-2</v>
      </c>
      <c r="L8">
        <f t="shared" si="3"/>
        <v>-0.16230366492146597</v>
      </c>
      <c r="M8">
        <f t="shared" ref="M8" si="9">G8/$B$3</f>
        <v>4.9738219895287955E-2</v>
      </c>
      <c r="O8">
        <f t="shared" si="5"/>
        <v>122</v>
      </c>
      <c r="P8">
        <f t="shared" si="6"/>
        <v>4</v>
      </c>
      <c r="Q8">
        <f t="shared" si="7"/>
        <v>4</v>
      </c>
      <c r="R8">
        <f t="shared" si="8"/>
        <v>-42</v>
      </c>
      <c r="S8">
        <f t="shared" si="8"/>
        <v>13</v>
      </c>
      <c r="U8">
        <v>122</v>
      </c>
      <c r="V8">
        <v>4</v>
      </c>
      <c r="W8">
        <v>4</v>
      </c>
      <c r="X8">
        <v>-42</v>
      </c>
      <c r="Y8">
        <v>13</v>
      </c>
    </row>
    <row r="10" spans="1:25" x14ac:dyDescent="0.3">
      <c r="C10" t="s">
        <v>17</v>
      </c>
      <c r="H10" t="s">
        <v>14</v>
      </c>
    </row>
    <row r="11" spans="1:25" x14ac:dyDescent="0.3">
      <c r="C11" t="s">
        <v>5</v>
      </c>
      <c r="D11" t="s">
        <v>6</v>
      </c>
      <c r="E11" t="s">
        <v>7</v>
      </c>
      <c r="F11" t="s">
        <v>8</v>
      </c>
      <c r="G11" t="s">
        <v>9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25" x14ac:dyDescent="0.3">
      <c r="A12" t="s">
        <v>10</v>
      </c>
      <c r="B12">
        <v>100</v>
      </c>
      <c r="H12">
        <v>4</v>
      </c>
      <c r="I12" s="1"/>
      <c r="J12" s="1"/>
      <c r="K12" s="1"/>
      <c r="L12" s="1"/>
      <c r="M12" s="1"/>
    </row>
    <row r="13" spans="1:25" x14ac:dyDescent="0.3">
      <c r="A13" t="s">
        <v>0</v>
      </c>
      <c r="C13">
        <v>12</v>
      </c>
      <c r="D13">
        <v>3.5</v>
      </c>
      <c r="E13">
        <v>3.5</v>
      </c>
      <c r="F13">
        <v>36.5</v>
      </c>
      <c r="I13" s="3">
        <f t="shared" ref="I13:L17" si="10">ROUND(I4,$H$12)</f>
        <v>0.1152</v>
      </c>
      <c r="J13" s="3">
        <f t="shared" si="10"/>
        <v>3.4000000000000002E-2</v>
      </c>
      <c r="K13" s="3">
        <f t="shared" si="10"/>
        <v>3.4000000000000002E-2</v>
      </c>
      <c r="L13" s="3">
        <f t="shared" si="10"/>
        <v>0.35339999999999999</v>
      </c>
      <c r="M13" s="1"/>
      <c r="O13">
        <f>ROUND($N$3*I13,0)</f>
        <v>30</v>
      </c>
      <c r="P13">
        <f t="shared" ref="P13:R13" si="11">ROUND($N$3*J13,0)</f>
        <v>9</v>
      </c>
      <c r="Q13">
        <f t="shared" si="11"/>
        <v>9</v>
      </c>
      <c r="R13">
        <f t="shared" si="11"/>
        <v>92</v>
      </c>
    </row>
    <row r="14" spans="1:25" x14ac:dyDescent="0.3">
      <c r="A14" t="s">
        <v>1</v>
      </c>
      <c r="C14">
        <v>3.5</v>
      </c>
      <c r="D14">
        <v>1.4</v>
      </c>
      <c r="E14">
        <v>1.4</v>
      </c>
      <c r="F14">
        <v>45</v>
      </c>
      <c r="I14" s="3">
        <f t="shared" si="10"/>
        <v>3.4000000000000002E-2</v>
      </c>
      <c r="J14" s="1">
        <f t="shared" si="10"/>
        <v>1.3100000000000001E-2</v>
      </c>
      <c r="K14" s="1">
        <f t="shared" si="10"/>
        <v>1.3100000000000001E-2</v>
      </c>
      <c r="L14" s="3">
        <f t="shared" si="10"/>
        <v>0.43459999999999999</v>
      </c>
      <c r="M14" s="1"/>
      <c r="O14">
        <f t="shared" ref="O14:O17" si="12">ROUND($N$3*I14,0)</f>
        <v>9</v>
      </c>
      <c r="P14">
        <f t="shared" ref="P14:P17" si="13">ROUND($N$3*J14,0)</f>
        <v>3</v>
      </c>
      <c r="Q14">
        <f t="shared" ref="Q14:Q17" si="14">ROUND($N$3*K14,0)</f>
        <v>3</v>
      </c>
      <c r="R14">
        <f t="shared" ref="R14:S17" si="15">ROUND($N$3*L14,0)</f>
        <v>113</v>
      </c>
    </row>
    <row r="15" spans="1:25" x14ac:dyDescent="0.3">
      <c r="A15" t="s">
        <v>2</v>
      </c>
      <c r="C15">
        <v>44</v>
      </c>
      <c r="D15" s="2">
        <v>6.3</v>
      </c>
      <c r="E15" s="2">
        <v>5.0999999999999996</v>
      </c>
      <c r="F15">
        <v>-12</v>
      </c>
      <c r="I15" s="1">
        <f t="shared" si="10"/>
        <v>0.42409999999999998</v>
      </c>
      <c r="J15" s="1">
        <f t="shared" si="10"/>
        <v>6.2799999999999995E-2</v>
      </c>
      <c r="K15" s="3">
        <f t="shared" si="10"/>
        <v>4.9700000000000001E-2</v>
      </c>
      <c r="L15" s="1">
        <f t="shared" si="10"/>
        <v>-0.1152</v>
      </c>
      <c r="M15" s="1"/>
      <c r="O15">
        <f t="shared" si="12"/>
        <v>110</v>
      </c>
      <c r="P15">
        <f t="shared" si="13"/>
        <v>16</v>
      </c>
      <c r="Q15">
        <f t="shared" si="14"/>
        <v>13</v>
      </c>
      <c r="R15">
        <f t="shared" si="15"/>
        <v>-30</v>
      </c>
    </row>
    <row r="16" spans="1:25" x14ac:dyDescent="0.3">
      <c r="A16" t="s">
        <v>3</v>
      </c>
      <c r="C16" s="2">
        <v>57.8</v>
      </c>
      <c r="D16">
        <v>5.2</v>
      </c>
      <c r="E16" s="2">
        <v>3.7</v>
      </c>
      <c r="F16">
        <v>-12</v>
      </c>
      <c r="I16" s="1">
        <f t="shared" si="10"/>
        <v>0.56279999999999997</v>
      </c>
      <c r="J16" s="1">
        <f t="shared" si="10"/>
        <v>5.2400000000000002E-2</v>
      </c>
      <c r="K16" s="1">
        <f t="shared" si="10"/>
        <v>3.6600000000000001E-2</v>
      </c>
      <c r="L16" s="1">
        <f t="shared" si="10"/>
        <v>-0.1178</v>
      </c>
      <c r="M16" s="1"/>
      <c r="O16">
        <f t="shared" si="12"/>
        <v>146</v>
      </c>
      <c r="P16">
        <f t="shared" si="13"/>
        <v>14</v>
      </c>
      <c r="Q16">
        <f t="shared" si="14"/>
        <v>10</v>
      </c>
      <c r="R16">
        <f t="shared" si="15"/>
        <v>-31</v>
      </c>
    </row>
    <row r="17" spans="1:19" x14ac:dyDescent="0.3">
      <c r="A17" t="s">
        <v>4</v>
      </c>
      <c r="C17" s="2">
        <v>47.9</v>
      </c>
      <c r="D17">
        <v>1.4</v>
      </c>
      <c r="E17">
        <v>1.4</v>
      </c>
      <c r="F17">
        <v>-16.5</v>
      </c>
      <c r="G17" s="2">
        <v>5.0999999999999996</v>
      </c>
      <c r="I17" s="3">
        <f t="shared" si="10"/>
        <v>0.46860000000000002</v>
      </c>
      <c r="J17" s="1">
        <f t="shared" si="10"/>
        <v>1.5699999999999999E-2</v>
      </c>
      <c r="K17" s="1">
        <f t="shared" si="10"/>
        <v>1.5699999999999999E-2</v>
      </c>
      <c r="L17" s="1">
        <f t="shared" si="10"/>
        <v>-0.1623</v>
      </c>
      <c r="M17" s="3">
        <f>ROUND(M8,$H$12)</f>
        <v>4.9700000000000001E-2</v>
      </c>
      <c r="O17">
        <f t="shared" si="12"/>
        <v>122</v>
      </c>
      <c r="P17">
        <f t="shared" si="13"/>
        <v>4</v>
      </c>
      <c r="Q17">
        <f t="shared" si="14"/>
        <v>4</v>
      </c>
      <c r="R17">
        <f t="shared" si="15"/>
        <v>-42</v>
      </c>
      <c r="S17">
        <f t="shared" si="15"/>
        <v>13</v>
      </c>
    </row>
    <row r="19" spans="1:19" x14ac:dyDescent="0.3">
      <c r="B19" t="s">
        <v>16</v>
      </c>
      <c r="H19" t="s">
        <v>15</v>
      </c>
      <c r="N19" t="s">
        <v>15</v>
      </c>
    </row>
    <row r="20" spans="1:19" x14ac:dyDescent="0.3">
      <c r="C20" t="s">
        <v>5</v>
      </c>
      <c r="D20" t="s">
        <v>6</v>
      </c>
      <c r="E20" t="s">
        <v>7</v>
      </c>
      <c r="F20" t="s">
        <v>8</v>
      </c>
      <c r="G20" t="s">
        <v>9</v>
      </c>
      <c r="I20" t="s">
        <v>5</v>
      </c>
      <c r="J20" t="s">
        <v>6</v>
      </c>
      <c r="K20" t="s">
        <v>7</v>
      </c>
      <c r="L20" t="s">
        <v>8</v>
      </c>
      <c r="M20" t="s">
        <v>9</v>
      </c>
      <c r="O20" t="s">
        <v>5</v>
      </c>
      <c r="P20" t="s">
        <v>6</v>
      </c>
      <c r="Q20" t="s">
        <v>7</v>
      </c>
      <c r="R20" t="s">
        <v>8</v>
      </c>
      <c r="S20" t="s">
        <v>9</v>
      </c>
    </row>
    <row r="21" spans="1:19" x14ac:dyDescent="0.3">
      <c r="A21" t="s">
        <v>10</v>
      </c>
      <c r="B21">
        <v>260</v>
      </c>
    </row>
    <row r="22" spans="1:19" x14ac:dyDescent="0.3">
      <c r="A22" t="s">
        <v>0</v>
      </c>
      <c r="C22">
        <f>ROUND($B$21/$B$12*C13,0)</f>
        <v>31</v>
      </c>
      <c r="D22">
        <f t="shared" ref="D22:F22" si="16">ROUND($B$21/$B$12*D13,0)</f>
        <v>9</v>
      </c>
      <c r="E22">
        <f t="shared" si="16"/>
        <v>9</v>
      </c>
      <c r="F22">
        <f t="shared" si="16"/>
        <v>95</v>
      </c>
      <c r="I22">
        <f>C22-O13</f>
        <v>1</v>
      </c>
      <c r="J22">
        <f t="shared" ref="J22:L22" si="17">D22-P13</f>
        <v>0</v>
      </c>
      <c r="K22">
        <f t="shared" si="17"/>
        <v>0</v>
      </c>
      <c r="L22">
        <f t="shared" si="17"/>
        <v>3</v>
      </c>
      <c r="O22">
        <f>O4-O13</f>
        <v>0</v>
      </c>
      <c r="P22">
        <f t="shared" ref="P22:R22" si="18">P4-P13</f>
        <v>0</v>
      </c>
      <c r="Q22">
        <f t="shared" si="18"/>
        <v>0</v>
      </c>
      <c r="R22">
        <f t="shared" si="18"/>
        <v>0</v>
      </c>
    </row>
    <row r="23" spans="1:19" x14ac:dyDescent="0.3">
      <c r="A23" t="s">
        <v>1</v>
      </c>
      <c r="C23">
        <f t="shared" ref="C23:F23" si="19">ROUND($B$21/$B$12*C14,0)</f>
        <v>9</v>
      </c>
      <c r="D23">
        <f t="shared" si="19"/>
        <v>4</v>
      </c>
      <c r="E23">
        <f t="shared" si="19"/>
        <v>4</v>
      </c>
      <c r="F23">
        <f t="shared" si="19"/>
        <v>117</v>
      </c>
      <c r="I23">
        <f t="shared" ref="I23:I26" si="20">C23-O14</f>
        <v>0</v>
      </c>
      <c r="J23">
        <f t="shared" ref="J23:J26" si="21">D23-P14</f>
        <v>1</v>
      </c>
      <c r="K23">
        <f t="shared" ref="K23:K26" si="22">E23-Q14</f>
        <v>1</v>
      </c>
      <c r="L23">
        <f t="shared" ref="L23:M26" si="23">F23-R14</f>
        <v>4</v>
      </c>
      <c r="O23">
        <f t="shared" ref="O23:R23" si="24">O5-O14</f>
        <v>0</v>
      </c>
      <c r="P23">
        <f t="shared" si="24"/>
        <v>0</v>
      </c>
      <c r="Q23">
        <f t="shared" si="24"/>
        <v>0</v>
      </c>
      <c r="R23">
        <f t="shared" si="24"/>
        <v>0</v>
      </c>
    </row>
    <row r="24" spans="1:19" x14ac:dyDescent="0.3">
      <c r="A24" t="s">
        <v>2</v>
      </c>
      <c r="C24">
        <f t="shared" ref="C24:F24" si="25">ROUND($B$21/$B$12*C15,0)</f>
        <v>114</v>
      </c>
      <c r="D24">
        <f t="shared" si="25"/>
        <v>16</v>
      </c>
      <c r="E24">
        <f t="shared" si="25"/>
        <v>13</v>
      </c>
      <c r="F24">
        <f t="shared" si="25"/>
        <v>-31</v>
      </c>
      <c r="I24">
        <f t="shared" si="20"/>
        <v>4</v>
      </c>
      <c r="J24">
        <f t="shared" si="21"/>
        <v>0</v>
      </c>
      <c r="K24">
        <f t="shared" si="22"/>
        <v>0</v>
      </c>
      <c r="L24">
        <f t="shared" si="23"/>
        <v>-1</v>
      </c>
      <c r="O24">
        <f t="shared" ref="O24:R24" si="26">O6-O15</f>
        <v>0</v>
      </c>
      <c r="P24">
        <f t="shared" si="26"/>
        <v>0</v>
      </c>
      <c r="Q24">
        <f t="shared" si="26"/>
        <v>0</v>
      </c>
      <c r="R24">
        <f t="shared" si="26"/>
        <v>0</v>
      </c>
    </row>
    <row r="25" spans="1:19" x14ac:dyDescent="0.3">
      <c r="A25" t="s">
        <v>3</v>
      </c>
      <c r="C25">
        <f t="shared" ref="C25:F25" si="27">ROUND($B$21/$B$12*C16,0)</f>
        <v>150</v>
      </c>
      <c r="D25">
        <f t="shared" si="27"/>
        <v>14</v>
      </c>
      <c r="E25">
        <f t="shared" si="27"/>
        <v>10</v>
      </c>
      <c r="F25">
        <f t="shared" si="27"/>
        <v>-31</v>
      </c>
      <c r="I25">
        <f t="shared" si="20"/>
        <v>4</v>
      </c>
      <c r="J25">
        <f t="shared" si="21"/>
        <v>0</v>
      </c>
      <c r="K25">
        <f t="shared" si="22"/>
        <v>0</v>
      </c>
      <c r="L25">
        <f t="shared" si="23"/>
        <v>0</v>
      </c>
      <c r="O25">
        <f t="shared" ref="O25:R25" si="28">O7-O16</f>
        <v>0</v>
      </c>
      <c r="P25">
        <f t="shared" si="28"/>
        <v>0</v>
      </c>
      <c r="Q25">
        <f t="shared" si="28"/>
        <v>0</v>
      </c>
      <c r="R25">
        <f t="shared" si="28"/>
        <v>0</v>
      </c>
    </row>
    <row r="26" spans="1:19" x14ac:dyDescent="0.3">
      <c r="A26" t="s">
        <v>4</v>
      </c>
      <c r="C26">
        <f t="shared" ref="C26:G26" si="29">ROUND($B$21/$B$12*C17,0)</f>
        <v>125</v>
      </c>
      <c r="D26">
        <f t="shared" si="29"/>
        <v>4</v>
      </c>
      <c r="E26">
        <f t="shared" si="29"/>
        <v>4</v>
      </c>
      <c r="F26">
        <f t="shared" si="29"/>
        <v>-43</v>
      </c>
      <c r="G26">
        <f t="shared" si="29"/>
        <v>13</v>
      </c>
      <c r="I26">
        <f t="shared" si="20"/>
        <v>3</v>
      </c>
      <c r="J26">
        <f t="shared" si="21"/>
        <v>0</v>
      </c>
      <c r="K26">
        <f t="shared" si="22"/>
        <v>0</v>
      </c>
      <c r="L26">
        <f t="shared" si="23"/>
        <v>-1</v>
      </c>
      <c r="M26">
        <f t="shared" si="23"/>
        <v>0</v>
      </c>
      <c r="O26">
        <f t="shared" ref="O26:S26" si="30">O8-O17</f>
        <v>0</v>
      </c>
      <c r="P26">
        <f t="shared" si="30"/>
        <v>0</v>
      </c>
      <c r="Q26">
        <f t="shared" si="30"/>
        <v>0</v>
      </c>
      <c r="R26">
        <f t="shared" si="30"/>
        <v>0</v>
      </c>
      <c r="S26">
        <f t="shared" si="30"/>
        <v>0</v>
      </c>
    </row>
    <row r="28" spans="1:19" x14ac:dyDescent="0.3">
      <c r="B28" t="s">
        <v>16</v>
      </c>
    </row>
    <row r="29" spans="1:19" x14ac:dyDescent="0.3">
      <c r="C29" t="s">
        <v>5</v>
      </c>
      <c r="D29" t="s">
        <v>6</v>
      </c>
      <c r="E29" t="s">
        <v>7</v>
      </c>
      <c r="F29" t="s">
        <v>8</v>
      </c>
      <c r="G29" t="s">
        <v>9</v>
      </c>
    </row>
    <row r="30" spans="1:19" x14ac:dyDescent="0.3">
      <c r="A30" t="s">
        <v>10</v>
      </c>
      <c r="B30">
        <v>260</v>
      </c>
    </row>
    <row r="31" spans="1:19" x14ac:dyDescent="0.3">
      <c r="A31" t="s">
        <v>0</v>
      </c>
      <c r="C31">
        <f>ROUND($B$30/$B$12*C13,2)</f>
        <v>31.2</v>
      </c>
      <c r="D31">
        <f t="shared" ref="D31:F31" si="31">ROUND($B$30/$B$12*D13,2)</f>
        <v>9.1</v>
      </c>
      <c r="E31">
        <f t="shared" si="31"/>
        <v>9.1</v>
      </c>
      <c r="F31">
        <f t="shared" si="31"/>
        <v>94.9</v>
      </c>
    </row>
    <row r="32" spans="1:19" x14ac:dyDescent="0.3">
      <c r="A32" t="s">
        <v>1</v>
      </c>
      <c r="C32">
        <f t="shared" ref="C32:F32" si="32">ROUND($B$30/$B$12*C14,2)</f>
        <v>9.1</v>
      </c>
      <c r="D32">
        <f t="shared" si="32"/>
        <v>3.64</v>
      </c>
      <c r="E32">
        <f t="shared" si="32"/>
        <v>3.64</v>
      </c>
      <c r="F32">
        <f t="shared" si="32"/>
        <v>117</v>
      </c>
    </row>
    <row r="33" spans="1:7" x14ac:dyDescent="0.3">
      <c r="A33" t="s">
        <v>2</v>
      </c>
      <c r="C33">
        <f t="shared" ref="C33:F33" si="33">ROUND($B$30/$B$12*C15,2)</f>
        <v>114.4</v>
      </c>
      <c r="D33">
        <f t="shared" si="33"/>
        <v>16.38</v>
      </c>
      <c r="E33">
        <f t="shared" si="33"/>
        <v>13.26</v>
      </c>
      <c r="F33">
        <f t="shared" si="33"/>
        <v>-31.2</v>
      </c>
    </row>
    <row r="34" spans="1:7" x14ac:dyDescent="0.3">
      <c r="A34" t="s">
        <v>3</v>
      </c>
      <c r="C34">
        <f t="shared" ref="C34:F34" si="34">ROUND($B$30/$B$12*C16,2)</f>
        <v>150.28</v>
      </c>
      <c r="D34">
        <f t="shared" si="34"/>
        <v>13.52</v>
      </c>
      <c r="E34">
        <f t="shared" si="34"/>
        <v>9.6199999999999992</v>
      </c>
      <c r="F34">
        <f t="shared" si="34"/>
        <v>-31.2</v>
      </c>
    </row>
    <row r="35" spans="1:7" x14ac:dyDescent="0.3">
      <c r="A35" t="s">
        <v>4</v>
      </c>
      <c r="C35">
        <f t="shared" ref="C35:G35" si="35">ROUND($B$30/$B$12*C17,2)</f>
        <v>124.54</v>
      </c>
      <c r="D35">
        <f t="shared" si="35"/>
        <v>3.64</v>
      </c>
      <c r="E35">
        <f t="shared" si="35"/>
        <v>3.64</v>
      </c>
      <c r="F35">
        <f t="shared" si="35"/>
        <v>-42.9</v>
      </c>
      <c r="G35">
        <f t="shared" si="35"/>
        <v>13.26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Huggel</dc:creator>
  <cp:lastModifiedBy>Andreas Huggel</cp:lastModifiedBy>
  <dcterms:created xsi:type="dcterms:W3CDTF">2022-12-06T08:44:03Z</dcterms:created>
  <dcterms:modified xsi:type="dcterms:W3CDTF">2022-12-13T14:27:16Z</dcterms:modified>
</cp:coreProperties>
</file>