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ecb3257e745586/Documents/Data Science Repository/Data Analysis Training/Excel Tips and Tricks/"/>
    </mc:Choice>
  </mc:AlternateContent>
  <bookViews>
    <workbookView xWindow="0" yWindow="0" windowWidth="28800" windowHeight="12210" tabRatio="743" activeTab="8"/>
  </bookViews>
  <sheets>
    <sheet name="LocateFormulas" sheetId="40" r:id="rId1"/>
    <sheet name="AuditingTools" sheetId="42" r:id="rId2"/>
    <sheet name="RowReferences" sheetId="37" r:id="rId3"/>
    <sheet name="ColumnReferences" sheetId="4" r:id="rId4"/>
    <sheet name="CopyColumnFormulas" sheetId="36" r:id="rId5"/>
    <sheet name="ConvertFormulasToValues" sheetId="41" r:id="rId6"/>
    <sheet name="UpdateValues" sheetId="38" r:id="rId7"/>
    <sheet name="DebugFormulas" sheetId="35" r:id="rId8"/>
    <sheet name="UseRangeNames" sheetId="39" r:id="rId9"/>
  </sheets>
  <definedNames>
    <definedName name="_xlnm._FilterDatabase" localSheetId="3" hidden="1">ColumnReferences!$A$1:$K$742</definedName>
    <definedName name="_xlnm._FilterDatabase" localSheetId="5" hidden="1">ConvertFormulasToValues!$A$1:$J$742</definedName>
    <definedName name="_xlnm._FilterDatabase" localSheetId="4" hidden="1">CopyColumnFormulas!$A$1:$K$742</definedName>
    <definedName name="_xlnm._FilterDatabase" localSheetId="6" hidden="1">UpdateValues!#REF!</definedName>
    <definedName name="_xlnm._FilterDatabase" localSheetId="8" hidden="1">UseRangeNames!$A$1:$K$742</definedName>
    <definedName name="Benefits">UseRangeNames!$G$2:$G$1048576</definedName>
    <definedName name="Building">UseRangeNames!$B$2:$B$1048576</definedName>
    <definedName name="Department">UseRangeNames!$C$2:$C$1048576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mployee_Name">UseRangeNames!$A$2:$A$1048576</definedName>
    <definedName name="Hire_Date">UseRangeNames!$E$2:$E$1048576</definedName>
    <definedName name="Job_Rating">UseRangeNames!$I$2:$I$1048576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New_Salary">UseRangeNames!$J$2:$J$1048576</definedName>
    <definedName name="Percent_Increase">UseRangeNames!$M$1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ary">UseRangeNames!$H$2:$H$1048576</definedName>
    <definedName name="Status">UseRangeNames!$D$2:$D$1048576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Years">UseRangeNames!$F$2:$F$1048576</definedName>
    <definedName name="Z_32E1B1E0_F29A_4FB3_9E7F_F78F245BC75E_.wvu.FilterData" localSheetId="3" hidden="1">ColumnReferences!$A$1:$L$742</definedName>
    <definedName name="Z_32E1B1E0_F29A_4FB3_9E7F_F78F245BC75E_.wvu.FilterData" localSheetId="5" hidden="1">ConvertFormulasToValues!$A$1:$K$742</definedName>
    <definedName name="Z_32E1B1E0_F29A_4FB3_9E7F_F78F245BC75E_.wvu.FilterData" localSheetId="4" hidden="1">CopyColumnFormulas!$A$1:$L$742</definedName>
    <definedName name="Z_32E1B1E0_F29A_4FB3_9E7F_F78F245BC75E_.wvu.FilterData" localSheetId="6" hidden="1">UpdateValues!#REF!</definedName>
    <definedName name="Z_32E1B1E0_F29A_4FB3_9E7F_F78F245BC75E_.wvu.FilterData" localSheetId="8" hidden="1">UseRangeNames!$A$1:$L$742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39" l="1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24" i="39"/>
  <c r="J25" i="39"/>
  <c r="J26" i="39"/>
  <c r="J27" i="39"/>
  <c r="J28" i="39"/>
  <c r="J29" i="39"/>
  <c r="J30" i="39"/>
  <c r="J31" i="39"/>
  <c r="J32" i="39"/>
  <c r="J33" i="39"/>
  <c r="J34" i="39"/>
  <c r="J35" i="39"/>
  <c r="J36" i="39"/>
  <c r="J37" i="39"/>
  <c r="J38" i="39"/>
  <c r="J39" i="39"/>
  <c r="J40" i="39"/>
  <c r="J41" i="39"/>
  <c r="J42" i="39"/>
  <c r="J43" i="39"/>
  <c r="J44" i="39"/>
  <c r="J45" i="39"/>
  <c r="J46" i="39"/>
  <c r="J47" i="39"/>
  <c r="J48" i="39"/>
  <c r="J49" i="39"/>
  <c r="J50" i="39"/>
  <c r="J51" i="39"/>
  <c r="J52" i="39"/>
  <c r="J53" i="39"/>
  <c r="J54" i="39"/>
  <c r="J55" i="39"/>
  <c r="J56" i="39"/>
  <c r="J57" i="39"/>
  <c r="J58" i="39"/>
  <c r="J59" i="39"/>
  <c r="J60" i="39"/>
  <c r="J61" i="39"/>
  <c r="J62" i="39"/>
  <c r="J63" i="39"/>
  <c r="J64" i="39"/>
  <c r="J65" i="39"/>
  <c r="J66" i="39"/>
  <c r="J67" i="39"/>
  <c r="J68" i="39"/>
  <c r="J69" i="39"/>
  <c r="J70" i="39"/>
  <c r="J71" i="39"/>
  <c r="J72" i="39"/>
  <c r="J73" i="39"/>
  <c r="J74" i="39"/>
  <c r="J75" i="39"/>
  <c r="J76" i="39"/>
  <c r="J77" i="39"/>
  <c r="J78" i="39"/>
  <c r="J79" i="39"/>
  <c r="J80" i="39"/>
  <c r="J81" i="39"/>
  <c r="J82" i="39"/>
  <c r="J83" i="39"/>
  <c r="J84" i="39"/>
  <c r="J85" i="39"/>
  <c r="J86" i="39"/>
  <c r="J87" i="39"/>
  <c r="J88" i="39"/>
  <c r="J89" i="39"/>
  <c r="J90" i="39"/>
  <c r="J91" i="39"/>
  <c r="J92" i="39"/>
  <c r="J93" i="39"/>
  <c r="J94" i="39"/>
  <c r="J95" i="39"/>
  <c r="J96" i="39"/>
  <c r="J97" i="39"/>
  <c r="J98" i="39"/>
  <c r="J99" i="39"/>
  <c r="J100" i="39"/>
  <c r="J101" i="39"/>
  <c r="J102" i="39"/>
  <c r="J103" i="39"/>
  <c r="J104" i="39"/>
  <c r="J105" i="39"/>
  <c r="J106" i="39"/>
  <c r="J107" i="39"/>
  <c r="J108" i="39"/>
  <c r="J109" i="39"/>
  <c r="J110" i="39"/>
  <c r="J111" i="39"/>
  <c r="J112" i="39"/>
  <c r="J113" i="39"/>
  <c r="J114" i="39"/>
  <c r="J115" i="39"/>
  <c r="J116" i="39"/>
  <c r="J117" i="39"/>
  <c r="J118" i="39"/>
  <c r="J119" i="39"/>
  <c r="J120" i="39"/>
  <c r="J121" i="39"/>
  <c r="J122" i="39"/>
  <c r="J123" i="39"/>
  <c r="J124" i="39"/>
  <c r="J125" i="39"/>
  <c r="J126" i="39"/>
  <c r="J127" i="39"/>
  <c r="J128" i="39"/>
  <c r="J129" i="39"/>
  <c r="J130" i="39"/>
  <c r="J131" i="39"/>
  <c r="J132" i="39"/>
  <c r="J133" i="39"/>
  <c r="J134" i="39"/>
  <c r="J135" i="39"/>
  <c r="J136" i="39"/>
  <c r="J137" i="39"/>
  <c r="J138" i="39"/>
  <c r="J139" i="39"/>
  <c r="J140" i="39"/>
  <c r="J141" i="39"/>
  <c r="J142" i="39"/>
  <c r="J143" i="39"/>
  <c r="J144" i="39"/>
  <c r="J145" i="39"/>
  <c r="J146" i="39"/>
  <c r="J147" i="39"/>
  <c r="J148" i="39"/>
  <c r="J149" i="39"/>
  <c r="J150" i="39"/>
  <c r="J151" i="39"/>
  <c r="J152" i="39"/>
  <c r="J153" i="39"/>
  <c r="J154" i="39"/>
  <c r="J155" i="39"/>
  <c r="J156" i="39"/>
  <c r="J157" i="39"/>
  <c r="J158" i="39"/>
  <c r="J159" i="39"/>
  <c r="J160" i="39"/>
  <c r="J161" i="39"/>
  <c r="J162" i="39"/>
  <c r="J163" i="39"/>
  <c r="J164" i="39"/>
  <c r="J165" i="39"/>
  <c r="J166" i="39"/>
  <c r="J167" i="39"/>
  <c r="J168" i="39"/>
  <c r="J169" i="39"/>
  <c r="J170" i="39"/>
  <c r="J171" i="39"/>
  <c r="J172" i="39"/>
  <c r="J173" i="39"/>
  <c r="J174" i="39"/>
  <c r="J175" i="39"/>
  <c r="J176" i="39"/>
  <c r="J177" i="39"/>
  <c r="J178" i="39"/>
  <c r="J179" i="39"/>
  <c r="J180" i="39"/>
  <c r="J181" i="39"/>
  <c r="J182" i="39"/>
  <c r="J183" i="39"/>
  <c r="J184" i="39"/>
  <c r="J185" i="39"/>
  <c r="J186" i="39"/>
  <c r="J187" i="39"/>
  <c r="J188" i="39"/>
  <c r="J189" i="39"/>
  <c r="J190" i="39"/>
  <c r="J191" i="39"/>
  <c r="J192" i="39"/>
  <c r="J193" i="39"/>
  <c r="J194" i="39"/>
  <c r="J195" i="39"/>
  <c r="J196" i="39"/>
  <c r="J197" i="39"/>
  <c r="J198" i="39"/>
  <c r="J199" i="39"/>
  <c r="J200" i="39"/>
  <c r="J201" i="39"/>
  <c r="J202" i="39"/>
  <c r="J203" i="39"/>
  <c r="J204" i="39"/>
  <c r="J205" i="39"/>
  <c r="J206" i="39"/>
  <c r="J207" i="39"/>
  <c r="J208" i="39"/>
  <c r="J209" i="39"/>
  <c r="J210" i="39"/>
  <c r="J211" i="39"/>
  <c r="J212" i="39"/>
  <c r="J213" i="39"/>
  <c r="J214" i="39"/>
  <c r="J215" i="39"/>
  <c r="J216" i="39"/>
  <c r="J217" i="39"/>
  <c r="J218" i="39"/>
  <c r="J219" i="39"/>
  <c r="J220" i="39"/>
  <c r="J221" i="39"/>
  <c r="J222" i="39"/>
  <c r="J223" i="39"/>
  <c r="J224" i="39"/>
  <c r="J225" i="39"/>
  <c r="J226" i="39"/>
  <c r="J227" i="39"/>
  <c r="J228" i="39"/>
  <c r="J229" i="39"/>
  <c r="J230" i="39"/>
  <c r="J231" i="39"/>
  <c r="J232" i="39"/>
  <c r="J233" i="39"/>
  <c r="J234" i="39"/>
  <c r="J235" i="39"/>
  <c r="J236" i="39"/>
  <c r="J237" i="39"/>
  <c r="J238" i="39"/>
  <c r="J239" i="39"/>
  <c r="J240" i="39"/>
  <c r="J241" i="39"/>
  <c r="J242" i="39"/>
  <c r="J243" i="39"/>
  <c r="J244" i="39"/>
  <c r="J245" i="39"/>
  <c r="J246" i="39"/>
  <c r="J247" i="39"/>
  <c r="J248" i="39"/>
  <c r="J249" i="39"/>
  <c r="J250" i="39"/>
  <c r="J251" i="39"/>
  <c r="J252" i="39"/>
  <c r="J253" i="39"/>
  <c r="J254" i="39"/>
  <c r="J255" i="39"/>
  <c r="J256" i="39"/>
  <c r="J257" i="39"/>
  <c r="J258" i="39"/>
  <c r="J259" i="39"/>
  <c r="J260" i="39"/>
  <c r="J261" i="39"/>
  <c r="J262" i="39"/>
  <c r="J263" i="39"/>
  <c r="J264" i="39"/>
  <c r="J265" i="39"/>
  <c r="J266" i="39"/>
  <c r="J267" i="39"/>
  <c r="J268" i="39"/>
  <c r="J269" i="39"/>
  <c r="J270" i="39"/>
  <c r="J271" i="39"/>
  <c r="J272" i="39"/>
  <c r="J273" i="39"/>
  <c r="J274" i="39"/>
  <c r="J275" i="39"/>
  <c r="J276" i="39"/>
  <c r="J277" i="39"/>
  <c r="J278" i="39"/>
  <c r="J279" i="39"/>
  <c r="J280" i="39"/>
  <c r="J281" i="39"/>
  <c r="J282" i="39"/>
  <c r="J283" i="39"/>
  <c r="J284" i="39"/>
  <c r="J285" i="39"/>
  <c r="J286" i="39"/>
  <c r="J287" i="39"/>
  <c r="J288" i="39"/>
  <c r="J289" i="39"/>
  <c r="J290" i="39"/>
  <c r="J291" i="39"/>
  <c r="J292" i="39"/>
  <c r="J293" i="39"/>
  <c r="J294" i="39"/>
  <c r="J295" i="39"/>
  <c r="J296" i="39"/>
  <c r="J297" i="39"/>
  <c r="J298" i="39"/>
  <c r="J299" i="39"/>
  <c r="J300" i="39"/>
  <c r="J301" i="39"/>
  <c r="J302" i="39"/>
  <c r="J303" i="39"/>
  <c r="J304" i="39"/>
  <c r="J305" i="39"/>
  <c r="J306" i="39"/>
  <c r="J307" i="39"/>
  <c r="J308" i="39"/>
  <c r="J309" i="39"/>
  <c r="J310" i="39"/>
  <c r="J311" i="39"/>
  <c r="J312" i="39"/>
  <c r="J313" i="39"/>
  <c r="J314" i="39"/>
  <c r="J315" i="39"/>
  <c r="J316" i="39"/>
  <c r="J317" i="39"/>
  <c r="J318" i="39"/>
  <c r="J319" i="39"/>
  <c r="J320" i="39"/>
  <c r="J321" i="39"/>
  <c r="J322" i="39"/>
  <c r="J323" i="39"/>
  <c r="J324" i="39"/>
  <c r="J325" i="39"/>
  <c r="J326" i="39"/>
  <c r="J327" i="39"/>
  <c r="J328" i="39"/>
  <c r="J329" i="39"/>
  <c r="J330" i="39"/>
  <c r="J331" i="39"/>
  <c r="J332" i="39"/>
  <c r="J333" i="39"/>
  <c r="J334" i="39"/>
  <c r="J335" i="39"/>
  <c r="J336" i="39"/>
  <c r="J337" i="39"/>
  <c r="J338" i="39"/>
  <c r="J339" i="39"/>
  <c r="J340" i="39"/>
  <c r="J341" i="39"/>
  <c r="J342" i="39"/>
  <c r="J343" i="39"/>
  <c r="J344" i="39"/>
  <c r="J345" i="39"/>
  <c r="J346" i="39"/>
  <c r="J347" i="39"/>
  <c r="J348" i="39"/>
  <c r="J349" i="39"/>
  <c r="J350" i="39"/>
  <c r="J351" i="39"/>
  <c r="J352" i="39"/>
  <c r="J353" i="39"/>
  <c r="J354" i="39"/>
  <c r="J355" i="39"/>
  <c r="J356" i="39"/>
  <c r="J357" i="39"/>
  <c r="J358" i="39"/>
  <c r="J359" i="39"/>
  <c r="J360" i="39"/>
  <c r="J361" i="39"/>
  <c r="J362" i="39"/>
  <c r="J363" i="39"/>
  <c r="J364" i="39"/>
  <c r="J365" i="39"/>
  <c r="J366" i="39"/>
  <c r="J367" i="39"/>
  <c r="J368" i="39"/>
  <c r="J369" i="39"/>
  <c r="J370" i="39"/>
  <c r="J371" i="39"/>
  <c r="J372" i="39"/>
  <c r="J373" i="39"/>
  <c r="J374" i="39"/>
  <c r="J375" i="39"/>
  <c r="J376" i="39"/>
  <c r="J377" i="39"/>
  <c r="J378" i="39"/>
  <c r="J379" i="39"/>
  <c r="J380" i="39"/>
  <c r="J381" i="39"/>
  <c r="J382" i="39"/>
  <c r="J383" i="39"/>
  <c r="J384" i="39"/>
  <c r="J385" i="39"/>
  <c r="J386" i="39"/>
  <c r="J387" i="39"/>
  <c r="J388" i="39"/>
  <c r="J389" i="39"/>
  <c r="J390" i="39"/>
  <c r="J391" i="39"/>
  <c r="J392" i="39"/>
  <c r="J393" i="39"/>
  <c r="J394" i="39"/>
  <c r="J395" i="39"/>
  <c r="J396" i="39"/>
  <c r="J397" i="39"/>
  <c r="J398" i="39"/>
  <c r="J399" i="39"/>
  <c r="J400" i="39"/>
  <c r="J401" i="39"/>
  <c r="J402" i="39"/>
  <c r="J403" i="39"/>
  <c r="J404" i="39"/>
  <c r="J405" i="39"/>
  <c r="J406" i="39"/>
  <c r="J407" i="39"/>
  <c r="J408" i="39"/>
  <c r="J409" i="39"/>
  <c r="J410" i="39"/>
  <c r="J411" i="39"/>
  <c r="J412" i="39"/>
  <c r="J413" i="39"/>
  <c r="J414" i="39"/>
  <c r="J415" i="39"/>
  <c r="J416" i="39"/>
  <c r="J417" i="39"/>
  <c r="J418" i="39"/>
  <c r="J419" i="39"/>
  <c r="J420" i="39"/>
  <c r="J421" i="39"/>
  <c r="J422" i="39"/>
  <c r="J423" i="39"/>
  <c r="J424" i="39"/>
  <c r="J425" i="39"/>
  <c r="J426" i="39"/>
  <c r="J427" i="39"/>
  <c r="J428" i="39"/>
  <c r="J429" i="39"/>
  <c r="J430" i="39"/>
  <c r="J431" i="39"/>
  <c r="J432" i="39"/>
  <c r="J433" i="39"/>
  <c r="J434" i="39"/>
  <c r="J435" i="39"/>
  <c r="J436" i="39"/>
  <c r="J437" i="39"/>
  <c r="J438" i="39"/>
  <c r="J439" i="39"/>
  <c r="J440" i="39"/>
  <c r="J441" i="39"/>
  <c r="J442" i="39"/>
  <c r="J443" i="39"/>
  <c r="J444" i="39"/>
  <c r="J445" i="39"/>
  <c r="J446" i="39"/>
  <c r="J447" i="39"/>
  <c r="J448" i="39"/>
  <c r="J449" i="39"/>
  <c r="J450" i="39"/>
  <c r="J451" i="39"/>
  <c r="J452" i="39"/>
  <c r="J453" i="39"/>
  <c r="J454" i="39"/>
  <c r="J455" i="39"/>
  <c r="J456" i="39"/>
  <c r="J457" i="39"/>
  <c r="J458" i="39"/>
  <c r="J459" i="39"/>
  <c r="J460" i="39"/>
  <c r="J461" i="39"/>
  <c r="J462" i="39"/>
  <c r="J463" i="39"/>
  <c r="J464" i="39"/>
  <c r="J465" i="39"/>
  <c r="J466" i="39"/>
  <c r="J467" i="39"/>
  <c r="J468" i="39"/>
  <c r="J469" i="39"/>
  <c r="J470" i="39"/>
  <c r="J471" i="39"/>
  <c r="J472" i="39"/>
  <c r="J473" i="39"/>
  <c r="J474" i="39"/>
  <c r="J475" i="39"/>
  <c r="J476" i="39"/>
  <c r="J477" i="39"/>
  <c r="J478" i="39"/>
  <c r="J479" i="39"/>
  <c r="J480" i="39"/>
  <c r="J481" i="39"/>
  <c r="J482" i="39"/>
  <c r="J483" i="39"/>
  <c r="J484" i="39"/>
  <c r="J485" i="39"/>
  <c r="J486" i="39"/>
  <c r="J487" i="39"/>
  <c r="J488" i="39"/>
  <c r="J489" i="39"/>
  <c r="J490" i="39"/>
  <c r="J491" i="39"/>
  <c r="J492" i="39"/>
  <c r="J493" i="39"/>
  <c r="J494" i="39"/>
  <c r="J495" i="39"/>
  <c r="J496" i="39"/>
  <c r="J497" i="39"/>
  <c r="J498" i="39"/>
  <c r="J499" i="39"/>
  <c r="J500" i="39"/>
  <c r="J501" i="39"/>
  <c r="J502" i="39"/>
  <c r="J503" i="39"/>
  <c r="J504" i="39"/>
  <c r="J505" i="39"/>
  <c r="J506" i="39"/>
  <c r="J507" i="39"/>
  <c r="J508" i="39"/>
  <c r="J509" i="39"/>
  <c r="J510" i="39"/>
  <c r="J511" i="39"/>
  <c r="J512" i="39"/>
  <c r="J513" i="39"/>
  <c r="J514" i="39"/>
  <c r="J515" i="39"/>
  <c r="J516" i="39"/>
  <c r="J517" i="39"/>
  <c r="J518" i="39"/>
  <c r="J519" i="39"/>
  <c r="J520" i="39"/>
  <c r="J521" i="39"/>
  <c r="J522" i="39"/>
  <c r="J523" i="39"/>
  <c r="J524" i="39"/>
  <c r="J525" i="39"/>
  <c r="J526" i="39"/>
  <c r="J527" i="39"/>
  <c r="J528" i="39"/>
  <c r="J529" i="39"/>
  <c r="J530" i="39"/>
  <c r="J531" i="39"/>
  <c r="J532" i="39"/>
  <c r="J533" i="39"/>
  <c r="J534" i="39"/>
  <c r="J535" i="39"/>
  <c r="J536" i="39"/>
  <c r="J537" i="39"/>
  <c r="J538" i="39"/>
  <c r="J539" i="39"/>
  <c r="J540" i="39"/>
  <c r="J541" i="39"/>
  <c r="J542" i="39"/>
  <c r="J543" i="39"/>
  <c r="J544" i="39"/>
  <c r="J545" i="39"/>
  <c r="J546" i="39"/>
  <c r="J547" i="39"/>
  <c r="J548" i="39"/>
  <c r="J549" i="39"/>
  <c r="J550" i="39"/>
  <c r="J551" i="39"/>
  <c r="J552" i="39"/>
  <c r="J553" i="39"/>
  <c r="J554" i="39"/>
  <c r="J555" i="39"/>
  <c r="J556" i="39"/>
  <c r="J557" i="39"/>
  <c r="J558" i="39"/>
  <c r="J559" i="39"/>
  <c r="J560" i="39"/>
  <c r="J561" i="39"/>
  <c r="J562" i="39"/>
  <c r="J563" i="39"/>
  <c r="J564" i="39"/>
  <c r="J565" i="39"/>
  <c r="J566" i="39"/>
  <c r="J567" i="39"/>
  <c r="J568" i="39"/>
  <c r="J569" i="39"/>
  <c r="J570" i="39"/>
  <c r="J571" i="39"/>
  <c r="J572" i="39"/>
  <c r="J573" i="39"/>
  <c r="J574" i="39"/>
  <c r="J575" i="39"/>
  <c r="J576" i="39"/>
  <c r="J577" i="39"/>
  <c r="J578" i="39"/>
  <c r="J579" i="39"/>
  <c r="J580" i="39"/>
  <c r="J581" i="39"/>
  <c r="J582" i="39"/>
  <c r="J583" i="39"/>
  <c r="J584" i="39"/>
  <c r="J585" i="39"/>
  <c r="J586" i="39"/>
  <c r="J587" i="39"/>
  <c r="J588" i="39"/>
  <c r="J589" i="39"/>
  <c r="J590" i="39"/>
  <c r="J591" i="39"/>
  <c r="J592" i="39"/>
  <c r="J593" i="39"/>
  <c r="J594" i="39"/>
  <c r="J595" i="39"/>
  <c r="J596" i="39"/>
  <c r="J597" i="39"/>
  <c r="J598" i="39"/>
  <c r="J599" i="39"/>
  <c r="J600" i="39"/>
  <c r="J601" i="39"/>
  <c r="J602" i="39"/>
  <c r="J603" i="39"/>
  <c r="J604" i="39"/>
  <c r="J605" i="39"/>
  <c r="J606" i="39"/>
  <c r="J607" i="39"/>
  <c r="J608" i="39"/>
  <c r="J609" i="39"/>
  <c r="J610" i="39"/>
  <c r="J611" i="39"/>
  <c r="J612" i="39"/>
  <c r="J613" i="39"/>
  <c r="J614" i="39"/>
  <c r="J615" i="39"/>
  <c r="J616" i="39"/>
  <c r="J617" i="39"/>
  <c r="J618" i="39"/>
  <c r="J619" i="39"/>
  <c r="J620" i="39"/>
  <c r="J621" i="39"/>
  <c r="J622" i="39"/>
  <c r="J623" i="39"/>
  <c r="J624" i="39"/>
  <c r="J625" i="39"/>
  <c r="J626" i="39"/>
  <c r="J627" i="39"/>
  <c r="J628" i="39"/>
  <c r="J629" i="39"/>
  <c r="J630" i="39"/>
  <c r="J631" i="39"/>
  <c r="J632" i="39"/>
  <c r="J633" i="39"/>
  <c r="J634" i="39"/>
  <c r="J635" i="39"/>
  <c r="J636" i="39"/>
  <c r="J637" i="39"/>
  <c r="J638" i="39"/>
  <c r="J639" i="39"/>
  <c r="J640" i="39"/>
  <c r="J641" i="39"/>
  <c r="J642" i="39"/>
  <c r="J643" i="39"/>
  <c r="J644" i="39"/>
  <c r="J645" i="39"/>
  <c r="J646" i="39"/>
  <c r="J647" i="39"/>
  <c r="J648" i="39"/>
  <c r="J649" i="39"/>
  <c r="J650" i="39"/>
  <c r="J651" i="39"/>
  <c r="J652" i="39"/>
  <c r="J653" i="39"/>
  <c r="J654" i="39"/>
  <c r="J655" i="39"/>
  <c r="J656" i="39"/>
  <c r="J657" i="39"/>
  <c r="J658" i="39"/>
  <c r="J659" i="39"/>
  <c r="J660" i="39"/>
  <c r="J661" i="39"/>
  <c r="J662" i="39"/>
  <c r="J663" i="39"/>
  <c r="J664" i="39"/>
  <c r="J665" i="39"/>
  <c r="J666" i="39"/>
  <c r="J667" i="39"/>
  <c r="J668" i="39"/>
  <c r="J669" i="39"/>
  <c r="J670" i="39"/>
  <c r="J671" i="39"/>
  <c r="J672" i="39"/>
  <c r="J673" i="39"/>
  <c r="J674" i="39"/>
  <c r="J675" i="39"/>
  <c r="J676" i="39"/>
  <c r="J677" i="39"/>
  <c r="J678" i="39"/>
  <c r="J679" i="39"/>
  <c r="J680" i="39"/>
  <c r="J681" i="39"/>
  <c r="J682" i="39"/>
  <c r="J683" i="39"/>
  <c r="J684" i="39"/>
  <c r="J685" i="39"/>
  <c r="J686" i="39"/>
  <c r="J687" i="39"/>
  <c r="J688" i="39"/>
  <c r="J689" i="39"/>
  <c r="J690" i="39"/>
  <c r="J691" i="39"/>
  <c r="J692" i="39"/>
  <c r="J693" i="39"/>
  <c r="J694" i="39"/>
  <c r="J695" i="39"/>
  <c r="J696" i="39"/>
  <c r="J697" i="39"/>
  <c r="J698" i="39"/>
  <c r="J699" i="39"/>
  <c r="J700" i="39"/>
  <c r="J701" i="39"/>
  <c r="J702" i="39"/>
  <c r="J703" i="39"/>
  <c r="J704" i="39"/>
  <c r="J705" i="39"/>
  <c r="J706" i="39"/>
  <c r="J707" i="39"/>
  <c r="J708" i="39"/>
  <c r="J709" i="39"/>
  <c r="J710" i="39"/>
  <c r="J711" i="39"/>
  <c r="J712" i="39"/>
  <c r="J713" i="39"/>
  <c r="J714" i="39"/>
  <c r="J715" i="39"/>
  <c r="J716" i="39"/>
  <c r="J717" i="39"/>
  <c r="J718" i="39"/>
  <c r="J719" i="39"/>
  <c r="J720" i="39"/>
  <c r="J721" i="39"/>
  <c r="J722" i="39"/>
  <c r="J723" i="39"/>
  <c r="J724" i="39"/>
  <c r="J725" i="39"/>
  <c r="J726" i="39"/>
  <c r="J727" i="39"/>
  <c r="J728" i="39"/>
  <c r="J729" i="39"/>
  <c r="J730" i="39"/>
  <c r="J731" i="39"/>
  <c r="J732" i="39"/>
  <c r="J733" i="39"/>
  <c r="J734" i="39"/>
  <c r="J735" i="39"/>
  <c r="J736" i="39"/>
  <c r="J737" i="39"/>
  <c r="J738" i="39"/>
  <c r="J739" i="39"/>
  <c r="J740" i="39"/>
  <c r="J741" i="39"/>
  <c r="J742" i="39"/>
  <c r="J2" i="39"/>
  <c r="J3" i="36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J113" i="36"/>
  <c r="J114" i="36"/>
  <c r="J115" i="36"/>
  <c r="J116" i="36"/>
  <c r="J117" i="36"/>
  <c r="J118" i="36"/>
  <c r="J119" i="36"/>
  <c r="J120" i="36"/>
  <c r="J121" i="36"/>
  <c r="J122" i="36"/>
  <c r="J123" i="36"/>
  <c r="J124" i="36"/>
  <c r="J125" i="36"/>
  <c r="J126" i="36"/>
  <c r="J127" i="36"/>
  <c r="J128" i="36"/>
  <c r="J129" i="36"/>
  <c r="J130" i="36"/>
  <c r="J131" i="36"/>
  <c r="J132" i="36"/>
  <c r="J133" i="36"/>
  <c r="J134" i="36"/>
  <c r="J135" i="36"/>
  <c r="J136" i="36"/>
  <c r="J137" i="36"/>
  <c r="J138" i="36"/>
  <c r="J139" i="36"/>
  <c r="J140" i="36"/>
  <c r="J141" i="36"/>
  <c r="J142" i="36"/>
  <c r="J143" i="36"/>
  <c r="J144" i="36"/>
  <c r="J145" i="36"/>
  <c r="J146" i="36"/>
  <c r="J147" i="36"/>
  <c r="J148" i="36"/>
  <c r="J149" i="36"/>
  <c r="J150" i="36"/>
  <c r="J151" i="36"/>
  <c r="J152" i="36"/>
  <c r="J153" i="36"/>
  <c r="J154" i="36"/>
  <c r="J155" i="36"/>
  <c r="J156" i="36"/>
  <c r="J157" i="36"/>
  <c r="J158" i="36"/>
  <c r="J159" i="36"/>
  <c r="J160" i="36"/>
  <c r="J161" i="36"/>
  <c r="J162" i="36"/>
  <c r="J163" i="36"/>
  <c r="J164" i="36"/>
  <c r="J165" i="36"/>
  <c r="J166" i="36"/>
  <c r="J167" i="36"/>
  <c r="J168" i="36"/>
  <c r="J169" i="36"/>
  <c r="J170" i="36"/>
  <c r="J171" i="36"/>
  <c r="J172" i="36"/>
  <c r="J173" i="36"/>
  <c r="J174" i="36"/>
  <c r="J175" i="36"/>
  <c r="J176" i="36"/>
  <c r="J177" i="36"/>
  <c r="J178" i="36"/>
  <c r="J179" i="36"/>
  <c r="J180" i="36"/>
  <c r="J181" i="36"/>
  <c r="J182" i="36"/>
  <c r="J183" i="36"/>
  <c r="J184" i="36"/>
  <c r="J185" i="36"/>
  <c r="J186" i="36"/>
  <c r="J187" i="36"/>
  <c r="J188" i="36"/>
  <c r="J189" i="36"/>
  <c r="J190" i="36"/>
  <c r="J191" i="36"/>
  <c r="J192" i="36"/>
  <c r="J193" i="36"/>
  <c r="J194" i="36"/>
  <c r="J195" i="36"/>
  <c r="J196" i="36"/>
  <c r="J197" i="36"/>
  <c r="J198" i="36"/>
  <c r="J199" i="36"/>
  <c r="J200" i="36"/>
  <c r="J201" i="36"/>
  <c r="J202" i="36"/>
  <c r="J203" i="36"/>
  <c r="J204" i="36"/>
  <c r="J205" i="36"/>
  <c r="J206" i="36"/>
  <c r="J207" i="36"/>
  <c r="J208" i="36"/>
  <c r="J209" i="36"/>
  <c r="J210" i="36"/>
  <c r="J211" i="36"/>
  <c r="J212" i="36"/>
  <c r="J213" i="36"/>
  <c r="J214" i="36"/>
  <c r="J215" i="36"/>
  <c r="J216" i="36"/>
  <c r="J217" i="36"/>
  <c r="J218" i="36"/>
  <c r="J219" i="36"/>
  <c r="J220" i="36"/>
  <c r="J221" i="36"/>
  <c r="J222" i="36"/>
  <c r="J223" i="36"/>
  <c r="J224" i="36"/>
  <c r="J225" i="36"/>
  <c r="J226" i="36"/>
  <c r="J227" i="36"/>
  <c r="J228" i="36"/>
  <c r="J229" i="36"/>
  <c r="J230" i="36"/>
  <c r="J231" i="36"/>
  <c r="J232" i="36"/>
  <c r="J233" i="36"/>
  <c r="J234" i="36"/>
  <c r="J235" i="36"/>
  <c r="J236" i="36"/>
  <c r="J237" i="36"/>
  <c r="J238" i="36"/>
  <c r="J239" i="36"/>
  <c r="J240" i="36"/>
  <c r="J241" i="36"/>
  <c r="J242" i="36"/>
  <c r="J243" i="36"/>
  <c r="J244" i="36"/>
  <c r="J245" i="36"/>
  <c r="J246" i="36"/>
  <c r="J247" i="36"/>
  <c r="J248" i="36"/>
  <c r="J249" i="36"/>
  <c r="J250" i="36"/>
  <c r="J251" i="36"/>
  <c r="J252" i="36"/>
  <c r="J253" i="36"/>
  <c r="J254" i="36"/>
  <c r="J255" i="36"/>
  <c r="J256" i="36"/>
  <c r="J257" i="36"/>
  <c r="J258" i="36"/>
  <c r="J259" i="36"/>
  <c r="J260" i="36"/>
  <c r="J261" i="36"/>
  <c r="J262" i="36"/>
  <c r="J263" i="36"/>
  <c r="J264" i="36"/>
  <c r="J265" i="36"/>
  <c r="J266" i="36"/>
  <c r="J267" i="36"/>
  <c r="J268" i="36"/>
  <c r="J269" i="36"/>
  <c r="J270" i="36"/>
  <c r="J271" i="36"/>
  <c r="J272" i="36"/>
  <c r="J273" i="36"/>
  <c r="J274" i="36"/>
  <c r="J275" i="36"/>
  <c r="J276" i="36"/>
  <c r="J277" i="36"/>
  <c r="J278" i="36"/>
  <c r="J279" i="36"/>
  <c r="J280" i="36"/>
  <c r="J281" i="36"/>
  <c r="J282" i="36"/>
  <c r="J283" i="36"/>
  <c r="J284" i="36"/>
  <c r="J285" i="36"/>
  <c r="J286" i="36"/>
  <c r="J287" i="36"/>
  <c r="J288" i="36"/>
  <c r="J289" i="36"/>
  <c r="J290" i="36"/>
  <c r="J291" i="36"/>
  <c r="J292" i="36"/>
  <c r="J293" i="36"/>
  <c r="J294" i="36"/>
  <c r="J295" i="36"/>
  <c r="J296" i="36"/>
  <c r="J297" i="36"/>
  <c r="J298" i="36"/>
  <c r="J299" i="36"/>
  <c r="J300" i="36"/>
  <c r="J301" i="36"/>
  <c r="J302" i="36"/>
  <c r="J303" i="36"/>
  <c r="J304" i="36"/>
  <c r="J305" i="36"/>
  <c r="J306" i="36"/>
  <c r="J307" i="36"/>
  <c r="J308" i="36"/>
  <c r="J309" i="36"/>
  <c r="J310" i="36"/>
  <c r="J311" i="36"/>
  <c r="J312" i="36"/>
  <c r="J313" i="36"/>
  <c r="J314" i="36"/>
  <c r="J315" i="36"/>
  <c r="J316" i="36"/>
  <c r="J317" i="36"/>
  <c r="J318" i="36"/>
  <c r="J319" i="36"/>
  <c r="J320" i="36"/>
  <c r="J321" i="36"/>
  <c r="J322" i="36"/>
  <c r="J323" i="36"/>
  <c r="J324" i="36"/>
  <c r="J325" i="36"/>
  <c r="J326" i="36"/>
  <c r="J327" i="36"/>
  <c r="J328" i="36"/>
  <c r="J329" i="36"/>
  <c r="J330" i="36"/>
  <c r="J331" i="36"/>
  <c r="J332" i="36"/>
  <c r="J333" i="36"/>
  <c r="J334" i="36"/>
  <c r="J335" i="36"/>
  <c r="J336" i="36"/>
  <c r="J337" i="36"/>
  <c r="J338" i="36"/>
  <c r="J339" i="36"/>
  <c r="J340" i="36"/>
  <c r="J341" i="36"/>
  <c r="J342" i="36"/>
  <c r="J343" i="36"/>
  <c r="J344" i="36"/>
  <c r="J345" i="36"/>
  <c r="J346" i="36"/>
  <c r="J347" i="36"/>
  <c r="J348" i="36"/>
  <c r="J349" i="36"/>
  <c r="J350" i="36"/>
  <c r="J351" i="36"/>
  <c r="J352" i="36"/>
  <c r="J353" i="36"/>
  <c r="J354" i="36"/>
  <c r="J355" i="36"/>
  <c r="J356" i="36"/>
  <c r="J357" i="36"/>
  <c r="J358" i="36"/>
  <c r="J359" i="36"/>
  <c r="J360" i="36"/>
  <c r="J361" i="36"/>
  <c r="J362" i="36"/>
  <c r="J363" i="36"/>
  <c r="J364" i="36"/>
  <c r="J365" i="36"/>
  <c r="J366" i="36"/>
  <c r="J367" i="36"/>
  <c r="J368" i="36"/>
  <c r="J369" i="36"/>
  <c r="J370" i="36"/>
  <c r="J371" i="36"/>
  <c r="J372" i="36"/>
  <c r="J373" i="36"/>
  <c r="J374" i="36"/>
  <c r="J375" i="36"/>
  <c r="J376" i="36"/>
  <c r="J377" i="36"/>
  <c r="J378" i="36"/>
  <c r="J379" i="36"/>
  <c r="J380" i="36"/>
  <c r="J381" i="36"/>
  <c r="J382" i="36"/>
  <c r="J383" i="36"/>
  <c r="J384" i="36"/>
  <c r="J385" i="36"/>
  <c r="J386" i="36"/>
  <c r="J387" i="36"/>
  <c r="J388" i="36"/>
  <c r="J389" i="36"/>
  <c r="J390" i="36"/>
  <c r="J391" i="36"/>
  <c r="J392" i="36"/>
  <c r="J393" i="36"/>
  <c r="J394" i="36"/>
  <c r="J395" i="36"/>
  <c r="J396" i="36"/>
  <c r="J397" i="36"/>
  <c r="J398" i="36"/>
  <c r="J399" i="36"/>
  <c r="J400" i="36"/>
  <c r="J401" i="36"/>
  <c r="J402" i="36"/>
  <c r="J403" i="36"/>
  <c r="J404" i="36"/>
  <c r="J405" i="36"/>
  <c r="J406" i="36"/>
  <c r="J407" i="36"/>
  <c r="J408" i="36"/>
  <c r="J409" i="36"/>
  <c r="J410" i="36"/>
  <c r="J411" i="36"/>
  <c r="J412" i="36"/>
  <c r="J413" i="36"/>
  <c r="J414" i="36"/>
  <c r="J415" i="36"/>
  <c r="J416" i="36"/>
  <c r="J417" i="36"/>
  <c r="J418" i="36"/>
  <c r="J419" i="36"/>
  <c r="J420" i="36"/>
  <c r="J421" i="36"/>
  <c r="J422" i="36"/>
  <c r="J423" i="36"/>
  <c r="J424" i="36"/>
  <c r="J425" i="36"/>
  <c r="J426" i="36"/>
  <c r="J427" i="36"/>
  <c r="J428" i="36"/>
  <c r="J429" i="36"/>
  <c r="J430" i="36"/>
  <c r="J431" i="36"/>
  <c r="J432" i="36"/>
  <c r="J433" i="36"/>
  <c r="J434" i="36"/>
  <c r="J435" i="36"/>
  <c r="J436" i="36"/>
  <c r="J437" i="36"/>
  <c r="J438" i="36"/>
  <c r="J439" i="36"/>
  <c r="J440" i="36"/>
  <c r="J441" i="36"/>
  <c r="J442" i="36"/>
  <c r="J443" i="36"/>
  <c r="J444" i="36"/>
  <c r="J445" i="36"/>
  <c r="J446" i="36"/>
  <c r="J447" i="36"/>
  <c r="J448" i="36"/>
  <c r="J449" i="36"/>
  <c r="J450" i="36"/>
  <c r="J451" i="36"/>
  <c r="J452" i="36"/>
  <c r="J453" i="36"/>
  <c r="J454" i="36"/>
  <c r="J455" i="36"/>
  <c r="J456" i="36"/>
  <c r="J457" i="36"/>
  <c r="J458" i="36"/>
  <c r="J459" i="36"/>
  <c r="J460" i="36"/>
  <c r="J461" i="36"/>
  <c r="J462" i="36"/>
  <c r="J463" i="36"/>
  <c r="J464" i="36"/>
  <c r="J465" i="36"/>
  <c r="J466" i="36"/>
  <c r="J467" i="36"/>
  <c r="J468" i="36"/>
  <c r="J469" i="36"/>
  <c r="J470" i="36"/>
  <c r="J471" i="36"/>
  <c r="J472" i="36"/>
  <c r="J473" i="36"/>
  <c r="J474" i="36"/>
  <c r="J475" i="36"/>
  <c r="J476" i="36"/>
  <c r="J477" i="36"/>
  <c r="J478" i="36"/>
  <c r="J479" i="36"/>
  <c r="J480" i="36"/>
  <c r="J481" i="36"/>
  <c r="J482" i="36"/>
  <c r="J483" i="36"/>
  <c r="J484" i="36"/>
  <c r="J485" i="36"/>
  <c r="J486" i="36"/>
  <c r="J487" i="36"/>
  <c r="J488" i="36"/>
  <c r="J489" i="36"/>
  <c r="J490" i="36"/>
  <c r="J491" i="36"/>
  <c r="J492" i="36"/>
  <c r="J493" i="36"/>
  <c r="J494" i="36"/>
  <c r="J495" i="36"/>
  <c r="J496" i="36"/>
  <c r="J497" i="36"/>
  <c r="J498" i="36"/>
  <c r="J499" i="36"/>
  <c r="J500" i="36"/>
  <c r="J501" i="36"/>
  <c r="J502" i="36"/>
  <c r="J503" i="36"/>
  <c r="J504" i="36"/>
  <c r="J505" i="36"/>
  <c r="J506" i="36"/>
  <c r="J507" i="36"/>
  <c r="J508" i="36"/>
  <c r="J509" i="36"/>
  <c r="J510" i="36"/>
  <c r="J511" i="36"/>
  <c r="J512" i="36"/>
  <c r="J513" i="36"/>
  <c r="J514" i="36"/>
  <c r="J515" i="36"/>
  <c r="J516" i="36"/>
  <c r="J517" i="36"/>
  <c r="J518" i="36"/>
  <c r="J519" i="36"/>
  <c r="J520" i="36"/>
  <c r="J521" i="36"/>
  <c r="J522" i="36"/>
  <c r="J523" i="36"/>
  <c r="J524" i="36"/>
  <c r="J525" i="36"/>
  <c r="J526" i="36"/>
  <c r="J527" i="36"/>
  <c r="J528" i="36"/>
  <c r="J529" i="36"/>
  <c r="J530" i="36"/>
  <c r="J531" i="36"/>
  <c r="J532" i="36"/>
  <c r="J533" i="36"/>
  <c r="J534" i="36"/>
  <c r="J535" i="36"/>
  <c r="J536" i="36"/>
  <c r="J537" i="36"/>
  <c r="J538" i="36"/>
  <c r="J539" i="36"/>
  <c r="J540" i="36"/>
  <c r="J541" i="36"/>
  <c r="J542" i="36"/>
  <c r="J543" i="36"/>
  <c r="J544" i="36"/>
  <c r="J545" i="36"/>
  <c r="J546" i="36"/>
  <c r="J547" i="36"/>
  <c r="J548" i="36"/>
  <c r="J549" i="36"/>
  <c r="J550" i="36"/>
  <c r="J551" i="36"/>
  <c r="J552" i="36"/>
  <c r="J553" i="36"/>
  <c r="J554" i="36"/>
  <c r="J555" i="36"/>
  <c r="J556" i="36"/>
  <c r="J557" i="36"/>
  <c r="J558" i="36"/>
  <c r="J559" i="36"/>
  <c r="J560" i="36"/>
  <c r="J561" i="36"/>
  <c r="J562" i="36"/>
  <c r="J563" i="36"/>
  <c r="J564" i="36"/>
  <c r="J565" i="36"/>
  <c r="J566" i="36"/>
  <c r="J567" i="36"/>
  <c r="J568" i="36"/>
  <c r="J569" i="36"/>
  <c r="J570" i="36"/>
  <c r="J571" i="36"/>
  <c r="J572" i="36"/>
  <c r="J573" i="36"/>
  <c r="J574" i="36"/>
  <c r="J575" i="36"/>
  <c r="J576" i="36"/>
  <c r="J577" i="36"/>
  <c r="J578" i="36"/>
  <c r="J579" i="36"/>
  <c r="J580" i="36"/>
  <c r="J581" i="36"/>
  <c r="J582" i="36"/>
  <c r="J583" i="36"/>
  <c r="J584" i="36"/>
  <c r="J585" i="36"/>
  <c r="J586" i="36"/>
  <c r="J587" i="36"/>
  <c r="J588" i="36"/>
  <c r="J589" i="36"/>
  <c r="J590" i="36"/>
  <c r="J591" i="36"/>
  <c r="J592" i="36"/>
  <c r="J593" i="36"/>
  <c r="J594" i="36"/>
  <c r="J595" i="36"/>
  <c r="J596" i="36"/>
  <c r="J597" i="36"/>
  <c r="J598" i="36"/>
  <c r="J599" i="36"/>
  <c r="J600" i="36"/>
  <c r="J601" i="36"/>
  <c r="J602" i="36"/>
  <c r="J603" i="36"/>
  <c r="J604" i="36"/>
  <c r="J605" i="36"/>
  <c r="J606" i="36"/>
  <c r="J607" i="36"/>
  <c r="J608" i="36"/>
  <c r="J609" i="36"/>
  <c r="J610" i="36"/>
  <c r="J611" i="36"/>
  <c r="J612" i="36"/>
  <c r="J613" i="36"/>
  <c r="J614" i="36"/>
  <c r="J615" i="36"/>
  <c r="J616" i="36"/>
  <c r="J617" i="36"/>
  <c r="J618" i="36"/>
  <c r="J619" i="36"/>
  <c r="J620" i="36"/>
  <c r="J621" i="36"/>
  <c r="J622" i="36"/>
  <c r="J623" i="36"/>
  <c r="J624" i="36"/>
  <c r="J625" i="36"/>
  <c r="J626" i="36"/>
  <c r="J627" i="36"/>
  <c r="J628" i="36"/>
  <c r="J629" i="36"/>
  <c r="J630" i="36"/>
  <c r="J631" i="36"/>
  <c r="J632" i="36"/>
  <c r="J633" i="36"/>
  <c r="J634" i="36"/>
  <c r="J635" i="36"/>
  <c r="J636" i="36"/>
  <c r="J637" i="36"/>
  <c r="J638" i="36"/>
  <c r="J639" i="36"/>
  <c r="J640" i="36"/>
  <c r="J641" i="36"/>
  <c r="J642" i="36"/>
  <c r="J643" i="36"/>
  <c r="J644" i="36"/>
  <c r="J645" i="36"/>
  <c r="J646" i="36"/>
  <c r="J647" i="36"/>
  <c r="J648" i="36"/>
  <c r="J649" i="36"/>
  <c r="J650" i="36"/>
  <c r="J651" i="36"/>
  <c r="J652" i="36"/>
  <c r="J653" i="36"/>
  <c r="J654" i="36"/>
  <c r="J655" i="36"/>
  <c r="J656" i="36"/>
  <c r="J657" i="36"/>
  <c r="J658" i="36"/>
  <c r="J659" i="36"/>
  <c r="J660" i="36"/>
  <c r="J661" i="36"/>
  <c r="J662" i="36"/>
  <c r="J663" i="36"/>
  <c r="J664" i="36"/>
  <c r="J665" i="36"/>
  <c r="J666" i="36"/>
  <c r="J667" i="36"/>
  <c r="J668" i="36"/>
  <c r="J669" i="36"/>
  <c r="J670" i="36"/>
  <c r="J671" i="36"/>
  <c r="J672" i="36"/>
  <c r="J673" i="36"/>
  <c r="J674" i="36"/>
  <c r="J675" i="36"/>
  <c r="J676" i="36"/>
  <c r="J677" i="36"/>
  <c r="J678" i="36"/>
  <c r="J679" i="36"/>
  <c r="J680" i="36"/>
  <c r="J681" i="36"/>
  <c r="J682" i="36"/>
  <c r="J683" i="36"/>
  <c r="J684" i="36"/>
  <c r="J685" i="36"/>
  <c r="J686" i="36"/>
  <c r="J687" i="36"/>
  <c r="J688" i="36"/>
  <c r="J689" i="36"/>
  <c r="J690" i="36"/>
  <c r="J691" i="36"/>
  <c r="J692" i="36"/>
  <c r="J693" i="36"/>
  <c r="J694" i="36"/>
  <c r="J695" i="36"/>
  <c r="J696" i="36"/>
  <c r="J697" i="36"/>
  <c r="J698" i="36"/>
  <c r="J699" i="36"/>
  <c r="J700" i="36"/>
  <c r="J701" i="36"/>
  <c r="J702" i="36"/>
  <c r="J703" i="36"/>
  <c r="J704" i="36"/>
  <c r="J705" i="36"/>
  <c r="J706" i="36"/>
  <c r="J707" i="36"/>
  <c r="J708" i="36"/>
  <c r="J709" i="36"/>
  <c r="J710" i="36"/>
  <c r="J711" i="36"/>
  <c r="J712" i="36"/>
  <c r="J713" i="36"/>
  <c r="J714" i="36"/>
  <c r="J715" i="36"/>
  <c r="J716" i="36"/>
  <c r="J717" i="36"/>
  <c r="J718" i="36"/>
  <c r="J719" i="36"/>
  <c r="J720" i="36"/>
  <c r="J721" i="36"/>
  <c r="J722" i="36"/>
  <c r="J723" i="36"/>
  <c r="J724" i="36"/>
  <c r="J725" i="36"/>
  <c r="J726" i="36"/>
  <c r="J727" i="36"/>
  <c r="J728" i="36"/>
  <c r="J729" i="36"/>
  <c r="J730" i="36"/>
  <c r="J731" i="36"/>
  <c r="J732" i="36"/>
  <c r="J733" i="36"/>
  <c r="J734" i="36"/>
  <c r="J735" i="36"/>
  <c r="J736" i="36"/>
  <c r="J737" i="36"/>
  <c r="J738" i="36"/>
  <c r="J739" i="36"/>
  <c r="J740" i="36"/>
  <c r="J741" i="36"/>
  <c r="J742" i="36"/>
  <c r="J2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148" i="36"/>
  <c r="F149" i="36"/>
  <c r="F150" i="36"/>
  <c r="F151" i="36"/>
  <c r="F152" i="36"/>
  <c r="F153" i="36"/>
  <c r="F154" i="36"/>
  <c r="F155" i="36"/>
  <c r="F156" i="36"/>
  <c r="F157" i="36"/>
  <c r="F158" i="36"/>
  <c r="F159" i="36"/>
  <c r="F160" i="36"/>
  <c r="F161" i="36"/>
  <c r="F162" i="36"/>
  <c r="F163" i="36"/>
  <c r="F164" i="36"/>
  <c r="F165" i="36"/>
  <c r="F166" i="36"/>
  <c r="F167" i="36"/>
  <c r="F168" i="36"/>
  <c r="F169" i="36"/>
  <c r="F170" i="36"/>
  <c r="F171" i="36"/>
  <c r="F172" i="36"/>
  <c r="F173" i="36"/>
  <c r="F174" i="36"/>
  <c r="F175" i="36"/>
  <c r="F176" i="36"/>
  <c r="F177" i="36"/>
  <c r="F178" i="36"/>
  <c r="F179" i="36"/>
  <c r="F180" i="36"/>
  <c r="F181" i="36"/>
  <c r="F182" i="36"/>
  <c r="F183" i="36"/>
  <c r="F184" i="36"/>
  <c r="F185" i="36"/>
  <c r="F186" i="36"/>
  <c r="F187" i="36"/>
  <c r="F188" i="36"/>
  <c r="F189" i="36"/>
  <c r="F190" i="36"/>
  <c r="F191" i="36"/>
  <c r="F192" i="36"/>
  <c r="F193" i="36"/>
  <c r="F194" i="36"/>
  <c r="F195" i="36"/>
  <c r="F196" i="36"/>
  <c r="F197" i="36"/>
  <c r="F198" i="36"/>
  <c r="F199" i="36"/>
  <c r="F200" i="36"/>
  <c r="F201" i="36"/>
  <c r="F202" i="36"/>
  <c r="F203" i="36"/>
  <c r="F204" i="36"/>
  <c r="F205" i="36"/>
  <c r="F206" i="36"/>
  <c r="F207" i="36"/>
  <c r="F208" i="36"/>
  <c r="F209" i="36"/>
  <c r="F210" i="36"/>
  <c r="F211" i="36"/>
  <c r="F212" i="36"/>
  <c r="F213" i="36"/>
  <c r="F214" i="36"/>
  <c r="F215" i="36"/>
  <c r="F216" i="36"/>
  <c r="F217" i="36"/>
  <c r="F218" i="36"/>
  <c r="F219" i="36"/>
  <c r="F220" i="36"/>
  <c r="F221" i="36"/>
  <c r="F222" i="36"/>
  <c r="F223" i="36"/>
  <c r="F224" i="36"/>
  <c r="F225" i="36"/>
  <c r="F226" i="36"/>
  <c r="F227" i="36"/>
  <c r="F228" i="36"/>
  <c r="F229" i="36"/>
  <c r="F230" i="36"/>
  <c r="F231" i="36"/>
  <c r="F232" i="36"/>
  <c r="F233" i="36"/>
  <c r="F234" i="36"/>
  <c r="F235" i="36"/>
  <c r="F236" i="36"/>
  <c r="F237" i="36"/>
  <c r="F238" i="36"/>
  <c r="F239" i="36"/>
  <c r="F240" i="36"/>
  <c r="F241" i="36"/>
  <c r="F242" i="36"/>
  <c r="F243" i="36"/>
  <c r="F244" i="36"/>
  <c r="F245" i="36"/>
  <c r="F246" i="36"/>
  <c r="F247" i="36"/>
  <c r="F248" i="36"/>
  <c r="F249" i="36"/>
  <c r="F250" i="36"/>
  <c r="F251" i="36"/>
  <c r="F252" i="36"/>
  <c r="F253" i="36"/>
  <c r="F254" i="36"/>
  <c r="F255" i="36"/>
  <c r="F256" i="36"/>
  <c r="F257" i="36"/>
  <c r="F258" i="36"/>
  <c r="F259" i="36"/>
  <c r="F260" i="36"/>
  <c r="F261" i="36"/>
  <c r="F262" i="36"/>
  <c r="F263" i="36"/>
  <c r="F264" i="36"/>
  <c r="F265" i="36"/>
  <c r="F266" i="36"/>
  <c r="F267" i="36"/>
  <c r="F268" i="36"/>
  <c r="F269" i="36"/>
  <c r="F270" i="36"/>
  <c r="F271" i="36"/>
  <c r="F272" i="36"/>
  <c r="F273" i="36"/>
  <c r="F274" i="36"/>
  <c r="F275" i="36"/>
  <c r="F276" i="36"/>
  <c r="F277" i="36"/>
  <c r="F278" i="36"/>
  <c r="F279" i="36"/>
  <c r="F280" i="36"/>
  <c r="F281" i="36"/>
  <c r="F282" i="36"/>
  <c r="F283" i="36"/>
  <c r="F284" i="36"/>
  <c r="F285" i="36"/>
  <c r="F286" i="36"/>
  <c r="F287" i="36"/>
  <c r="F288" i="36"/>
  <c r="F289" i="36"/>
  <c r="F290" i="36"/>
  <c r="F291" i="36"/>
  <c r="F292" i="36"/>
  <c r="F293" i="36"/>
  <c r="F294" i="36"/>
  <c r="F295" i="36"/>
  <c r="F296" i="36"/>
  <c r="F297" i="36"/>
  <c r="F298" i="36"/>
  <c r="F299" i="36"/>
  <c r="F300" i="36"/>
  <c r="F301" i="36"/>
  <c r="F302" i="36"/>
  <c r="F303" i="36"/>
  <c r="F304" i="36"/>
  <c r="F305" i="36"/>
  <c r="F306" i="36"/>
  <c r="F307" i="36"/>
  <c r="F308" i="36"/>
  <c r="F309" i="36"/>
  <c r="F310" i="36"/>
  <c r="F311" i="36"/>
  <c r="F312" i="36"/>
  <c r="F313" i="36"/>
  <c r="F314" i="36"/>
  <c r="F315" i="36"/>
  <c r="F316" i="36"/>
  <c r="F317" i="36"/>
  <c r="F318" i="36"/>
  <c r="F319" i="36"/>
  <c r="F320" i="36"/>
  <c r="F321" i="36"/>
  <c r="F322" i="36"/>
  <c r="F323" i="36"/>
  <c r="F324" i="36"/>
  <c r="F325" i="36"/>
  <c r="F326" i="36"/>
  <c r="F327" i="36"/>
  <c r="F328" i="36"/>
  <c r="F329" i="36"/>
  <c r="F330" i="36"/>
  <c r="F331" i="36"/>
  <c r="F332" i="36"/>
  <c r="F333" i="36"/>
  <c r="F334" i="36"/>
  <c r="F335" i="36"/>
  <c r="F336" i="36"/>
  <c r="F337" i="36"/>
  <c r="F338" i="36"/>
  <c r="F339" i="36"/>
  <c r="F340" i="36"/>
  <c r="F341" i="36"/>
  <c r="F342" i="36"/>
  <c r="F343" i="36"/>
  <c r="F344" i="36"/>
  <c r="F345" i="36"/>
  <c r="F346" i="36"/>
  <c r="F347" i="36"/>
  <c r="F348" i="36"/>
  <c r="F349" i="36"/>
  <c r="F350" i="36"/>
  <c r="F351" i="36"/>
  <c r="F352" i="36"/>
  <c r="F353" i="36"/>
  <c r="F354" i="36"/>
  <c r="F355" i="36"/>
  <c r="F356" i="36"/>
  <c r="F357" i="36"/>
  <c r="F358" i="36"/>
  <c r="F359" i="36"/>
  <c r="F360" i="36"/>
  <c r="F361" i="36"/>
  <c r="F362" i="36"/>
  <c r="F363" i="36"/>
  <c r="F364" i="36"/>
  <c r="F365" i="36"/>
  <c r="F366" i="36"/>
  <c r="F367" i="36"/>
  <c r="F368" i="36"/>
  <c r="F369" i="36"/>
  <c r="F370" i="36"/>
  <c r="F371" i="36"/>
  <c r="F372" i="36"/>
  <c r="F373" i="36"/>
  <c r="F374" i="36"/>
  <c r="F375" i="36"/>
  <c r="F376" i="36"/>
  <c r="F377" i="36"/>
  <c r="F378" i="36"/>
  <c r="F379" i="36"/>
  <c r="F380" i="36"/>
  <c r="F381" i="36"/>
  <c r="F382" i="36"/>
  <c r="F383" i="36"/>
  <c r="F384" i="36"/>
  <c r="F385" i="36"/>
  <c r="F386" i="36"/>
  <c r="F387" i="36"/>
  <c r="F388" i="36"/>
  <c r="F389" i="36"/>
  <c r="F390" i="36"/>
  <c r="F391" i="36"/>
  <c r="F392" i="36"/>
  <c r="F393" i="36"/>
  <c r="F394" i="36"/>
  <c r="F395" i="36"/>
  <c r="F396" i="36"/>
  <c r="F397" i="36"/>
  <c r="F398" i="36"/>
  <c r="F399" i="36"/>
  <c r="F400" i="36"/>
  <c r="F401" i="36"/>
  <c r="F402" i="36"/>
  <c r="F403" i="36"/>
  <c r="F404" i="36"/>
  <c r="F405" i="36"/>
  <c r="F406" i="36"/>
  <c r="F407" i="36"/>
  <c r="F408" i="36"/>
  <c r="F409" i="36"/>
  <c r="F410" i="36"/>
  <c r="F411" i="36"/>
  <c r="F412" i="36"/>
  <c r="F413" i="36"/>
  <c r="F414" i="36"/>
  <c r="F415" i="36"/>
  <c r="F416" i="36"/>
  <c r="F417" i="36"/>
  <c r="F418" i="36"/>
  <c r="F419" i="36"/>
  <c r="F420" i="36"/>
  <c r="F421" i="36"/>
  <c r="F422" i="36"/>
  <c r="F423" i="36"/>
  <c r="F424" i="36"/>
  <c r="F425" i="36"/>
  <c r="F426" i="36"/>
  <c r="F427" i="36"/>
  <c r="F428" i="36"/>
  <c r="F429" i="36"/>
  <c r="F430" i="36"/>
  <c r="F431" i="36"/>
  <c r="F432" i="36"/>
  <c r="F433" i="36"/>
  <c r="F434" i="36"/>
  <c r="F435" i="36"/>
  <c r="F436" i="36"/>
  <c r="F437" i="36"/>
  <c r="F438" i="36"/>
  <c r="F439" i="36"/>
  <c r="F440" i="36"/>
  <c r="F441" i="36"/>
  <c r="F442" i="36"/>
  <c r="F443" i="36"/>
  <c r="F444" i="36"/>
  <c r="F445" i="36"/>
  <c r="F446" i="36"/>
  <c r="F447" i="36"/>
  <c r="F448" i="36"/>
  <c r="F449" i="36"/>
  <c r="F450" i="36"/>
  <c r="F451" i="36"/>
  <c r="F452" i="36"/>
  <c r="F453" i="36"/>
  <c r="F454" i="36"/>
  <c r="F455" i="36"/>
  <c r="F456" i="36"/>
  <c r="F457" i="36"/>
  <c r="F458" i="36"/>
  <c r="F459" i="36"/>
  <c r="F460" i="36"/>
  <c r="F461" i="36"/>
  <c r="F462" i="36"/>
  <c r="F463" i="36"/>
  <c r="F464" i="36"/>
  <c r="F465" i="36"/>
  <c r="F466" i="36"/>
  <c r="F467" i="36"/>
  <c r="F468" i="36"/>
  <c r="F469" i="36"/>
  <c r="F470" i="36"/>
  <c r="F471" i="36"/>
  <c r="F472" i="36"/>
  <c r="F473" i="36"/>
  <c r="F474" i="36"/>
  <c r="F475" i="36"/>
  <c r="F476" i="36"/>
  <c r="F477" i="36"/>
  <c r="F478" i="36"/>
  <c r="F479" i="36"/>
  <c r="F480" i="36"/>
  <c r="F481" i="36"/>
  <c r="F482" i="36"/>
  <c r="F483" i="36"/>
  <c r="F484" i="36"/>
  <c r="F485" i="36"/>
  <c r="F486" i="36"/>
  <c r="F487" i="36"/>
  <c r="F488" i="36"/>
  <c r="F489" i="36"/>
  <c r="F490" i="36"/>
  <c r="F491" i="36"/>
  <c r="F492" i="36"/>
  <c r="F493" i="36"/>
  <c r="F494" i="36"/>
  <c r="F495" i="36"/>
  <c r="F496" i="36"/>
  <c r="F497" i="36"/>
  <c r="F498" i="36"/>
  <c r="F499" i="36"/>
  <c r="F500" i="36"/>
  <c r="F501" i="36"/>
  <c r="F502" i="36"/>
  <c r="F503" i="36"/>
  <c r="F504" i="36"/>
  <c r="F505" i="36"/>
  <c r="F506" i="36"/>
  <c r="F507" i="36"/>
  <c r="F508" i="36"/>
  <c r="F509" i="36"/>
  <c r="F510" i="36"/>
  <c r="F511" i="36"/>
  <c r="F512" i="36"/>
  <c r="F513" i="36"/>
  <c r="F514" i="36"/>
  <c r="F515" i="36"/>
  <c r="F516" i="36"/>
  <c r="F517" i="36"/>
  <c r="F518" i="36"/>
  <c r="F519" i="36"/>
  <c r="F520" i="36"/>
  <c r="F521" i="36"/>
  <c r="F522" i="36"/>
  <c r="F523" i="36"/>
  <c r="F524" i="36"/>
  <c r="F525" i="36"/>
  <c r="F526" i="36"/>
  <c r="F527" i="36"/>
  <c r="F528" i="36"/>
  <c r="F529" i="36"/>
  <c r="F530" i="36"/>
  <c r="F531" i="36"/>
  <c r="F532" i="36"/>
  <c r="F533" i="36"/>
  <c r="F534" i="36"/>
  <c r="F535" i="36"/>
  <c r="F536" i="36"/>
  <c r="F537" i="36"/>
  <c r="F538" i="36"/>
  <c r="F539" i="36"/>
  <c r="F540" i="36"/>
  <c r="F541" i="36"/>
  <c r="F542" i="36"/>
  <c r="F543" i="36"/>
  <c r="F544" i="36"/>
  <c r="F545" i="36"/>
  <c r="F546" i="36"/>
  <c r="F547" i="36"/>
  <c r="F548" i="36"/>
  <c r="F549" i="36"/>
  <c r="F550" i="36"/>
  <c r="F551" i="36"/>
  <c r="F552" i="36"/>
  <c r="F553" i="36"/>
  <c r="F554" i="36"/>
  <c r="F555" i="36"/>
  <c r="F556" i="36"/>
  <c r="F557" i="36"/>
  <c r="F558" i="36"/>
  <c r="F559" i="36"/>
  <c r="F560" i="36"/>
  <c r="F561" i="36"/>
  <c r="F562" i="36"/>
  <c r="F563" i="36"/>
  <c r="F564" i="36"/>
  <c r="F565" i="36"/>
  <c r="F566" i="36"/>
  <c r="F567" i="36"/>
  <c r="F568" i="36"/>
  <c r="F569" i="36"/>
  <c r="F570" i="36"/>
  <c r="F571" i="36"/>
  <c r="F572" i="36"/>
  <c r="F573" i="36"/>
  <c r="F574" i="36"/>
  <c r="F575" i="36"/>
  <c r="F576" i="36"/>
  <c r="F577" i="36"/>
  <c r="F578" i="36"/>
  <c r="F579" i="36"/>
  <c r="F580" i="36"/>
  <c r="F581" i="36"/>
  <c r="F582" i="36"/>
  <c r="F583" i="36"/>
  <c r="F584" i="36"/>
  <c r="F585" i="36"/>
  <c r="F586" i="36"/>
  <c r="F587" i="36"/>
  <c r="F588" i="36"/>
  <c r="F589" i="36"/>
  <c r="F590" i="36"/>
  <c r="F591" i="36"/>
  <c r="F592" i="36"/>
  <c r="F593" i="36"/>
  <c r="F594" i="36"/>
  <c r="F595" i="36"/>
  <c r="F596" i="36"/>
  <c r="F597" i="36"/>
  <c r="F598" i="36"/>
  <c r="F599" i="36"/>
  <c r="F600" i="36"/>
  <c r="F601" i="36"/>
  <c r="F602" i="36"/>
  <c r="F603" i="36"/>
  <c r="F604" i="36"/>
  <c r="F605" i="36"/>
  <c r="F606" i="36"/>
  <c r="F607" i="36"/>
  <c r="F608" i="36"/>
  <c r="F609" i="36"/>
  <c r="F610" i="36"/>
  <c r="F611" i="36"/>
  <c r="F612" i="36"/>
  <c r="F613" i="36"/>
  <c r="F614" i="36"/>
  <c r="F615" i="36"/>
  <c r="F616" i="36"/>
  <c r="F617" i="36"/>
  <c r="F618" i="36"/>
  <c r="F619" i="36"/>
  <c r="F620" i="36"/>
  <c r="F621" i="36"/>
  <c r="F622" i="36"/>
  <c r="F623" i="36"/>
  <c r="F624" i="36"/>
  <c r="F625" i="36"/>
  <c r="F626" i="36"/>
  <c r="F627" i="36"/>
  <c r="F628" i="36"/>
  <c r="F629" i="36"/>
  <c r="F630" i="36"/>
  <c r="F631" i="36"/>
  <c r="F632" i="36"/>
  <c r="F633" i="36"/>
  <c r="F634" i="36"/>
  <c r="F635" i="36"/>
  <c r="F636" i="36"/>
  <c r="F637" i="36"/>
  <c r="F638" i="36"/>
  <c r="F639" i="36"/>
  <c r="F640" i="36"/>
  <c r="F641" i="36"/>
  <c r="F642" i="36"/>
  <c r="F643" i="36"/>
  <c r="F644" i="36"/>
  <c r="F645" i="36"/>
  <c r="F646" i="36"/>
  <c r="F647" i="36"/>
  <c r="F648" i="36"/>
  <c r="F649" i="36"/>
  <c r="F650" i="36"/>
  <c r="F651" i="36"/>
  <c r="F652" i="36"/>
  <c r="F653" i="36"/>
  <c r="F654" i="36"/>
  <c r="F655" i="36"/>
  <c r="F656" i="36"/>
  <c r="F657" i="36"/>
  <c r="F658" i="36"/>
  <c r="F659" i="36"/>
  <c r="F660" i="36"/>
  <c r="F661" i="36"/>
  <c r="F662" i="36"/>
  <c r="F663" i="36"/>
  <c r="F664" i="36"/>
  <c r="F665" i="36"/>
  <c r="F666" i="36"/>
  <c r="F667" i="36"/>
  <c r="F668" i="36"/>
  <c r="F669" i="36"/>
  <c r="F670" i="36"/>
  <c r="F671" i="36"/>
  <c r="F672" i="36"/>
  <c r="F673" i="36"/>
  <c r="F674" i="36"/>
  <c r="F675" i="36"/>
  <c r="F676" i="36"/>
  <c r="F677" i="36"/>
  <c r="F678" i="36"/>
  <c r="F679" i="36"/>
  <c r="F680" i="36"/>
  <c r="F681" i="36"/>
  <c r="F682" i="36"/>
  <c r="F683" i="36"/>
  <c r="F684" i="36"/>
  <c r="F685" i="36"/>
  <c r="F686" i="36"/>
  <c r="F687" i="36"/>
  <c r="F688" i="36"/>
  <c r="F689" i="36"/>
  <c r="F690" i="36"/>
  <c r="F691" i="36"/>
  <c r="F692" i="36"/>
  <c r="F693" i="36"/>
  <c r="F694" i="36"/>
  <c r="F695" i="36"/>
  <c r="F696" i="36"/>
  <c r="F697" i="36"/>
  <c r="F698" i="36"/>
  <c r="F699" i="36"/>
  <c r="F700" i="36"/>
  <c r="F701" i="36"/>
  <c r="F702" i="36"/>
  <c r="F703" i="36"/>
  <c r="F704" i="36"/>
  <c r="F705" i="36"/>
  <c r="F706" i="36"/>
  <c r="F707" i="36"/>
  <c r="F708" i="36"/>
  <c r="F709" i="36"/>
  <c r="F710" i="36"/>
  <c r="F711" i="36"/>
  <c r="F712" i="36"/>
  <c r="F713" i="36"/>
  <c r="F714" i="36"/>
  <c r="F715" i="36"/>
  <c r="F716" i="36"/>
  <c r="F717" i="36"/>
  <c r="F718" i="36"/>
  <c r="F719" i="36"/>
  <c r="F720" i="36"/>
  <c r="F721" i="36"/>
  <c r="F722" i="36"/>
  <c r="F723" i="36"/>
  <c r="F724" i="36"/>
  <c r="F725" i="36"/>
  <c r="F726" i="36"/>
  <c r="F727" i="36"/>
  <c r="F728" i="36"/>
  <c r="F729" i="36"/>
  <c r="F730" i="36"/>
  <c r="F731" i="36"/>
  <c r="F732" i="36"/>
  <c r="F733" i="36"/>
  <c r="F734" i="36"/>
  <c r="F735" i="36"/>
  <c r="F736" i="36"/>
  <c r="F737" i="36"/>
  <c r="F738" i="36"/>
  <c r="F739" i="36"/>
  <c r="F740" i="36"/>
  <c r="F741" i="36"/>
  <c r="F742" i="36"/>
  <c r="M3" i="4"/>
  <c r="M2" i="4"/>
  <c r="B19" i="37"/>
  <c r="B18" i="37"/>
  <c r="B17" i="37"/>
  <c r="F2" i="36" l="1"/>
  <c r="E36" i="42"/>
  <c r="B36" i="42"/>
  <c r="G36" i="42" s="1"/>
  <c r="E31" i="42"/>
  <c r="B31" i="42"/>
  <c r="G31" i="42" s="1"/>
  <c r="G37" i="42" s="1"/>
  <c r="E25" i="42"/>
  <c r="B25" i="42"/>
  <c r="G25" i="42" s="1"/>
  <c r="E19" i="42"/>
  <c r="B19" i="42"/>
  <c r="G19" i="42" s="1"/>
  <c r="G26" i="42" s="1"/>
  <c r="K27" i="42" s="1"/>
  <c r="R14" i="42"/>
  <c r="S14" i="42" s="1"/>
  <c r="R13" i="42"/>
  <c r="S13" i="42" s="1"/>
  <c r="S12" i="42"/>
  <c r="S11" i="42"/>
  <c r="S10" i="42"/>
  <c r="L10" i="42"/>
  <c r="L12" i="42" s="1"/>
  <c r="S9" i="42"/>
  <c r="O7" i="42"/>
  <c r="P7" i="42" s="1"/>
  <c r="B7" i="42"/>
  <c r="L23" i="42" s="1"/>
  <c r="O6" i="42"/>
  <c r="P6" i="42" s="1"/>
  <c r="M6" i="42"/>
  <c r="P5" i="42"/>
  <c r="E5" i="42"/>
  <c r="I16" i="42" s="1"/>
  <c r="P4" i="42"/>
  <c r="I4" i="42"/>
  <c r="P3" i="42"/>
  <c r="M3" i="42"/>
  <c r="I3" i="42"/>
  <c r="P2" i="42"/>
  <c r="R1" i="42"/>
  <c r="I2" i="42" l="1"/>
  <c r="O5" i="42"/>
  <c r="G5" i="42"/>
  <c r="A13" i="38" s="1"/>
  <c r="I5" i="42"/>
  <c r="E6" i="42"/>
  <c r="J2" i="42" s="1"/>
  <c r="I6" i="42"/>
  <c r="J6" i="42" s="1"/>
  <c r="G7" i="42"/>
  <c r="I7" i="42"/>
  <c r="J7" i="42" s="1"/>
  <c r="I8" i="42"/>
  <c r="J8" i="42" s="1"/>
  <c r="F9" i="42"/>
  <c r="F10" i="42" s="1"/>
  <c r="F11" i="42" s="1"/>
  <c r="I9" i="42"/>
  <c r="J9" i="42" s="1"/>
  <c r="L9" i="42"/>
  <c r="L11" i="42" s="1"/>
  <c r="L27" i="42" s="1"/>
  <c r="B10" i="42"/>
  <c r="I10" i="42"/>
  <c r="J10" i="42" s="1"/>
  <c r="I11" i="42"/>
  <c r="J11" i="42" s="1"/>
  <c r="I12" i="42"/>
  <c r="J12" i="42" s="1"/>
  <c r="B13" i="42"/>
  <c r="D13" i="42"/>
  <c r="I13" i="42"/>
  <c r="J13" i="42" s="1"/>
  <c r="I14" i="42"/>
  <c r="J14" i="42" s="1"/>
  <c r="I15" i="42"/>
  <c r="J15" i="42" s="1"/>
  <c r="F742" i="41"/>
  <c r="F741" i="41"/>
  <c r="F740" i="41"/>
  <c r="F739" i="41"/>
  <c r="F738" i="41"/>
  <c r="F737" i="41"/>
  <c r="F736" i="41"/>
  <c r="F735" i="41"/>
  <c r="F734" i="41"/>
  <c r="F733" i="41"/>
  <c r="F732" i="41"/>
  <c r="F731" i="41"/>
  <c r="F730" i="41"/>
  <c r="F729" i="41"/>
  <c r="F728" i="41"/>
  <c r="F727" i="41"/>
  <c r="F726" i="41"/>
  <c r="F725" i="41"/>
  <c r="F724" i="41"/>
  <c r="F723" i="41"/>
  <c r="F722" i="41"/>
  <c r="F721" i="41"/>
  <c r="F720" i="41"/>
  <c r="F719" i="41"/>
  <c r="F718" i="41"/>
  <c r="F717" i="41"/>
  <c r="F716" i="41"/>
  <c r="F715" i="41"/>
  <c r="F714" i="41"/>
  <c r="F713" i="41"/>
  <c r="F712" i="41"/>
  <c r="F711" i="41"/>
  <c r="F710" i="41"/>
  <c r="F709" i="41"/>
  <c r="F708" i="41"/>
  <c r="F707" i="41"/>
  <c r="F706" i="41"/>
  <c r="F705" i="41"/>
  <c r="F704" i="41"/>
  <c r="F703" i="41"/>
  <c r="F702" i="41"/>
  <c r="F701" i="41"/>
  <c r="F700" i="41"/>
  <c r="F699" i="41"/>
  <c r="F698" i="41"/>
  <c r="F697" i="41"/>
  <c r="F696" i="41"/>
  <c r="F695" i="41"/>
  <c r="F694" i="41"/>
  <c r="F693" i="41"/>
  <c r="F692" i="41"/>
  <c r="F691" i="41"/>
  <c r="F690" i="41"/>
  <c r="F689" i="41"/>
  <c r="F688" i="41"/>
  <c r="F687" i="41"/>
  <c r="F686" i="41"/>
  <c r="F685" i="41"/>
  <c r="F684" i="41"/>
  <c r="F683" i="41"/>
  <c r="F682" i="41"/>
  <c r="F681" i="41"/>
  <c r="F680" i="41"/>
  <c r="F679" i="41"/>
  <c r="F678" i="41"/>
  <c r="F677" i="41"/>
  <c r="F676" i="41"/>
  <c r="F675" i="41"/>
  <c r="F674" i="41"/>
  <c r="F673" i="41"/>
  <c r="F672" i="41"/>
  <c r="F671" i="41"/>
  <c r="F670" i="41"/>
  <c r="F669" i="41"/>
  <c r="F668" i="41"/>
  <c r="F667" i="41"/>
  <c r="F666" i="41"/>
  <c r="F665" i="41"/>
  <c r="F664" i="41"/>
  <c r="F663" i="41"/>
  <c r="F662" i="41"/>
  <c r="F661" i="41"/>
  <c r="F660" i="41"/>
  <c r="F659" i="41"/>
  <c r="F658" i="41"/>
  <c r="F657" i="41"/>
  <c r="F656" i="41"/>
  <c r="F655" i="41"/>
  <c r="F654" i="41"/>
  <c r="F653" i="41"/>
  <c r="F652" i="41"/>
  <c r="F651" i="41"/>
  <c r="F650" i="41"/>
  <c r="F649" i="41"/>
  <c r="F648" i="41"/>
  <c r="F647" i="41"/>
  <c r="F646" i="41"/>
  <c r="F645" i="41"/>
  <c r="F644" i="41"/>
  <c r="F643" i="41"/>
  <c r="F642" i="41"/>
  <c r="F641" i="41"/>
  <c r="F640" i="41"/>
  <c r="F639" i="41"/>
  <c r="F638" i="41"/>
  <c r="F637" i="41"/>
  <c r="F636" i="41"/>
  <c r="F635" i="41"/>
  <c r="F634" i="41"/>
  <c r="F633" i="41"/>
  <c r="F632" i="41"/>
  <c r="F631" i="41"/>
  <c r="F630" i="41"/>
  <c r="F629" i="41"/>
  <c r="F628" i="41"/>
  <c r="F627" i="41"/>
  <c r="F626" i="41"/>
  <c r="F625" i="41"/>
  <c r="F624" i="41"/>
  <c r="F623" i="41"/>
  <c r="F622" i="41"/>
  <c r="F621" i="41"/>
  <c r="F620" i="41"/>
  <c r="F619" i="41"/>
  <c r="F618" i="41"/>
  <c r="F617" i="41"/>
  <c r="F616" i="41"/>
  <c r="F615" i="41"/>
  <c r="F614" i="41"/>
  <c r="F613" i="41"/>
  <c r="F612" i="41"/>
  <c r="F611" i="41"/>
  <c r="F610" i="41"/>
  <c r="F609" i="41"/>
  <c r="F608" i="41"/>
  <c r="F607" i="41"/>
  <c r="F606" i="41"/>
  <c r="F605" i="41"/>
  <c r="F604" i="41"/>
  <c r="F603" i="41"/>
  <c r="F602" i="41"/>
  <c r="F601" i="41"/>
  <c r="F600" i="41"/>
  <c r="F599" i="41"/>
  <c r="F598" i="41"/>
  <c r="F597" i="41"/>
  <c r="F596" i="41"/>
  <c r="F595" i="41"/>
  <c r="F594" i="41"/>
  <c r="F593" i="41"/>
  <c r="F592" i="41"/>
  <c r="F591" i="41"/>
  <c r="F590" i="41"/>
  <c r="F589" i="41"/>
  <c r="F588" i="41"/>
  <c r="F587" i="41"/>
  <c r="F586" i="41"/>
  <c r="F585" i="41"/>
  <c r="F584" i="41"/>
  <c r="F583" i="41"/>
  <c r="F582" i="41"/>
  <c r="F581" i="41"/>
  <c r="F580" i="41"/>
  <c r="F579" i="41"/>
  <c r="F578" i="41"/>
  <c r="F577" i="41"/>
  <c r="F576" i="41"/>
  <c r="F575" i="41"/>
  <c r="F574" i="41"/>
  <c r="F573" i="41"/>
  <c r="F572" i="41"/>
  <c r="F571" i="41"/>
  <c r="F570" i="41"/>
  <c r="F569" i="41"/>
  <c r="F568" i="41"/>
  <c r="F567" i="41"/>
  <c r="F566" i="41"/>
  <c r="F565" i="41"/>
  <c r="F564" i="41"/>
  <c r="F563" i="41"/>
  <c r="F562" i="41"/>
  <c r="F561" i="41"/>
  <c r="F560" i="41"/>
  <c r="F559" i="41"/>
  <c r="F558" i="41"/>
  <c r="F557" i="41"/>
  <c r="F556" i="41"/>
  <c r="F555" i="41"/>
  <c r="F554" i="41"/>
  <c r="F553" i="41"/>
  <c r="F552" i="41"/>
  <c r="F551" i="41"/>
  <c r="F550" i="41"/>
  <c r="F549" i="41"/>
  <c r="F548" i="41"/>
  <c r="F547" i="41"/>
  <c r="F546" i="41"/>
  <c r="F545" i="41"/>
  <c r="F544" i="41"/>
  <c r="F543" i="41"/>
  <c r="F542" i="41"/>
  <c r="F541" i="41"/>
  <c r="F540" i="41"/>
  <c r="F539" i="41"/>
  <c r="F538" i="41"/>
  <c r="F537" i="41"/>
  <c r="F536" i="41"/>
  <c r="F535" i="41"/>
  <c r="F534" i="41"/>
  <c r="F533" i="41"/>
  <c r="F532" i="41"/>
  <c r="F531" i="41"/>
  <c r="F530" i="41"/>
  <c r="F529" i="41"/>
  <c r="F528" i="41"/>
  <c r="F527" i="41"/>
  <c r="F526" i="41"/>
  <c r="F525" i="41"/>
  <c r="F524" i="41"/>
  <c r="F523" i="41"/>
  <c r="F522" i="41"/>
  <c r="F521" i="41"/>
  <c r="F520" i="41"/>
  <c r="F519" i="41"/>
  <c r="F518" i="41"/>
  <c r="F517" i="41"/>
  <c r="F516" i="41"/>
  <c r="F515" i="41"/>
  <c r="F514" i="41"/>
  <c r="F513" i="41"/>
  <c r="F512" i="41"/>
  <c r="F511" i="41"/>
  <c r="F510" i="41"/>
  <c r="F509" i="41"/>
  <c r="F508" i="41"/>
  <c r="F507" i="41"/>
  <c r="F506" i="41"/>
  <c r="F505" i="41"/>
  <c r="F504" i="41"/>
  <c r="F503" i="41"/>
  <c r="F502" i="41"/>
  <c r="F501" i="41"/>
  <c r="F500" i="41"/>
  <c r="F499" i="41"/>
  <c r="F498" i="41"/>
  <c r="F497" i="41"/>
  <c r="F496" i="41"/>
  <c r="F495" i="41"/>
  <c r="F494" i="41"/>
  <c r="F493" i="41"/>
  <c r="F492" i="41"/>
  <c r="F491" i="41"/>
  <c r="F490" i="41"/>
  <c r="F489" i="41"/>
  <c r="F488" i="41"/>
  <c r="F487" i="41"/>
  <c r="F486" i="41"/>
  <c r="F485" i="41"/>
  <c r="F484" i="41"/>
  <c r="F483" i="41"/>
  <c r="F482" i="41"/>
  <c r="F481" i="41"/>
  <c r="F480" i="41"/>
  <c r="F479" i="41"/>
  <c r="F478" i="41"/>
  <c r="F477" i="41"/>
  <c r="F476" i="41"/>
  <c r="F475" i="41"/>
  <c r="F474" i="41"/>
  <c r="F473" i="41"/>
  <c r="F472" i="41"/>
  <c r="F471" i="41"/>
  <c r="F470" i="41"/>
  <c r="F469" i="41"/>
  <c r="F468" i="41"/>
  <c r="F467" i="41"/>
  <c r="F466" i="41"/>
  <c r="F465" i="41"/>
  <c r="F464" i="41"/>
  <c r="F463" i="41"/>
  <c r="F462" i="41"/>
  <c r="F461" i="41"/>
  <c r="F460" i="41"/>
  <c r="F459" i="41"/>
  <c r="F458" i="41"/>
  <c r="F457" i="41"/>
  <c r="F456" i="41"/>
  <c r="F455" i="41"/>
  <c r="F454" i="41"/>
  <c r="F453" i="41"/>
  <c r="F452" i="41"/>
  <c r="F451" i="41"/>
  <c r="F450" i="41"/>
  <c r="F449" i="41"/>
  <c r="F448" i="41"/>
  <c r="F447" i="41"/>
  <c r="F446" i="41"/>
  <c r="F445" i="41"/>
  <c r="F444" i="41"/>
  <c r="F443" i="41"/>
  <c r="F442" i="41"/>
  <c r="F441" i="41"/>
  <c r="F440" i="41"/>
  <c r="F439" i="41"/>
  <c r="F438" i="41"/>
  <c r="F437" i="41"/>
  <c r="F436" i="41"/>
  <c r="F435" i="41"/>
  <c r="F434" i="41"/>
  <c r="F433" i="41"/>
  <c r="F432" i="41"/>
  <c r="F431" i="41"/>
  <c r="F430" i="41"/>
  <c r="F429" i="41"/>
  <c r="F428" i="41"/>
  <c r="F427" i="41"/>
  <c r="F426" i="41"/>
  <c r="F425" i="41"/>
  <c r="F424" i="41"/>
  <c r="F423" i="41"/>
  <c r="F422" i="41"/>
  <c r="F421" i="41"/>
  <c r="F420" i="41"/>
  <c r="F419" i="41"/>
  <c r="F418" i="41"/>
  <c r="F417" i="41"/>
  <c r="F416" i="41"/>
  <c r="F415" i="41"/>
  <c r="F414" i="41"/>
  <c r="F413" i="41"/>
  <c r="F412" i="41"/>
  <c r="F411" i="41"/>
  <c r="F410" i="41"/>
  <c r="F409" i="41"/>
  <c r="F408" i="41"/>
  <c r="F407" i="41"/>
  <c r="F406" i="41"/>
  <c r="F405" i="41"/>
  <c r="F404" i="41"/>
  <c r="F403" i="41"/>
  <c r="F402" i="41"/>
  <c r="F401" i="41"/>
  <c r="F400" i="41"/>
  <c r="F399" i="41"/>
  <c r="F398" i="41"/>
  <c r="F397" i="41"/>
  <c r="F396" i="41"/>
  <c r="F395" i="41"/>
  <c r="F394" i="41"/>
  <c r="F393" i="41"/>
  <c r="F392" i="41"/>
  <c r="F391" i="41"/>
  <c r="F390" i="41"/>
  <c r="F389" i="41"/>
  <c r="F388" i="41"/>
  <c r="F387" i="41"/>
  <c r="F386" i="4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30" i="41"/>
  <c r="F329" i="41"/>
  <c r="F328" i="41"/>
  <c r="F327" i="41"/>
  <c r="F326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8" i="41"/>
  <c r="F267" i="41"/>
  <c r="F266" i="41"/>
  <c r="F265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F2" i="41"/>
  <c r="E36" i="40"/>
  <c r="G36" i="40" s="1"/>
  <c r="B36" i="40"/>
  <c r="E31" i="40"/>
  <c r="B31" i="40"/>
  <c r="G31" i="40" s="1"/>
  <c r="E25" i="40"/>
  <c r="B25" i="40"/>
  <c r="E19" i="40"/>
  <c r="B19" i="40"/>
  <c r="G19" i="40" s="1"/>
  <c r="R14" i="40"/>
  <c r="S14" i="40" s="1"/>
  <c r="R13" i="40"/>
  <c r="S13" i="40" s="1"/>
  <c r="S12" i="40"/>
  <c r="S11" i="40"/>
  <c r="S10" i="40"/>
  <c r="L10" i="40"/>
  <c r="L12" i="40" s="1"/>
  <c r="S9" i="40"/>
  <c r="P7" i="40"/>
  <c r="O7" i="40"/>
  <c r="B7" i="40"/>
  <c r="L23" i="40" s="1"/>
  <c r="O6" i="40"/>
  <c r="P6" i="40" s="1"/>
  <c r="M6" i="40"/>
  <c r="P5" i="40"/>
  <c r="O5" i="40"/>
  <c r="E5" i="40"/>
  <c r="I8" i="40" s="1"/>
  <c r="P4" i="40"/>
  <c r="P3" i="40"/>
  <c r="M3" i="40"/>
  <c r="P2" i="40"/>
  <c r="R1" i="40"/>
  <c r="F742" i="39"/>
  <c r="F741" i="39"/>
  <c r="F740" i="39"/>
  <c r="F739" i="39"/>
  <c r="F738" i="39"/>
  <c r="F737" i="39"/>
  <c r="F736" i="39"/>
  <c r="F735" i="39"/>
  <c r="F734" i="39"/>
  <c r="F733" i="39"/>
  <c r="F732" i="39"/>
  <c r="F731" i="39"/>
  <c r="F730" i="39"/>
  <c r="F729" i="39"/>
  <c r="F728" i="39"/>
  <c r="F727" i="39"/>
  <c r="F726" i="39"/>
  <c r="F725" i="39"/>
  <c r="F724" i="39"/>
  <c r="F723" i="39"/>
  <c r="F722" i="39"/>
  <c r="F721" i="39"/>
  <c r="F720" i="39"/>
  <c r="F719" i="39"/>
  <c r="F718" i="39"/>
  <c r="F717" i="39"/>
  <c r="F716" i="39"/>
  <c r="F715" i="39"/>
  <c r="F714" i="39"/>
  <c r="F713" i="39"/>
  <c r="F712" i="39"/>
  <c r="F711" i="39"/>
  <c r="F710" i="39"/>
  <c r="F709" i="39"/>
  <c r="F708" i="39"/>
  <c r="F707" i="39"/>
  <c r="F706" i="39"/>
  <c r="F705" i="39"/>
  <c r="F704" i="39"/>
  <c r="F703" i="39"/>
  <c r="F702" i="39"/>
  <c r="F701" i="39"/>
  <c r="F700" i="39"/>
  <c r="F699" i="39"/>
  <c r="F698" i="39"/>
  <c r="F697" i="39"/>
  <c r="F696" i="39"/>
  <c r="F695" i="39"/>
  <c r="F694" i="39"/>
  <c r="F693" i="39"/>
  <c r="F692" i="39"/>
  <c r="F691" i="39"/>
  <c r="F690" i="39"/>
  <c r="F689" i="39"/>
  <c r="F688" i="39"/>
  <c r="F687" i="39"/>
  <c r="F686" i="39"/>
  <c r="F685" i="39"/>
  <c r="F684" i="39"/>
  <c r="F683" i="39"/>
  <c r="F682" i="39"/>
  <c r="F681" i="39"/>
  <c r="F680" i="39"/>
  <c r="F679" i="39"/>
  <c r="F678" i="39"/>
  <c r="F677" i="39"/>
  <c r="F676" i="39"/>
  <c r="F675" i="39"/>
  <c r="F674" i="39"/>
  <c r="F673" i="39"/>
  <c r="F672" i="39"/>
  <c r="F671" i="39"/>
  <c r="F670" i="39"/>
  <c r="F669" i="39"/>
  <c r="F668" i="39"/>
  <c r="F667" i="39"/>
  <c r="F666" i="39"/>
  <c r="F665" i="39"/>
  <c r="F664" i="39"/>
  <c r="F663" i="39"/>
  <c r="F662" i="39"/>
  <c r="F661" i="39"/>
  <c r="F660" i="39"/>
  <c r="F659" i="39"/>
  <c r="F658" i="39"/>
  <c r="F657" i="39"/>
  <c r="F656" i="39"/>
  <c r="F655" i="39"/>
  <c r="F654" i="39"/>
  <c r="F653" i="39"/>
  <c r="F652" i="39"/>
  <c r="F651" i="39"/>
  <c r="F650" i="39"/>
  <c r="F649" i="39"/>
  <c r="F648" i="39"/>
  <c r="F647" i="39"/>
  <c r="F646" i="39"/>
  <c r="F645" i="39"/>
  <c r="F644" i="39"/>
  <c r="F643" i="39"/>
  <c r="F642" i="39"/>
  <c r="F641" i="39"/>
  <c r="F640" i="39"/>
  <c r="F639" i="39"/>
  <c r="F638" i="39"/>
  <c r="F637" i="39"/>
  <c r="F636" i="39"/>
  <c r="F635" i="39"/>
  <c r="F634" i="39"/>
  <c r="F633" i="39"/>
  <c r="F632" i="39"/>
  <c r="F631" i="39"/>
  <c r="F630" i="39"/>
  <c r="F629" i="39"/>
  <c r="F628" i="39"/>
  <c r="F627" i="39"/>
  <c r="F626" i="39"/>
  <c r="F625" i="39"/>
  <c r="F624" i="39"/>
  <c r="F623" i="39"/>
  <c r="F622" i="39"/>
  <c r="F621" i="39"/>
  <c r="F620" i="39"/>
  <c r="F619" i="39"/>
  <c r="F618" i="39"/>
  <c r="F617" i="39"/>
  <c r="F616" i="39"/>
  <c r="F615" i="39"/>
  <c r="F614" i="39"/>
  <c r="F613" i="39"/>
  <c r="F612" i="39"/>
  <c r="F611" i="39"/>
  <c r="F610" i="39"/>
  <c r="F609" i="39"/>
  <c r="F608" i="39"/>
  <c r="F607" i="39"/>
  <c r="F606" i="39"/>
  <c r="F605" i="39"/>
  <c r="F604" i="39"/>
  <c r="F603" i="39"/>
  <c r="F602" i="39"/>
  <c r="F601" i="39"/>
  <c r="F600" i="39"/>
  <c r="F599" i="39"/>
  <c r="F598" i="39"/>
  <c r="F597" i="39"/>
  <c r="F596" i="39"/>
  <c r="F595" i="39"/>
  <c r="F594" i="39"/>
  <c r="F593" i="39"/>
  <c r="F592" i="39"/>
  <c r="F591" i="39"/>
  <c r="F590" i="39"/>
  <c r="F589" i="39"/>
  <c r="F588" i="39"/>
  <c r="F587" i="39"/>
  <c r="F586" i="39"/>
  <c r="F585" i="39"/>
  <c r="F584" i="39"/>
  <c r="F583" i="39"/>
  <c r="F582" i="39"/>
  <c r="F581" i="39"/>
  <c r="F580" i="39"/>
  <c r="F579" i="39"/>
  <c r="F578" i="39"/>
  <c r="F577" i="39"/>
  <c r="F576" i="39"/>
  <c r="F575" i="39"/>
  <c r="F574" i="39"/>
  <c r="F573" i="39"/>
  <c r="F572" i="39"/>
  <c r="F571" i="39"/>
  <c r="F570" i="39"/>
  <c r="F569" i="39"/>
  <c r="F568" i="39"/>
  <c r="F567" i="39"/>
  <c r="F566" i="39"/>
  <c r="F565" i="39"/>
  <c r="F564" i="39"/>
  <c r="F563" i="39"/>
  <c r="F562" i="39"/>
  <c r="F561" i="39"/>
  <c r="F560" i="39"/>
  <c r="F559" i="39"/>
  <c r="F558" i="39"/>
  <c r="F557" i="39"/>
  <c r="F556" i="39"/>
  <c r="F555" i="39"/>
  <c r="F554" i="39"/>
  <c r="F553" i="39"/>
  <c r="F552" i="39"/>
  <c r="F551" i="39"/>
  <c r="F550" i="39"/>
  <c r="F549" i="39"/>
  <c r="F548" i="39"/>
  <c r="F547" i="39"/>
  <c r="F546" i="39"/>
  <c r="F545" i="39"/>
  <c r="F544" i="39"/>
  <c r="F543" i="39"/>
  <c r="F542" i="39"/>
  <c r="F541" i="39"/>
  <c r="F540" i="39"/>
  <c r="F539" i="39"/>
  <c r="F538" i="39"/>
  <c r="F537" i="39"/>
  <c r="F536" i="39"/>
  <c r="F535" i="39"/>
  <c r="F534" i="39"/>
  <c r="F533" i="39"/>
  <c r="F532" i="39"/>
  <c r="F531" i="39"/>
  <c r="F530" i="39"/>
  <c r="F529" i="39"/>
  <c r="F528" i="39"/>
  <c r="F527" i="39"/>
  <c r="F526" i="39"/>
  <c r="F525" i="39"/>
  <c r="F524" i="39"/>
  <c r="F523" i="39"/>
  <c r="F522" i="39"/>
  <c r="F521" i="39"/>
  <c r="F520" i="39"/>
  <c r="F519" i="39"/>
  <c r="F518" i="39"/>
  <c r="F517" i="39"/>
  <c r="F516" i="39"/>
  <c r="F515" i="39"/>
  <c r="F514" i="39"/>
  <c r="F513" i="39"/>
  <c r="F512" i="39"/>
  <c r="F511" i="39"/>
  <c r="F510" i="39"/>
  <c r="F509" i="39"/>
  <c r="F508" i="39"/>
  <c r="F507" i="39"/>
  <c r="F506" i="39"/>
  <c r="F505" i="39"/>
  <c r="F504" i="39"/>
  <c r="F503" i="39"/>
  <c r="F502" i="39"/>
  <c r="F501" i="39"/>
  <c r="F500" i="39"/>
  <c r="F499" i="39"/>
  <c r="F498" i="39"/>
  <c r="F497" i="39"/>
  <c r="F496" i="39"/>
  <c r="F495" i="39"/>
  <c r="F494" i="39"/>
  <c r="F493" i="39"/>
  <c r="F492" i="39"/>
  <c r="F491" i="39"/>
  <c r="F490" i="39"/>
  <c r="F489" i="39"/>
  <c r="F488" i="39"/>
  <c r="F487" i="39"/>
  <c r="F486" i="39"/>
  <c r="F485" i="39"/>
  <c r="F484" i="39"/>
  <c r="F483" i="39"/>
  <c r="F482" i="39"/>
  <c r="F481" i="39"/>
  <c r="F480" i="39"/>
  <c r="F479" i="39"/>
  <c r="F478" i="39"/>
  <c r="F477" i="39"/>
  <c r="F476" i="39"/>
  <c r="F475" i="39"/>
  <c r="F474" i="39"/>
  <c r="F473" i="39"/>
  <c r="F472" i="39"/>
  <c r="F471" i="39"/>
  <c r="F470" i="39"/>
  <c r="F469" i="39"/>
  <c r="F468" i="39"/>
  <c r="F467" i="39"/>
  <c r="F466" i="39"/>
  <c r="F465" i="39"/>
  <c r="F464" i="39"/>
  <c r="F463" i="39"/>
  <c r="F462" i="39"/>
  <c r="F461" i="39"/>
  <c r="F460" i="39"/>
  <c r="F459" i="39"/>
  <c r="F458" i="39"/>
  <c r="F457" i="39"/>
  <c r="F456" i="39"/>
  <c r="F455" i="39"/>
  <c r="F454" i="39"/>
  <c r="F453" i="39"/>
  <c r="F452" i="39"/>
  <c r="F451" i="39"/>
  <c r="F450" i="39"/>
  <c r="F449" i="39"/>
  <c r="F448" i="39"/>
  <c r="F447" i="39"/>
  <c r="F446" i="39"/>
  <c r="F445" i="39"/>
  <c r="F444" i="39"/>
  <c r="F443" i="39"/>
  <c r="F442" i="39"/>
  <c r="F441" i="39"/>
  <c r="F440" i="39"/>
  <c r="F439" i="39"/>
  <c r="F438" i="39"/>
  <c r="F437" i="39"/>
  <c r="F436" i="39"/>
  <c r="F435" i="39"/>
  <c r="F434" i="39"/>
  <c r="F433" i="39"/>
  <c r="F432" i="39"/>
  <c r="F431" i="39"/>
  <c r="F430" i="39"/>
  <c r="F429" i="39"/>
  <c r="F428" i="39"/>
  <c r="F427" i="39"/>
  <c r="F426" i="39"/>
  <c r="F425" i="39"/>
  <c r="F424" i="39"/>
  <c r="F423" i="39"/>
  <c r="F422" i="39"/>
  <c r="F421" i="39"/>
  <c r="F420" i="39"/>
  <c r="F419" i="39"/>
  <c r="F418" i="39"/>
  <c r="F417" i="39"/>
  <c r="F416" i="39"/>
  <c r="F415" i="39"/>
  <c r="F414" i="39"/>
  <c r="F413" i="39"/>
  <c r="F412" i="39"/>
  <c r="F411" i="39"/>
  <c r="F410" i="39"/>
  <c r="F409" i="39"/>
  <c r="F408" i="39"/>
  <c r="F407" i="39"/>
  <c r="F406" i="39"/>
  <c r="F405" i="39"/>
  <c r="F404" i="39"/>
  <c r="F403" i="39"/>
  <c r="F402" i="39"/>
  <c r="F401" i="39"/>
  <c r="F400" i="39"/>
  <c r="F399" i="39"/>
  <c r="F398" i="39"/>
  <c r="F397" i="39"/>
  <c r="F396" i="39"/>
  <c r="F395" i="39"/>
  <c r="F394" i="39"/>
  <c r="F393" i="39"/>
  <c r="F392" i="39"/>
  <c r="F391" i="39"/>
  <c r="F390" i="39"/>
  <c r="F389" i="39"/>
  <c r="F388" i="39"/>
  <c r="F387" i="39"/>
  <c r="F386" i="39"/>
  <c r="F385" i="39"/>
  <c r="F384" i="39"/>
  <c r="F383" i="39"/>
  <c r="F382" i="39"/>
  <c r="F381" i="39"/>
  <c r="F380" i="39"/>
  <c r="F379" i="39"/>
  <c r="F378" i="39"/>
  <c r="F377" i="39"/>
  <c r="F376" i="39"/>
  <c r="F375" i="39"/>
  <c r="F374" i="39"/>
  <c r="F373" i="39"/>
  <c r="F372" i="39"/>
  <c r="F371" i="39"/>
  <c r="F370" i="39"/>
  <c r="F369" i="39"/>
  <c r="F368" i="39"/>
  <c r="F367" i="39"/>
  <c r="F366" i="39"/>
  <c r="F365" i="39"/>
  <c r="F364" i="39"/>
  <c r="F363" i="39"/>
  <c r="F362" i="39"/>
  <c r="F361" i="39"/>
  <c r="F360" i="39"/>
  <c r="F359" i="39"/>
  <c r="F358" i="39"/>
  <c r="F357" i="39"/>
  <c r="F356" i="39"/>
  <c r="F355" i="39"/>
  <c r="F354" i="39"/>
  <c r="F353" i="39"/>
  <c r="F352" i="39"/>
  <c r="F351" i="39"/>
  <c r="F350" i="39"/>
  <c r="F349" i="39"/>
  <c r="F348" i="39"/>
  <c r="F347" i="39"/>
  <c r="F346" i="39"/>
  <c r="F345" i="39"/>
  <c r="F344" i="39"/>
  <c r="F343" i="39"/>
  <c r="F342" i="39"/>
  <c r="F341" i="39"/>
  <c r="F340" i="39"/>
  <c r="F339" i="39"/>
  <c r="F338" i="39"/>
  <c r="F337" i="39"/>
  <c r="F336" i="39"/>
  <c r="F335" i="39"/>
  <c r="F334" i="39"/>
  <c r="F333" i="39"/>
  <c r="F332" i="39"/>
  <c r="F331" i="39"/>
  <c r="F330" i="39"/>
  <c r="F329" i="39"/>
  <c r="F328" i="39"/>
  <c r="F327" i="39"/>
  <c r="F326" i="39"/>
  <c r="F325" i="39"/>
  <c r="F324" i="39"/>
  <c r="F323" i="39"/>
  <c r="F322" i="39"/>
  <c r="F321" i="39"/>
  <c r="F320" i="39"/>
  <c r="F319" i="39"/>
  <c r="F318" i="39"/>
  <c r="F317" i="39"/>
  <c r="F316" i="39"/>
  <c r="F315" i="39"/>
  <c r="F314" i="39"/>
  <c r="F313" i="39"/>
  <c r="F312" i="39"/>
  <c r="F311" i="39"/>
  <c r="F310" i="39"/>
  <c r="F309" i="39"/>
  <c r="F308" i="39"/>
  <c r="F307" i="39"/>
  <c r="F306" i="39"/>
  <c r="F305" i="39"/>
  <c r="F304" i="39"/>
  <c r="F303" i="39"/>
  <c r="F302" i="39"/>
  <c r="F301" i="39"/>
  <c r="F300" i="39"/>
  <c r="F299" i="39"/>
  <c r="F298" i="39"/>
  <c r="F297" i="39"/>
  <c r="F296" i="39"/>
  <c r="F295" i="39"/>
  <c r="F294" i="39"/>
  <c r="F293" i="39"/>
  <c r="F292" i="39"/>
  <c r="F291" i="39"/>
  <c r="F290" i="39"/>
  <c r="F289" i="39"/>
  <c r="F288" i="39"/>
  <c r="F287" i="39"/>
  <c r="F286" i="39"/>
  <c r="F285" i="39"/>
  <c r="F284" i="39"/>
  <c r="F283" i="39"/>
  <c r="F282" i="39"/>
  <c r="F281" i="39"/>
  <c r="F280" i="39"/>
  <c r="F279" i="39"/>
  <c r="F278" i="39"/>
  <c r="F277" i="39"/>
  <c r="F276" i="39"/>
  <c r="F275" i="39"/>
  <c r="F274" i="39"/>
  <c r="F273" i="39"/>
  <c r="F272" i="39"/>
  <c r="F271" i="39"/>
  <c r="F270" i="39"/>
  <c r="F269" i="39"/>
  <c r="F268" i="39"/>
  <c r="F267" i="39"/>
  <c r="F266" i="39"/>
  <c r="F265" i="39"/>
  <c r="F264" i="39"/>
  <c r="F263" i="39"/>
  <c r="F262" i="39"/>
  <c r="F261" i="39"/>
  <c r="F260" i="39"/>
  <c r="F259" i="39"/>
  <c r="F258" i="39"/>
  <c r="F257" i="39"/>
  <c r="F256" i="39"/>
  <c r="F255" i="39"/>
  <c r="F254" i="39"/>
  <c r="F253" i="39"/>
  <c r="F252" i="39"/>
  <c r="F251" i="39"/>
  <c r="F250" i="39"/>
  <c r="F249" i="39"/>
  <c r="F248" i="39"/>
  <c r="F247" i="39"/>
  <c r="F246" i="39"/>
  <c r="F245" i="39"/>
  <c r="F244" i="39"/>
  <c r="F243" i="39"/>
  <c r="F242" i="39"/>
  <c r="F241" i="39"/>
  <c r="F240" i="39"/>
  <c r="F239" i="39"/>
  <c r="F238" i="39"/>
  <c r="F237" i="39"/>
  <c r="F236" i="39"/>
  <c r="F235" i="39"/>
  <c r="F234" i="39"/>
  <c r="F233" i="39"/>
  <c r="F232" i="39"/>
  <c r="F231" i="39"/>
  <c r="F230" i="39"/>
  <c r="F229" i="39"/>
  <c r="F228" i="39"/>
  <c r="F227" i="39"/>
  <c r="F226" i="39"/>
  <c r="F225" i="39"/>
  <c r="F224" i="39"/>
  <c r="F223" i="39"/>
  <c r="F222" i="39"/>
  <c r="F221" i="39"/>
  <c r="F220" i="39"/>
  <c r="F219" i="39"/>
  <c r="F218" i="39"/>
  <c r="F217" i="39"/>
  <c r="F216" i="39"/>
  <c r="F215" i="39"/>
  <c r="F214" i="39"/>
  <c r="F213" i="39"/>
  <c r="F212" i="39"/>
  <c r="F211" i="39"/>
  <c r="F210" i="39"/>
  <c r="F209" i="39"/>
  <c r="F208" i="39"/>
  <c r="F207" i="39"/>
  <c r="F206" i="39"/>
  <c r="F205" i="39"/>
  <c r="F204" i="39"/>
  <c r="F203" i="39"/>
  <c r="F202" i="39"/>
  <c r="F201" i="39"/>
  <c r="F200" i="39"/>
  <c r="F199" i="39"/>
  <c r="F198" i="39"/>
  <c r="F197" i="39"/>
  <c r="F196" i="39"/>
  <c r="F195" i="39"/>
  <c r="F194" i="39"/>
  <c r="F193" i="39"/>
  <c r="F192" i="39"/>
  <c r="F191" i="39"/>
  <c r="F190" i="39"/>
  <c r="F189" i="39"/>
  <c r="F188" i="39"/>
  <c r="F187" i="39"/>
  <c r="F186" i="39"/>
  <c r="F185" i="39"/>
  <c r="F184" i="39"/>
  <c r="F183" i="39"/>
  <c r="F182" i="39"/>
  <c r="F181" i="39"/>
  <c r="F180" i="39"/>
  <c r="F179" i="39"/>
  <c r="F178" i="39"/>
  <c r="F177" i="39"/>
  <c r="F176" i="39"/>
  <c r="F175" i="39"/>
  <c r="F174" i="39"/>
  <c r="F173" i="39"/>
  <c r="F172" i="39"/>
  <c r="F171" i="39"/>
  <c r="F170" i="39"/>
  <c r="F169" i="39"/>
  <c r="F168" i="39"/>
  <c r="F167" i="39"/>
  <c r="F166" i="39"/>
  <c r="F165" i="39"/>
  <c r="F164" i="39"/>
  <c r="F163" i="39"/>
  <c r="F162" i="39"/>
  <c r="F161" i="39"/>
  <c r="F160" i="39"/>
  <c r="F159" i="39"/>
  <c r="F158" i="39"/>
  <c r="F157" i="39"/>
  <c r="F156" i="39"/>
  <c r="F155" i="39"/>
  <c r="F154" i="39"/>
  <c r="F153" i="39"/>
  <c r="F152" i="39"/>
  <c r="F151" i="39"/>
  <c r="F150" i="39"/>
  <c r="F149" i="39"/>
  <c r="F148" i="39"/>
  <c r="F147" i="39"/>
  <c r="F146" i="39"/>
  <c r="F145" i="39"/>
  <c r="F144" i="39"/>
  <c r="F143" i="39"/>
  <c r="F142" i="39"/>
  <c r="F141" i="39"/>
  <c r="F140" i="39"/>
  <c r="F139" i="39"/>
  <c r="F138" i="39"/>
  <c r="F137" i="39"/>
  <c r="F136" i="39"/>
  <c r="F135" i="39"/>
  <c r="F134" i="39"/>
  <c r="F133" i="39"/>
  <c r="F132" i="39"/>
  <c r="F131" i="39"/>
  <c r="F130" i="39"/>
  <c r="F129" i="39"/>
  <c r="F128" i="39"/>
  <c r="F127" i="39"/>
  <c r="F126" i="39"/>
  <c r="F125" i="39"/>
  <c r="F124" i="39"/>
  <c r="F123" i="39"/>
  <c r="F122" i="39"/>
  <c r="F121" i="39"/>
  <c r="F120" i="39"/>
  <c r="F119" i="39"/>
  <c r="F118" i="39"/>
  <c r="F117" i="39"/>
  <c r="F116" i="39"/>
  <c r="F115" i="39"/>
  <c r="F114" i="39"/>
  <c r="F113" i="39"/>
  <c r="F112" i="39"/>
  <c r="F111" i="39"/>
  <c r="F110" i="39"/>
  <c r="F109" i="39"/>
  <c r="F108" i="39"/>
  <c r="F107" i="39"/>
  <c r="F106" i="39"/>
  <c r="F105" i="39"/>
  <c r="F104" i="39"/>
  <c r="F103" i="39"/>
  <c r="F102" i="39"/>
  <c r="F101" i="39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6" i="39"/>
  <c r="F75" i="39"/>
  <c r="F74" i="39"/>
  <c r="F73" i="39"/>
  <c r="F72" i="39"/>
  <c r="F71" i="39"/>
  <c r="F70" i="39"/>
  <c r="F69" i="39"/>
  <c r="F68" i="39"/>
  <c r="F67" i="39"/>
  <c r="F66" i="39"/>
  <c r="F65" i="39"/>
  <c r="F64" i="39"/>
  <c r="F63" i="39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2" i="39"/>
  <c r="M3" i="39" l="1"/>
  <c r="G37" i="40"/>
  <c r="G25" i="40"/>
  <c r="G26" i="40" s="1"/>
  <c r="K27" i="40" s="1"/>
  <c r="L19" i="42"/>
  <c r="E13" i="42"/>
  <c r="J5" i="42"/>
  <c r="J16" i="42"/>
  <c r="J4" i="42"/>
  <c r="J3" i="42"/>
  <c r="I6" i="40"/>
  <c r="I9" i="40"/>
  <c r="I10" i="40"/>
  <c r="G5" i="40"/>
  <c r="G7" i="40"/>
  <c r="L9" i="40"/>
  <c r="L11" i="40" s="1"/>
  <c r="D13" i="40"/>
  <c r="L19" i="40" s="1"/>
  <c r="L20" i="40" s="1"/>
  <c r="I16" i="40"/>
  <c r="I4" i="40"/>
  <c r="I13" i="40"/>
  <c r="I3" i="40"/>
  <c r="B10" i="40"/>
  <c r="I14" i="40"/>
  <c r="I15" i="40"/>
  <c r="F9" i="40"/>
  <c r="F10" i="40" s="1"/>
  <c r="F11" i="40" s="1"/>
  <c r="I11" i="40"/>
  <c r="I12" i="40"/>
  <c r="B13" i="40"/>
  <c r="I2" i="40"/>
  <c r="I5" i="40"/>
  <c r="E6" i="40"/>
  <c r="J8" i="40" s="1"/>
  <c r="I7" i="40"/>
  <c r="P2" i="35"/>
  <c r="M3" i="35"/>
  <c r="P3" i="35"/>
  <c r="P4" i="35"/>
  <c r="E5" i="35"/>
  <c r="I2" i="35" s="1"/>
  <c r="P5" i="35"/>
  <c r="M6" i="35"/>
  <c r="O6" i="35"/>
  <c r="P6" i="35" s="1"/>
  <c r="B7" i="35"/>
  <c r="G7" i="35" s="1"/>
  <c r="O7" i="35"/>
  <c r="O5" i="35" s="1"/>
  <c r="P7" i="35"/>
  <c r="I9" i="35"/>
  <c r="L9" i="35"/>
  <c r="L11" i="35" s="1"/>
  <c r="I10" i="35"/>
  <c r="L10" i="35"/>
  <c r="L12" i="35" s="1"/>
  <c r="I12" i="35"/>
  <c r="B13" i="35"/>
  <c r="I14" i="35"/>
  <c r="I15" i="35"/>
  <c r="B19" i="35"/>
  <c r="E19" i="35"/>
  <c r="G19" i="35"/>
  <c r="G26" i="35" s="1"/>
  <c r="B25" i="35"/>
  <c r="E25" i="35"/>
  <c r="G25" i="35"/>
  <c r="B31" i="35"/>
  <c r="E31" i="35"/>
  <c r="B36" i="35"/>
  <c r="G36" i="35" s="1"/>
  <c r="E36" i="35"/>
  <c r="S9" i="35"/>
  <c r="S10" i="35"/>
  <c r="S11" i="35"/>
  <c r="S12" i="35"/>
  <c r="R13" i="35"/>
  <c r="S13" i="35" s="1"/>
  <c r="R14" i="35"/>
  <c r="R1" i="35" s="1"/>
  <c r="L27" i="40" l="1"/>
  <c r="I13" i="35"/>
  <c r="F9" i="35"/>
  <c r="F10" i="35" s="1"/>
  <c r="F11" i="35" s="1"/>
  <c r="I7" i="35"/>
  <c r="I3" i="35"/>
  <c r="G5" i="35"/>
  <c r="E13" i="40"/>
  <c r="G31" i="35"/>
  <c r="G37" i="35" s="1"/>
  <c r="L23" i="35"/>
  <c r="I16" i="35"/>
  <c r="D13" i="35"/>
  <c r="E13" i="35" s="1"/>
  <c r="I11" i="35"/>
  <c r="B10" i="35"/>
  <c r="I8" i="35"/>
  <c r="I4" i="35"/>
  <c r="L20" i="42"/>
  <c r="L24" i="42"/>
  <c r="J2" i="40"/>
  <c r="J10" i="40"/>
  <c r="J13" i="40"/>
  <c r="L24" i="40"/>
  <c r="J7" i="40"/>
  <c r="J15" i="40"/>
  <c r="J9" i="40"/>
  <c r="J4" i="40"/>
  <c r="J12" i="40"/>
  <c r="J14" i="40"/>
  <c r="J6" i="40"/>
  <c r="J16" i="40"/>
  <c r="J5" i="40"/>
  <c r="J11" i="40"/>
  <c r="J3" i="40"/>
  <c r="J3" i="35"/>
  <c r="K27" i="35"/>
  <c r="L27" i="35" s="1"/>
  <c r="S14" i="35"/>
  <c r="I6" i="35"/>
  <c r="L19" i="35"/>
  <c r="E6" i="35"/>
  <c r="J12" i="35" s="1"/>
  <c r="I5" i="35"/>
  <c r="J5" i="35" s="1"/>
  <c r="J8" i="35" l="1"/>
  <c r="J9" i="35"/>
  <c r="L20" i="35"/>
  <c r="L24" i="35"/>
  <c r="J6" i="35"/>
  <c r="J11" i="35"/>
  <c r="J7" i="35"/>
  <c r="J10" i="35"/>
  <c r="J16" i="35"/>
  <c r="J15" i="35"/>
  <c r="J13" i="35"/>
  <c r="J4" i="35"/>
  <c r="J2" i="35"/>
  <c r="J14" i="35"/>
  <c r="F462" i="4" l="1"/>
  <c r="F342" i="4"/>
  <c r="F566" i="4"/>
  <c r="F568" i="4"/>
  <c r="F343" i="4"/>
  <c r="F184" i="4"/>
  <c r="F393" i="4"/>
  <c r="F38" i="4"/>
  <c r="F185" i="4"/>
  <c r="F639" i="4"/>
  <c r="F640" i="4"/>
  <c r="F186" i="4"/>
  <c r="F39" i="4"/>
  <c r="F187" i="4"/>
  <c r="F569" i="4"/>
  <c r="F419" i="4"/>
  <c r="F642" i="4"/>
  <c r="F138" i="4"/>
  <c r="F139" i="4"/>
  <c r="F40" i="4"/>
  <c r="F394" i="4"/>
  <c r="F105" i="4"/>
  <c r="F188" i="4"/>
  <c r="F570" i="4"/>
  <c r="F24" i="4"/>
  <c r="F189" i="4"/>
  <c r="F190" i="4"/>
  <c r="F480" i="4"/>
  <c r="F481" i="4"/>
  <c r="F2" i="4"/>
  <c r="F395" i="4"/>
  <c r="F117" i="4"/>
  <c r="F106" i="4"/>
  <c r="F572" i="4"/>
  <c r="F573" i="4"/>
  <c r="F482" i="4"/>
  <c r="F644" i="4"/>
  <c r="F25" i="4"/>
  <c r="F396" i="4"/>
  <c r="F645" i="4"/>
  <c r="F574" i="4"/>
  <c r="F140" i="4"/>
  <c r="F575" i="4"/>
  <c r="F344" i="4"/>
  <c r="F195" i="4"/>
  <c r="F483" i="4"/>
  <c r="F196" i="4"/>
  <c r="F345" i="4"/>
  <c r="F198" i="4"/>
  <c r="F576" i="4"/>
  <c r="F200" i="4"/>
  <c r="F201" i="4"/>
  <c r="F346" i="4"/>
  <c r="F647" i="4"/>
  <c r="F107" i="4"/>
  <c r="F202" i="4"/>
  <c r="F463" i="4"/>
  <c r="F577" i="4"/>
  <c r="F464" i="4"/>
  <c r="F420" i="4"/>
  <c r="F484" i="4"/>
  <c r="F421" i="4"/>
  <c r="F485" i="4"/>
  <c r="F738" i="4"/>
  <c r="F649" i="4"/>
  <c r="F579" i="4"/>
  <c r="F580" i="4"/>
  <c r="F422" i="4"/>
  <c r="F581" i="4"/>
  <c r="F141" i="4"/>
  <c r="F42" i="4"/>
  <c r="F7" i="4"/>
  <c r="F650" i="4"/>
  <c r="F118" i="4"/>
  <c r="F204" i="4"/>
  <c r="F205" i="4"/>
  <c r="F44" i="4"/>
  <c r="F45" i="4"/>
  <c r="F347" i="4"/>
  <c r="F651" i="4"/>
  <c r="F583" i="4"/>
  <c r="F206" i="4"/>
  <c r="F348" i="4"/>
  <c r="F584" i="4"/>
  <c r="F8" i="4"/>
  <c r="F487" i="4"/>
  <c r="F739" i="4"/>
  <c r="F398" i="4"/>
  <c r="F133" i="4"/>
  <c r="F142" i="4"/>
  <c r="F119" i="4"/>
  <c r="F586" i="4"/>
  <c r="F97" i="4"/>
  <c r="F143" i="4"/>
  <c r="F98" i="4"/>
  <c r="F350" i="4"/>
  <c r="F652" i="4"/>
  <c r="F144" i="4"/>
  <c r="F208" i="4"/>
  <c r="F587" i="4"/>
  <c r="F47" i="4"/>
  <c r="F352" i="4"/>
  <c r="F465" i="4"/>
  <c r="F489" i="4"/>
  <c r="F653" i="4"/>
  <c r="F588" i="4"/>
  <c r="F209" i="4"/>
  <c r="F654" i="4"/>
  <c r="F210" i="4"/>
  <c r="F354" i="4"/>
  <c r="F211" i="4"/>
  <c r="F415" i="4"/>
  <c r="F145" i="4"/>
  <c r="F212" i="4"/>
  <c r="F424" i="4"/>
  <c r="F655" i="4"/>
  <c r="F120" i="4"/>
  <c r="F399" i="4"/>
  <c r="F491" i="4"/>
  <c r="F589" i="4"/>
  <c r="F147" i="4"/>
  <c r="F49" i="4"/>
  <c r="F108" i="4"/>
  <c r="F50" i="4"/>
  <c r="F355" i="4"/>
  <c r="F215" i="4"/>
  <c r="F356" i="4"/>
  <c r="F357" i="4"/>
  <c r="F590" i="4"/>
  <c r="F591" i="4"/>
  <c r="F657" i="4"/>
  <c r="F592" i="4"/>
  <c r="F109" i="4"/>
  <c r="F216" i="4"/>
  <c r="F51" i="4"/>
  <c r="F217" i="4"/>
  <c r="F658" i="4"/>
  <c r="F659" i="4"/>
  <c r="F218" i="4"/>
  <c r="F219" i="4"/>
  <c r="F220" i="4"/>
  <c r="F733" i="4"/>
  <c r="F492" i="4"/>
  <c r="F425" i="4"/>
  <c r="F27" i="4"/>
  <c r="F221" i="4"/>
  <c r="F493" i="4"/>
  <c r="F660" i="4"/>
  <c r="F494" i="4"/>
  <c r="F593" i="4"/>
  <c r="F426" i="4"/>
  <c r="F4" i="4"/>
  <c r="F110" i="4"/>
  <c r="F594" i="4"/>
  <c r="F358" i="4"/>
  <c r="F661" i="4"/>
  <c r="F99" i="4"/>
  <c r="F662" i="4"/>
  <c r="F222" i="4"/>
  <c r="F148" i="4"/>
  <c r="F495" i="4"/>
  <c r="F100" i="4"/>
  <c r="F496" i="4"/>
  <c r="F149" i="4"/>
  <c r="F177" i="4"/>
  <c r="F223" i="4"/>
  <c r="F427" i="4"/>
  <c r="F497" i="4"/>
  <c r="F52" i="4"/>
  <c r="F466" i="4"/>
  <c r="F359" i="4"/>
  <c r="F360" i="4"/>
  <c r="F150" i="4"/>
  <c r="F595" i="4"/>
  <c r="F34" i="4"/>
  <c r="F224" i="4"/>
  <c r="F225" i="4"/>
  <c r="F498" i="4"/>
  <c r="F361" i="4"/>
  <c r="F9" i="4"/>
  <c r="F151" i="4"/>
  <c r="F227" i="4"/>
  <c r="F499" i="4"/>
  <c r="F596" i="4"/>
  <c r="F416" i="4"/>
  <c r="F53" i="4"/>
  <c r="F500" i="4"/>
  <c r="F229" i="4"/>
  <c r="F501" i="4"/>
  <c r="F231" i="4"/>
  <c r="F502" i="4"/>
  <c r="F597" i="4"/>
  <c r="F54" i="4"/>
  <c r="F428" i="4"/>
  <c r="F152" i="4"/>
  <c r="F121" i="4"/>
  <c r="F232" i="4"/>
  <c r="F28" i="4"/>
  <c r="F664" i="4"/>
  <c r="F429" i="4"/>
  <c r="F598" i="4"/>
  <c r="F153" i="4"/>
  <c r="F734" i="4"/>
  <c r="F665" i="4"/>
  <c r="F56" i="4"/>
  <c r="F235" i="4"/>
  <c r="F237" i="4"/>
  <c r="F238" i="4"/>
  <c r="F239" i="4"/>
  <c r="F57" i="4"/>
  <c r="F101" i="4"/>
  <c r="F241" i="4"/>
  <c r="F59" i="4"/>
  <c r="F335" i="4"/>
  <c r="F503" i="4"/>
  <c r="F666" i="4"/>
  <c r="F667" i="4"/>
  <c r="F504" i="4"/>
  <c r="F735" i="4"/>
  <c r="F400" i="4"/>
  <c r="F60" i="4"/>
  <c r="F430" i="4"/>
  <c r="F61" i="4"/>
  <c r="F505" i="4"/>
  <c r="F668" i="4"/>
  <c r="F62" i="4"/>
  <c r="F154" i="4"/>
  <c r="F246" i="4"/>
  <c r="F63" i="4"/>
  <c r="F247" i="4"/>
  <c r="F29" i="4"/>
  <c r="F417" i="4"/>
  <c r="F65" i="4"/>
  <c r="F669" i="4"/>
  <c r="F506" i="4"/>
  <c r="F431" i="4"/>
  <c r="F249" i="4"/>
  <c r="F250" i="4"/>
  <c r="F155" i="4"/>
  <c r="F507" i="4"/>
  <c r="F251" i="4"/>
  <c r="F600" i="4"/>
  <c r="F508" i="4"/>
  <c r="F252" i="4"/>
  <c r="F364" i="4"/>
  <c r="F179" i="4"/>
  <c r="F509" i="4"/>
  <c r="F67" i="4"/>
  <c r="F11" i="4"/>
  <c r="F510" i="4"/>
  <c r="F336" i="4"/>
  <c r="F365" i="4"/>
  <c r="F511" i="4"/>
  <c r="F68" i="4"/>
  <c r="F337" i="4"/>
  <c r="F254" i="4"/>
  <c r="F671" i="4"/>
  <c r="F673" i="4"/>
  <c r="F674" i="4"/>
  <c r="F512" i="4"/>
  <c r="F366" i="4"/>
  <c r="F675" i="4"/>
  <c r="F367" i="4"/>
  <c r="F676" i="4"/>
  <c r="F677" i="4"/>
  <c r="F678" i="4"/>
  <c r="F513" i="4"/>
  <c r="F432" i="4"/>
  <c r="F368" i="4"/>
  <c r="F369" i="4"/>
  <c r="F257" i="4"/>
  <c r="F258" i="4"/>
  <c r="F515" i="4"/>
  <c r="F122" i="4"/>
  <c r="F401" i="4"/>
  <c r="F433" i="4"/>
  <c r="F259" i="4"/>
  <c r="F601" i="4"/>
  <c r="F434" i="4"/>
  <c r="F679" i="4"/>
  <c r="F261" i="4"/>
  <c r="F435" i="4"/>
  <c r="F262" i="4"/>
  <c r="F370" i="4"/>
  <c r="F264" i="4"/>
  <c r="F180" i="4"/>
  <c r="F680" i="4"/>
  <c r="F266" i="4"/>
  <c r="F602" i="4"/>
  <c r="F12" i="4"/>
  <c r="F603" i="4"/>
  <c r="F13" i="4"/>
  <c r="F436" i="4"/>
  <c r="F268" i="4"/>
  <c r="F134" i="4"/>
  <c r="F269" i="4"/>
  <c r="F270" i="4"/>
  <c r="F402" i="4"/>
  <c r="F682" i="4"/>
  <c r="F371" i="4"/>
  <c r="F736" i="4"/>
  <c r="F112" i="4"/>
  <c r="F605" i="4"/>
  <c r="F160" i="4"/>
  <c r="F467" i="4"/>
  <c r="F71" i="4"/>
  <c r="F683" i="4"/>
  <c r="F684" i="4"/>
  <c r="F271" i="4"/>
  <c r="F685" i="4"/>
  <c r="F686" i="4"/>
  <c r="F161" i="4"/>
  <c r="F272" i="4"/>
  <c r="F273" i="4"/>
  <c r="F517" i="4"/>
  <c r="F372" i="4"/>
  <c r="F607" i="4"/>
  <c r="F687" i="4"/>
  <c r="F274" i="4"/>
  <c r="F275" i="4"/>
  <c r="F688" i="4"/>
  <c r="F162" i="4"/>
  <c r="F373" i="4"/>
  <c r="F689" i="4"/>
  <c r="F518" i="4"/>
  <c r="F690" i="4"/>
  <c r="F163" i="4"/>
  <c r="F519" i="4"/>
  <c r="F277" i="4"/>
  <c r="F279" i="4"/>
  <c r="F124" i="4"/>
  <c r="F280" i="4"/>
  <c r="F125" i="4"/>
  <c r="F281" i="4"/>
  <c r="F608" i="4"/>
  <c r="F691" i="4"/>
  <c r="F374" i="4"/>
  <c r="F282" i="4"/>
  <c r="F283" i="4"/>
  <c r="F737" i="4"/>
  <c r="F609" i="4"/>
  <c r="F692" i="4"/>
  <c r="F693" i="4"/>
  <c r="F403" i="4"/>
  <c r="F694" i="4"/>
  <c r="F610" i="4"/>
  <c r="F284" i="4"/>
  <c r="F404" i="4"/>
  <c r="F520" i="4"/>
  <c r="F285" i="4"/>
  <c r="F611" i="4"/>
  <c r="F286" i="4"/>
  <c r="F439" i="4"/>
  <c r="F375" i="4"/>
  <c r="F695" i="4"/>
  <c r="F440" i="4"/>
  <c r="F696" i="4"/>
  <c r="F376" i="4"/>
  <c r="F441" i="4"/>
  <c r="F405" i="4"/>
  <c r="F741" i="4"/>
  <c r="F521" i="4"/>
  <c r="F468" i="4"/>
  <c r="F469" i="4"/>
  <c r="F612" i="4"/>
  <c r="F442" i="4"/>
  <c r="F470" i="4"/>
  <c r="F522" i="4"/>
  <c r="F74" i="4"/>
  <c r="F14" i="4"/>
  <c r="F287" i="4"/>
  <c r="F697" i="4"/>
  <c r="F126" i="4"/>
  <c r="F15" i="4"/>
  <c r="F338" i="4"/>
  <c r="F5" i="4"/>
  <c r="F75" i="4"/>
  <c r="F164" i="4"/>
  <c r="F523" i="4"/>
  <c r="F698" i="4"/>
  <c r="F377" i="4"/>
  <c r="F524" i="4"/>
  <c r="F699" i="4"/>
  <c r="F525" i="4"/>
  <c r="F700" i="4"/>
  <c r="F76" i="4"/>
  <c r="F127" i="4"/>
  <c r="F288" i="4"/>
  <c r="F289" i="4"/>
  <c r="F613" i="4"/>
  <c r="F701" i="4"/>
  <c r="F526" i="4"/>
  <c r="F77" i="4"/>
  <c r="F527" i="4"/>
  <c r="F528" i="4"/>
  <c r="F378" i="4"/>
  <c r="F529" i="4"/>
  <c r="F16" i="4"/>
  <c r="F339" i="4"/>
  <c r="F128" i="4"/>
  <c r="F443" i="4"/>
  <c r="F702" i="4"/>
  <c r="F530" i="4"/>
  <c r="F444" i="4"/>
  <c r="F135" i="4"/>
  <c r="F445" i="4"/>
  <c r="F290" i="4"/>
  <c r="F446" i="4"/>
  <c r="F703" i="4"/>
  <c r="F165" i="4"/>
  <c r="F447" i="4"/>
  <c r="F166" i="4"/>
  <c r="F136" i="4"/>
  <c r="F448" i="4"/>
  <c r="F531" i="4"/>
  <c r="F532" i="4"/>
  <c r="F533" i="4"/>
  <c r="F167" i="4"/>
  <c r="F534" i="4"/>
  <c r="F704" i="4"/>
  <c r="F17" i="4"/>
  <c r="F705" i="4"/>
  <c r="F449" i="4"/>
  <c r="F706" i="4"/>
  <c r="F535" i="4"/>
  <c r="F614" i="4"/>
  <c r="F168" i="4"/>
  <c r="F169" i="4"/>
  <c r="F536" i="4"/>
  <c r="F291" i="4"/>
  <c r="F379" i="4"/>
  <c r="F707" i="4"/>
  <c r="F292" i="4"/>
  <c r="F293" i="4"/>
  <c r="F137" i="4"/>
  <c r="F708" i="4"/>
  <c r="F30" i="4"/>
  <c r="F380" i="4"/>
  <c r="F615" i="4"/>
  <c r="F537" i="4"/>
  <c r="F294" i="4"/>
  <c r="F538" i="4"/>
  <c r="F295" i="4"/>
  <c r="F406" i="4"/>
  <c r="F709" i="4"/>
  <c r="F78" i="4"/>
  <c r="F296" i="4"/>
  <c r="F616" i="4"/>
  <c r="F617" i="4"/>
  <c r="F297" i="4"/>
  <c r="F170" i="4"/>
  <c r="F298" i="4"/>
  <c r="F618" i="4"/>
  <c r="F299" i="4"/>
  <c r="F18" i="4"/>
  <c r="F539" i="4"/>
  <c r="F381" i="4"/>
  <c r="F540" i="4"/>
  <c r="F382" i="4"/>
  <c r="F710" i="4"/>
  <c r="F181" i="4"/>
  <c r="F300" i="4"/>
  <c r="F541" i="4"/>
  <c r="F301" i="4"/>
  <c r="F102" i="4"/>
  <c r="F619" i="4"/>
  <c r="F79" i="4"/>
  <c r="F302" i="4"/>
  <c r="F303" i="4"/>
  <c r="F19" i="4"/>
  <c r="F620" i="4"/>
  <c r="F621" i="4"/>
  <c r="F383" i="4"/>
  <c r="F80" i="4"/>
  <c r="F542" i="4"/>
  <c r="F384" i="4"/>
  <c r="F304" i="4"/>
  <c r="F471" i="4"/>
  <c r="F472" i="4"/>
  <c r="F543" i="4"/>
  <c r="F473" i="4"/>
  <c r="F544" i="4"/>
  <c r="F545" i="4"/>
  <c r="F81" i="4"/>
  <c r="F474" i="4"/>
  <c r="F450" i="4"/>
  <c r="F451" i="4"/>
  <c r="F622" i="4"/>
  <c r="F82" i="4"/>
  <c r="F407" i="4"/>
  <c r="F305" i="4"/>
  <c r="F452" i="4"/>
  <c r="F546" i="4"/>
  <c r="F83" i="4"/>
  <c r="F453" i="4"/>
  <c r="F306" i="4"/>
  <c r="F307" i="4"/>
  <c r="F308" i="4"/>
  <c r="F623" i="4"/>
  <c r="F309" i="4"/>
  <c r="F310" i="4"/>
  <c r="F711" i="4"/>
  <c r="F311" i="4"/>
  <c r="F624" i="4"/>
  <c r="F408" i="4"/>
  <c r="F625" i="4"/>
  <c r="F129" i="4"/>
  <c r="F626" i="4"/>
  <c r="F712" i="4"/>
  <c r="F627" i="4"/>
  <c r="F171" i="4"/>
  <c r="F312" i="4"/>
  <c r="F409" i="4"/>
  <c r="F547" i="4"/>
  <c r="F548" i="4"/>
  <c r="F84" i="4"/>
  <c r="F549" i="4"/>
  <c r="F385" i="4"/>
  <c r="F313" i="4"/>
  <c r="F314" i="4"/>
  <c r="F386" i="4"/>
  <c r="F713" i="4"/>
  <c r="F714" i="4"/>
  <c r="F387" i="4"/>
  <c r="F388" i="4"/>
  <c r="F85" i="4"/>
  <c r="F315" i="4"/>
  <c r="F316" i="4"/>
  <c r="F715" i="4"/>
  <c r="F716" i="4"/>
  <c r="F550" i="4"/>
  <c r="F551" i="4"/>
  <c r="F717" i="4"/>
  <c r="F718" i="4"/>
  <c r="F628" i="4"/>
  <c r="F317" i="4"/>
  <c r="F31" i="4"/>
  <c r="F454" i="4"/>
  <c r="F455" i="4"/>
  <c r="F172" i="4"/>
  <c r="F318" i="4"/>
  <c r="F552" i="4"/>
  <c r="F475" i="4"/>
  <c r="F130" i="4"/>
  <c r="F476" i="4"/>
  <c r="F719" i="4"/>
  <c r="F629" i="4"/>
  <c r="F32" i="4"/>
  <c r="F720" i="4"/>
  <c r="F630" i="4"/>
  <c r="F721" i="4"/>
  <c r="F173" i="4"/>
  <c r="F456" i="4"/>
  <c r="F631" i="4"/>
  <c r="F722" i="4"/>
  <c r="F33" i="4"/>
  <c r="F86" i="4"/>
  <c r="F553" i="4"/>
  <c r="F319" i="4"/>
  <c r="F320" i="4"/>
  <c r="F632" i="4"/>
  <c r="F321" i="4"/>
  <c r="F457" i="4"/>
  <c r="F410" i="4"/>
  <c r="F35" i="4"/>
  <c r="F131" i="4"/>
  <c r="F20" i="4"/>
  <c r="F322" i="4"/>
  <c r="F390" i="4"/>
  <c r="F323" i="4"/>
  <c r="F411" i="4"/>
  <c r="F87" i="4"/>
  <c r="F633" i="4"/>
  <c r="F88" i="4"/>
  <c r="F723" i="4"/>
  <c r="F554" i="4"/>
  <c r="F324" i="4"/>
  <c r="F340" i="4"/>
  <c r="F325" i="4"/>
  <c r="F182" i="4"/>
  <c r="F326" i="4"/>
  <c r="F327" i="4"/>
  <c r="F328" i="4"/>
  <c r="F341" i="4"/>
  <c r="F89" i="4"/>
  <c r="F555" i="4"/>
  <c r="F103" i="4"/>
  <c r="F329" i="4"/>
  <c r="F458" i="4"/>
  <c r="F174" i="4"/>
  <c r="F21" i="4"/>
  <c r="F556" i="4"/>
  <c r="F90" i="4"/>
  <c r="F104" i="4"/>
  <c r="F634" i="4"/>
  <c r="F391" i="4"/>
  <c r="F91" i="4"/>
  <c r="F557" i="4"/>
  <c r="F558" i="4"/>
  <c r="F92" i="4"/>
  <c r="F459" i="4"/>
  <c r="F559" i="4"/>
  <c r="F477" i="4"/>
  <c r="F175" i="4"/>
  <c r="F560" i="4"/>
  <c r="F724" i="4"/>
  <c r="F725" i="4"/>
  <c r="F330" i="4"/>
  <c r="F561" i="4"/>
  <c r="F635" i="4"/>
  <c r="F726" i="4"/>
  <c r="F636" i="4"/>
  <c r="F637" i="4"/>
  <c r="F460" i="4"/>
  <c r="F392" i="4"/>
  <c r="F727" i="4"/>
  <c r="F562" i="4"/>
  <c r="F22" i="4"/>
  <c r="F331" i="4"/>
  <c r="F93" i="4"/>
  <c r="F638" i="4"/>
  <c r="F183" i="4"/>
  <c r="F332" i="4"/>
  <c r="F412" i="4"/>
  <c r="F94" i="4"/>
  <c r="F563" i="4"/>
  <c r="F132" i="4"/>
  <c r="F333" i="4"/>
  <c r="F95" i="4"/>
  <c r="F728" i="4"/>
  <c r="F729" i="4"/>
  <c r="F23" i="4"/>
  <c r="F36" i="4"/>
  <c r="F730" i="4"/>
  <c r="F564" i="4"/>
  <c r="F6" i="4"/>
  <c r="F461" i="4"/>
  <c r="F96" i="4"/>
  <c r="F37" i="4"/>
  <c r="F565" i="4"/>
  <c r="F334" i="4"/>
  <c r="F113" i="4"/>
  <c r="F731" i="4"/>
  <c r="F413" i="4"/>
  <c r="F732" i="4"/>
  <c r="F742" i="4"/>
  <c r="F389" i="4"/>
  <c r="F278" i="4"/>
  <c r="F276" i="4"/>
  <c r="F73" i="4"/>
  <c r="F438" i="4"/>
  <c r="F740" i="4"/>
  <c r="F72" i="4"/>
  <c r="F606" i="4"/>
  <c r="F437" i="4"/>
  <c r="F123" i="4"/>
  <c r="F159" i="4"/>
  <c r="F604" i="4"/>
  <c r="F681" i="4"/>
  <c r="F267" i="4"/>
  <c r="F70" i="4"/>
  <c r="F265" i="4"/>
  <c r="F263" i="4"/>
  <c r="F516" i="4"/>
  <c r="F260" i="4"/>
  <c r="F69" i="4"/>
  <c r="F158" i="4"/>
  <c r="F514" i="4"/>
  <c r="F256" i="4"/>
  <c r="F255" i="4"/>
  <c r="F157" i="4"/>
  <c r="F672" i="4"/>
  <c r="F111" i="4"/>
  <c r="F156" i="4"/>
  <c r="F253" i="4"/>
  <c r="F670" i="4"/>
  <c r="F363" i="4"/>
  <c r="F66" i="4"/>
  <c r="F248" i="4"/>
  <c r="F599" i="4"/>
  <c r="F64" i="4"/>
  <c r="F245" i="4"/>
  <c r="F244" i="4"/>
  <c r="F243" i="4"/>
  <c r="F178" i="4"/>
  <c r="F242" i="4"/>
  <c r="F58" i="4"/>
  <c r="F240" i="4"/>
  <c r="F236" i="4"/>
  <c r="F55" i="4"/>
  <c r="F234" i="4"/>
  <c r="F233" i="4"/>
  <c r="F10" i="4"/>
  <c r="F362" i="4"/>
  <c r="F230" i="4"/>
  <c r="F228" i="4"/>
  <c r="F663" i="4"/>
  <c r="F226" i="4"/>
  <c r="F567" i="4"/>
  <c r="F114" i="4"/>
  <c r="F656" i="4"/>
  <c r="F214" i="4"/>
  <c r="F213" i="4"/>
  <c r="F490" i="4"/>
  <c r="F146" i="4"/>
  <c r="F176" i="4"/>
  <c r="F353" i="4"/>
  <c r="F48" i="4"/>
  <c r="F351" i="4"/>
  <c r="F46" i="4"/>
  <c r="F488" i="4"/>
  <c r="F207" i="4"/>
  <c r="F349" i="4"/>
  <c r="F585" i="4"/>
  <c r="F26" i="4"/>
  <c r="F486" i="4"/>
  <c r="F582" i="4"/>
  <c r="F43" i="4"/>
  <c r="F397" i="4"/>
  <c r="F423" i="4"/>
  <c r="F578" i="4"/>
  <c r="F203" i="4"/>
  <c r="F3" i="4"/>
  <c r="F648" i="4"/>
  <c r="F646" i="4"/>
  <c r="F199" i="4"/>
  <c r="F197" i="4"/>
  <c r="F194" i="4"/>
  <c r="F193" i="4"/>
  <c r="F41" i="4"/>
  <c r="F192" i="4"/>
  <c r="F191" i="4"/>
  <c r="F643" i="4"/>
  <c r="F571" i="4"/>
  <c r="F414" i="4"/>
  <c r="F479" i="4"/>
  <c r="F478" i="4"/>
  <c r="F116" i="4"/>
  <c r="F641" i="4"/>
  <c r="F418" i="4"/>
  <c r="F115" i="4"/>
</calcChain>
</file>

<file path=xl/sharedStrings.xml><?xml version="1.0" encoding="utf-8"?>
<sst xmlns="http://schemas.openxmlformats.org/spreadsheetml/2006/main" count="14364" uniqueCount="940">
  <si>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</si>
  <si>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</si>
  <si>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</si>
  <si>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</si>
  <si>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</si>
  <si>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</si>
  <si>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</si>
  <si>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</si>
  <si>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</si>
  <si>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</si>
  <si>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</si>
  <si>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</si>
  <si>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</si>
  <si>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</si>
  <si>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</si>
  <si>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</si>
  <si>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</si>
  <si>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</si>
  <si>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</si>
  <si>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</si>
  <si>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</si>
  <si>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</si>
  <si>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</si>
  <si>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</si>
  <si>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</si>
  <si>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</si>
  <si>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</si>
  <si>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</si>
  <si>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</si>
  <si>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</si>
  <si>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</si>
  <si>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</si>
  <si>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</si>
  <si>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</si>
  <si>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</si>
  <si>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</si>
  <si>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</si>
  <si>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</si>
  <si>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</si>
  <si>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</si>
  <si>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</si>
  <si>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</si>
  <si>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</si>
  <si>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</si>
  <si>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</si>
  <si>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</si>
  <si>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</si>
  <si>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</si>
  <si>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</si>
  <si>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</si>
  <si>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</si>
  <si>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</si>
  <si>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</si>
  <si>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</si>
  <si>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</si>
  <si>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</si>
  <si>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</si>
  <si>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</si>
  <si>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</si>
  <si>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</si>
  <si>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</si>
  <si>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</si>
  <si>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</si>
  <si>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</si>
  <si>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</si>
  <si>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</si>
  <si>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</si>
  <si>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</si>
  <si>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</si>
  <si>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</si>
  <si>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</si>
  <si>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</si>
  <si>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</si>
  <si>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</si>
  <si>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</si>
  <si>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</si>
  <si>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</si>
  <si>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</si>
  <si>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</si>
  <si>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</si>
  <si>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</si>
  <si>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</si>
  <si>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</si>
  <si>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</si>
  <si>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</si>
  <si>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</si>
  <si>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</si>
  <si>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</si>
  <si>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</si>
  <si>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</si>
  <si>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</si>
  <si>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</si>
  <si>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</si>
  <si>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</si>
  <si>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</si>
  <si>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</si>
  <si>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</si>
  <si>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</si>
  <si>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</si>
  <si>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</si>
  <si>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</si>
  <si>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</si>
  <si>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</si>
  <si>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</si>
  <si>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</si>
  <si>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</si>
  <si>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</si>
  <si>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</si>
  <si>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</si>
  <si>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</si>
  <si>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</si>
  <si>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</si>
  <si>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</si>
  <si>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</si>
  <si>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</si>
  <si>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</si>
  <si>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</si>
  <si>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</si>
  <si>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</si>
  <si>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</si>
  <si>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</si>
  <si>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</si>
  <si>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</si>
  <si>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</si>
  <si>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</si>
  <si>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</si>
  <si>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</si>
  <si>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</si>
  <si>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</si>
  <si>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</si>
  <si>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</si>
  <si>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</si>
  <si>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</si>
  <si>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</si>
  <si>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</si>
  <si>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</si>
  <si>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</si>
  <si>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</si>
  <si>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</si>
  <si>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</si>
  <si>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</si>
  <si>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</si>
  <si>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</si>
  <si>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</si>
  <si>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</si>
  <si>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</si>
  <si>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</si>
  <si>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</si>
  <si>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</si>
  <si>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</si>
  <si>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</si>
  <si>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</si>
  <si>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</si>
  <si>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</si>
  <si>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</si>
  <si>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</si>
  <si>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</si>
  <si>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</si>
  <si>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</si>
  <si>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</si>
  <si>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</si>
  <si>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</si>
  <si>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</si>
  <si>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</si>
  <si>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</si>
  <si>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</si>
  <si>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</si>
  <si>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</si>
  <si>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</si>
  <si>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</si>
  <si>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</si>
  <si>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</si>
  <si>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</si>
  <si>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</si>
  <si>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</si>
  <si>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</si>
  <si>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</si>
  <si>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</si>
  <si>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</si>
  <si>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</si>
  <si>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</si>
  <si>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</si>
  <si>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</si>
  <si>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</si>
  <si>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</si>
  <si>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</si>
  <si>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</si>
  <si>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</si>
  <si>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</si>
  <si>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</si>
  <si>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</si>
  <si>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</si>
  <si>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</si>
  <si>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</si>
  <si>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</si>
  <si>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</si>
  <si>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</si>
  <si>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</si>
  <si>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</si>
  <si>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</si>
  <si>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</si>
  <si>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</si>
  <si>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</si>
  <si>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</si>
  <si>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</si>
  <si>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</si>
  <si>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</si>
  <si>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</si>
  <si>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</si>
  <si>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</si>
  <si>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</si>
  <si>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</si>
  <si>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</si>
  <si>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</si>
  <si>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</si>
  <si>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</si>
  <si>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</si>
  <si>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</si>
  <si>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</si>
  <si>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</si>
  <si>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</si>
  <si>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</si>
  <si>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</si>
  <si>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</si>
  <si>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</si>
  <si>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</si>
  <si>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</si>
  <si>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</si>
  <si>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</si>
  <si>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</si>
  <si>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</si>
  <si>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</si>
  <si>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</si>
  <si>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</si>
  <si>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</si>
  <si>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</si>
  <si>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</si>
  <si>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</si>
  <si>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</si>
  <si>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</si>
  <si>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</si>
  <si>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</si>
  <si>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</si>
  <si>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</si>
  <si>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</si>
  <si>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</si>
  <si>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</si>
  <si>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</si>
  <si>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</si>
  <si>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</si>
  <si>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</si>
  <si>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</si>
  <si>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</si>
  <si>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</si>
  <si>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</si>
  <si>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</si>
  <si>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</si>
  <si>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</si>
  <si>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</si>
  <si>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</si>
  <si>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</si>
  <si>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</si>
  <si>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</si>
  <si>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</si>
  <si>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</si>
  <si>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</si>
  <si>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</si>
  <si>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</si>
  <si>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</si>
  <si>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</si>
  <si>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</si>
  <si>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</si>
  <si>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</si>
  <si>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</si>
  <si>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</si>
  <si>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</si>
  <si>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</si>
  <si>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</si>
  <si>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</si>
  <si>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</si>
  <si>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</si>
  <si>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</si>
  <si>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</si>
  <si>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</si>
  <si>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</si>
  <si>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</si>
  <si>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</si>
  <si>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</si>
  <si>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</si>
  <si>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</si>
  <si>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</si>
  <si>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</si>
  <si>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</si>
  <si>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</si>
  <si>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</si>
  <si>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</si>
  <si>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</si>
  <si>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</si>
  <si>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</si>
  <si>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</si>
  <si>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</si>
  <si>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</si>
  <si>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</si>
  <si>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</si>
  <si>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</si>
  <si>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</si>
  <si>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</si>
  <si>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</si>
  <si>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</si>
  <si>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</si>
  <si>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</si>
  <si>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</si>
  <si>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</si>
  <si>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</si>
  <si>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</si>
  <si>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</si>
  <si>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</si>
  <si>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</si>
  <si>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</si>
  <si>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</si>
  <si>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</si>
  <si>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</si>
  <si>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</si>
  <si>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</si>
  <si>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</si>
  <si>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</si>
  <si>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</si>
  <si>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</si>
  <si>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</si>
  <si>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</si>
  <si>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</si>
  <si>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</si>
  <si>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</si>
  <si>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</si>
  <si>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</si>
  <si>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</si>
  <si>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</si>
  <si>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</si>
  <si>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</si>
  <si>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</si>
  <si>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</si>
  <si>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</si>
  <si>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</si>
  <si>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</si>
  <si>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</si>
  <si>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</si>
  <si>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</si>
  <si>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</si>
  <si>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</si>
  <si>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</si>
  <si>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</si>
  <si>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</si>
  <si>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</si>
  <si>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</si>
  <si>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</si>
  <si>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</si>
  <si>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</si>
  <si>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</si>
  <si>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</si>
  <si>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</si>
  <si>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</si>
  <si>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</si>
  <si>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</si>
  <si>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</si>
  <si>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</si>
  <si>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</si>
  <si>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</si>
  <si>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</si>
  <si>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</si>
  <si>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</si>
  <si>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</si>
  <si>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</si>
  <si>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</si>
  <si>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</si>
  <si>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</si>
  <si>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</si>
  <si>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</si>
  <si>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</si>
  <si>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</si>
  <si>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</si>
  <si>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</si>
  <si>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</si>
  <si>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</si>
  <si>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</si>
  <si>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</si>
  <si>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</si>
  <si>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</si>
  <si>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</si>
  <si>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</si>
  <si>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</si>
  <si>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</si>
  <si>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</si>
  <si>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</si>
  <si>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</si>
  <si>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</si>
  <si>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</si>
  <si>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</si>
  <si>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</si>
  <si>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</si>
  <si>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</si>
  <si>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</si>
  <si>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</si>
  <si>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</si>
  <si>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</si>
  <si>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</si>
  <si>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</si>
  <si>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</si>
  <si>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</si>
  <si>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</si>
  <si>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</si>
  <si>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</si>
  <si>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</si>
  <si>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</si>
  <si>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</si>
  <si>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</si>
  <si>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</si>
  <si>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</si>
  <si>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</si>
  <si>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</si>
  <si>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</si>
  <si>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</si>
  <si>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</si>
  <si>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</si>
  <si>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</si>
  <si>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</si>
  <si>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</si>
  <si>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</si>
  <si>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</si>
  <si>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</si>
  <si>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</si>
  <si>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</si>
  <si>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</si>
  <si>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</si>
  <si>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</si>
  <si>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</si>
  <si>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</si>
  <si>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</si>
  <si>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</si>
  <si>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</si>
  <si>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</si>
  <si>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</si>
  <si>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</si>
  <si>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</si>
  <si>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</si>
  <si>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</si>
  <si>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</si>
  <si>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</si>
  <si>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</si>
  <si>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</si>
  <si>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</si>
  <si>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</si>
  <si>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</si>
  <si>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</si>
  <si>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</si>
  <si>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</si>
  <si>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</si>
  <si>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</si>
  <si>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</si>
  <si>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</si>
  <si>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</si>
  <si>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</si>
  <si>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</si>
  <si>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</si>
  <si>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</si>
  <si>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</si>
  <si>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</si>
  <si>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</si>
  <si>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</si>
  <si>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</si>
  <si>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</si>
  <si>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</si>
  <si>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</si>
  <si>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</si>
  <si>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</si>
  <si>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</si>
  <si>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</si>
  <si>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</si>
  <si>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</si>
  <si>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</si>
  <si>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</si>
  <si>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</si>
  <si>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</si>
  <si>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</si>
  <si>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</si>
  <si>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</si>
  <si>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</si>
  <si>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</si>
  <si>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</si>
  <si>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</si>
  <si>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</si>
  <si>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</si>
  <si>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</si>
  <si>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</si>
  <si>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</si>
  <si>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</si>
  <si>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</si>
  <si>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</si>
  <si>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</si>
  <si>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</si>
  <si>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</si>
  <si>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</si>
  <si>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</si>
  <si>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</si>
  <si>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</si>
  <si>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</si>
  <si>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</si>
  <si>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</si>
  <si>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</si>
  <si>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</si>
  <si>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</si>
  <si>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</si>
  <si>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</si>
  <si>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</si>
  <si>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</si>
  <si>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</si>
  <si>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</si>
  <si>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</si>
  <si>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</si>
  <si>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</si>
  <si>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</si>
  <si>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</si>
  <si>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</si>
  <si>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</si>
  <si>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</si>
  <si>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</si>
  <si>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</si>
  <si>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</si>
  <si>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</si>
  <si>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</si>
  <si>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</si>
  <si>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</si>
  <si>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</si>
  <si>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</si>
  <si>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</si>
  <si>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</si>
  <si>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</si>
  <si>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</si>
  <si>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</si>
  <si>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</si>
  <si>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</si>
  <si>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</si>
  <si>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</si>
  <si>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</si>
  <si>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</si>
  <si>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</si>
  <si>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</si>
  <si>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</si>
  <si>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</si>
  <si>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</si>
  <si>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</si>
  <si>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</si>
  <si>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</si>
  <si>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</si>
  <si>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</si>
  <si>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</si>
  <si>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</si>
  <si>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</si>
  <si>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</si>
  <si>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</si>
  <si>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</si>
  <si>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</si>
  <si>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</si>
  <si>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</si>
  <si>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</si>
  <si>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</si>
  <si>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</si>
  <si>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</si>
  <si>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</si>
  <si>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</si>
  <si>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</si>
  <si>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</si>
  <si>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</si>
  <si>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</si>
  <si>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</si>
  <si>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</si>
  <si>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</si>
  <si>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</si>
  <si>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</si>
  <si>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</si>
  <si>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</si>
  <si>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</si>
  <si>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</si>
  <si>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</si>
  <si>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</si>
  <si>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</si>
  <si>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</si>
  <si>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</si>
  <si>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</si>
  <si>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</si>
  <si>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</si>
  <si>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</si>
  <si>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</si>
  <si>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</si>
  <si>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</si>
  <si>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</si>
  <si>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</si>
  <si>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</si>
  <si>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</si>
  <si>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</si>
  <si>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</si>
  <si>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</si>
  <si>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</si>
  <si>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</si>
  <si>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</si>
  <si>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</si>
  <si>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</si>
  <si>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</si>
  <si>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</si>
  <si>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</si>
  <si>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</si>
  <si>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</si>
  <si>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</si>
  <si>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</si>
  <si>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</si>
  <si>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</si>
  <si>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</si>
  <si>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</si>
  <si>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</si>
  <si>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</si>
  <si>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</si>
  <si>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</si>
  <si>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</si>
  <si>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</si>
  <si>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</si>
  <si>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</si>
  <si>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</si>
  <si>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</si>
  <si>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</si>
  <si>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</si>
  <si>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</si>
  <si>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</si>
  <si>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</si>
  <si>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</si>
  <si>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</si>
  <si>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</si>
  <si>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</si>
  <si>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</si>
  <si>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</si>
  <si>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</si>
  <si>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</si>
  <si>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</si>
  <si>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</si>
  <si>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</si>
  <si>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</si>
  <si>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</si>
  <si>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</si>
  <si>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</si>
  <si>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</si>
  <si>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</si>
  <si>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</si>
  <si>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</si>
  <si>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</si>
  <si>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</si>
  <si>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</si>
  <si>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</si>
  <si>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</si>
  <si>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</si>
  <si>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</si>
  <si>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</si>
  <si>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</si>
  <si>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</si>
  <si>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</si>
  <si>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</si>
  <si>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</si>
  <si>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</si>
  <si>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</si>
  <si>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</si>
  <si>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</si>
  <si>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</si>
  <si>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</si>
  <si>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</si>
  <si>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</si>
  <si>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</si>
  <si>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</si>
  <si>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</si>
  <si>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</si>
  <si>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</si>
  <si>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</si>
  <si>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</si>
  <si>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</si>
  <si>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</si>
  <si>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</si>
  <si>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</si>
  <si>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</si>
  <si>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</si>
  <si>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</si>
  <si>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</si>
  <si>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</si>
  <si>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</si>
  <si>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</si>
  <si>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</si>
  <si>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</si>
  <si>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</si>
  <si>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</si>
  <si>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</si>
  <si>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</si>
  <si>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</si>
  <si>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</si>
  <si>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</si>
  <si>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</si>
  <si>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</si>
  <si>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</si>
  <si>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</si>
  <si>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</si>
  <si>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</si>
  <si>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</si>
  <si>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</si>
  <si>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</si>
  <si>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</si>
  <si>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</si>
  <si>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</si>
  <si>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</si>
  <si>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</si>
  <si>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</si>
  <si>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</si>
  <si>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</si>
  <si>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</si>
  <si>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</si>
  <si>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</si>
  <si>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</si>
  <si>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</si>
  <si>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</si>
  <si>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</si>
  <si>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</si>
  <si>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</si>
  <si>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</si>
  <si>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</si>
  <si>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</si>
  <si>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</si>
  <si>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</si>
  <si>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</si>
  <si>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</si>
  <si>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</si>
  <si>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</si>
  <si>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</si>
  <si>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</si>
  <si>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</si>
  <si>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</si>
  <si>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</si>
  <si>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</si>
  <si>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</si>
  <si>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</si>
  <si>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</si>
  <si>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</si>
  <si>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</si>
  <si>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</si>
  <si>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</si>
  <si>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</si>
  <si>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</si>
  <si>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</si>
  <si>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</si>
  <si>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</si>
  <si>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</si>
  <si>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</si>
  <si>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</si>
  <si>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</si>
  <si>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</si>
  <si>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</si>
  <si>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</si>
  <si>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</si>
  <si>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</si>
  <si>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</si>
  <si>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</si>
  <si>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</si>
  <si>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</si>
  <si>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</si>
  <si>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</si>
  <si>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</si>
  <si>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</si>
  <si>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</si>
  <si>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</si>
  <si>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</si>
  <si>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</si>
  <si>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</si>
  <si>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</si>
  <si>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</si>
  <si>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</si>
  <si>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</si>
  <si>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</si>
  <si>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</si>
  <si>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</si>
  <si>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</si>
  <si>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</si>
  <si>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</si>
  <si>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</si>
  <si>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</si>
  <si>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</si>
  <si>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</si>
  <si>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</si>
  <si>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</si>
  <si>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</si>
  <si>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</si>
  <si>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</si>
  <si>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</si>
  <si>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</si>
  <si>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</si>
  <si>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</si>
  <si>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</si>
  <si>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</si>
  <si>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</si>
  <si>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</si>
  <si>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</si>
  <si>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</si>
  <si>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</si>
  <si>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</si>
  <si>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TOTAL</t>
  </si>
  <si>
    <t>Qty</t>
  </si>
  <si>
    <t>Item #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</si>
  <si>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</si>
  <si>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</si>
  <si>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</si>
  <si>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</si>
  <si>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</si>
  <si>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</si>
  <si>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</si>
  <si>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</si>
  <si>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</si>
  <si>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</si>
  <si>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</si>
  <si>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</si>
  <si>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</si>
  <si>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</si>
  <si>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</si>
  <si>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</si>
  <si>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</si>
  <si>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</si>
  <si>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</si>
  <si>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</si>
  <si>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</si>
  <si>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</si>
  <si>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</si>
  <si>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</si>
  <si>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</si>
  <si>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</si>
  <si>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</si>
  <si>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</si>
  <si>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</si>
  <si>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</si>
  <si>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</si>
  <si>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</si>
  <si>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</si>
  <si>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</si>
  <si>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</si>
  <si>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</si>
  <si>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</si>
  <si>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</si>
  <si>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</si>
  <si>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</si>
  <si>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</si>
  <si>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</si>
  <si>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</si>
  <si>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</si>
  <si>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</si>
  <si>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</si>
  <si>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</si>
  <si>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</si>
  <si>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</si>
  <si>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</si>
  <si>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</si>
  <si>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</si>
  <si>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</si>
  <si>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</si>
  <si>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</si>
  <si>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</si>
  <si>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</si>
  <si>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</si>
  <si>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</si>
  <si>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</si>
  <si>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</si>
  <si>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</si>
  <si>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</si>
  <si>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</si>
  <si>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</si>
  <si>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</si>
  <si>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</si>
  <si>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</si>
  <si>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</si>
  <si>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</si>
  <si>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Mountain Total</t>
  </si>
  <si>
    <t>South Total</t>
  </si>
  <si>
    <t>Midwest Total</t>
  </si>
  <si>
    <t>East Total</t>
  </si>
  <si>
    <t>Seattle</t>
  </si>
  <si>
    <t>Los Angeles</t>
  </si>
  <si>
    <t>LasVegas</t>
  </si>
  <si>
    <t>Cincinnati</t>
  </si>
  <si>
    <t>Dallas</t>
  </si>
  <si>
    <t>Albuquerque</t>
  </si>
  <si>
    <t>Denver</t>
  </si>
  <si>
    <t>Houston</t>
  </si>
  <si>
    <t>Chicago</t>
  </si>
  <si>
    <t>Atlanta</t>
  </si>
  <si>
    <t>New York</t>
  </si>
  <si>
    <t>Boston</t>
  </si>
  <si>
    <t>74X47</t>
  </si>
  <si>
    <t>18Z66</t>
  </si>
  <si>
    <t>12Y27</t>
  </si>
  <si>
    <t>43P25</t>
  </si>
  <si>
    <t>21D08</t>
  </si>
  <si>
    <t>79S93</t>
  </si>
  <si>
    <t>96M37</t>
  </si>
  <si>
    <t>17Q30</t>
  </si>
  <si>
    <t>16W09</t>
  </si>
  <si>
    <t>61K94</t>
  </si>
  <si>
    <t>32H21</t>
  </si>
  <si>
    <t>31T79</t>
  </si>
  <si>
    <t>Sales First Quarter - by Item</t>
  </si>
  <si>
    <t>Numbers</t>
  </si>
  <si>
    <t>Formulas</t>
  </si>
  <si>
    <t>Control . Will allow quick scrolling</t>
  </si>
  <si>
    <t>Double clicking the top or bottom of a cell will allow quick scrolling</t>
  </si>
  <si>
    <t>Tips:</t>
  </si>
  <si>
    <t>Mckenzie, Michelle</t>
  </si>
  <si>
    <t>Mcdonald, Debra</t>
  </si>
  <si>
    <t>Mccoy, Preston</t>
  </si>
  <si>
    <t>Ray, Reannon</t>
  </si>
  <si>
    <t>Mcdowell, Scott</t>
  </si>
  <si>
    <t>Mccall, Keith</t>
  </si>
  <si>
    <t>Mcconnell, Justin</t>
  </si>
  <si>
    <t>Mcgee, Carol</t>
  </si>
  <si>
    <t>Mcbride, Grazyna</t>
  </si>
  <si>
    <t>Mckee, Michelle</t>
  </si>
  <si>
    <t>Mckinney, Chris</t>
  </si>
  <si>
    <t>Mcguire, Rebecca</t>
  </si>
  <si>
    <t>Mclaughlin, Edward</t>
  </si>
  <si>
    <t>Mclean, Richard</t>
  </si>
  <si>
    <t>Mccullough, Scott</t>
  </si>
  <si>
    <t>Mccarthy, Ryan</t>
  </si>
  <si>
    <t>Mcclain, Steven</t>
  </si>
  <si>
    <t>Mcdaniel, Tamara</t>
  </si>
  <si>
    <t>Marks, Lareina</t>
  </si>
  <si>
    <t>Mccormick, Hsi</t>
  </si>
  <si>
    <t>Mcintosh, Jeremy</t>
  </si>
  <si>
    <t>Mcclure, Gary</t>
  </si>
  <si>
    <t>Tip</t>
  </si>
  <si>
    <t>Hold Right click down to drag data over and copy here</t>
  </si>
  <si>
    <t xml:space="preserve">Tip </t>
  </si>
  <si>
    <t>Here you can add value to a cell using pace special. Select a cell, insert a number.</t>
  </si>
  <si>
    <t>Copy that cell then using Ctrl-Alt-V you can use pace special values to increment any values you select.</t>
  </si>
  <si>
    <t>Highlight a portion of a formula in the formula bar. Hit f9 and it will allow you to see the value of select piece.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</si>
</sst>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&quot;$&quot;#,##0"/>
    <numFmt numFmtId="169" formatCode="_(&quot;$&quot;* #,##0_);_(&quot;$&quot;* \(#,##0\);_(&quot;$&quot;* &quot;-&quot;??_);_(@_)"/>
    <numFmt numFmtId="170" formatCode="_(&quot;$&quot;* #,##0.0000_);_(&quot;$&quot;* \(#,##0.0000\);_(&quot;$&quot;* &quot;-&quot;??_);_(@_)"/>
    <numFmt numFmtId="171" formatCode="_(* #,##0.000_);_(* \(#,##0.000\);_(* &quot;-&quot;??_);_(@_)"/>
    <numFmt numFmtId="172" formatCode="_(&quot;$&quot;* #,##0.000_);_(&quot;$&quot;* \(#,##0.000\);_(&quot;$&quot;* &quot;-&quot;??_);_(@_)"/>
    <numFmt numFmtId="173" formatCode="0.000"/>
    <numFmt numFmtId="17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23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51"/>
      </bottom>
      <diagonal/>
    </border>
  </borders>
  <cellStyleXfs count="13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4" borderId="3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4" fillId="6" borderId="0" applyNumberFormat="0" applyBorder="0" applyAlignment="0" applyProtection="0"/>
    <xf numFmtId="0" fontId="15" fillId="5" borderId="4" applyNumberFormat="0" applyAlignment="0" applyProtection="0"/>
    <xf numFmtId="0" fontId="16" fillId="7" borderId="0" applyNumberFormat="0" applyBorder="0" applyAlignment="0" applyProtection="0"/>
  </cellStyleXfs>
  <cellXfs count="235">
    <xf numFmtId="0" fontId="0" fillId="0" borderId="0" xfId="0"/>
    <xf numFmtId="0" fontId="9" fillId="3" borderId="1" xfId="2" applyFont="1" applyFill="1" applyBorder="1" applyAlignment="1" applyProtection="1">
      <alignment horizontal="left" vertical="top"/>
      <protection locked="0"/>
    </xf>
    <xf numFmtId="0" fontId="9" fillId="3" borderId="1" xfId="2" applyFont="1" applyFill="1" applyBorder="1" applyAlignment="1" applyProtection="1">
      <alignment horizontal="center" vertical="top"/>
      <protection locked="0"/>
    </xf>
    <xf numFmtId="0" fontId="9" fillId="3" borderId="1" xfId="2" applyFont="1" applyFill="1" applyBorder="1" applyAlignment="1" applyProtection="1">
      <alignment vertical="top"/>
      <protection locked="0"/>
    </xf>
    <xf numFmtId="15" fontId="9" fillId="3" borderId="1" xfId="2" applyNumberFormat="1" applyFont="1" applyFill="1" applyBorder="1" applyAlignment="1" applyProtection="1">
      <alignment horizontal="right" vertical="top"/>
      <protection locked="0"/>
    </xf>
    <xf numFmtId="0" fontId="9" fillId="3" borderId="1" xfId="2" applyFont="1" applyFill="1" applyBorder="1" applyAlignment="1" applyProtection="1">
      <alignment horizontal="right" vertical="top"/>
    </xf>
    <xf numFmtId="164" fontId="9" fillId="3" borderId="1" xfId="4" applyNumberFormat="1" applyFont="1" applyFill="1" applyBorder="1" applyAlignment="1" applyProtection="1">
      <alignment vertical="top"/>
      <protection locked="0"/>
    </xf>
    <xf numFmtId="43" fontId="9" fillId="3" borderId="1" xfId="4" applyFont="1" applyFill="1" applyBorder="1" applyAlignment="1" applyProtection="1">
      <alignment horizontal="right" vertical="top"/>
    </xf>
    <xf numFmtId="9" fontId="9" fillId="3" borderId="1" xfId="3" applyFont="1" applyFill="1" applyBorder="1" applyAlignment="1" applyProtection="1">
      <alignment vertical="top"/>
      <protection locked="0"/>
    </xf>
    <xf numFmtId="167" fontId="9" fillId="0" borderId="0" xfId="3" applyNumberFormat="1" applyFont="1" applyFill="1" applyBorder="1" applyAlignment="1" applyProtection="1">
      <alignment vertical="top" wrapText="1"/>
      <protection locked="0"/>
    </xf>
    <xf numFmtId="0" fontId="9" fillId="0" borderId="2" xfId="2" applyFont="1" applyBorder="1" applyAlignment="1" applyProtection="1">
      <alignment vertical="center"/>
      <protection locked="0"/>
    </xf>
    <xf numFmtId="0" fontId="10" fillId="0" borderId="0" xfId="2" applyFont="1" applyProtection="1">
      <protection locked="0"/>
    </xf>
    <xf numFmtId="0" fontId="11" fillId="0" borderId="0" xfId="2" applyFont="1" applyAlignment="1" applyProtection="1"/>
    <xf numFmtId="0" fontId="11" fillId="0" borderId="0" xfId="2" applyFont="1" applyAlignment="1" applyProtection="1">
      <alignment horizontal="right"/>
    </xf>
    <xf numFmtId="0" fontId="10" fillId="0" borderId="0" xfId="2" applyFont="1" applyProtection="1"/>
    <xf numFmtId="0" fontId="10" fillId="0" borderId="0" xfId="2" applyFont="1" applyAlignment="1" applyProtection="1"/>
    <xf numFmtId="0" fontId="10" fillId="0" borderId="0" xfId="2" applyFont="1" applyAlignment="1" applyProtection="1">
      <alignment horizontal="right"/>
    </xf>
    <xf numFmtId="0" fontId="10" fillId="0" borderId="0" xfId="2" applyFont="1" applyFill="1" applyProtection="1">
      <protection locked="0"/>
    </xf>
    <xf numFmtId="0" fontId="10" fillId="0" borderId="0" xfId="2" applyFont="1" applyFill="1" applyAlignment="1" applyProtection="1">
      <alignment horizontal="center"/>
      <protection locked="0"/>
    </xf>
    <xf numFmtId="15" fontId="10" fillId="0" borderId="0" xfId="2" applyNumberFormat="1" applyFont="1" applyFill="1" applyProtection="1">
      <protection locked="0"/>
    </xf>
    <xf numFmtId="164" fontId="10" fillId="0" borderId="0" xfId="4" applyNumberFormat="1" applyFont="1" applyFill="1" applyProtection="1"/>
    <xf numFmtId="164" fontId="10" fillId="0" borderId="0" xfId="4" applyNumberFormat="1" applyFont="1" applyProtection="1">
      <protection locked="0"/>
    </xf>
    <xf numFmtId="164" fontId="10" fillId="0" borderId="0" xfId="4" applyNumberFormat="1" applyFont="1" applyFill="1" applyAlignment="1" applyProtection="1">
      <protection locked="0"/>
    </xf>
    <xf numFmtId="0" fontId="10" fillId="0" borderId="0" xfId="2" applyFont="1" applyAlignment="1" applyProtection="1">
      <alignment horizontal="center"/>
      <protection locked="0"/>
    </xf>
    <xf numFmtId="43" fontId="10" fillId="0" borderId="0" xfId="4" applyFont="1" applyFill="1" applyProtection="1">
      <protection locked="0"/>
    </xf>
    <xf numFmtId="9" fontId="10" fillId="0" borderId="0" xfId="3" applyFont="1" applyBorder="1" applyProtection="1">
      <protection locked="0"/>
    </xf>
    <xf numFmtId="9" fontId="10" fillId="0" borderId="0" xfId="3" applyFont="1" applyProtection="1">
      <protection locked="0"/>
    </xf>
    <xf numFmtId="166" fontId="10" fillId="2" borderId="1" xfId="4" applyNumberFormat="1" applyFont="1" applyFill="1" applyBorder="1" applyProtection="1">
      <protection locked="0"/>
    </xf>
    <xf numFmtId="0" fontId="10" fillId="2" borderId="1" xfId="2" applyFont="1" applyFill="1" applyBorder="1" applyProtection="1">
      <protection locked="0"/>
    </xf>
    <xf numFmtId="164" fontId="10" fillId="0" borderId="0" xfId="4" applyNumberFormat="1" applyFont="1" applyProtection="1"/>
    <xf numFmtId="164" fontId="10" fillId="0" borderId="0" xfId="4" applyNumberFormat="1" applyFont="1" applyAlignment="1" applyProtection="1"/>
    <xf numFmtId="43" fontId="10" fillId="0" borderId="0" xfId="4" applyFont="1" applyProtection="1"/>
    <xf numFmtId="164" fontId="10" fillId="2" borderId="1" xfId="4" applyNumberFormat="1" applyFont="1" applyFill="1" applyBorder="1" applyProtection="1">
      <protection locked="0"/>
    </xf>
    <xf numFmtId="9" fontId="10" fillId="2" borderId="1" xfId="2" applyNumberFormat="1" applyFont="1" applyFill="1" applyBorder="1" applyProtection="1">
      <protection locked="0"/>
    </xf>
    <xf numFmtId="15" fontId="10" fillId="0" borderId="0" xfId="2" applyNumberFormat="1" applyFont="1" applyProtection="1">
      <protection locked="0"/>
    </xf>
    <xf numFmtId="0" fontId="11" fillId="0" borderId="0" xfId="2" applyFont="1" applyAlignment="1" applyProtection="1">
      <protection locked="0"/>
    </xf>
    <xf numFmtId="0" fontId="11" fillId="0" borderId="0" xfId="2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0" fontId="10" fillId="0" borderId="0" xfId="2" applyFont="1" applyAlignment="1" applyProtection="1">
      <alignment horizontal="right"/>
      <protection locked="0"/>
    </xf>
    <xf numFmtId="165" fontId="10" fillId="0" borderId="0" xfId="4" applyNumberFormat="1" applyFont="1" applyProtection="1">
      <protection locked="0"/>
    </xf>
    <xf numFmtId="43" fontId="10" fillId="0" borderId="0" xfId="4" applyFont="1" applyProtection="1">
      <protection locked="0"/>
    </xf>
    <xf numFmtId="164" fontId="10" fillId="0" borderId="0" xfId="4" applyNumberFormat="1" applyFont="1" applyAlignment="1" applyProtection="1">
      <protection locked="0"/>
    </xf>
    <xf numFmtId="0" fontId="10" fillId="0" borderId="0" xfId="2" applyFont="1" applyBorder="1" applyProtection="1">
      <protection locked="0"/>
    </xf>
    <xf numFmtId="164" fontId="10" fillId="0" borderId="0" xfId="2" applyNumberFormat="1" applyFont="1" applyProtection="1">
      <protection locked="0"/>
    </xf>
    <xf numFmtId="0" fontId="10" fillId="0" borderId="0" xfId="2" applyNumberFormat="1" applyFont="1" applyProtection="1">
      <protection locked="0"/>
    </xf>
    <xf numFmtId="15" fontId="10" fillId="0" borderId="0" xfId="4" applyNumberFormat="1" applyFont="1" applyProtection="1">
      <protection locked="0"/>
    </xf>
    <xf numFmtId="164" fontId="10" fillId="0" borderId="0" xfId="4" applyNumberFormat="1" applyFont="1" applyFill="1" applyBorder="1" applyProtection="1"/>
    <xf numFmtId="164" fontId="10" fillId="0" borderId="0" xfId="4" applyNumberFormat="1" applyFont="1" applyBorder="1" applyProtection="1">
      <protection locked="0"/>
    </xf>
    <xf numFmtId="15" fontId="10" fillId="0" borderId="0" xfId="4" applyNumberFormat="1" applyFont="1" applyBorder="1" applyProtection="1">
      <protection locked="0"/>
    </xf>
    <xf numFmtId="15" fontId="10" fillId="0" borderId="0" xfId="2" applyNumberFormat="1" applyFont="1" applyBorder="1" applyProtection="1">
      <protection locked="0"/>
    </xf>
    <xf numFmtId="0" fontId="10" fillId="0" borderId="0" xfId="2" applyFont="1" applyFill="1" applyProtection="1"/>
    <xf numFmtId="164" fontId="12" fillId="0" borderId="0" xfId="4" applyNumberFormat="1" applyFont="1" applyFill="1" applyBorder="1"/>
    <xf numFmtId="169" fontId="12" fillId="0" borderId="0" xfId="131" applyNumberFormat="1" applyFont="1" applyFill="1" applyBorder="1"/>
    <xf numFmtId="0" fontId="13" fillId="0" borderId="0" xfId="2" applyFont="1" applyFill="1" applyBorder="1" applyAlignment="1"/>
    <xf numFmtId="0" fontId="12" fillId="0" borderId="0" xfId="2" applyFont="1" applyFill="1" applyBorder="1"/>
    <xf numFmtId="0" fontId="3" fillId="0" borderId="0" xfId="2" applyFont="1"/>
    <xf numFmtId="0" fontId="3" fillId="0" borderId="0" xfId="2" applyFont="1" applyFill="1" applyBorder="1"/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right"/>
    </xf>
    <xf numFmtId="0" fontId="3" fillId="0" borderId="0" xfId="2" applyFont="1" applyFill="1" applyAlignment="1"/>
    <xf numFmtId="0" fontId="12" fillId="0" borderId="0" xfId="2" applyFont="1" applyFill="1" applyBorder="1" applyAlignment="1">
      <alignment horizontal="center"/>
    </xf>
    <xf numFmtId="170" fontId="12" fillId="0" borderId="0" xfId="2" applyNumberFormat="1" applyFont="1" applyFill="1" applyBorder="1"/>
    <xf numFmtId="168" fontId="13" fillId="0" borderId="0" xfId="2" applyNumberFormat="1" applyFont="1" applyFill="1" applyBorder="1" applyAlignment="1"/>
    <xf numFmtId="0" fontId="12" fillId="0" borderId="0" xfId="2" applyFont="1" applyFill="1" applyAlignment="1"/>
    <xf numFmtId="6" fontId="13" fillId="0" borderId="0" xfId="2" applyNumberFormat="1" applyFont="1" applyFill="1" applyBorder="1" applyAlignment="1"/>
    <xf numFmtId="168" fontId="12" fillId="0" borderId="0" xfId="2" applyNumberFormat="1" applyFont="1" applyFill="1" applyBorder="1" applyAlignment="1"/>
    <xf numFmtId="6" fontId="12" fillId="0" borderId="0" xfId="2" applyNumberFormat="1" applyFont="1" applyFill="1" applyBorder="1" applyAlignment="1"/>
    <xf numFmtId="0" fontId="12" fillId="0" borderId="0" xfId="2" applyFont="1" applyFill="1" applyBorder="1" applyAlignment="1"/>
    <xf numFmtId="3" fontId="12" fillId="0" borderId="0" xfId="2" applyNumberFormat="1" applyFont="1" applyFill="1" applyBorder="1" applyAlignment="1"/>
    <xf numFmtId="168" fontId="10" fillId="0" borderId="0" xfId="2" applyNumberFormat="1" applyFont="1" applyFill="1" applyBorder="1" applyAlignment="1"/>
    <xf numFmtId="0" fontId="9" fillId="0" borderId="0" xfId="2" applyFont="1" applyFill="1" applyBorder="1" applyAlignment="1"/>
    <xf numFmtId="0" fontId="10" fillId="0" borderId="0" xfId="2" applyFont="1" applyFill="1" applyAlignment="1"/>
    <xf numFmtId="0" fontId="9" fillId="0" borderId="3" xfId="2" applyFont="1" applyFill="1" applyBorder="1" applyAlignment="1"/>
    <xf numFmtId="168" fontId="10" fillId="0" borderId="0" xfId="2" applyNumberFormat="1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/>
    <xf numFmtId="164" fontId="13" fillId="0" borderId="0" xfId="2" applyNumberFormat="1" applyFont="1" applyFill="1" applyBorder="1"/>
    <xf numFmtId="0" fontId="13" fillId="0" borderId="0" xfId="2" applyFont="1" applyFill="1" applyBorder="1"/>
    <xf numFmtId="164" fontId="12" fillId="0" borderId="0" xfId="2" applyNumberFormat="1" applyFont="1" applyFill="1" applyBorder="1"/>
    <xf numFmtId="43" fontId="12" fillId="0" borderId="0" xfId="4" applyNumberFormat="1" applyFont="1" applyFill="1" applyBorder="1" applyAlignment="1">
      <alignment horizontal="center"/>
    </xf>
    <xf numFmtId="164" fontId="12" fillId="0" borderId="0" xfId="4" applyNumberFormat="1" applyFont="1" applyFill="1" applyBorder="1" applyAlignment="1">
      <alignment horizontal="center"/>
    </xf>
    <xf numFmtId="164" fontId="13" fillId="0" borderId="6" xfId="2" applyNumberFormat="1" applyFont="1" applyFill="1" applyBorder="1"/>
    <xf numFmtId="0" fontId="13" fillId="0" borderId="0" xfId="2" applyFont="1" applyFill="1" applyBorder="1" applyAlignment="1">
      <alignment horizontal="center"/>
    </xf>
    <xf numFmtId="0" fontId="12" fillId="0" borderId="7" xfId="2" applyFont="1" applyFill="1" applyBorder="1"/>
    <xf numFmtId="164" fontId="12" fillId="0" borderId="5" xfId="2" applyNumberFormat="1" applyFont="1" applyFill="1" applyBorder="1" applyAlignment="1">
      <alignment horizontal="right"/>
    </xf>
    <xf numFmtId="0" fontId="12" fillId="0" borderId="5" xfId="2" applyFont="1" applyFill="1" applyBorder="1" applyAlignment="1">
      <alignment horizontal="center"/>
    </xf>
    <xf numFmtId="0" fontId="12" fillId="0" borderId="8" xfId="2" applyFont="1" applyFill="1" applyBorder="1" applyAlignment="1">
      <alignment horizontal="left"/>
    </xf>
    <xf numFmtId="0" fontId="12" fillId="0" borderId="9" xfId="2" applyFont="1" applyFill="1" applyBorder="1"/>
    <xf numFmtId="164" fontId="12" fillId="0" borderId="0" xfId="2" applyNumberFormat="1" applyFont="1" applyFill="1" applyBorder="1" applyAlignment="1">
      <alignment horizontal="right"/>
    </xf>
    <xf numFmtId="0" fontId="12" fillId="0" borderId="10" xfId="2" applyFont="1" applyFill="1" applyBorder="1" applyAlignment="1">
      <alignment horizontal="left"/>
    </xf>
    <xf numFmtId="164" fontId="12" fillId="0" borderId="0" xfId="4" applyNumberFormat="1" applyFont="1" applyFill="1" applyBorder="1" applyAlignment="1">
      <alignment horizontal="right"/>
    </xf>
    <xf numFmtId="0" fontId="12" fillId="0" borderId="10" xfId="2" applyFont="1" applyFill="1" applyBorder="1"/>
    <xf numFmtId="0" fontId="12" fillId="0" borderId="0" xfId="2" applyFont="1" applyFill="1" applyBorder="1" applyAlignment="1">
      <alignment horizontal="right"/>
    </xf>
    <xf numFmtId="171" fontId="12" fillId="0" borderId="0" xfId="4" applyNumberFormat="1" applyFont="1" applyFill="1" applyBorder="1" applyAlignment="1">
      <alignment horizontal="right"/>
    </xf>
    <xf numFmtId="0" fontId="12" fillId="0" borderId="11" xfId="2" applyFont="1" applyFill="1" applyBorder="1"/>
    <xf numFmtId="0" fontId="12" fillId="0" borderId="12" xfId="2" applyFont="1" applyFill="1" applyBorder="1"/>
    <xf numFmtId="0" fontId="12" fillId="0" borderId="12" xfId="2" applyFont="1" applyFill="1" applyBorder="1" applyAlignment="1">
      <alignment horizontal="center"/>
    </xf>
    <xf numFmtId="0" fontId="12" fillId="0" borderId="13" xfId="2" applyFont="1" applyFill="1" applyBorder="1"/>
    <xf numFmtId="172" fontId="12" fillId="0" borderId="0" xfId="131" applyNumberFormat="1" applyFont="1" applyFill="1" applyBorder="1"/>
    <xf numFmtId="170" fontId="12" fillId="0" borderId="0" xfId="131" applyNumberFormat="1" applyFont="1" applyFill="1" applyBorder="1"/>
    <xf numFmtId="164" fontId="12" fillId="0" borderId="0" xfId="4" applyNumberFormat="1" applyFont="1" applyFill="1" applyBorder="1" applyAlignment="1">
      <alignment horizontal="left"/>
    </xf>
    <xf numFmtId="43" fontId="12" fillId="0" borderId="14" xfId="4" applyFont="1" applyFill="1" applyBorder="1" applyAlignment="1">
      <alignment horizontal="left"/>
    </xf>
    <xf numFmtId="0" fontId="12" fillId="0" borderId="0" xfId="2" applyFont="1" applyFill="1" applyBorder="1" applyAlignment="1">
      <alignment horizontal="left"/>
    </xf>
    <xf numFmtId="43" fontId="12" fillId="0" borderId="0" xfId="2" applyNumberFormat="1" applyFont="1" applyFill="1" applyBorder="1"/>
    <xf numFmtId="172" fontId="12" fillId="0" borderId="0" xfId="2" applyNumberFormat="1" applyFont="1" applyFill="1" applyBorder="1"/>
    <xf numFmtId="43" fontId="12" fillId="0" borderId="0" xfId="2" applyNumberFormat="1" applyFont="1" applyFill="1" applyBorder="1" applyAlignment="1">
      <alignment horizontal="right"/>
    </xf>
    <xf numFmtId="169" fontId="12" fillId="0" borderId="0" xfId="131" applyNumberFormat="1" applyFont="1" applyFill="1" applyBorder="1" applyAlignment="1">
      <alignment horizontal="right"/>
    </xf>
    <xf numFmtId="173" fontId="12" fillId="0" borderId="0" xfId="2" applyNumberFormat="1" applyFont="1" applyFill="1" applyBorder="1" applyAlignment="1">
      <alignment horizontal="center"/>
    </xf>
    <xf numFmtId="2" fontId="12" fillId="0" borderId="0" xfId="2" applyNumberFormat="1" applyFont="1" applyFill="1" applyBorder="1" applyAlignment="1">
      <alignment horizontal="center"/>
    </xf>
    <xf numFmtId="173" fontId="12" fillId="0" borderId="0" xfId="2" applyNumberFormat="1" applyFont="1" applyFill="1" applyBorder="1" applyAlignment="1">
      <alignment horizontal="left"/>
    </xf>
    <xf numFmtId="0" fontId="13" fillId="0" borderId="3" xfId="2" applyFont="1" applyFill="1" applyBorder="1" applyAlignment="1"/>
    <xf numFmtId="169" fontId="12" fillId="0" borderId="0" xfId="131" applyNumberFormat="1" applyFont="1" applyFill="1" applyBorder="1" applyAlignment="1">
      <alignment horizontal="center"/>
    </xf>
    <xf numFmtId="168" fontId="12" fillId="0" borderId="0" xfId="2" applyNumberFormat="1" applyFont="1" applyFill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172" fontId="12" fillId="0" borderId="0" xfId="131" applyNumberFormat="1" applyFont="1" applyFill="1" applyBorder="1" applyAlignment="1">
      <alignment horizontal="center"/>
    </xf>
    <xf numFmtId="2" fontId="12" fillId="0" borderId="14" xfId="2" applyNumberFormat="1" applyFont="1" applyFill="1" applyBorder="1" applyAlignment="1">
      <alignment horizontal="center"/>
    </xf>
    <xf numFmtId="169" fontId="12" fillId="0" borderId="0" xfId="2" applyNumberFormat="1" applyFont="1" applyFill="1" applyBorder="1"/>
    <xf numFmtId="0" fontId="12" fillId="0" borderId="0" xfId="2" applyFont="1" applyFill="1" applyBorder="1" applyAlignment="1">
      <alignment vertical="top"/>
    </xf>
    <xf numFmtId="0" fontId="12" fillId="0" borderId="0" xfId="2" applyFont="1" applyFill="1" applyBorder="1" applyAlignment="1">
      <alignment horizontal="center" vertical="top"/>
    </xf>
    <xf numFmtId="170" fontId="12" fillId="0" borderId="0" xfId="2" applyNumberFormat="1" applyFont="1" applyFill="1" applyBorder="1" applyAlignment="1">
      <alignment horizontal="center" vertical="top"/>
    </xf>
    <xf numFmtId="169" fontId="12" fillId="0" borderId="0" xfId="131" applyNumberFormat="1" applyFont="1" applyFill="1" applyBorder="1" applyAlignment="1">
      <alignment vertical="top"/>
    </xf>
    <xf numFmtId="0" fontId="4" fillId="0" borderId="0" xfId="2" applyFont="1" applyFill="1" applyBorder="1" applyAlignment="1">
      <alignment vertical="top" wrapText="1"/>
    </xf>
    <xf numFmtId="0" fontId="3" fillId="0" borderId="0" xfId="2" applyFont="1" applyFill="1" applyBorder="1" applyAlignment="1">
      <alignment vertical="top"/>
    </xf>
    <xf numFmtId="0" fontId="3" fillId="0" borderId="0" xfId="2" applyFont="1" applyFill="1" applyBorder="1" applyAlignment="1">
      <alignment horizontal="center" vertical="top"/>
    </xf>
    <xf numFmtId="169" fontId="3" fillId="0" borderId="0" xfId="131" applyNumberFormat="1" applyFont="1" applyFill="1" applyBorder="1" applyAlignment="1">
      <alignment vertical="top"/>
    </xf>
    <xf numFmtId="170" fontId="3" fillId="0" borderId="0" xfId="2" applyNumberFormat="1" applyFont="1" applyFill="1" applyBorder="1" applyAlignment="1">
      <alignment horizontal="center" vertical="top"/>
    </xf>
    <xf numFmtId="169" fontId="3" fillId="0" borderId="0" xfId="2" applyNumberFormat="1" applyFont="1" applyFill="1" applyBorder="1"/>
    <xf numFmtId="170" fontId="3" fillId="0" borderId="0" xfId="131" applyNumberFormat="1" applyFont="1" applyFill="1" applyBorder="1"/>
    <xf numFmtId="172" fontId="3" fillId="0" borderId="0" xfId="131" applyNumberFormat="1" applyFont="1" applyFill="1" applyBorder="1"/>
    <xf numFmtId="0" fontId="4" fillId="0" borderId="0" xfId="2" applyFont="1" applyFill="1" applyBorder="1" applyAlignment="1"/>
    <xf numFmtId="168" fontId="3" fillId="0" borderId="0" xfId="2" applyNumberFormat="1" applyFont="1" applyFill="1" applyBorder="1" applyAlignment="1"/>
    <xf numFmtId="2" fontId="3" fillId="0" borderId="14" xfId="2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>
      <alignment horizontal="center"/>
    </xf>
    <xf numFmtId="172" fontId="3" fillId="0" borderId="0" xfId="131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vertical="center"/>
    </xf>
    <xf numFmtId="168" fontId="3" fillId="0" borderId="0" xfId="2" applyNumberFormat="1" applyFont="1" applyFill="1" applyBorder="1" applyAlignment="1">
      <alignment vertical="center"/>
    </xf>
    <xf numFmtId="169" fontId="3" fillId="0" borderId="0" xfId="131" applyNumberFormat="1" applyFont="1" applyFill="1" applyBorder="1" applyAlignment="1">
      <alignment horizontal="center"/>
    </xf>
    <xf numFmtId="169" fontId="3" fillId="0" borderId="0" xfId="131" applyNumberFormat="1" applyFont="1" applyFill="1" applyBorder="1" applyAlignment="1">
      <alignment horizontal="right"/>
    </xf>
    <xf numFmtId="0" fontId="4" fillId="0" borderId="3" xfId="2" applyFont="1" applyFill="1" applyBorder="1" applyAlignment="1"/>
    <xf numFmtId="172" fontId="3" fillId="0" borderId="0" xfId="2" applyNumberFormat="1" applyFont="1" applyFill="1" applyBorder="1"/>
    <xf numFmtId="173" fontId="3" fillId="0" borderId="0" xfId="2" applyNumberFormat="1" applyFont="1" applyFill="1" applyBorder="1" applyAlignment="1">
      <alignment horizontal="left"/>
    </xf>
    <xf numFmtId="164" fontId="3" fillId="0" borderId="0" xfId="4" applyNumberFormat="1" applyFont="1" applyFill="1" applyBorder="1" applyAlignment="1">
      <alignment horizontal="center"/>
    </xf>
    <xf numFmtId="173" fontId="3" fillId="0" borderId="0" xfId="2" applyNumberFormat="1" applyFont="1" applyFill="1" applyBorder="1" applyAlignment="1">
      <alignment horizontal="center"/>
    </xf>
    <xf numFmtId="164" fontId="3" fillId="0" borderId="0" xfId="4" applyNumberFormat="1" applyFont="1" applyFill="1" applyBorder="1" applyAlignment="1">
      <alignment horizontal="right"/>
    </xf>
    <xf numFmtId="43" fontId="3" fillId="0" borderId="0" xfId="2" applyNumberFormat="1" applyFont="1" applyFill="1" applyBorder="1" applyAlignment="1">
      <alignment horizontal="right"/>
    </xf>
    <xf numFmtId="43" fontId="3" fillId="0" borderId="0" xfId="4" applyNumberFormat="1" applyFont="1" applyFill="1" applyBorder="1" applyAlignment="1">
      <alignment horizontal="center"/>
    </xf>
    <xf numFmtId="43" fontId="3" fillId="0" borderId="0" xfId="2" applyNumberFormat="1" applyFont="1" applyFill="1" applyBorder="1"/>
    <xf numFmtId="164" fontId="3" fillId="0" borderId="0" xfId="2" applyNumberFormat="1" applyFont="1" applyFill="1" applyBorder="1"/>
    <xf numFmtId="0" fontId="3" fillId="0" borderId="0" xfId="2" applyFont="1" applyFill="1" applyBorder="1" applyAlignment="1">
      <alignment horizontal="left"/>
    </xf>
    <xf numFmtId="169" fontId="3" fillId="0" borderId="0" xfId="131" applyNumberFormat="1" applyFont="1" applyFill="1" applyBorder="1"/>
    <xf numFmtId="43" fontId="3" fillId="0" borderId="14" xfId="4" applyFont="1" applyFill="1" applyBorder="1" applyAlignment="1">
      <alignment horizontal="left"/>
    </xf>
    <xf numFmtId="164" fontId="3" fillId="0" borderId="0" xfId="4" applyNumberFormat="1" applyFont="1" applyFill="1" applyBorder="1" applyAlignment="1">
      <alignment horizontal="left"/>
    </xf>
    <xf numFmtId="164" fontId="3" fillId="0" borderId="0" xfId="4" applyNumberFormat="1" applyFont="1" applyFill="1" applyBorder="1"/>
    <xf numFmtId="0" fontId="4" fillId="0" borderId="0" xfId="2" applyFont="1" applyFill="1" applyBorder="1"/>
    <xf numFmtId="170" fontId="3" fillId="0" borderId="0" xfId="2" applyNumberFormat="1" applyFont="1" applyFill="1" applyBorder="1"/>
    <xf numFmtId="0" fontId="3" fillId="0" borderId="13" xfId="2" applyFont="1" applyFill="1" applyBorder="1"/>
    <xf numFmtId="0" fontId="3" fillId="0" borderId="12" xfId="2" applyFont="1" applyFill="1" applyBorder="1" applyAlignment="1">
      <alignment horizontal="center"/>
    </xf>
    <xf numFmtId="0" fontId="3" fillId="0" borderId="12" xfId="2" applyFont="1" applyFill="1" applyBorder="1"/>
    <xf numFmtId="0" fontId="3" fillId="0" borderId="11" xfId="2" applyFont="1" applyFill="1" applyBorder="1"/>
    <xf numFmtId="0" fontId="3" fillId="0" borderId="10" xfId="2" applyFont="1" applyFill="1" applyBorder="1"/>
    <xf numFmtId="171" fontId="3" fillId="0" borderId="0" xfId="4" applyNumberFormat="1" applyFont="1" applyFill="1" applyBorder="1" applyAlignment="1">
      <alignment horizontal="right"/>
    </xf>
    <xf numFmtId="0" fontId="3" fillId="0" borderId="9" xfId="2" applyFont="1" applyFill="1" applyBorder="1"/>
    <xf numFmtId="0" fontId="3" fillId="0" borderId="10" xfId="2" applyFont="1" applyFill="1" applyBorder="1" applyAlignment="1">
      <alignment horizontal="left"/>
    </xf>
    <xf numFmtId="164" fontId="3" fillId="0" borderId="0" xfId="2" applyNumberFormat="1" applyFont="1" applyFill="1" applyBorder="1" applyAlignment="1">
      <alignment horizontal="right"/>
    </xf>
    <xf numFmtId="0" fontId="3" fillId="0" borderId="8" xfId="2" applyFont="1" applyFill="1" applyBorder="1" applyAlignment="1">
      <alignment horizontal="left"/>
    </xf>
    <xf numFmtId="0" fontId="3" fillId="0" borderId="5" xfId="2" applyFont="1" applyFill="1" applyBorder="1" applyAlignment="1">
      <alignment horizontal="center"/>
    </xf>
    <xf numFmtId="164" fontId="3" fillId="0" borderId="5" xfId="2" applyNumberFormat="1" applyFont="1" applyFill="1" applyBorder="1" applyAlignment="1">
      <alignment horizontal="right"/>
    </xf>
    <xf numFmtId="0" fontId="3" fillId="0" borderId="7" xfId="2" applyFont="1" applyFill="1" applyBorder="1"/>
    <xf numFmtId="164" fontId="4" fillId="0" borderId="0" xfId="2" applyNumberFormat="1" applyFont="1" applyFill="1" applyBorder="1"/>
    <xf numFmtId="0" fontId="4" fillId="0" borderId="0" xfId="2" applyFont="1" applyFill="1" applyBorder="1" applyAlignment="1">
      <alignment horizontal="center"/>
    </xf>
    <xf numFmtId="164" fontId="4" fillId="0" borderId="6" xfId="2" applyNumberFormat="1" applyFont="1" applyFill="1" applyBorder="1"/>
    <xf numFmtId="3" fontId="3" fillId="0" borderId="0" xfId="2" applyNumberFormat="1" applyFont="1" applyFill="1" applyBorder="1" applyAlignment="1"/>
    <xf numFmtId="6" fontId="4" fillId="0" borderId="0" xfId="2" applyNumberFormat="1" applyFont="1" applyFill="1" applyBorder="1" applyAlignment="1"/>
    <xf numFmtId="0" fontId="3" fillId="0" borderId="0" xfId="2" applyFont="1" applyFill="1" applyBorder="1" applyAlignment="1"/>
    <xf numFmtId="6" fontId="3" fillId="0" borderId="0" xfId="2" applyNumberFormat="1" applyFont="1" applyFill="1" applyBorder="1" applyAlignment="1"/>
    <xf numFmtId="168" fontId="4" fillId="0" borderId="0" xfId="2" applyNumberFormat="1" applyFont="1" applyFill="1" applyBorder="1" applyAlignment="1"/>
    <xf numFmtId="164" fontId="9" fillId="0" borderId="0" xfId="1" applyNumberFormat="1" applyFont="1" applyAlignment="1" applyProtection="1">
      <protection locked="0"/>
    </xf>
    <xf numFmtId="0" fontId="4" fillId="0" borderId="19" xfId="2" applyNumberFormat="1" applyFont="1" applyFill="1" applyBorder="1" applyAlignment="1">
      <alignment horizontal="left"/>
    </xf>
    <xf numFmtId="0" fontId="4" fillId="8" borderId="18" xfId="2" applyFont="1" applyFill="1" applyBorder="1" applyAlignment="1">
      <alignment horizontal="center"/>
    </xf>
    <xf numFmtId="0" fontId="3" fillId="2" borderId="17" xfId="2" applyNumberFormat="1" applyFont="1" applyFill="1" applyBorder="1" applyAlignment="1">
      <alignment horizontal="left"/>
    </xf>
    <xf numFmtId="164" fontId="3" fillId="0" borderId="0" xfId="4" applyNumberFormat="1" applyFont="1"/>
    <xf numFmtId="0" fontId="3" fillId="2" borderId="16" xfId="2" applyNumberFormat="1" applyFont="1" applyFill="1" applyBorder="1" applyAlignment="1">
      <alignment horizontal="left"/>
    </xf>
    <xf numFmtId="0" fontId="3" fillId="2" borderId="15" xfId="2" applyNumberFormat="1" applyFont="1" applyFill="1" applyBorder="1" applyAlignment="1">
      <alignment horizontal="left"/>
    </xf>
    <xf numFmtId="164" fontId="3" fillId="0" borderId="0" xfId="2" applyNumberFormat="1" applyFont="1"/>
    <xf numFmtId="0" fontId="3" fillId="0" borderId="0" xfId="2" applyFont="1" applyAlignment="1">
      <alignment horizontal="left"/>
    </xf>
    <xf numFmtId="164" fontId="9" fillId="3" borderId="1" xfId="4" applyNumberFormat="1" applyFont="1" applyFill="1" applyBorder="1" applyAlignment="1" applyProtection="1">
      <alignment horizontal="right" vertical="top"/>
    </xf>
    <xf numFmtId="164" fontId="10" fillId="0" borderId="0" xfId="4" applyNumberFormat="1" applyFont="1" applyFill="1" applyProtection="1">
      <protection locked="0"/>
    </xf>
    <xf numFmtId="43" fontId="10" fillId="0" borderId="0" xfId="1" applyFont="1" applyProtection="1">
      <protection locked="0"/>
    </xf>
    <xf numFmtId="0" fontId="10" fillId="0" borderId="0" xfId="4" applyNumberFormat="1" applyFont="1" applyProtection="1">
      <protection locked="0"/>
    </xf>
    <xf numFmtId="0" fontId="10" fillId="0" borderId="0" xfId="2" applyNumberFormat="1" applyFont="1" applyAlignment="1" applyProtection="1">
      <protection locked="0"/>
    </xf>
    <xf numFmtId="0" fontId="10" fillId="0" borderId="0" xfId="2" applyNumberFormat="1" applyFont="1" applyAlignment="1" applyProtection="1">
      <alignment horizontal="right"/>
      <protection locked="0"/>
    </xf>
    <xf numFmtId="0" fontId="10" fillId="0" borderId="0" xfId="1" applyNumberFormat="1" applyFont="1" applyAlignment="1" applyProtection="1">
      <protection locked="0"/>
    </xf>
    <xf numFmtId="0" fontId="4" fillId="9" borderId="10" xfId="2" applyNumberFormat="1" applyFont="1" applyFill="1" applyBorder="1" applyAlignment="1">
      <alignment horizontal="center"/>
    </xf>
    <xf numFmtId="0" fontId="4" fillId="9" borderId="0" xfId="2" applyNumberFormat="1" applyFont="1" applyFill="1" applyBorder="1" applyAlignment="1">
      <alignment horizontal="center"/>
    </xf>
    <xf numFmtId="0" fontId="4" fillId="10" borderId="0" xfId="2" applyFont="1" applyFill="1" applyBorder="1" applyAlignment="1"/>
    <xf numFmtId="164" fontId="3" fillId="10" borderId="0" xfId="4" applyNumberFormat="1" applyFont="1" applyFill="1" applyBorder="1" applyAlignment="1">
      <alignment horizontal="center"/>
    </xf>
    <xf numFmtId="0" fontId="9" fillId="10" borderId="0" xfId="2" applyFont="1" applyFill="1" applyBorder="1" applyAlignment="1"/>
    <xf numFmtId="0" fontId="9" fillId="11" borderId="3" xfId="2" applyFont="1" applyFill="1" applyBorder="1" applyAlignment="1"/>
    <xf numFmtId="170" fontId="3" fillId="11" borderId="0" xfId="131" applyNumberFormat="1" applyFont="1" applyFill="1" applyBorder="1"/>
    <xf numFmtId="172" fontId="3" fillId="11" borderId="0" xfId="131" applyNumberFormat="1" applyFont="1" applyFill="1" applyBorder="1"/>
    <xf numFmtId="2" fontId="3" fillId="11" borderId="0" xfId="2" applyNumberFormat="1" applyFont="1" applyFill="1" applyBorder="1" applyAlignment="1">
      <alignment horizontal="center"/>
    </xf>
    <xf numFmtId="168" fontId="3" fillId="11" borderId="0" xfId="2" applyNumberFormat="1" applyFont="1" applyFill="1" applyBorder="1" applyAlignment="1"/>
    <xf numFmtId="168" fontId="3" fillId="11" borderId="0" xfId="2" applyNumberFormat="1" applyFont="1" applyFill="1" applyBorder="1" applyAlignment="1">
      <alignment vertical="center"/>
    </xf>
    <xf numFmtId="169" fontId="3" fillId="11" borderId="0" xfId="131" applyNumberFormat="1" applyFont="1" applyFill="1" applyBorder="1" applyAlignment="1">
      <alignment horizontal="right"/>
    </xf>
    <xf numFmtId="0" fontId="4" fillId="11" borderId="3" xfId="2" applyFont="1" applyFill="1" applyBorder="1" applyAlignment="1"/>
    <xf numFmtId="0" fontId="4" fillId="11" borderId="0" xfId="2" applyFont="1" applyFill="1" applyBorder="1" applyAlignment="1"/>
    <xf numFmtId="172" fontId="3" fillId="11" borderId="0" xfId="2" applyNumberFormat="1" applyFont="1" applyFill="1" applyBorder="1"/>
    <xf numFmtId="164" fontId="3" fillId="11" borderId="0" xfId="4" applyNumberFormat="1" applyFont="1" applyFill="1" applyBorder="1" applyAlignment="1">
      <alignment horizontal="center"/>
    </xf>
    <xf numFmtId="43" fontId="3" fillId="11" borderId="0" xfId="4" applyNumberFormat="1" applyFont="1" applyFill="1" applyBorder="1" applyAlignment="1">
      <alignment horizontal="center"/>
    </xf>
    <xf numFmtId="43" fontId="3" fillId="11" borderId="0" xfId="2" applyNumberFormat="1" applyFont="1" applyFill="1" applyBorder="1" applyAlignment="1">
      <alignment horizontal="right"/>
    </xf>
    <xf numFmtId="43" fontId="3" fillId="11" borderId="0" xfId="2" applyNumberFormat="1" applyFont="1" applyFill="1" applyBorder="1"/>
    <xf numFmtId="164" fontId="3" fillId="11" borderId="0" xfId="2" applyNumberFormat="1" applyFont="1" applyFill="1" applyBorder="1"/>
    <xf numFmtId="169" fontId="3" fillId="11" borderId="0" xfId="131" applyNumberFormat="1" applyFont="1" applyFill="1" applyBorder="1"/>
    <xf numFmtId="168" fontId="10" fillId="11" borderId="0" xfId="2" applyNumberFormat="1" applyFont="1" applyFill="1" applyBorder="1" applyAlignment="1"/>
    <xf numFmtId="168" fontId="10" fillId="11" borderId="0" xfId="2" applyNumberFormat="1" applyFont="1" applyFill="1" applyBorder="1" applyAlignment="1">
      <alignment vertical="center"/>
    </xf>
    <xf numFmtId="43" fontId="3" fillId="11" borderId="14" xfId="4" applyFont="1" applyFill="1" applyBorder="1" applyAlignment="1">
      <alignment horizontal="left"/>
    </xf>
    <xf numFmtId="164" fontId="3" fillId="11" borderId="0" xfId="4" applyNumberFormat="1" applyFont="1" applyFill="1" applyBorder="1" applyAlignment="1">
      <alignment horizontal="left"/>
    </xf>
    <xf numFmtId="0" fontId="9" fillId="11" borderId="0" xfId="2" applyFont="1" applyFill="1" applyBorder="1" applyAlignment="1"/>
    <xf numFmtId="171" fontId="3" fillId="11" borderId="0" xfId="4" applyNumberFormat="1" applyFont="1" applyFill="1" applyBorder="1" applyAlignment="1">
      <alignment horizontal="right"/>
    </xf>
    <xf numFmtId="164" fontId="3" fillId="11" borderId="0" xfId="2" applyNumberFormat="1" applyFont="1" applyFill="1" applyBorder="1" applyAlignment="1">
      <alignment horizontal="right"/>
    </xf>
    <xf numFmtId="164" fontId="3" fillId="11" borderId="5" xfId="2" applyNumberFormat="1" applyFont="1" applyFill="1" applyBorder="1" applyAlignment="1">
      <alignment horizontal="right"/>
    </xf>
    <xf numFmtId="164" fontId="4" fillId="11" borderId="0" xfId="2" applyNumberFormat="1" applyFont="1" applyFill="1" applyBorder="1"/>
    <xf numFmtId="164" fontId="4" fillId="11" borderId="6" xfId="2" applyNumberFormat="1" applyFont="1" applyFill="1" applyBorder="1"/>
    <xf numFmtId="0" fontId="3" fillId="10" borderId="0" xfId="2" applyFont="1" applyFill="1" applyBorder="1" applyAlignment="1">
      <alignment horizontal="center" vertical="top"/>
    </xf>
    <xf numFmtId="0" fontId="3" fillId="10" borderId="0" xfId="2" applyFont="1" applyFill="1" applyBorder="1" applyAlignment="1">
      <alignment horizontal="center"/>
    </xf>
    <xf numFmtId="2" fontId="3" fillId="10" borderId="14" xfId="2" applyNumberFormat="1" applyFont="1" applyFill="1" applyBorder="1" applyAlignment="1">
      <alignment horizontal="center"/>
    </xf>
    <xf numFmtId="172" fontId="3" fillId="10" borderId="0" xfId="131" applyNumberFormat="1" applyFont="1" applyFill="1" applyBorder="1" applyAlignment="1">
      <alignment horizontal="center"/>
    </xf>
    <xf numFmtId="0" fontId="4" fillId="10" borderId="0" xfId="2" applyFont="1" applyFill="1" applyBorder="1" applyAlignment="1">
      <alignment vertical="center"/>
    </xf>
    <xf numFmtId="164" fontId="3" fillId="10" borderId="0" xfId="4" applyNumberFormat="1" applyFont="1" applyFill="1" applyBorder="1" applyAlignment="1">
      <alignment horizontal="right"/>
    </xf>
    <xf numFmtId="0" fontId="9" fillId="10" borderId="0" xfId="2" applyFont="1" applyFill="1" applyBorder="1" applyAlignment="1">
      <alignment vertical="center"/>
    </xf>
    <xf numFmtId="0" fontId="3" fillId="10" borderId="0" xfId="2" applyFont="1" applyFill="1" applyBorder="1"/>
    <xf numFmtId="0" fontId="9" fillId="12" borderId="0" xfId="2" applyFont="1" applyFill="1" applyProtection="1">
      <protection locked="0"/>
    </xf>
    <xf numFmtId="174" fontId="10" fillId="0" borderId="0" xfId="2" applyNumberFormat="1" applyFont="1" applyProtection="1">
      <protection locked="0"/>
    </xf>
    <xf numFmtId="0" fontId="13" fillId="12" borderId="0" xfId="2" applyFont="1" applyFill="1" applyBorder="1"/>
    <xf numFmtId="43" fontId="10" fillId="0" borderId="0" xfId="4" applyFont="1" applyFill="1" applyProtection="1"/>
  </cellXfs>
  <cellStyles count="135">
    <cellStyle name="40% - Accent1 2" xfId="132"/>
    <cellStyle name="60% - Accent4 2" xfId="134"/>
    <cellStyle name="Check Cell 2" xfId="133"/>
    <cellStyle name="Comma" xfId="1" builtinId="3"/>
    <cellStyle name="Comma 2" xfId="4"/>
    <cellStyle name="Currency 2" xfId="13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MyBlue" xfId="5"/>
    <cellStyle name="Normal" xfId="0" builtinId="0"/>
    <cellStyle name="Normal 2" xfId="2"/>
    <cellStyle name="Normal 3" xfId="6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60"/>
  <sheetViews>
    <sheetView zoomScale="85" zoomScaleNormal="85" zoomScalePageLayoutView="175" workbookViewId="0">
      <selection activeCell="W14" sqref="W14"/>
    </sheetView>
  </sheetViews>
  <sheetFormatPr defaultColWidth="9.140625" defaultRowHeight="15" x14ac:dyDescent="0.25"/>
  <cols>
    <col min="1" max="1" width="25.28515625" style="56" bestFit="1" customWidth="1"/>
    <col min="2" max="2" width="10.5703125" style="56" bestFit="1" customWidth="1"/>
    <col min="3" max="3" width="4.140625" style="56" bestFit="1" customWidth="1"/>
    <col min="4" max="4" width="10.85546875" style="56" bestFit="1" customWidth="1"/>
    <col min="5" max="5" width="10.5703125" style="56" bestFit="1" customWidth="1"/>
    <col min="6" max="6" width="19.28515625" style="56" bestFit="1" customWidth="1"/>
    <col min="7" max="7" width="9" style="56" bestFit="1" customWidth="1"/>
    <col min="8" max="8" width="6.140625" style="56" bestFit="1" customWidth="1"/>
    <col min="9" max="9" width="9" style="154" bestFit="1" customWidth="1"/>
    <col min="10" max="10" width="15.42578125" style="56" bestFit="1" customWidth="1"/>
    <col min="11" max="11" width="8" style="57" bestFit="1" customWidth="1"/>
    <col min="12" max="12" width="18" style="56" bestFit="1" customWidth="1"/>
    <col min="13" max="13" width="6.85546875" style="56" bestFit="1" customWidth="1"/>
    <col min="14" max="14" width="3.7109375" style="56" bestFit="1" customWidth="1"/>
    <col min="15" max="15" width="4.140625" style="56" bestFit="1" customWidth="1"/>
    <col min="16" max="16" width="7.7109375" style="56" bestFit="1" customWidth="1"/>
    <col min="17" max="17" width="12.5703125" style="56" bestFit="1" customWidth="1"/>
    <col min="18" max="18" width="4.140625" style="56" bestFit="1" customWidth="1"/>
    <col min="19" max="19" width="7.7109375" style="56" bestFit="1" customWidth="1"/>
    <col min="20" max="22" width="9.140625" style="56"/>
    <col min="23" max="23" width="18" style="56" customWidth="1"/>
    <col min="24" max="16384" width="9.140625" style="56"/>
  </cols>
  <sheetData>
    <row r="1" spans="1:24" s="122" customFormat="1" ht="25.5" customHeight="1" thickBot="1" x14ac:dyDescent="0.3">
      <c r="A1" s="122" t="s">
        <v>875</v>
      </c>
      <c r="B1" s="223">
        <v>140</v>
      </c>
      <c r="C1" s="121" t="s">
        <v>874</v>
      </c>
      <c r="G1" s="124"/>
      <c r="H1" s="123" t="s">
        <v>873</v>
      </c>
      <c r="I1" s="125" t="s">
        <v>872</v>
      </c>
      <c r="J1" s="123" t="s">
        <v>871</v>
      </c>
      <c r="K1" s="123"/>
      <c r="L1" s="122" t="s">
        <v>870</v>
      </c>
      <c r="R1" s="197">
        <f>IF(AND(R9&lt;=24,R14&gt;615),"Too Big",IF(AND(R9&lt;=24,R14&gt;473),4,IF(AND(R9&lt;=24,R14&gt;343),3,IF(AND(R9&lt;=24,R14&gt;213),2,IF(AND(R9&lt;=24,R14&gt;83),1,0)))))</f>
        <v>1</v>
      </c>
    </row>
    <row r="2" spans="1:24" ht="15.75" thickBot="1" x14ac:dyDescent="0.3">
      <c r="B2" s="57"/>
      <c r="G2" s="126"/>
      <c r="H2" s="224">
        <v>1</v>
      </c>
      <c r="I2" s="198">
        <f t="shared" ref="I2:I16" si="0">($E$5*H2%)+$E$5</f>
        <v>0.26041166666666671</v>
      </c>
      <c r="J2" s="199">
        <f t="shared" ref="J2:J16" si="1">I2+$E$6</f>
        <v>2.5783333333333491E-3</v>
      </c>
      <c r="L2" s="57" t="s">
        <v>860</v>
      </c>
      <c r="M2" s="57" t="s">
        <v>861</v>
      </c>
      <c r="O2" s="194">
        <v>5</v>
      </c>
      <c r="P2" s="201">
        <f>IF($B$61&lt;=120,$B$61*19350,"Too Many!")</f>
        <v>0</v>
      </c>
      <c r="Q2" s="59" t="s">
        <v>810</v>
      </c>
      <c r="W2" s="230"/>
      <c r="X2" s="56" t="s">
        <v>907</v>
      </c>
    </row>
    <row r="3" spans="1:24" ht="15.75" thickBot="1" x14ac:dyDescent="0.3">
      <c r="A3" s="56" t="s">
        <v>869</v>
      </c>
      <c r="B3" s="225">
        <v>65</v>
      </c>
      <c r="D3" s="56" t="s">
        <v>868</v>
      </c>
      <c r="E3" s="57" t="s">
        <v>867</v>
      </c>
      <c r="F3" s="57"/>
      <c r="G3" s="57" t="s">
        <v>866</v>
      </c>
      <c r="H3" s="224">
        <v>2</v>
      </c>
      <c r="I3" s="198">
        <f t="shared" si="0"/>
        <v>0.26299</v>
      </c>
      <c r="J3" s="199">
        <f t="shared" si="1"/>
        <v>5.1566666666666428E-3</v>
      </c>
      <c r="K3" s="57" t="s">
        <v>856</v>
      </c>
      <c r="L3" s="224">
        <v>200</v>
      </c>
      <c r="M3" s="200">
        <f>L3/2.54</f>
        <v>78.740157480314963</v>
      </c>
      <c r="N3" s="57" t="s">
        <v>865</v>
      </c>
      <c r="O3" s="194">
        <v>834</v>
      </c>
      <c r="P3" s="201">
        <f>IF($B$62&lt;=6150,($B$62*90)+((O3/10)*200), "Too Many!")</f>
        <v>16680</v>
      </c>
      <c r="Q3" s="59"/>
      <c r="W3" s="217"/>
      <c r="X3" s="56" t="s">
        <v>908</v>
      </c>
    </row>
    <row r="4" spans="1:24" ht="15.75" thickBot="1" x14ac:dyDescent="0.3">
      <c r="A4" s="56" t="s">
        <v>864</v>
      </c>
      <c r="B4" s="226">
        <v>0.34</v>
      </c>
      <c r="G4" s="58"/>
      <c r="H4" s="224">
        <v>3</v>
      </c>
      <c r="I4" s="198">
        <f t="shared" si="0"/>
        <v>0.26556833333333335</v>
      </c>
      <c r="J4" s="199">
        <f t="shared" si="1"/>
        <v>7.7349999999999919E-3</v>
      </c>
      <c r="L4" s="57"/>
      <c r="M4" s="57"/>
      <c r="N4" s="57"/>
      <c r="O4" s="227">
        <v>1</v>
      </c>
      <c r="P4" s="202">
        <f>65000+6600</f>
        <v>71600</v>
      </c>
      <c r="Q4" s="59"/>
    </row>
    <row r="5" spans="1:24" ht="15.75" thickBot="1" x14ac:dyDescent="0.3">
      <c r="A5" s="56" t="s">
        <v>863</v>
      </c>
      <c r="B5" s="136"/>
      <c r="E5" s="199">
        <f>(B1*B4/12000)*B3</f>
        <v>0.25783333333333336</v>
      </c>
      <c r="F5" s="56" t="s">
        <v>862</v>
      </c>
      <c r="G5" s="203">
        <f>B7*E5+B3</f>
        <v>14804.000000000002</v>
      </c>
      <c r="H5" s="224">
        <v>4</v>
      </c>
      <c r="I5" s="198">
        <f t="shared" si="0"/>
        <v>0.2681466666666667</v>
      </c>
      <c r="J5" s="199">
        <f t="shared" si="1"/>
        <v>1.0313333333333341E-2</v>
      </c>
      <c r="L5" s="57" t="s">
        <v>861</v>
      </c>
      <c r="M5" s="57" t="s">
        <v>860</v>
      </c>
      <c r="N5" s="57"/>
      <c r="O5" s="204">
        <f>IF(AND(O2&lt;=24,O7&gt;615),"Too Big",IF(AND(O2&lt;=24,O7&gt;473),4,IF(AND(O2&lt;=24,O7&gt;343),3,IF(AND(O2&lt;=24,O7&gt;213),2,IF(AND(O2&lt;=24,O7&gt;83),1,0)))))</f>
        <v>1</v>
      </c>
      <c r="P5" s="201">
        <f>SUM(O2*19900)</f>
        <v>99500</v>
      </c>
      <c r="Q5" s="59"/>
    </row>
    <row r="6" spans="1:24" x14ac:dyDescent="0.25">
      <c r="B6" s="57"/>
      <c r="D6" s="56" t="s">
        <v>859</v>
      </c>
      <c r="E6" s="206">
        <f>E7-E5</f>
        <v>-0.25783333333333336</v>
      </c>
      <c r="F6" s="140" t="s">
        <v>858</v>
      </c>
      <c r="H6" s="224">
        <v>5</v>
      </c>
      <c r="I6" s="198">
        <f t="shared" si="0"/>
        <v>0.27072500000000005</v>
      </c>
      <c r="J6" s="199">
        <f t="shared" si="1"/>
        <v>1.289166666666669E-2</v>
      </c>
      <c r="K6" s="57" t="s">
        <v>857</v>
      </c>
      <c r="L6" s="224">
        <v>0.185</v>
      </c>
      <c r="M6" s="200">
        <f>L6*2.54</f>
        <v>0.46989999999999998</v>
      </c>
      <c r="N6" s="57" t="s">
        <v>856</v>
      </c>
      <c r="O6" s="205">
        <f>IF(AND(O2&gt;120),"Too Big",IF(AND(O2&gt;96),4,IF(AND(O2&gt;72),3,IF(AND(O2&gt;48),2,IF(AND(O2&gt;24),1,0)))))</f>
        <v>0</v>
      </c>
      <c r="P6" s="201">
        <f>SUM((O6)*48400)</f>
        <v>0</v>
      </c>
      <c r="Q6" s="59"/>
    </row>
    <row r="7" spans="1:24" x14ac:dyDescent="0.25">
      <c r="A7" s="56" t="s">
        <v>855</v>
      </c>
      <c r="B7" s="207">
        <f>(43350/B1)*12000/B3</f>
        <v>57164.835164835167</v>
      </c>
      <c r="D7" s="56" t="s">
        <v>854</v>
      </c>
      <c r="E7" s="127"/>
      <c r="F7" s="142" t="s">
        <v>853</v>
      </c>
      <c r="G7" s="203">
        <f>E7*B7</f>
        <v>0</v>
      </c>
      <c r="H7" s="224">
        <v>6</v>
      </c>
      <c r="I7" s="198">
        <f t="shared" si="0"/>
        <v>0.27330333333333334</v>
      </c>
      <c r="J7" s="199">
        <f t="shared" si="1"/>
        <v>1.5469999999999984E-2</v>
      </c>
      <c r="O7" s="205">
        <f>ROUNDUP(O3/10,0)</f>
        <v>84</v>
      </c>
      <c r="P7" s="201">
        <f>(O7-10)*800</f>
        <v>59200</v>
      </c>
      <c r="Q7" s="59" t="s">
        <v>809</v>
      </c>
    </row>
    <row r="8" spans="1:24" x14ac:dyDescent="0.25">
      <c r="A8" s="56" t="s">
        <v>845</v>
      </c>
      <c r="B8" s="195">
        <v>17</v>
      </c>
      <c r="D8" s="57" t="s">
        <v>852</v>
      </c>
      <c r="E8" s="56" t="s">
        <v>815</v>
      </c>
      <c r="F8" s="228">
        <v>74426</v>
      </c>
      <c r="H8" s="224">
        <v>7</v>
      </c>
      <c r="I8" s="198">
        <f t="shared" si="0"/>
        <v>0.27588166666666669</v>
      </c>
      <c r="J8" s="199">
        <f t="shared" si="1"/>
        <v>1.8048333333333333E-2</v>
      </c>
      <c r="L8" s="56" t="s">
        <v>851</v>
      </c>
    </row>
    <row r="9" spans="1:24" x14ac:dyDescent="0.25">
      <c r="B9" s="57"/>
      <c r="D9" s="57" t="s">
        <v>850</v>
      </c>
      <c r="E9" s="56" t="s">
        <v>846</v>
      </c>
      <c r="F9" s="209">
        <f>F8/B7</f>
        <v>1.3019542483660129</v>
      </c>
      <c r="H9" s="224">
        <v>8</v>
      </c>
      <c r="I9" s="198">
        <f t="shared" si="0"/>
        <v>0.27846000000000004</v>
      </c>
      <c r="J9" s="199">
        <f t="shared" si="1"/>
        <v>2.0626666666666682E-2</v>
      </c>
      <c r="K9" s="57" t="s">
        <v>849</v>
      </c>
      <c r="L9" s="206">
        <f>E5</f>
        <v>0.25783333333333336</v>
      </c>
      <c r="M9" s="56" t="s">
        <v>848</v>
      </c>
      <c r="Q9" s="71" t="s">
        <v>810</v>
      </c>
      <c r="R9" s="196">
        <v>5</v>
      </c>
      <c r="S9" s="213">
        <f>IF($B$61&lt;=120,$B$61*19350,"Too Many!")</f>
        <v>0</v>
      </c>
    </row>
    <row r="10" spans="1:24" x14ac:dyDescent="0.25">
      <c r="A10" s="56" t="s">
        <v>838</v>
      </c>
      <c r="B10" s="208">
        <f>B7/B8</f>
        <v>3362.6373626373629</v>
      </c>
      <c r="C10" s="141"/>
      <c r="D10" s="141" t="s">
        <v>847</v>
      </c>
      <c r="E10" s="56" t="s">
        <v>846</v>
      </c>
      <c r="F10" s="210">
        <f>CEILING(F9,1)</f>
        <v>2</v>
      </c>
      <c r="H10" s="224">
        <v>9</v>
      </c>
      <c r="I10" s="198">
        <f t="shared" si="0"/>
        <v>0.28103833333333333</v>
      </c>
      <c r="J10" s="199">
        <f t="shared" si="1"/>
        <v>2.3204999999999976E-2</v>
      </c>
      <c r="K10" s="57" t="s">
        <v>806</v>
      </c>
      <c r="L10" s="211">
        <f>F8</f>
        <v>74426</v>
      </c>
      <c r="M10" s="56" t="s">
        <v>825</v>
      </c>
      <c r="Q10" s="71"/>
      <c r="R10" s="196">
        <v>834</v>
      </c>
      <c r="S10" s="213">
        <f>IF($B$62&lt;=6150,($B$62*90)+((R10/10)*200), "Too Many!")</f>
        <v>16680</v>
      </c>
    </row>
    <row r="11" spans="1:24" x14ac:dyDescent="0.25">
      <c r="A11" s="56" t="s">
        <v>845</v>
      </c>
      <c r="B11" s="195">
        <v>18</v>
      </c>
      <c r="C11" s="58"/>
      <c r="D11" s="148" t="s">
        <v>844</v>
      </c>
      <c r="F11" s="211">
        <f>F10*B7</f>
        <v>114329.67032967033</v>
      </c>
      <c r="G11" s="147"/>
      <c r="H11" s="224">
        <v>10</v>
      </c>
      <c r="I11" s="198">
        <f t="shared" si="0"/>
        <v>0.28361666666666668</v>
      </c>
      <c r="J11" s="199">
        <f t="shared" si="1"/>
        <v>2.5783333333333325E-2</v>
      </c>
      <c r="K11" s="57" t="s">
        <v>840</v>
      </c>
      <c r="L11" s="212">
        <f>L9*L10</f>
        <v>19189.503666666667</v>
      </c>
      <c r="M11" s="56" t="s">
        <v>843</v>
      </c>
      <c r="Q11" s="71"/>
      <c r="R11" s="229">
        <v>1</v>
      </c>
      <c r="S11" s="214">
        <f>65000+6600</f>
        <v>71600</v>
      </c>
    </row>
    <row r="12" spans="1:24" ht="15.75" thickBot="1" x14ac:dyDescent="0.3">
      <c r="B12" s="57"/>
      <c r="C12" s="143"/>
      <c r="D12" s="148" t="s">
        <v>842</v>
      </c>
      <c r="E12" s="58" t="s">
        <v>841</v>
      </c>
      <c r="H12" s="224">
        <v>11</v>
      </c>
      <c r="I12" s="198">
        <f t="shared" si="0"/>
        <v>0.28619500000000003</v>
      </c>
      <c r="J12" s="199">
        <f t="shared" si="1"/>
        <v>2.8361666666666674E-2</v>
      </c>
      <c r="K12" s="57" t="s">
        <v>840</v>
      </c>
      <c r="L12" s="212">
        <f>E7*L10</f>
        <v>0</v>
      </c>
      <c r="M12" s="56" t="s">
        <v>839</v>
      </c>
      <c r="Q12" s="71"/>
      <c r="S12" s="213">
        <f>SUM(R9*19900)</f>
        <v>99500</v>
      </c>
    </row>
    <row r="13" spans="1:24" ht="15.75" thickBot="1" x14ac:dyDescent="0.3">
      <c r="A13" s="56" t="s">
        <v>838</v>
      </c>
      <c r="B13" s="208">
        <f>B7/B11</f>
        <v>3175.8241758241761</v>
      </c>
      <c r="D13" s="215">
        <f>($B$7*$B$3)/12000*$B$1+AVERAGE(B16,B22,B28,B33)*0.05</f>
        <v>43358.125</v>
      </c>
      <c r="E13" s="216">
        <f>D13+(B8*60)</f>
        <v>44378.125</v>
      </c>
      <c r="H13" s="224">
        <v>12</v>
      </c>
      <c r="I13" s="198">
        <f t="shared" si="0"/>
        <v>0.28877333333333338</v>
      </c>
      <c r="J13" s="199">
        <f t="shared" si="1"/>
        <v>3.0940000000000023E-2</v>
      </c>
      <c r="Q13" s="71"/>
      <c r="R13" s="217">
        <f>IF(AND(R9&gt;120),"Too Big",IF(AND(R9&gt;96),4,IF(AND(R9&gt;72),3,IF(AND(R9&gt;48),2,IF(AND(R9&gt;24),1,0)))))</f>
        <v>0</v>
      </c>
      <c r="S13" s="213">
        <f>SUM((R13)*48400)</f>
        <v>0</v>
      </c>
    </row>
    <row r="14" spans="1:24" x14ac:dyDescent="0.25">
      <c r="A14" s="56" t="s">
        <v>837</v>
      </c>
      <c r="B14" s="152"/>
      <c r="H14" s="224">
        <v>13</v>
      </c>
      <c r="I14" s="198">
        <f t="shared" si="0"/>
        <v>0.29135166666666668</v>
      </c>
      <c r="J14" s="199">
        <f t="shared" si="1"/>
        <v>3.3518333333333317E-2</v>
      </c>
      <c r="Q14" s="71" t="s">
        <v>809</v>
      </c>
      <c r="R14" s="217">
        <f>ROUNDUP(R10/10,0)</f>
        <v>84</v>
      </c>
      <c r="S14" s="213">
        <f>(R14-10)*800</f>
        <v>59200</v>
      </c>
    </row>
    <row r="15" spans="1:24" x14ac:dyDescent="0.25">
      <c r="A15" s="153" t="s">
        <v>836</v>
      </c>
      <c r="D15" s="153" t="s">
        <v>835</v>
      </c>
      <c r="H15" s="224">
        <v>14</v>
      </c>
      <c r="I15" s="198">
        <f t="shared" si="0"/>
        <v>0.29393000000000002</v>
      </c>
      <c r="J15" s="199">
        <f t="shared" si="1"/>
        <v>3.6096666666666666E-2</v>
      </c>
    </row>
    <row r="16" spans="1:24" x14ac:dyDescent="0.25">
      <c r="A16" s="56" t="s">
        <v>817</v>
      </c>
      <c r="B16" s="224">
        <v>140</v>
      </c>
      <c r="D16" s="56" t="s">
        <v>817</v>
      </c>
      <c r="E16" s="224">
        <v>140</v>
      </c>
      <c r="H16" s="224">
        <v>15</v>
      </c>
      <c r="I16" s="198">
        <f t="shared" si="0"/>
        <v>0.29650833333333337</v>
      </c>
      <c r="J16" s="199">
        <f t="shared" si="1"/>
        <v>3.8675000000000015E-2</v>
      </c>
    </row>
    <row r="17" spans="1:13" ht="15.75" thickBot="1" x14ac:dyDescent="0.3">
      <c r="A17" s="56" t="s">
        <v>816</v>
      </c>
      <c r="B17" s="224">
        <v>72</v>
      </c>
      <c r="D17" s="56" t="s">
        <v>816</v>
      </c>
      <c r="E17" s="224">
        <v>66</v>
      </c>
    </row>
    <row r="18" spans="1:13" x14ac:dyDescent="0.25">
      <c r="A18" s="56" t="s">
        <v>815</v>
      </c>
      <c r="B18" s="195">
        <v>12144</v>
      </c>
      <c r="D18" s="56" t="s">
        <v>815</v>
      </c>
      <c r="E18" s="195">
        <v>43056</v>
      </c>
      <c r="J18" s="155"/>
      <c r="K18" s="156"/>
      <c r="L18" s="157" t="s">
        <v>834</v>
      </c>
      <c r="M18" s="158"/>
    </row>
    <row r="19" spans="1:13" x14ac:dyDescent="0.25">
      <c r="A19" s="56" t="s">
        <v>814</v>
      </c>
      <c r="B19" s="208">
        <f>(B17*B18/12000)*B16</f>
        <v>10200.960000000001</v>
      </c>
      <c r="C19" s="56" t="s">
        <v>813</v>
      </c>
      <c r="D19" s="56" t="s">
        <v>814</v>
      </c>
      <c r="E19" s="208">
        <f>(E17*E18/12000)*E16</f>
        <v>33153.119999999995</v>
      </c>
      <c r="F19" s="56" t="s">
        <v>813</v>
      </c>
      <c r="G19" s="211">
        <f>B19+E19</f>
        <v>43354.079999999994</v>
      </c>
      <c r="H19" s="57" t="s">
        <v>833</v>
      </c>
      <c r="J19" s="159" t="s">
        <v>832</v>
      </c>
      <c r="L19" s="218">
        <f>D13/B7</f>
        <v>0.7584754661668589</v>
      </c>
      <c r="M19" s="161" t="s">
        <v>813</v>
      </c>
    </row>
    <row r="20" spans="1:13" x14ac:dyDescent="0.25">
      <c r="B20" s="145"/>
      <c r="J20" s="159" t="s">
        <v>831</v>
      </c>
      <c r="L20" s="218">
        <f>L19*1000</f>
        <v>758.47546616685895</v>
      </c>
      <c r="M20" s="161" t="s">
        <v>813</v>
      </c>
    </row>
    <row r="21" spans="1:13" x14ac:dyDescent="0.25">
      <c r="A21" s="153" t="s">
        <v>830</v>
      </c>
      <c r="D21" s="153" t="s">
        <v>829</v>
      </c>
      <c r="J21" s="159"/>
      <c r="L21" s="58"/>
      <c r="M21" s="161"/>
    </row>
    <row r="22" spans="1:13" x14ac:dyDescent="0.25">
      <c r="A22" s="56" t="s">
        <v>817</v>
      </c>
      <c r="B22" s="224">
        <v>190</v>
      </c>
      <c r="D22" s="56" t="s">
        <v>817</v>
      </c>
      <c r="E22" s="224">
        <v>190</v>
      </c>
      <c r="J22" s="159" t="s">
        <v>828</v>
      </c>
      <c r="L22" s="228">
        <v>17</v>
      </c>
      <c r="M22" s="161" t="s">
        <v>827</v>
      </c>
    </row>
    <row r="23" spans="1:13" x14ac:dyDescent="0.25">
      <c r="A23" s="56" t="s">
        <v>816</v>
      </c>
      <c r="B23" s="224">
        <v>26.25</v>
      </c>
      <c r="D23" s="56" t="s">
        <v>816</v>
      </c>
      <c r="E23" s="224">
        <v>24.5</v>
      </c>
      <c r="J23" s="162" t="s">
        <v>826</v>
      </c>
      <c r="L23" s="219">
        <f>B7/L22</f>
        <v>3362.6373626373629</v>
      </c>
      <c r="M23" s="161" t="s">
        <v>825</v>
      </c>
    </row>
    <row r="24" spans="1:13" ht="15.75" thickBot="1" x14ac:dyDescent="0.3">
      <c r="A24" s="56" t="s">
        <v>815</v>
      </c>
      <c r="B24" s="195">
        <v>8000</v>
      </c>
      <c r="D24" s="56" t="s">
        <v>815</v>
      </c>
      <c r="E24" s="195">
        <v>3000</v>
      </c>
      <c r="J24" s="164" t="s">
        <v>824</v>
      </c>
      <c r="K24" s="165"/>
      <c r="L24" s="220">
        <f>L23*L19</f>
        <v>2550.4779411764707</v>
      </c>
      <c r="M24" s="167" t="s">
        <v>813</v>
      </c>
    </row>
    <row r="25" spans="1:13" x14ac:dyDescent="0.25">
      <c r="A25" s="56" t="s">
        <v>814</v>
      </c>
      <c r="B25" s="208">
        <f>(B23*B24/12000)*B22</f>
        <v>3325</v>
      </c>
      <c r="C25" s="56" t="s">
        <v>813</v>
      </c>
      <c r="D25" s="56" t="s">
        <v>814</v>
      </c>
      <c r="E25" s="208">
        <f>(E23*E24/12000)*E22</f>
        <v>1163.75</v>
      </c>
      <c r="F25" s="56" t="s">
        <v>813</v>
      </c>
      <c r="G25" s="211">
        <f>B25+E25</f>
        <v>4488.75</v>
      </c>
      <c r="H25" s="57" t="s">
        <v>823</v>
      </c>
      <c r="J25" s="57"/>
    </row>
    <row r="26" spans="1:13" ht="15.75" thickBot="1" x14ac:dyDescent="0.3">
      <c r="F26" s="153" t="s">
        <v>811</v>
      </c>
      <c r="G26" s="221">
        <f>SUM(G19:G25)</f>
        <v>47842.829999999994</v>
      </c>
    </row>
    <row r="27" spans="1:13" ht="15.75" thickBot="1" x14ac:dyDescent="0.3">
      <c r="A27" s="153" t="s">
        <v>822</v>
      </c>
      <c r="D27" s="153" t="s">
        <v>821</v>
      </c>
      <c r="J27" s="169" t="s">
        <v>805</v>
      </c>
      <c r="K27" s="221">
        <f>G26+G37</f>
        <v>57936.16333333333</v>
      </c>
      <c r="L27" s="222">
        <f>MAX(L11,K27)</f>
        <v>57936.16333333333</v>
      </c>
    </row>
    <row r="28" spans="1:13" x14ac:dyDescent="0.25">
      <c r="A28" s="56" t="s">
        <v>817</v>
      </c>
      <c r="B28" s="224">
        <v>160</v>
      </c>
      <c r="D28" s="56" t="s">
        <v>817</v>
      </c>
      <c r="E28" s="224">
        <v>160</v>
      </c>
    </row>
    <row r="29" spans="1:13" x14ac:dyDescent="0.25">
      <c r="A29" s="56" t="s">
        <v>816</v>
      </c>
      <c r="B29" s="224">
        <v>21.25</v>
      </c>
      <c r="D29" s="56" t="s">
        <v>816</v>
      </c>
      <c r="E29" s="224">
        <v>27.75</v>
      </c>
    </row>
    <row r="30" spans="1:13" x14ac:dyDescent="0.25">
      <c r="A30" s="56" t="s">
        <v>815</v>
      </c>
      <c r="B30" s="195">
        <v>4000</v>
      </c>
      <c r="D30" s="56" t="s">
        <v>815</v>
      </c>
      <c r="E30" s="195">
        <v>14000</v>
      </c>
    </row>
    <row r="31" spans="1:13" x14ac:dyDescent="0.25">
      <c r="A31" s="56" t="s">
        <v>814</v>
      </c>
      <c r="B31" s="208">
        <f>(B29*B30/12000)*B28</f>
        <v>1133.3333333333333</v>
      </c>
      <c r="C31" s="56" t="s">
        <v>813</v>
      </c>
      <c r="D31" s="56" t="s">
        <v>814</v>
      </c>
      <c r="E31" s="208">
        <f>(E29*E30/12000)*E28</f>
        <v>5180</v>
      </c>
      <c r="F31" s="56" t="s">
        <v>813</v>
      </c>
      <c r="G31" s="211">
        <f>B31+E31</f>
        <v>6313.333333333333</v>
      </c>
      <c r="H31" s="57" t="s">
        <v>820</v>
      </c>
      <c r="K31" s="56"/>
    </row>
    <row r="32" spans="1:13" x14ac:dyDescent="0.25">
      <c r="A32" s="153" t="s">
        <v>819</v>
      </c>
      <c r="D32" s="153" t="s">
        <v>818</v>
      </c>
    </row>
    <row r="33" spans="1:11" x14ac:dyDescent="0.25">
      <c r="A33" s="56" t="s">
        <v>817</v>
      </c>
      <c r="B33" s="224">
        <v>160</v>
      </c>
      <c r="D33" s="56" t="s">
        <v>817</v>
      </c>
      <c r="E33" s="224">
        <v>160</v>
      </c>
      <c r="I33" s="56"/>
      <c r="K33" s="56"/>
    </row>
    <row r="34" spans="1:11" x14ac:dyDescent="0.25">
      <c r="A34" s="56" t="s">
        <v>816</v>
      </c>
      <c r="B34" s="224">
        <v>26.25</v>
      </c>
      <c r="D34" s="56" t="s">
        <v>816</v>
      </c>
      <c r="E34" s="224">
        <v>24.5</v>
      </c>
      <c r="I34" s="56"/>
      <c r="K34" s="56"/>
    </row>
    <row r="35" spans="1:11" x14ac:dyDescent="0.25">
      <c r="A35" s="56" t="s">
        <v>815</v>
      </c>
      <c r="B35" s="195">
        <v>8000</v>
      </c>
      <c r="D35" s="56" t="s">
        <v>815</v>
      </c>
      <c r="E35" s="195">
        <v>3000</v>
      </c>
      <c r="I35" s="56"/>
      <c r="K35" s="56"/>
    </row>
    <row r="36" spans="1:11" x14ac:dyDescent="0.25">
      <c r="A36" s="56" t="s">
        <v>814</v>
      </c>
      <c r="B36" s="208">
        <f>(B34*B35/12000)*B33</f>
        <v>2800</v>
      </c>
      <c r="C36" s="56" t="s">
        <v>813</v>
      </c>
      <c r="D36" s="56" t="s">
        <v>814</v>
      </c>
      <c r="E36" s="208">
        <f>(E34*E35/12000)*E33</f>
        <v>980</v>
      </c>
      <c r="F36" s="56" t="s">
        <v>813</v>
      </c>
      <c r="G36" s="211">
        <f>B36+E36</f>
        <v>3780</v>
      </c>
      <c r="H36" s="57" t="s">
        <v>812</v>
      </c>
      <c r="I36" s="56"/>
      <c r="K36" s="56"/>
    </row>
    <row r="37" spans="1:11" x14ac:dyDescent="0.25">
      <c r="F37" s="153" t="s">
        <v>811</v>
      </c>
      <c r="G37" s="221">
        <f>SUM(G31:G36)</f>
        <v>10093.333333333332</v>
      </c>
      <c r="I37" s="56"/>
      <c r="K37" s="56"/>
    </row>
    <row r="39" spans="1:11" x14ac:dyDescent="0.25">
      <c r="D39" s="75"/>
      <c r="E39" s="75"/>
      <c r="F39" s="75"/>
    </row>
    <row r="40" spans="1:11" x14ac:dyDescent="0.25">
      <c r="I40" s="56"/>
      <c r="K40" s="56"/>
    </row>
    <row r="41" spans="1:11" x14ac:dyDescent="0.25">
      <c r="I41" s="56"/>
      <c r="K41" s="56"/>
    </row>
    <row r="42" spans="1:11" x14ac:dyDescent="0.25">
      <c r="I42" s="56"/>
      <c r="K42" s="56"/>
    </row>
    <row r="43" spans="1:11" x14ac:dyDescent="0.25">
      <c r="I43" s="56"/>
      <c r="K43" s="56"/>
    </row>
    <row r="44" spans="1:11" x14ac:dyDescent="0.25">
      <c r="I44" s="56"/>
      <c r="K44" s="56"/>
    </row>
    <row r="45" spans="1:11" x14ac:dyDescent="0.25">
      <c r="I45" s="56"/>
      <c r="K45" s="56"/>
    </row>
    <row r="46" spans="1:11" x14ac:dyDescent="0.25">
      <c r="D46" s="59"/>
      <c r="E46" s="129"/>
      <c r="F46" s="171"/>
      <c r="I46" s="56"/>
      <c r="K46" s="56"/>
    </row>
    <row r="47" spans="1:11" x14ac:dyDescent="0.25">
      <c r="D47" s="59"/>
      <c r="E47" s="129"/>
      <c r="F47" s="130"/>
      <c r="I47" s="56"/>
      <c r="K47" s="56"/>
    </row>
    <row r="48" spans="1:11" x14ac:dyDescent="0.25">
      <c r="D48" s="59"/>
      <c r="E48" s="129"/>
      <c r="F48" s="130"/>
      <c r="I48" s="56"/>
      <c r="K48" s="56"/>
    </row>
    <row r="49" spans="4:11" x14ac:dyDescent="0.25">
      <c r="D49" s="59"/>
      <c r="E49" s="129"/>
      <c r="F49" s="172"/>
      <c r="I49" s="56"/>
      <c r="K49" s="56"/>
    </row>
    <row r="50" spans="4:11" x14ac:dyDescent="0.25">
      <c r="D50" s="59"/>
      <c r="E50" s="129"/>
      <c r="F50" s="173"/>
      <c r="I50" s="56"/>
      <c r="K50" s="56"/>
    </row>
    <row r="51" spans="4:11" x14ac:dyDescent="0.25">
      <c r="D51" s="59"/>
      <c r="E51" s="129"/>
      <c r="F51" s="173"/>
      <c r="I51" s="56"/>
      <c r="K51" s="56"/>
    </row>
    <row r="52" spans="4:11" x14ac:dyDescent="0.25">
      <c r="D52" s="59"/>
      <c r="E52" s="129"/>
      <c r="F52" s="173"/>
      <c r="I52" s="56"/>
      <c r="K52" s="56"/>
    </row>
    <row r="53" spans="4:11" x14ac:dyDescent="0.25">
      <c r="D53" s="59"/>
      <c r="E53" s="129"/>
      <c r="F53" s="173"/>
      <c r="I53" s="56"/>
      <c r="K53" s="56"/>
    </row>
    <row r="54" spans="4:11" x14ac:dyDescent="0.25">
      <c r="D54" s="59"/>
      <c r="E54" s="129"/>
      <c r="F54" s="174"/>
      <c r="I54" s="56"/>
      <c r="K54" s="56"/>
    </row>
    <row r="55" spans="4:11" x14ac:dyDescent="0.25">
      <c r="D55" s="59"/>
      <c r="E55" s="129"/>
      <c r="F55" s="130"/>
      <c r="I55" s="56"/>
      <c r="K55" s="56"/>
    </row>
    <row r="56" spans="4:11" x14ac:dyDescent="0.25">
      <c r="D56" s="59"/>
      <c r="E56" s="129"/>
      <c r="F56" s="172"/>
      <c r="I56" s="56"/>
      <c r="K56" s="56"/>
    </row>
    <row r="57" spans="4:11" x14ac:dyDescent="0.25">
      <c r="D57" s="59"/>
      <c r="E57" s="129"/>
      <c r="F57" s="129"/>
      <c r="I57" s="56"/>
      <c r="K57" s="56"/>
    </row>
    <row r="58" spans="4:11" x14ac:dyDescent="0.25">
      <c r="D58" s="59"/>
      <c r="E58" s="129"/>
      <c r="F58" s="175"/>
      <c r="I58" s="56"/>
      <c r="K58" s="56"/>
    </row>
    <row r="59" spans="4:11" x14ac:dyDescent="0.25">
      <c r="D59" s="59"/>
      <c r="E59" s="129"/>
      <c r="F59" s="175"/>
      <c r="I59" s="56"/>
      <c r="K59" s="56"/>
    </row>
    <row r="60" spans="4:11" x14ac:dyDescent="0.25">
      <c r="D60" s="59"/>
      <c r="E60" s="129"/>
      <c r="F60" s="175"/>
      <c r="I60" s="56"/>
      <c r="K60" s="56"/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S60"/>
  <sheetViews>
    <sheetView zoomScaleNormal="100" zoomScalePageLayoutView="175" workbookViewId="0">
      <selection activeCell="L27" sqref="L27"/>
    </sheetView>
  </sheetViews>
  <sheetFormatPr defaultColWidth="9.140625" defaultRowHeight="15" x14ac:dyDescent="0.25"/>
  <cols>
    <col min="1" max="1" width="24.140625" style="56" bestFit="1" customWidth="1"/>
    <col min="2" max="2" width="10.7109375" style="56" bestFit="1" customWidth="1"/>
    <col min="3" max="3" width="3.85546875" style="56" bestFit="1" customWidth="1"/>
    <col min="4" max="5" width="10.7109375" style="56" bestFit="1" customWidth="1"/>
    <col min="6" max="6" width="18.7109375" style="56" bestFit="1" customWidth="1"/>
    <col min="7" max="7" width="9.140625" style="56" bestFit="1" customWidth="1"/>
    <col min="8" max="8" width="6" style="56" bestFit="1" customWidth="1"/>
    <col min="9" max="9" width="9.140625" style="154" bestFit="1" customWidth="1"/>
    <col min="10" max="10" width="14.85546875" style="56" bestFit="1" customWidth="1"/>
    <col min="11" max="11" width="8.28515625" style="57" bestFit="1" customWidth="1"/>
    <col min="12" max="12" width="17.42578125" style="56" bestFit="1" customWidth="1"/>
    <col min="13" max="13" width="6.7109375" style="56" bestFit="1" customWidth="1"/>
    <col min="14" max="14" width="3.5703125" style="56" bestFit="1" customWidth="1"/>
    <col min="15" max="15" width="4.140625" style="56" bestFit="1" customWidth="1"/>
    <col min="16" max="16" width="7.85546875" style="56" bestFit="1" customWidth="1"/>
    <col min="17" max="17" width="12" style="56" bestFit="1" customWidth="1"/>
    <col min="18" max="18" width="4.140625" style="56" bestFit="1" customWidth="1"/>
    <col min="19" max="19" width="7.85546875" style="56" bestFit="1" customWidth="1"/>
    <col min="20" max="16384" width="9.140625" style="56"/>
  </cols>
  <sheetData>
    <row r="1" spans="1:19" s="122" customFormat="1" ht="25.5" customHeight="1" thickBot="1" x14ac:dyDescent="0.3">
      <c r="A1" s="122" t="s">
        <v>875</v>
      </c>
      <c r="B1" s="123">
        <v>140</v>
      </c>
      <c r="C1" s="121" t="s">
        <v>874</v>
      </c>
      <c r="G1" s="124"/>
      <c r="H1" s="123" t="s">
        <v>873</v>
      </c>
      <c r="I1" s="125" t="s">
        <v>872</v>
      </c>
      <c r="J1" s="123" t="s">
        <v>871</v>
      </c>
      <c r="K1" s="123"/>
      <c r="L1" s="122" t="s">
        <v>870</v>
      </c>
      <c r="R1" s="72">
        <f>IF(AND(R9&lt;=24,R14&gt;615),"Too Big",IF(AND(R9&lt;=24,R14&gt;473),4,IF(AND(R9&lt;=24,R14&gt;343),3,IF(AND(R9&lt;=24,R14&gt;213),2,IF(AND(R9&lt;=24,R14&gt;83),1,0)))))</f>
        <v>1</v>
      </c>
    </row>
    <row r="2" spans="1:19" ht="15.75" thickBot="1" x14ac:dyDescent="0.3">
      <c r="B2" s="57"/>
      <c r="G2" s="126"/>
      <c r="H2" s="57">
        <v>1</v>
      </c>
      <c r="I2" s="127">
        <f t="shared" ref="I2:I16" si="0">($E$5*H2%)+$E$5</f>
        <v>0.26041166666666671</v>
      </c>
      <c r="J2" s="128">
        <f t="shared" ref="J2:J16" si="1">I2+$E$6</f>
        <v>2.5783333333333491E-3</v>
      </c>
      <c r="L2" s="57" t="s">
        <v>860</v>
      </c>
      <c r="M2" s="57" t="s">
        <v>861</v>
      </c>
      <c r="O2" s="129">
        <v>5</v>
      </c>
      <c r="P2" s="130">
        <f>IF($B$61&lt;=120,$B$61*19350,"Too Many!")</f>
        <v>0</v>
      </c>
      <c r="Q2" s="59" t="s">
        <v>810</v>
      </c>
    </row>
    <row r="3" spans="1:19" ht="15.75" thickBot="1" x14ac:dyDescent="0.3">
      <c r="A3" s="56" t="s">
        <v>869</v>
      </c>
      <c r="B3" s="131">
        <v>65</v>
      </c>
      <c r="D3" s="56" t="s">
        <v>868</v>
      </c>
      <c r="E3" s="57" t="s">
        <v>867</v>
      </c>
      <c r="F3" s="57"/>
      <c r="G3" s="57" t="s">
        <v>866</v>
      </c>
      <c r="H3" s="57">
        <v>2</v>
      </c>
      <c r="I3" s="127">
        <f t="shared" si="0"/>
        <v>0.26299</v>
      </c>
      <c r="J3" s="128">
        <f t="shared" si="1"/>
        <v>5.1566666666666428E-3</v>
      </c>
      <c r="K3" s="57" t="s">
        <v>856</v>
      </c>
      <c r="L3" s="57">
        <v>200</v>
      </c>
      <c r="M3" s="132">
        <f>L3/2.54</f>
        <v>78.740157480314963</v>
      </c>
      <c r="N3" s="57" t="s">
        <v>865</v>
      </c>
      <c r="O3" s="129">
        <v>834</v>
      </c>
      <c r="P3" s="130">
        <f>IF($B$62&lt;=6150,($B$62*90)+((O3/10)*200), "Too Many!")</f>
        <v>16680</v>
      </c>
      <c r="Q3" s="59"/>
    </row>
    <row r="4" spans="1:19" ht="15.75" thickBot="1" x14ac:dyDescent="0.3">
      <c r="A4" s="56" t="s">
        <v>864</v>
      </c>
      <c r="B4" s="133">
        <v>0.34</v>
      </c>
      <c r="G4" s="58"/>
      <c r="H4" s="57">
        <v>3</v>
      </c>
      <c r="I4" s="127">
        <f t="shared" si="0"/>
        <v>0.26556833333333335</v>
      </c>
      <c r="J4" s="128">
        <f t="shared" si="1"/>
        <v>7.7349999999999919E-3</v>
      </c>
      <c r="L4" s="57"/>
      <c r="M4" s="57"/>
      <c r="N4" s="57"/>
      <c r="O4" s="134">
        <v>1</v>
      </c>
      <c r="P4" s="135">
        <f>65000+6600</f>
        <v>71600</v>
      </c>
      <c r="Q4" s="59"/>
    </row>
    <row r="5" spans="1:19" ht="15.75" thickBot="1" x14ac:dyDescent="0.3">
      <c r="A5" s="56" t="s">
        <v>863</v>
      </c>
      <c r="B5" s="136"/>
      <c r="E5" s="128">
        <f>(B1*B4/12000)*B3</f>
        <v>0.25783333333333336</v>
      </c>
      <c r="F5" s="56" t="s">
        <v>862</v>
      </c>
      <c r="G5" s="137">
        <f>B7*E5+B3</f>
        <v>14804.000000000002</v>
      </c>
      <c r="H5" s="57">
        <v>4</v>
      </c>
      <c r="I5" s="127">
        <f t="shared" si="0"/>
        <v>0.2681466666666667</v>
      </c>
      <c r="J5" s="128">
        <f t="shared" si="1"/>
        <v>1.0313333333333341E-2</v>
      </c>
      <c r="L5" s="57" t="s">
        <v>861</v>
      </c>
      <c r="M5" s="57" t="s">
        <v>860</v>
      </c>
      <c r="N5" s="57"/>
      <c r="O5" s="138">
        <f>IF(AND(O2&lt;=24,O7&gt;615),"Too Big",IF(AND(O2&lt;=24,O7&gt;473),4,IF(AND(O2&lt;=24,O7&gt;343),3,IF(AND(O2&lt;=24,O7&gt;213),2,IF(AND(O2&lt;=24,O7&gt;83),1,0)))))</f>
        <v>1</v>
      </c>
      <c r="P5" s="130">
        <f>SUM(O2*19900)</f>
        <v>99500</v>
      </c>
      <c r="Q5" s="59"/>
    </row>
    <row r="6" spans="1:19" x14ac:dyDescent="0.25">
      <c r="B6" s="57"/>
      <c r="D6" s="56" t="s">
        <v>859</v>
      </c>
      <c r="E6" s="139">
        <f>E7-E5</f>
        <v>-0.25783333333333336</v>
      </c>
      <c r="F6" s="140" t="s">
        <v>858</v>
      </c>
      <c r="H6" s="57">
        <v>5</v>
      </c>
      <c r="I6" s="127">
        <f t="shared" si="0"/>
        <v>0.27072500000000005</v>
      </c>
      <c r="J6" s="128">
        <f t="shared" si="1"/>
        <v>1.289166666666669E-2</v>
      </c>
      <c r="K6" s="57" t="s">
        <v>857</v>
      </c>
      <c r="L6" s="57">
        <v>0.185</v>
      </c>
      <c r="M6" s="132">
        <f>L6*2.54</f>
        <v>0.46989999999999998</v>
      </c>
      <c r="N6" s="57" t="s">
        <v>856</v>
      </c>
      <c r="O6" s="129">
        <f>IF(AND(O2&gt;120),"Too Big",IF(AND(O2&gt;96),4,IF(AND(O2&gt;72),3,IF(AND(O2&gt;48),2,IF(AND(O2&gt;24),1,0)))))</f>
        <v>0</v>
      </c>
      <c r="P6" s="130">
        <f>SUM((O6)*48400)</f>
        <v>0</v>
      </c>
      <c r="Q6" s="59"/>
    </row>
    <row r="7" spans="1:19" x14ac:dyDescent="0.25">
      <c r="A7" s="56" t="s">
        <v>855</v>
      </c>
      <c r="B7" s="141">
        <f>(43350/B1)*12000/B3</f>
        <v>57164.835164835167</v>
      </c>
      <c r="D7" s="56" t="s">
        <v>854</v>
      </c>
      <c r="E7" s="127"/>
      <c r="F7" s="142" t="s">
        <v>853</v>
      </c>
      <c r="G7" s="137">
        <f>E7*B7</f>
        <v>0</v>
      </c>
      <c r="H7" s="57">
        <v>6</v>
      </c>
      <c r="I7" s="127">
        <f t="shared" si="0"/>
        <v>0.27330333333333334</v>
      </c>
      <c r="J7" s="128">
        <f t="shared" si="1"/>
        <v>1.5469999999999984E-2</v>
      </c>
      <c r="O7" s="129">
        <f>ROUNDUP(O3/10,0)</f>
        <v>84</v>
      </c>
      <c r="P7" s="130">
        <f>(O7-10)*800</f>
        <v>59200</v>
      </c>
      <c r="Q7" s="59" t="s">
        <v>809</v>
      </c>
    </row>
    <row r="8" spans="1:19" x14ac:dyDescent="0.25">
      <c r="A8" s="56" t="s">
        <v>845</v>
      </c>
      <c r="B8" s="141">
        <v>17</v>
      </c>
      <c r="D8" s="57" t="s">
        <v>852</v>
      </c>
      <c r="E8" s="56" t="s">
        <v>815</v>
      </c>
      <c r="F8" s="143">
        <v>74426</v>
      </c>
      <c r="H8" s="57">
        <v>7</v>
      </c>
      <c r="I8" s="127">
        <f t="shared" si="0"/>
        <v>0.27588166666666669</v>
      </c>
      <c r="J8" s="128">
        <f t="shared" si="1"/>
        <v>1.8048333333333333E-2</v>
      </c>
      <c r="L8" s="56" t="s">
        <v>851</v>
      </c>
    </row>
    <row r="9" spans="1:19" x14ac:dyDescent="0.25">
      <c r="B9" s="57"/>
      <c r="D9" s="57" t="s">
        <v>850</v>
      </c>
      <c r="E9" s="56" t="s">
        <v>846</v>
      </c>
      <c r="F9" s="144">
        <f>F8/B7</f>
        <v>1.3019542483660129</v>
      </c>
      <c r="H9" s="57">
        <v>8</v>
      </c>
      <c r="I9" s="127">
        <f t="shared" si="0"/>
        <v>0.27846000000000004</v>
      </c>
      <c r="J9" s="128">
        <f t="shared" si="1"/>
        <v>2.0626666666666682E-2</v>
      </c>
      <c r="K9" s="57" t="s">
        <v>849</v>
      </c>
      <c r="L9" s="139">
        <f>E5</f>
        <v>0.25783333333333336</v>
      </c>
      <c r="M9" s="56" t="s">
        <v>848</v>
      </c>
      <c r="Q9" s="71" t="s">
        <v>810</v>
      </c>
      <c r="R9" s="70">
        <v>5</v>
      </c>
      <c r="S9" s="69">
        <f>IF($B$61&lt;=120,$B$61*19350,"Too Many!")</f>
        <v>0</v>
      </c>
    </row>
    <row r="10" spans="1:19" x14ac:dyDescent="0.25">
      <c r="A10" s="56" t="s">
        <v>838</v>
      </c>
      <c r="B10" s="145">
        <f>B7/B8</f>
        <v>3362.6373626373629</v>
      </c>
      <c r="C10" s="141"/>
      <c r="D10" s="141" t="s">
        <v>847</v>
      </c>
      <c r="E10" s="56" t="s">
        <v>846</v>
      </c>
      <c r="F10" s="146">
        <f>CEILING(F9,1)</f>
        <v>2</v>
      </c>
      <c r="H10" s="57">
        <v>9</v>
      </c>
      <c r="I10" s="127">
        <f t="shared" si="0"/>
        <v>0.28103833333333333</v>
      </c>
      <c r="J10" s="128">
        <f t="shared" si="1"/>
        <v>2.3204999999999976E-2</v>
      </c>
      <c r="K10" s="57" t="s">
        <v>806</v>
      </c>
      <c r="L10" s="147">
        <f>F8</f>
        <v>74426</v>
      </c>
      <c r="M10" s="56" t="s">
        <v>825</v>
      </c>
      <c r="Q10" s="71"/>
      <c r="R10" s="70">
        <v>834</v>
      </c>
      <c r="S10" s="69">
        <f>IF($B$62&lt;=6150,($B$62*90)+((R10/10)*200), "Too Many!")</f>
        <v>16680</v>
      </c>
    </row>
    <row r="11" spans="1:19" x14ac:dyDescent="0.25">
      <c r="A11" s="56" t="s">
        <v>845</v>
      </c>
      <c r="B11" s="141">
        <v>18</v>
      </c>
      <c r="C11" s="58"/>
      <c r="D11" s="148" t="s">
        <v>844</v>
      </c>
      <c r="F11" s="147">
        <f>F10*B7</f>
        <v>114329.67032967033</v>
      </c>
      <c r="G11" s="147"/>
      <c r="H11" s="57">
        <v>10</v>
      </c>
      <c r="I11" s="127">
        <f t="shared" si="0"/>
        <v>0.28361666666666668</v>
      </c>
      <c r="J11" s="128">
        <f t="shared" si="1"/>
        <v>2.5783333333333325E-2</v>
      </c>
      <c r="K11" s="57" t="s">
        <v>840</v>
      </c>
      <c r="L11" s="149">
        <f>L9*L10</f>
        <v>19189.503666666667</v>
      </c>
      <c r="M11" s="56" t="s">
        <v>843</v>
      </c>
      <c r="Q11" s="71"/>
      <c r="R11" s="74">
        <v>1</v>
      </c>
      <c r="S11" s="73">
        <f>65000+6600</f>
        <v>71600</v>
      </c>
    </row>
    <row r="12" spans="1:19" ht="15.75" thickBot="1" x14ac:dyDescent="0.3">
      <c r="B12" s="57"/>
      <c r="C12" s="143"/>
      <c r="D12" s="148" t="s">
        <v>842</v>
      </c>
      <c r="E12" s="58" t="s">
        <v>841</v>
      </c>
      <c r="H12" s="57">
        <v>11</v>
      </c>
      <c r="I12" s="127">
        <f t="shared" si="0"/>
        <v>0.28619500000000003</v>
      </c>
      <c r="J12" s="128">
        <f t="shared" si="1"/>
        <v>2.8361666666666674E-2</v>
      </c>
      <c r="K12" s="57" t="s">
        <v>840</v>
      </c>
      <c r="L12" s="149">
        <f>E7*L10</f>
        <v>0</v>
      </c>
      <c r="M12" s="56" t="s">
        <v>839</v>
      </c>
      <c r="Q12" s="71"/>
      <c r="S12" s="69">
        <f>SUM(R9*19900)</f>
        <v>99500</v>
      </c>
    </row>
    <row r="13" spans="1:19" ht="15.75" thickBot="1" x14ac:dyDescent="0.3">
      <c r="A13" s="56" t="s">
        <v>838</v>
      </c>
      <c r="B13" s="145">
        <f>B7/B11</f>
        <v>3175.8241758241761</v>
      </c>
      <c r="D13" s="150">
        <f>($B$7*$B$3)/12000*$B$1+AVERAGE(B16,B22,B28,B33)*0.05</f>
        <v>43358.125</v>
      </c>
      <c r="E13" s="151">
        <f>D13+(B8*60)</f>
        <v>44378.125</v>
      </c>
      <c r="H13" s="57">
        <v>12</v>
      </c>
      <c r="I13" s="127">
        <f t="shared" si="0"/>
        <v>0.28877333333333338</v>
      </c>
      <c r="J13" s="128">
        <f t="shared" si="1"/>
        <v>3.0940000000000023E-2</v>
      </c>
      <c r="Q13" s="71"/>
      <c r="R13" s="70">
        <f>IF(AND(R9&gt;120),"Too Big",IF(AND(R9&gt;96),4,IF(AND(R9&gt;72),3,IF(AND(R9&gt;48),2,IF(AND(R9&gt;24),1,0)))))</f>
        <v>0</v>
      </c>
      <c r="S13" s="69">
        <f>SUM((R13)*48400)</f>
        <v>0</v>
      </c>
    </row>
    <row r="14" spans="1:19" x14ac:dyDescent="0.25">
      <c r="A14" s="56" t="s">
        <v>837</v>
      </c>
      <c r="B14" s="152"/>
      <c r="H14" s="57">
        <v>13</v>
      </c>
      <c r="I14" s="127">
        <f t="shared" si="0"/>
        <v>0.29135166666666668</v>
      </c>
      <c r="J14" s="128">
        <f t="shared" si="1"/>
        <v>3.3518333333333317E-2</v>
      </c>
      <c r="Q14" s="71" t="s">
        <v>809</v>
      </c>
      <c r="R14" s="70">
        <f>ROUNDUP(R10/10,0)</f>
        <v>84</v>
      </c>
      <c r="S14" s="69">
        <f>(R14-10)*800</f>
        <v>59200</v>
      </c>
    </row>
    <row r="15" spans="1:19" x14ac:dyDescent="0.25">
      <c r="A15" s="153" t="s">
        <v>836</v>
      </c>
      <c r="D15" s="153" t="s">
        <v>835</v>
      </c>
      <c r="H15" s="57">
        <v>14</v>
      </c>
      <c r="I15" s="127">
        <f t="shared" si="0"/>
        <v>0.29393000000000002</v>
      </c>
      <c r="J15" s="128">
        <f t="shared" si="1"/>
        <v>3.6096666666666666E-2</v>
      </c>
    </row>
    <row r="16" spans="1:19" x14ac:dyDescent="0.25">
      <c r="A16" s="56" t="s">
        <v>817</v>
      </c>
      <c r="B16" s="57">
        <v>140</v>
      </c>
      <c r="D16" s="56" t="s">
        <v>817</v>
      </c>
      <c r="E16" s="57">
        <v>140</v>
      </c>
      <c r="H16" s="57">
        <v>15</v>
      </c>
      <c r="I16" s="127">
        <f t="shared" si="0"/>
        <v>0.29650833333333337</v>
      </c>
      <c r="J16" s="128">
        <f t="shared" si="1"/>
        <v>3.8675000000000015E-2</v>
      </c>
    </row>
    <row r="17" spans="1:13" ht="15.75" thickBot="1" x14ac:dyDescent="0.3">
      <c r="A17" s="56" t="s">
        <v>816</v>
      </c>
      <c r="B17" s="57">
        <v>72</v>
      </c>
      <c r="D17" s="56" t="s">
        <v>816</v>
      </c>
      <c r="E17" s="57">
        <v>66</v>
      </c>
    </row>
    <row r="18" spans="1:13" x14ac:dyDescent="0.25">
      <c r="A18" s="56" t="s">
        <v>815</v>
      </c>
      <c r="B18" s="141">
        <v>12144</v>
      </c>
      <c r="D18" s="56" t="s">
        <v>815</v>
      </c>
      <c r="E18" s="141">
        <v>43056</v>
      </c>
      <c r="J18" s="155"/>
      <c r="K18" s="156"/>
      <c r="L18" s="157" t="s">
        <v>834</v>
      </c>
      <c r="M18" s="158"/>
    </row>
    <row r="19" spans="1:13" x14ac:dyDescent="0.25">
      <c r="A19" s="56" t="s">
        <v>814</v>
      </c>
      <c r="B19" s="145">
        <f>(B17*B18/12000)*B16</f>
        <v>10200.960000000001</v>
      </c>
      <c r="C19" s="56" t="s">
        <v>813</v>
      </c>
      <c r="D19" s="56" t="s">
        <v>814</v>
      </c>
      <c r="E19" s="145">
        <f>(E17*E18/12000)*E16</f>
        <v>33153.119999999995</v>
      </c>
      <c r="F19" s="56" t="s">
        <v>813</v>
      </c>
      <c r="G19" s="147">
        <f>B19+E19</f>
        <v>43354.079999999994</v>
      </c>
      <c r="H19" s="57" t="s">
        <v>833</v>
      </c>
      <c r="J19" s="159" t="s">
        <v>832</v>
      </c>
      <c r="L19" s="160">
        <f>D13/B7</f>
        <v>0.7584754661668589</v>
      </c>
      <c r="M19" s="161" t="s">
        <v>813</v>
      </c>
    </row>
    <row r="20" spans="1:13" x14ac:dyDescent="0.25">
      <c r="B20" s="145"/>
      <c r="J20" s="159" t="s">
        <v>831</v>
      </c>
      <c r="L20" s="160">
        <f>L19*1000</f>
        <v>758.47546616685895</v>
      </c>
      <c r="M20" s="161" t="s">
        <v>813</v>
      </c>
    </row>
    <row r="21" spans="1:13" x14ac:dyDescent="0.25">
      <c r="A21" s="153" t="s">
        <v>830</v>
      </c>
      <c r="D21" s="153" t="s">
        <v>829</v>
      </c>
      <c r="J21" s="159"/>
      <c r="L21" s="58"/>
      <c r="M21" s="161"/>
    </row>
    <row r="22" spans="1:13" x14ac:dyDescent="0.25">
      <c r="A22" s="56" t="s">
        <v>817</v>
      </c>
      <c r="B22" s="57">
        <v>190</v>
      </c>
      <c r="D22" s="56" t="s">
        <v>817</v>
      </c>
      <c r="E22" s="57">
        <v>190</v>
      </c>
      <c r="J22" s="159" t="s">
        <v>828</v>
      </c>
      <c r="L22" s="143">
        <v>17</v>
      </c>
      <c r="M22" s="161" t="s">
        <v>827</v>
      </c>
    </row>
    <row r="23" spans="1:13" x14ac:dyDescent="0.25">
      <c r="A23" s="56" t="s">
        <v>816</v>
      </c>
      <c r="B23" s="57">
        <v>26.25</v>
      </c>
      <c r="D23" s="56" t="s">
        <v>816</v>
      </c>
      <c r="E23" s="57">
        <v>24.5</v>
      </c>
      <c r="J23" s="162" t="s">
        <v>826</v>
      </c>
      <c r="L23" s="163">
        <f>B7/L22</f>
        <v>3362.6373626373629</v>
      </c>
      <c r="M23" s="161" t="s">
        <v>825</v>
      </c>
    </row>
    <row r="24" spans="1:13" ht="15.75" thickBot="1" x14ac:dyDescent="0.3">
      <c r="A24" s="56" t="s">
        <v>815</v>
      </c>
      <c r="B24" s="141">
        <v>8000</v>
      </c>
      <c r="D24" s="56" t="s">
        <v>815</v>
      </c>
      <c r="E24" s="141">
        <v>3000</v>
      </c>
      <c r="J24" s="164" t="s">
        <v>824</v>
      </c>
      <c r="K24" s="165"/>
      <c r="L24" s="166">
        <f>L23*L19</f>
        <v>2550.4779411764707</v>
      </c>
      <c r="M24" s="167" t="s">
        <v>813</v>
      </c>
    </row>
    <row r="25" spans="1:13" x14ac:dyDescent="0.25">
      <c r="A25" s="56" t="s">
        <v>814</v>
      </c>
      <c r="B25" s="145">
        <f>(B23*B24/12000)*B22</f>
        <v>3325</v>
      </c>
      <c r="C25" s="56" t="s">
        <v>813</v>
      </c>
      <c r="D25" s="56" t="s">
        <v>814</v>
      </c>
      <c r="E25" s="145">
        <f>(E23*E24/12000)*E22</f>
        <v>1163.75</v>
      </c>
      <c r="F25" s="56" t="s">
        <v>813</v>
      </c>
      <c r="G25" s="147">
        <f>B25+E25</f>
        <v>4488.75</v>
      </c>
      <c r="H25" s="57" t="s">
        <v>823</v>
      </c>
      <c r="J25" s="57"/>
    </row>
    <row r="26" spans="1:13" ht="15.75" thickBot="1" x14ac:dyDescent="0.3">
      <c r="F26" s="153" t="s">
        <v>811</v>
      </c>
      <c r="G26" s="168">
        <f>SUM(G19:G25)</f>
        <v>47842.829999999994</v>
      </c>
    </row>
    <row r="27" spans="1:13" ht="15.75" thickBot="1" x14ac:dyDescent="0.3">
      <c r="A27" s="153" t="s">
        <v>822</v>
      </c>
      <c r="D27" s="153" t="s">
        <v>821</v>
      </c>
      <c r="J27" s="169" t="s">
        <v>805</v>
      </c>
      <c r="K27" s="168">
        <f>G26+G37</f>
        <v>57936.16333333333</v>
      </c>
      <c r="L27" s="170">
        <f>MAX(L11,K27)</f>
        <v>57936.16333333333</v>
      </c>
    </row>
    <row r="28" spans="1:13" x14ac:dyDescent="0.25">
      <c r="A28" s="56" t="s">
        <v>817</v>
      </c>
      <c r="B28" s="57">
        <v>160</v>
      </c>
      <c r="D28" s="56" t="s">
        <v>817</v>
      </c>
      <c r="E28" s="57">
        <v>160</v>
      </c>
    </row>
    <row r="29" spans="1:13" x14ac:dyDescent="0.25">
      <c r="A29" s="56" t="s">
        <v>816</v>
      </c>
      <c r="B29" s="57">
        <v>21.25</v>
      </c>
      <c r="D29" s="56" t="s">
        <v>816</v>
      </c>
      <c r="E29" s="57">
        <v>27.75</v>
      </c>
    </row>
    <row r="30" spans="1:13" x14ac:dyDescent="0.25">
      <c r="A30" s="56" t="s">
        <v>815</v>
      </c>
      <c r="B30" s="141">
        <v>4000</v>
      </c>
      <c r="D30" s="56" t="s">
        <v>815</v>
      </c>
      <c r="E30" s="141">
        <v>14000</v>
      </c>
    </row>
    <row r="31" spans="1:13" x14ac:dyDescent="0.25">
      <c r="A31" s="56" t="s">
        <v>814</v>
      </c>
      <c r="B31" s="145">
        <f>(B29*B30/12000)*B28</f>
        <v>1133.3333333333333</v>
      </c>
      <c r="C31" s="56" t="s">
        <v>813</v>
      </c>
      <c r="D31" s="56" t="s">
        <v>814</v>
      </c>
      <c r="E31" s="145">
        <f>(E29*E30/12000)*E28</f>
        <v>5180</v>
      </c>
      <c r="F31" s="56" t="s">
        <v>813</v>
      </c>
      <c r="G31" s="147">
        <f>B31+E31</f>
        <v>6313.333333333333</v>
      </c>
      <c r="H31" s="57" t="s">
        <v>820</v>
      </c>
      <c r="K31" s="56"/>
    </row>
    <row r="32" spans="1:13" x14ac:dyDescent="0.25">
      <c r="A32" s="153" t="s">
        <v>819</v>
      </c>
      <c r="D32" s="153" t="s">
        <v>818</v>
      </c>
    </row>
    <row r="33" spans="1:11" x14ac:dyDescent="0.25">
      <c r="A33" s="56" t="s">
        <v>817</v>
      </c>
      <c r="B33" s="57">
        <v>160</v>
      </c>
      <c r="D33" s="56" t="s">
        <v>817</v>
      </c>
      <c r="E33" s="57">
        <v>160</v>
      </c>
      <c r="I33" s="56"/>
      <c r="K33" s="56"/>
    </row>
    <row r="34" spans="1:11" x14ac:dyDescent="0.25">
      <c r="A34" s="56" t="s">
        <v>816</v>
      </c>
      <c r="B34" s="57">
        <v>26.25</v>
      </c>
      <c r="D34" s="56" t="s">
        <v>816</v>
      </c>
      <c r="E34" s="57">
        <v>24.5</v>
      </c>
      <c r="I34" s="56"/>
      <c r="K34" s="56"/>
    </row>
    <row r="35" spans="1:11" x14ac:dyDescent="0.25">
      <c r="A35" s="56" t="s">
        <v>815</v>
      </c>
      <c r="B35" s="141">
        <v>8000</v>
      </c>
      <c r="D35" s="56" t="s">
        <v>815</v>
      </c>
      <c r="E35" s="141">
        <v>3000</v>
      </c>
      <c r="I35" s="56"/>
      <c r="K35" s="56"/>
    </row>
    <row r="36" spans="1:11" x14ac:dyDescent="0.25">
      <c r="A36" s="56" t="s">
        <v>814</v>
      </c>
      <c r="B36" s="145">
        <f>(B34*B35/12000)*B33</f>
        <v>2800</v>
      </c>
      <c r="C36" s="56" t="s">
        <v>813</v>
      </c>
      <c r="D36" s="56" t="s">
        <v>814</v>
      </c>
      <c r="E36" s="145">
        <f>(E34*E35/12000)*E33</f>
        <v>980</v>
      </c>
      <c r="F36" s="56" t="s">
        <v>813</v>
      </c>
      <c r="G36" s="147">
        <f>B36+E36</f>
        <v>3780</v>
      </c>
      <c r="H36" s="57" t="s">
        <v>812</v>
      </c>
      <c r="I36" s="56"/>
      <c r="K36" s="56"/>
    </row>
    <row r="37" spans="1:11" x14ac:dyDescent="0.25">
      <c r="F37" s="153" t="s">
        <v>811</v>
      </c>
      <c r="G37" s="168">
        <f>SUM(G31:G36)</f>
        <v>10093.333333333332</v>
      </c>
      <c r="I37" s="56"/>
      <c r="K37" s="56"/>
    </row>
    <row r="39" spans="1:11" x14ac:dyDescent="0.25">
      <c r="D39" s="75"/>
      <c r="E39" s="75"/>
      <c r="F39" s="75"/>
    </row>
    <row r="40" spans="1:11" x14ac:dyDescent="0.25">
      <c r="I40" s="56"/>
      <c r="K40" s="56"/>
    </row>
    <row r="41" spans="1:11" x14ac:dyDescent="0.25">
      <c r="I41" s="56"/>
      <c r="K41" s="56"/>
    </row>
    <row r="42" spans="1:11" x14ac:dyDescent="0.25">
      <c r="I42" s="56"/>
      <c r="K42" s="56"/>
    </row>
    <row r="43" spans="1:11" x14ac:dyDescent="0.25">
      <c r="I43" s="56"/>
      <c r="K43" s="56"/>
    </row>
    <row r="44" spans="1:11" x14ac:dyDescent="0.25">
      <c r="I44" s="56"/>
      <c r="K44" s="56"/>
    </row>
    <row r="45" spans="1:11" x14ac:dyDescent="0.25">
      <c r="I45" s="56"/>
      <c r="K45" s="56"/>
    </row>
    <row r="46" spans="1:11" x14ac:dyDescent="0.25">
      <c r="D46" s="59"/>
      <c r="E46" s="129"/>
      <c r="F46" s="171"/>
      <c r="I46" s="56"/>
      <c r="K46" s="56"/>
    </row>
    <row r="47" spans="1:11" x14ac:dyDescent="0.25">
      <c r="D47" s="59"/>
      <c r="E47" s="129"/>
      <c r="F47" s="130"/>
      <c r="I47" s="56"/>
      <c r="K47" s="56"/>
    </row>
    <row r="48" spans="1:11" x14ac:dyDescent="0.25">
      <c r="D48" s="59"/>
      <c r="E48" s="129"/>
      <c r="F48" s="130"/>
      <c r="I48" s="56"/>
      <c r="K48" s="56"/>
    </row>
    <row r="49" spans="4:11" x14ac:dyDescent="0.25">
      <c r="D49" s="59"/>
      <c r="E49" s="129"/>
      <c r="F49" s="172"/>
      <c r="I49" s="56"/>
      <c r="K49" s="56"/>
    </row>
    <row r="50" spans="4:11" x14ac:dyDescent="0.25">
      <c r="D50" s="59"/>
      <c r="E50" s="129"/>
      <c r="F50" s="173"/>
      <c r="I50" s="56"/>
      <c r="K50" s="56"/>
    </row>
    <row r="51" spans="4:11" x14ac:dyDescent="0.25">
      <c r="D51" s="59"/>
      <c r="E51" s="129"/>
      <c r="F51" s="173"/>
      <c r="I51" s="56"/>
      <c r="K51" s="56"/>
    </row>
    <row r="52" spans="4:11" x14ac:dyDescent="0.25">
      <c r="D52" s="59"/>
      <c r="E52" s="129"/>
      <c r="F52" s="173"/>
      <c r="I52" s="56"/>
      <c r="K52" s="56"/>
    </row>
    <row r="53" spans="4:11" x14ac:dyDescent="0.25">
      <c r="D53" s="59"/>
      <c r="E53" s="129"/>
      <c r="F53" s="173"/>
      <c r="I53" s="56"/>
      <c r="K53" s="56"/>
    </row>
    <row r="54" spans="4:11" x14ac:dyDescent="0.25">
      <c r="D54" s="59"/>
      <c r="E54" s="129"/>
      <c r="F54" s="174"/>
      <c r="I54" s="56"/>
      <c r="K54" s="56"/>
    </row>
    <row r="55" spans="4:11" x14ac:dyDescent="0.25">
      <c r="D55" s="59"/>
      <c r="E55" s="129"/>
      <c r="F55" s="130"/>
      <c r="I55" s="56"/>
      <c r="K55" s="56"/>
    </row>
    <row r="56" spans="4:11" x14ac:dyDescent="0.25">
      <c r="D56" s="59"/>
      <c r="E56" s="129"/>
      <c r="F56" s="172"/>
      <c r="I56" s="56"/>
      <c r="K56" s="56"/>
    </row>
    <row r="57" spans="4:11" x14ac:dyDescent="0.25">
      <c r="D57" s="59"/>
      <c r="E57" s="129"/>
      <c r="F57" s="129"/>
      <c r="I57" s="56"/>
      <c r="K57" s="56"/>
    </row>
    <row r="58" spans="4:11" x14ac:dyDescent="0.25">
      <c r="D58" s="59"/>
      <c r="E58" s="129"/>
      <c r="F58" s="175"/>
      <c r="I58" s="56"/>
      <c r="K58" s="56"/>
    </row>
    <row r="59" spans="4:11" x14ac:dyDescent="0.25">
      <c r="D59" s="59"/>
      <c r="E59" s="129"/>
      <c r="F59" s="175"/>
      <c r="I59" s="56"/>
      <c r="K59" s="56"/>
    </row>
    <row r="60" spans="4:11" x14ac:dyDescent="0.25">
      <c r="D60" s="59"/>
      <c r="E60" s="129"/>
      <c r="F60" s="175"/>
      <c r="I60" s="56"/>
      <c r="K60" s="56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M21"/>
  <sheetViews>
    <sheetView zoomScaleNormal="100" zoomScalePageLayoutView="130" workbookViewId="0">
      <selection activeCell="B20" sqref="B20"/>
    </sheetView>
  </sheetViews>
  <sheetFormatPr defaultColWidth="8.85546875" defaultRowHeight="15" x14ac:dyDescent="0.25"/>
  <cols>
    <col min="1" max="1" width="14.5703125" style="184" bestFit="1" customWidth="1"/>
    <col min="2" max="2" width="10.5703125" style="55" bestFit="1" customWidth="1"/>
    <col min="3" max="13" width="8.42578125" style="55" bestFit="1" customWidth="1"/>
    <col min="14" max="16384" width="8.85546875" style="55"/>
  </cols>
  <sheetData>
    <row r="1" spans="1:13" x14ac:dyDescent="0.25">
      <c r="A1" s="192" t="s">
        <v>906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</row>
    <row r="3" spans="1:13" x14ac:dyDescent="0.25">
      <c r="A3" s="177" t="s">
        <v>807</v>
      </c>
      <c r="B3" s="178" t="s">
        <v>905</v>
      </c>
      <c r="C3" s="178" t="s">
        <v>904</v>
      </c>
      <c r="D3" s="178" t="s">
        <v>903</v>
      </c>
      <c r="E3" s="178" t="s">
        <v>902</v>
      </c>
      <c r="F3" s="178" t="s">
        <v>901</v>
      </c>
      <c r="G3" s="178" t="s">
        <v>900</v>
      </c>
      <c r="H3" s="178" t="s">
        <v>899</v>
      </c>
      <c r="I3" s="178" t="s">
        <v>898</v>
      </c>
      <c r="J3" s="178" t="s">
        <v>897</v>
      </c>
      <c r="K3" s="178" t="s">
        <v>896</v>
      </c>
      <c r="L3" s="178" t="s">
        <v>895</v>
      </c>
      <c r="M3" s="178" t="s">
        <v>894</v>
      </c>
    </row>
    <row r="4" spans="1:13" x14ac:dyDescent="0.25">
      <c r="A4" s="179" t="s">
        <v>893</v>
      </c>
      <c r="B4" s="180">
        <v>50140</v>
      </c>
      <c r="C4" s="180">
        <v>38830</v>
      </c>
      <c r="D4" s="180">
        <v>81600</v>
      </c>
      <c r="E4" s="180">
        <v>57380</v>
      </c>
      <c r="F4" s="180">
        <v>47920</v>
      </c>
      <c r="G4" s="180">
        <v>42180</v>
      </c>
      <c r="H4" s="180">
        <v>44040</v>
      </c>
      <c r="I4" s="180">
        <v>59090</v>
      </c>
      <c r="J4" s="180">
        <v>66130</v>
      </c>
      <c r="K4" s="180">
        <v>62190</v>
      </c>
      <c r="L4" s="180">
        <v>64990</v>
      </c>
      <c r="M4" s="180">
        <v>42240</v>
      </c>
    </row>
    <row r="5" spans="1:13" x14ac:dyDescent="0.25">
      <c r="A5" s="181" t="s">
        <v>892</v>
      </c>
      <c r="B5" s="180">
        <v>31480</v>
      </c>
      <c r="C5" s="180">
        <v>47830</v>
      </c>
      <c r="D5" s="180">
        <v>76310</v>
      </c>
      <c r="E5" s="180">
        <v>59810</v>
      </c>
      <c r="F5" s="180">
        <v>54760</v>
      </c>
      <c r="G5" s="180">
        <v>48020</v>
      </c>
      <c r="H5" s="180">
        <v>35510</v>
      </c>
      <c r="I5" s="180">
        <v>35120</v>
      </c>
      <c r="J5" s="180">
        <v>68540</v>
      </c>
      <c r="K5" s="180">
        <v>55860</v>
      </c>
      <c r="L5" s="180">
        <v>24640</v>
      </c>
      <c r="M5" s="180">
        <v>58220</v>
      </c>
    </row>
    <row r="6" spans="1:13" x14ac:dyDescent="0.25">
      <c r="A6" s="181" t="s">
        <v>891</v>
      </c>
      <c r="B6" s="180">
        <v>30740</v>
      </c>
      <c r="C6" s="180">
        <v>36620</v>
      </c>
      <c r="D6" s="180">
        <v>76920</v>
      </c>
      <c r="E6" s="180">
        <v>78690</v>
      </c>
      <c r="F6" s="180">
        <v>53670</v>
      </c>
      <c r="G6" s="180">
        <v>49660</v>
      </c>
      <c r="H6" s="180">
        <v>47920</v>
      </c>
      <c r="I6" s="180">
        <v>87950</v>
      </c>
      <c r="J6" s="180">
        <v>81640</v>
      </c>
      <c r="K6" s="180">
        <v>54810</v>
      </c>
      <c r="L6" s="180">
        <v>55600</v>
      </c>
      <c r="M6" s="180">
        <v>45490</v>
      </c>
    </row>
    <row r="7" spans="1:13" x14ac:dyDescent="0.25">
      <c r="A7" s="181" t="s">
        <v>890</v>
      </c>
      <c r="B7" s="180">
        <v>40190</v>
      </c>
      <c r="C7" s="180">
        <v>57190</v>
      </c>
      <c r="D7" s="180">
        <v>57110</v>
      </c>
      <c r="E7" s="180">
        <v>65430</v>
      </c>
      <c r="F7" s="180">
        <v>52390</v>
      </c>
      <c r="G7" s="180">
        <v>32860</v>
      </c>
      <c r="H7" s="180">
        <v>37680</v>
      </c>
      <c r="I7" s="180">
        <v>68750</v>
      </c>
      <c r="J7" s="180">
        <v>81310</v>
      </c>
      <c r="K7" s="180">
        <v>57810</v>
      </c>
      <c r="L7" s="180">
        <v>82200</v>
      </c>
      <c r="M7" s="180">
        <v>35570</v>
      </c>
    </row>
    <row r="8" spans="1:13" x14ac:dyDescent="0.25">
      <c r="A8" s="181" t="s">
        <v>889</v>
      </c>
      <c r="B8" s="180">
        <v>41240</v>
      </c>
      <c r="C8" s="180">
        <v>64070</v>
      </c>
      <c r="D8" s="180">
        <v>48750</v>
      </c>
      <c r="E8" s="180">
        <v>48400</v>
      </c>
      <c r="F8" s="180">
        <v>47450</v>
      </c>
      <c r="G8" s="180">
        <v>56910</v>
      </c>
      <c r="H8" s="180">
        <v>58660</v>
      </c>
      <c r="I8" s="180">
        <v>46070</v>
      </c>
      <c r="J8" s="180">
        <v>61700</v>
      </c>
      <c r="K8" s="180">
        <v>49570</v>
      </c>
      <c r="L8" s="180">
        <v>53150</v>
      </c>
      <c r="M8" s="180">
        <v>69580</v>
      </c>
    </row>
    <row r="9" spans="1:13" x14ac:dyDescent="0.25">
      <c r="A9" s="181" t="s">
        <v>888</v>
      </c>
      <c r="B9" s="180">
        <v>45260</v>
      </c>
      <c r="C9" s="180">
        <v>56930</v>
      </c>
      <c r="D9" s="180">
        <v>70990</v>
      </c>
      <c r="E9" s="180">
        <v>78850</v>
      </c>
      <c r="F9" s="180">
        <v>48320</v>
      </c>
      <c r="G9" s="180">
        <v>33430</v>
      </c>
      <c r="H9" s="180">
        <v>39510</v>
      </c>
      <c r="I9" s="180">
        <v>29670</v>
      </c>
      <c r="J9" s="180">
        <v>85780</v>
      </c>
      <c r="K9" s="180">
        <v>54220</v>
      </c>
      <c r="L9" s="180">
        <v>52210</v>
      </c>
      <c r="M9" s="180">
        <v>33610</v>
      </c>
    </row>
    <row r="10" spans="1:13" x14ac:dyDescent="0.25">
      <c r="A10" s="181" t="s">
        <v>887</v>
      </c>
      <c r="B10" s="180">
        <v>28925</v>
      </c>
      <c r="C10" s="180">
        <v>23322</v>
      </c>
      <c r="D10" s="180">
        <v>27350</v>
      </c>
      <c r="E10" s="180">
        <v>28064</v>
      </c>
      <c r="F10" s="180">
        <v>18881</v>
      </c>
      <c r="G10" s="180">
        <v>28811</v>
      </c>
      <c r="H10" s="180">
        <v>21452</v>
      </c>
      <c r="I10" s="180">
        <v>24110</v>
      </c>
      <c r="J10" s="180">
        <v>21530</v>
      </c>
      <c r="K10" s="180">
        <v>22241</v>
      </c>
      <c r="L10" s="180">
        <v>26303</v>
      </c>
      <c r="M10" s="180">
        <v>18714</v>
      </c>
    </row>
    <row r="11" spans="1:13" x14ac:dyDescent="0.25">
      <c r="A11" s="181" t="s">
        <v>886</v>
      </c>
      <c r="B11" s="180">
        <v>47291</v>
      </c>
      <c r="C11" s="180">
        <v>44876</v>
      </c>
      <c r="D11" s="180">
        <v>27490</v>
      </c>
      <c r="E11" s="180">
        <v>45109</v>
      </c>
      <c r="F11" s="180">
        <v>49582</v>
      </c>
      <c r="G11" s="180">
        <v>26641</v>
      </c>
      <c r="H11" s="180">
        <v>43764</v>
      </c>
      <c r="I11" s="180">
        <v>43795</v>
      </c>
      <c r="J11" s="180">
        <v>46280</v>
      </c>
      <c r="K11" s="180">
        <v>50576</v>
      </c>
      <c r="L11" s="180">
        <v>27918</v>
      </c>
      <c r="M11" s="180">
        <v>25338</v>
      </c>
    </row>
    <row r="12" spans="1:13" x14ac:dyDescent="0.25">
      <c r="A12" s="181" t="s">
        <v>885</v>
      </c>
      <c r="B12" s="180">
        <v>71131</v>
      </c>
      <c r="C12" s="180">
        <v>78460</v>
      </c>
      <c r="D12" s="180">
        <v>69602</v>
      </c>
      <c r="E12" s="180">
        <v>62960</v>
      </c>
      <c r="F12" s="180">
        <v>57386</v>
      </c>
      <c r="G12" s="180">
        <v>56574</v>
      </c>
      <c r="H12" s="180">
        <v>79891</v>
      </c>
      <c r="I12" s="180">
        <v>58691</v>
      </c>
      <c r="J12" s="180">
        <v>65578</v>
      </c>
      <c r="K12" s="180">
        <v>68072</v>
      </c>
      <c r="L12" s="180">
        <v>69637</v>
      </c>
      <c r="M12" s="180">
        <v>72311</v>
      </c>
    </row>
    <row r="13" spans="1:13" x14ac:dyDescent="0.25">
      <c r="A13" s="181" t="s">
        <v>884</v>
      </c>
      <c r="B13" s="180">
        <v>39194</v>
      </c>
      <c r="C13" s="180">
        <v>33293</v>
      </c>
      <c r="D13" s="180">
        <v>44795</v>
      </c>
      <c r="E13" s="180">
        <v>33410</v>
      </c>
      <c r="F13" s="180">
        <v>47494</v>
      </c>
      <c r="G13" s="180">
        <v>23965</v>
      </c>
      <c r="H13" s="180">
        <v>22399</v>
      </c>
      <c r="I13" s="180">
        <v>45438</v>
      </c>
      <c r="J13" s="180">
        <v>34716</v>
      </c>
      <c r="K13" s="180">
        <v>47804</v>
      </c>
      <c r="L13" s="180">
        <v>27472</v>
      </c>
      <c r="M13" s="180">
        <v>29641</v>
      </c>
    </row>
    <row r="14" spans="1:13" x14ac:dyDescent="0.25">
      <c r="A14" s="181" t="s">
        <v>883</v>
      </c>
      <c r="B14" s="180">
        <v>40420</v>
      </c>
      <c r="C14" s="180">
        <v>65590</v>
      </c>
      <c r="D14" s="180">
        <v>53080</v>
      </c>
      <c r="E14" s="180">
        <v>62920</v>
      </c>
      <c r="F14" s="180">
        <v>48840</v>
      </c>
      <c r="G14" s="180">
        <v>38740</v>
      </c>
      <c r="H14" s="180">
        <v>49620</v>
      </c>
      <c r="I14" s="180">
        <v>35320</v>
      </c>
      <c r="J14" s="180">
        <v>38850</v>
      </c>
      <c r="K14" s="180">
        <v>49130</v>
      </c>
      <c r="L14" s="180">
        <v>36620</v>
      </c>
      <c r="M14" s="180">
        <v>81260</v>
      </c>
    </row>
    <row r="15" spans="1:13" x14ac:dyDescent="0.25">
      <c r="A15" s="182" t="s">
        <v>882</v>
      </c>
      <c r="B15" s="183">
        <v>39556</v>
      </c>
      <c r="C15" s="183">
        <v>65770</v>
      </c>
      <c r="D15" s="183">
        <v>45200</v>
      </c>
      <c r="E15" s="183">
        <v>45296</v>
      </c>
      <c r="F15" s="183">
        <v>52867</v>
      </c>
      <c r="G15" s="183">
        <v>26836</v>
      </c>
      <c r="H15" s="183">
        <v>21810</v>
      </c>
      <c r="I15" s="183">
        <v>59406</v>
      </c>
      <c r="J15" s="183">
        <v>46747</v>
      </c>
      <c r="K15" s="183">
        <v>22500</v>
      </c>
      <c r="L15" s="183">
        <v>27598</v>
      </c>
      <c r="M15" s="183">
        <v>81443</v>
      </c>
    </row>
    <row r="17" spans="1:2" x14ac:dyDescent="0.25">
      <c r="A17" s="184" t="s">
        <v>881</v>
      </c>
      <c r="B17" s="180">
        <f>SUM(4:5)</f>
        <v>1252830</v>
      </c>
    </row>
    <row r="18" spans="1:2" x14ac:dyDescent="0.25">
      <c r="A18" s="184" t="s">
        <v>880</v>
      </c>
      <c r="B18" s="180">
        <f>SUM(7:7,12:12)</f>
        <v>1478783</v>
      </c>
    </row>
    <row r="19" spans="1:2" x14ac:dyDescent="0.25">
      <c r="A19" s="184" t="s">
        <v>879</v>
      </c>
      <c r="B19" s="180">
        <f>SUM(6:6,8:8)</f>
        <v>1345260</v>
      </c>
    </row>
    <row r="20" spans="1:2" x14ac:dyDescent="0.25">
      <c r="A20" s="184" t="s">
        <v>878</v>
      </c>
      <c r="B20" s="180"/>
    </row>
    <row r="21" spans="1:2" x14ac:dyDescent="0.25">
      <c r="A21" s="184" t="s">
        <v>877</v>
      </c>
      <c r="B21" s="183"/>
    </row>
  </sheetData>
  <mergeCells count="1">
    <mergeCell ref="A1:M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A742"/>
  <sheetViews>
    <sheetView zoomScale="115" zoomScaleNormal="115" zoomScaleSheetLayoutView="100" zoomScalePageLayoutView="115" workbookViewId="0">
      <selection activeCell="M4" sqref="M4"/>
    </sheetView>
  </sheetViews>
  <sheetFormatPr defaultColWidth="19.85546875" defaultRowHeight="15" x14ac:dyDescent="0.25"/>
  <cols>
    <col min="1" max="1" width="19.28515625" style="11" bestFit="1" customWidth="1"/>
    <col min="2" max="2" width="8.28515625" style="23" bestFit="1" customWidth="1"/>
    <col min="3" max="3" width="18" style="11" customWidth="1"/>
    <col min="4" max="4" width="9.7109375" style="11" bestFit="1" customWidth="1"/>
    <col min="5" max="5" width="10.85546875" style="34" bestFit="1" customWidth="1"/>
    <col min="6" max="6" width="7.42578125" style="50" bestFit="1" customWidth="1"/>
    <col min="7" max="7" width="8.42578125" style="11" bestFit="1" customWidth="1"/>
    <col min="8" max="8" width="9.42578125" style="41" customWidth="1"/>
    <col min="9" max="9" width="10.140625" style="11" bestFit="1" customWidth="1"/>
    <col min="10" max="10" width="12.28515625" style="31" bestFit="1" customWidth="1"/>
    <col min="11" max="11" width="8.42578125" style="26" bestFit="1" customWidth="1"/>
    <col min="12" max="12" width="7.42578125" style="11" customWidth="1"/>
    <col min="13" max="13" width="12.28515625" style="11" bestFit="1" customWidth="1"/>
    <col min="14" max="14" width="9.28515625" style="11" customWidth="1"/>
    <col min="15" max="15" width="5.42578125" style="11" bestFit="1" customWidth="1"/>
    <col min="16" max="20" width="4.5703125" style="11" bestFit="1" customWidth="1"/>
    <col min="21" max="21" width="5.42578125" style="11" customWidth="1"/>
    <col min="22" max="22" width="6" style="11" bestFit="1" customWidth="1"/>
    <col min="23" max="27" width="4.5703125" style="11" bestFit="1" customWidth="1"/>
    <col min="28" max="16384" width="19.85546875" style="11"/>
  </cols>
  <sheetData>
    <row r="1" spans="1:27" x14ac:dyDescent="0.25">
      <c r="A1" s="1" t="s">
        <v>793</v>
      </c>
      <c r="B1" s="2" t="s">
        <v>792</v>
      </c>
      <c r="C1" s="3" t="s">
        <v>791</v>
      </c>
      <c r="D1" s="3" t="s">
        <v>790</v>
      </c>
      <c r="E1" s="4" t="s">
        <v>789</v>
      </c>
      <c r="F1" s="5" t="s">
        <v>788</v>
      </c>
      <c r="G1" s="3" t="s">
        <v>787</v>
      </c>
      <c r="H1" s="6" t="s">
        <v>786</v>
      </c>
      <c r="I1" s="2" t="s">
        <v>785</v>
      </c>
      <c r="J1" s="7" t="s">
        <v>784</v>
      </c>
      <c r="K1" s="8" t="s">
        <v>783</v>
      </c>
      <c r="M1" s="9">
        <v>2.9100000000000001E-2</v>
      </c>
      <c r="O1" s="12"/>
      <c r="P1" s="13" t="s">
        <v>781</v>
      </c>
      <c r="Q1" s="13" t="s">
        <v>780</v>
      </c>
      <c r="R1" s="13" t="s">
        <v>779</v>
      </c>
      <c r="S1" s="13" t="s">
        <v>778</v>
      </c>
      <c r="T1" s="13" t="s">
        <v>777</v>
      </c>
      <c r="U1" s="14"/>
      <c r="V1" s="15"/>
      <c r="W1" s="16" t="s">
        <v>781</v>
      </c>
      <c r="X1" s="16" t="s">
        <v>780</v>
      </c>
      <c r="Y1" s="16" t="s">
        <v>779</v>
      </c>
      <c r="Z1" s="16" t="s">
        <v>778</v>
      </c>
      <c r="AA1" s="16" t="s">
        <v>777</v>
      </c>
    </row>
    <row r="2" spans="1:27" x14ac:dyDescent="0.25">
      <c r="A2" s="17" t="s">
        <v>723</v>
      </c>
      <c r="B2" s="18" t="s">
        <v>32</v>
      </c>
      <c r="C2" s="17" t="s">
        <v>24</v>
      </c>
      <c r="D2" s="17" t="s">
        <v>5</v>
      </c>
      <c r="E2" s="19">
        <v>36171</v>
      </c>
      <c r="F2" s="20">
        <f t="shared" ref="F2:F65" ca="1" si="0">DATEDIF(E2,TODAY(),"Y")</f>
        <v>18</v>
      </c>
      <c r="G2" s="21" t="s">
        <v>26</v>
      </c>
      <c r="H2" s="22">
        <v>54550</v>
      </c>
      <c r="I2" s="23">
        <v>1</v>
      </c>
      <c r="J2" s="24"/>
      <c r="K2" s="25"/>
      <c r="L2" s="26"/>
      <c r="M2" s="43">
        <f>SUM(H:H)</f>
        <v>37867107</v>
      </c>
      <c r="O2" s="12" t="s">
        <v>775</v>
      </c>
      <c r="P2" s="29">
        <v>33</v>
      </c>
      <c r="Q2" s="29">
        <v>40</v>
      </c>
      <c r="R2" s="29">
        <v>37</v>
      </c>
      <c r="S2" s="29">
        <v>48</v>
      </c>
      <c r="T2" s="29">
        <v>48</v>
      </c>
      <c r="U2" s="29"/>
      <c r="V2" s="30" t="s">
        <v>774</v>
      </c>
      <c r="W2" s="29">
        <v>45</v>
      </c>
      <c r="X2" s="29">
        <v>47</v>
      </c>
      <c r="Y2" s="29">
        <v>35</v>
      </c>
      <c r="Z2" s="29">
        <v>49</v>
      </c>
      <c r="AA2" s="29">
        <v>37</v>
      </c>
    </row>
    <row r="3" spans="1:27" x14ac:dyDescent="0.25">
      <c r="A3" s="17" t="s">
        <v>684</v>
      </c>
      <c r="B3" s="18" t="s">
        <v>32</v>
      </c>
      <c r="C3" s="17" t="s">
        <v>24</v>
      </c>
      <c r="D3" s="17" t="s">
        <v>14</v>
      </c>
      <c r="E3" s="19">
        <v>40595</v>
      </c>
      <c r="F3" s="20">
        <f t="shared" ca="1" si="0"/>
        <v>6</v>
      </c>
      <c r="G3" s="21" t="s">
        <v>28</v>
      </c>
      <c r="H3" s="22">
        <v>26795</v>
      </c>
      <c r="I3" s="23">
        <v>4</v>
      </c>
      <c r="K3" s="25"/>
      <c r="L3" s="26"/>
      <c r="M3" s="43">
        <f>AVERAGE(I:I)</f>
        <v>3.2024291497975708</v>
      </c>
      <c r="O3" s="12" t="s">
        <v>772</v>
      </c>
      <c r="P3" s="29">
        <v>35</v>
      </c>
      <c r="Q3" s="29">
        <v>38</v>
      </c>
      <c r="R3" s="29">
        <v>36</v>
      </c>
      <c r="S3" s="29">
        <v>48</v>
      </c>
      <c r="T3" s="29">
        <v>41</v>
      </c>
      <c r="U3" s="29"/>
      <c r="V3" s="30" t="s">
        <v>771</v>
      </c>
      <c r="W3" s="29">
        <v>39</v>
      </c>
      <c r="X3" s="29">
        <v>35</v>
      </c>
      <c r="Y3" s="29">
        <v>45</v>
      </c>
      <c r="Z3" s="29">
        <v>34</v>
      </c>
      <c r="AA3" s="29">
        <v>37</v>
      </c>
    </row>
    <row r="4" spans="1:27" x14ac:dyDescent="0.25">
      <c r="A4" s="17" t="s">
        <v>569</v>
      </c>
      <c r="B4" s="18" t="s">
        <v>32</v>
      </c>
      <c r="C4" s="17" t="s">
        <v>24</v>
      </c>
      <c r="D4" s="17" t="s">
        <v>11</v>
      </c>
      <c r="E4" s="19">
        <v>39147</v>
      </c>
      <c r="F4" s="20">
        <f t="shared" ca="1" si="0"/>
        <v>10</v>
      </c>
      <c r="G4" s="21"/>
      <c r="H4" s="22">
        <v>42540</v>
      </c>
      <c r="I4" s="23">
        <v>5</v>
      </c>
      <c r="O4" s="12" t="s">
        <v>769</v>
      </c>
      <c r="P4" s="29">
        <v>49</v>
      </c>
      <c r="Q4" s="29">
        <v>36</v>
      </c>
      <c r="R4" s="29">
        <v>40</v>
      </c>
      <c r="S4" s="29">
        <v>35</v>
      </c>
      <c r="T4" s="29">
        <v>44</v>
      </c>
      <c r="U4" s="29"/>
      <c r="V4" s="30" t="s">
        <v>768</v>
      </c>
      <c r="W4" s="29">
        <v>30</v>
      </c>
      <c r="X4" s="29">
        <v>45</v>
      </c>
      <c r="Y4" s="29">
        <v>43</v>
      </c>
      <c r="Z4" s="29">
        <v>46</v>
      </c>
      <c r="AA4" s="29">
        <v>30</v>
      </c>
    </row>
    <row r="5" spans="1:27" x14ac:dyDescent="0.25">
      <c r="A5" s="17" t="s">
        <v>294</v>
      </c>
      <c r="B5" s="18" t="s">
        <v>48</v>
      </c>
      <c r="C5" s="17" t="s">
        <v>24</v>
      </c>
      <c r="D5" s="17" t="s">
        <v>0</v>
      </c>
      <c r="E5" s="19">
        <v>41151</v>
      </c>
      <c r="F5" s="20">
        <f t="shared" ca="1" si="0"/>
        <v>4</v>
      </c>
      <c r="G5" s="21"/>
      <c r="H5" s="22">
        <v>35680</v>
      </c>
      <c r="I5" s="23">
        <v>2</v>
      </c>
      <c r="J5" s="24"/>
      <c r="L5" s="26"/>
      <c r="O5" s="12" t="s">
        <v>766</v>
      </c>
      <c r="P5" s="29">
        <v>35</v>
      </c>
      <c r="Q5" s="29">
        <v>46</v>
      </c>
      <c r="R5" s="29">
        <v>44</v>
      </c>
      <c r="S5" s="29">
        <v>48</v>
      </c>
      <c r="T5" s="29">
        <v>47</v>
      </c>
      <c r="U5" s="29"/>
      <c r="V5" s="30" t="s">
        <v>765</v>
      </c>
      <c r="W5" s="29">
        <v>46</v>
      </c>
      <c r="X5" s="29">
        <v>40</v>
      </c>
      <c r="Y5" s="29">
        <v>45</v>
      </c>
      <c r="Z5" s="29">
        <v>45</v>
      </c>
      <c r="AA5" s="29">
        <v>37</v>
      </c>
    </row>
    <row r="6" spans="1:27" x14ac:dyDescent="0.25">
      <c r="A6" s="17" t="s">
        <v>25</v>
      </c>
      <c r="B6" s="18" t="s">
        <v>2</v>
      </c>
      <c r="C6" s="17" t="s">
        <v>24</v>
      </c>
      <c r="D6" s="17" t="s">
        <v>5</v>
      </c>
      <c r="E6" s="19">
        <v>39447</v>
      </c>
      <c r="F6" s="20">
        <f t="shared" ca="1" si="0"/>
        <v>9</v>
      </c>
      <c r="G6" s="21" t="s">
        <v>18</v>
      </c>
      <c r="H6" s="22">
        <v>72830</v>
      </c>
      <c r="I6" s="23">
        <v>2</v>
      </c>
      <c r="L6" s="26"/>
      <c r="O6" s="12" t="s">
        <v>763</v>
      </c>
      <c r="P6" s="29">
        <v>31</v>
      </c>
      <c r="Q6" s="29">
        <v>49</v>
      </c>
      <c r="R6" s="29">
        <v>43</v>
      </c>
      <c r="S6" s="29">
        <v>42</v>
      </c>
      <c r="T6" s="29">
        <v>34</v>
      </c>
      <c r="U6" s="29"/>
      <c r="V6" s="30" t="s">
        <v>762</v>
      </c>
      <c r="W6" s="29">
        <v>38</v>
      </c>
      <c r="X6" s="29">
        <v>39</v>
      </c>
      <c r="Y6" s="29">
        <v>42</v>
      </c>
      <c r="Z6" s="29">
        <v>40</v>
      </c>
      <c r="AA6" s="29">
        <v>43</v>
      </c>
    </row>
    <row r="7" spans="1:27" x14ac:dyDescent="0.25">
      <c r="A7" s="11" t="s">
        <v>667</v>
      </c>
      <c r="B7" s="18" t="s">
        <v>12</v>
      </c>
      <c r="C7" s="11" t="s">
        <v>794</v>
      </c>
      <c r="D7" s="11" t="s">
        <v>5</v>
      </c>
      <c r="E7" s="34">
        <v>38751</v>
      </c>
      <c r="F7" s="20">
        <f t="shared" ca="1" si="0"/>
        <v>11</v>
      </c>
      <c r="G7" s="21" t="s">
        <v>26</v>
      </c>
      <c r="H7" s="22">
        <v>60830</v>
      </c>
      <c r="I7" s="23">
        <v>2</v>
      </c>
      <c r="L7" s="26"/>
      <c r="O7" s="12" t="s">
        <v>760</v>
      </c>
      <c r="P7" s="29">
        <v>43</v>
      </c>
      <c r="Q7" s="29">
        <v>38</v>
      </c>
      <c r="R7" s="29">
        <v>44</v>
      </c>
      <c r="S7" s="29">
        <v>44</v>
      </c>
      <c r="T7" s="29">
        <v>39</v>
      </c>
      <c r="U7" s="29"/>
      <c r="V7" s="30" t="s">
        <v>759</v>
      </c>
      <c r="W7" s="29">
        <v>30</v>
      </c>
      <c r="X7" s="29">
        <v>47</v>
      </c>
      <c r="Y7" s="29">
        <v>46</v>
      </c>
      <c r="Z7" s="29">
        <v>42</v>
      </c>
      <c r="AA7" s="29">
        <v>34</v>
      </c>
    </row>
    <row r="8" spans="1:27" x14ac:dyDescent="0.25">
      <c r="A8" s="17" t="s">
        <v>650</v>
      </c>
      <c r="B8" s="18" t="s">
        <v>48</v>
      </c>
      <c r="C8" s="17" t="s">
        <v>794</v>
      </c>
      <c r="D8" s="17" t="s">
        <v>14</v>
      </c>
      <c r="E8" s="19">
        <v>36217</v>
      </c>
      <c r="F8" s="20">
        <f t="shared" ca="1" si="0"/>
        <v>18</v>
      </c>
      <c r="G8" s="21" t="s">
        <v>26</v>
      </c>
      <c r="H8" s="22">
        <v>15240</v>
      </c>
      <c r="I8" s="23">
        <v>1</v>
      </c>
      <c r="L8" s="26"/>
    </row>
    <row r="9" spans="1:27" x14ac:dyDescent="0.25">
      <c r="A9" s="11" t="s">
        <v>540</v>
      </c>
      <c r="B9" s="18" t="s">
        <v>16</v>
      </c>
      <c r="C9" s="11" t="s">
        <v>794</v>
      </c>
      <c r="D9" s="11" t="s">
        <v>11</v>
      </c>
      <c r="E9" s="34">
        <v>39189</v>
      </c>
      <c r="F9" s="20">
        <f t="shared" ca="1" si="0"/>
        <v>10</v>
      </c>
      <c r="G9" s="21"/>
      <c r="H9" s="22">
        <v>66580</v>
      </c>
      <c r="I9" s="23">
        <v>5</v>
      </c>
      <c r="K9" s="25"/>
      <c r="L9" s="26"/>
      <c r="O9" s="35"/>
      <c r="P9" s="36"/>
      <c r="Q9" s="36"/>
      <c r="R9" s="36"/>
      <c r="S9" s="36"/>
      <c r="T9" s="36"/>
      <c r="V9" s="37"/>
      <c r="W9" s="38"/>
      <c r="X9" s="38"/>
      <c r="Y9" s="38"/>
      <c r="Z9" s="38"/>
    </row>
    <row r="10" spans="1:27" x14ac:dyDescent="0.25">
      <c r="A10" s="11" t="s">
        <v>521</v>
      </c>
      <c r="B10" s="18" t="s">
        <v>12</v>
      </c>
      <c r="C10" s="11" t="s">
        <v>794</v>
      </c>
      <c r="D10" s="11" t="s">
        <v>5</v>
      </c>
      <c r="E10" s="34">
        <v>36260</v>
      </c>
      <c r="F10" s="20">
        <f t="shared" ca="1" si="0"/>
        <v>18</v>
      </c>
      <c r="G10" s="21" t="s">
        <v>26</v>
      </c>
      <c r="H10" s="22">
        <v>75150</v>
      </c>
      <c r="I10" s="23">
        <v>1</v>
      </c>
      <c r="O10" s="35"/>
      <c r="P10" s="39"/>
      <c r="Q10" s="39"/>
      <c r="R10" s="39"/>
      <c r="S10" s="39"/>
      <c r="T10" s="39"/>
      <c r="U10" s="40"/>
      <c r="V10" s="41"/>
      <c r="W10" s="21"/>
      <c r="X10" s="21"/>
      <c r="Y10" s="21"/>
      <c r="Z10" s="21"/>
    </row>
    <row r="11" spans="1:27" x14ac:dyDescent="0.25">
      <c r="A11" s="11" t="s">
        <v>448</v>
      </c>
      <c r="B11" s="18" t="s">
        <v>48</v>
      </c>
      <c r="C11" s="11" t="s">
        <v>794</v>
      </c>
      <c r="D11" s="11" t="s">
        <v>5</v>
      </c>
      <c r="E11" s="34">
        <v>37404</v>
      </c>
      <c r="F11" s="20">
        <f t="shared" ca="1" si="0"/>
        <v>15</v>
      </c>
      <c r="G11" s="21" t="s">
        <v>26</v>
      </c>
      <c r="H11" s="22">
        <v>30780</v>
      </c>
      <c r="I11" s="23">
        <v>4</v>
      </c>
      <c r="O11" s="35"/>
      <c r="P11" s="39"/>
      <c r="Q11" s="39"/>
      <c r="R11" s="39"/>
      <c r="S11" s="39"/>
      <c r="T11" s="39"/>
      <c r="U11" s="21"/>
      <c r="V11" s="41"/>
      <c r="W11" s="21"/>
      <c r="X11" s="21"/>
      <c r="Y11" s="21"/>
      <c r="Z11" s="21"/>
    </row>
    <row r="12" spans="1:27" x14ac:dyDescent="0.25">
      <c r="A12" s="11" t="s">
        <v>394</v>
      </c>
      <c r="B12" s="18" t="s">
        <v>16</v>
      </c>
      <c r="C12" s="11" t="s">
        <v>794</v>
      </c>
      <c r="D12" s="11" t="s">
        <v>14</v>
      </c>
      <c r="E12" s="34">
        <v>37782</v>
      </c>
      <c r="F12" s="20">
        <f t="shared" ca="1" si="0"/>
        <v>14</v>
      </c>
      <c r="G12" s="21" t="s">
        <v>8</v>
      </c>
      <c r="H12" s="22">
        <v>17735</v>
      </c>
      <c r="I12" s="23">
        <v>3</v>
      </c>
      <c r="O12" s="35"/>
      <c r="P12" s="39"/>
      <c r="Q12" s="39"/>
      <c r="R12" s="39"/>
      <c r="S12" s="39"/>
      <c r="T12" s="39"/>
      <c r="U12" s="21"/>
      <c r="V12" s="41"/>
      <c r="W12" s="21"/>
      <c r="X12" s="21"/>
      <c r="Y12" s="21"/>
      <c r="Z12" s="21"/>
    </row>
    <row r="13" spans="1:27" x14ac:dyDescent="0.25">
      <c r="A13" s="17" t="s">
        <v>391</v>
      </c>
      <c r="B13" s="18" t="s">
        <v>16</v>
      </c>
      <c r="C13" s="17" t="s">
        <v>794</v>
      </c>
      <c r="D13" s="17" t="s">
        <v>5</v>
      </c>
      <c r="E13" s="19">
        <v>38142</v>
      </c>
      <c r="F13" s="20">
        <f t="shared" ca="1" si="0"/>
        <v>13</v>
      </c>
      <c r="G13" s="21" t="s">
        <v>26</v>
      </c>
      <c r="H13" s="22">
        <v>49350</v>
      </c>
      <c r="I13" s="23">
        <v>4</v>
      </c>
      <c r="L13" s="26"/>
      <c r="O13" s="35"/>
      <c r="P13" s="39"/>
      <c r="Q13" s="39"/>
      <c r="R13" s="39"/>
      <c r="S13" s="39"/>
      <c r="T13" s="39"/>
      <c r="U13" s="21"/>
      <c r="V13" s="41"/>
      <c r="W13" s="21"/>
      <c r="X13" s="21"/>
      <c r="Y13" s="21"/>
      <c r="Z13" s="21"/>
    </row>
    <row r="14" spans="1:27" x14ac:dyDescent="0.25">
      <c r="A14" s="17" t="s">
        <v>876</v>
      </c>
      <c r="B14" s="18" t="s">
        <v>16</v>
      </c>
      <c r="C14" s="17" t="s">
        <v>794</v>
      </c>
      <c r="D14" s="17" t="s">
        <v>14</v>
      </c>
      <c r="E14" s="19">
        <v>40779</v>
      </c>
      <c r="F14" s="20">
        <f t="shared" ca="1" si="0"/>
        <v>5</v>
      </c>
      <c r="G14" s="21" t="s">
        <v>28</v>
      </c>
      <c r="H14" s="22">
        <v>30445</v>
      </c>
      <c r="I14" s="23">
        <v>1</v>
      </c>
      <c r="L14" s="26"/>
      <c r="O14" s="35"/>
      <c r="P14" s="39"/>
      <c r="Q14" s="39"/>
      <c r="R14" s="39"/>
      <c r="S14" s="39"/>
      <c r="T14" s="39"/>
      <c r="U14" s="21"/>
      <c r="V14" s="41"/>
      <c r="W14" s="21"/>
      <c r="X14" s="21"/>
      <c r="Y14" s="21"/>
      <c r="Z14" s="21"/>
    </row>
    <row r="15" spans="1:27" x14ac:dyDescent="0.25">
      <c r="A15" s="11" t="s">
        <v>296</v>
      </c>
      <c r="B15" s="18" t="s">
        <v>12</v>
      </c>
      <c r="C15" s="11" t="s">
        <v>794</v>
      </c>
      <c r="D15" s="11" t="s">
        <v>5</v>
      </c>
      <c r="E15" s="34">
        <v>41136</v>
      </c>
      <c r="F15" s="20">
        <f t="shared" ca="1" si="0"/>
        <v>4</v>
      </c>
      <c r="G15" s="21" t="s">
        <v>26</v>
      </c>
      <c r="H15" s="22">
        <v>79760</v>
      </c>
      <c r="I15" s="23">
        <v>5</v>
      </c>
      <c r="O15" s="35"/>
      <c r="P15" s="39"/>
      <c r="Q15" s="39"/>
      <c r="R15" s="39"/>
      <c r="S15" s="39"/>
      <c r="T15" s="39"/>
      <c r="U15" s="21"/>
      <c r="V15" s="41"/>
      <c r="W15" s="21"/>
      <c r="X15" s="21"/>
      <c r="Y15" s="21"/>
      <c r="Z15" s="21"/>
    </row>
    <row r="16" spans="1:27" x14ac:dyDescent="0.25">
      <c r="A16" s="11" t="s">
        <v>272</v>
      </c>
      <c r="B16" s="18" t="s">
        <v>2</v>
      </c>
      <c r="C16" s="11" t="s">
        <v>794</v>
      </c>
      <c r="D16" s="11" t="s">
        <v>5</v>
      </c>
      <c r="E16" s="34">
        <v>36764</v>
      </c>
      <c r="F16" s="20">
        <f t="shared" ca="1" si="0"/>
        <v>16</v>
      </c>
      <c r="G16" s="21" t="s">
        <v>8</v>
      </c>
      <c r="H16" s="22">
        <v>74840</v>
      </c>
      <c r="I16" s="23">
        <v>4</v>
      </c>
      <c r="P16" s="43"/>
      <c r="Q16" s="43"/>
      <c r="R16" s="43"/>
      <c r="S16" s="43"/>
      <c r="T16" s="21"/>
      <c r="U16" s="21"/>
      <c r="V16" s="21"/>
      <c r="W16" s="21"/>
      <c r="X16" s="21"/>
      <c r="Y16" s="21"/>
      <c r="Z16" s="21"/>
    </row>
    <row r="17" spans="1:12" x14ac:dyDescent="0.25">
      <c r="A17" s="17" t="s">
        <v>249</v>
      </c>
      <c r="B17" s="18" t="s">
        <v>9</v>
      </c>
      <c r="C17" s="17" t="s">
        <v>794</v>
      </c>
      <c r="D17" s="17" t="s">
        <v>0</v>
      </c>
      <c r="E17" s="19">
        <v>40787</v>
      </c>
      <c r="F17" s="20">
        <f t="shared" ca="1" si="0"/>
        <v>5</v>
      </c>
      <c r="G17" s="21" t="s">
        <v>26</v>
      </c>
      <c r="H17" s="22">
        <v>29070</v>
      </c>
      <c r="I17" s="23">
        <v>3</v>
      </c>
      <c r="L17" s="26"/>
    </row>
    <row r="18" spans="1:12" x14ac:dyDescent="0.25">
      <c r="A18" s="11" t="s">
        <v>215</v>
      </c>
      <c r="B18" s="18" t="s">
        <v>32</v>
      </c>
      <c r="C18" s="11" t="s">
        <v>794</v>
      </c>
      <c r="D18" s="11" t="s">
        <v>11</v>
      </c>
      <c r="E18" s="34">
        <v>36777</v>
      </c>
      <c r="F18" s="20">
        <f t="shared" ca="1" si="0"/>
        <v>16</v>
      </c>
      <c r="G18" s="21"/>
      <c r="H18" s="22">
        <v>76690</v>
      </c>
      <c r="I18" s="23">
        <v>3</v>
      </c>
      <c r="L18" s="26"/>
    </row>
    <row r="19" spans="1:12" x14ac:dyDescent="0.25">
      <c r="A19" s="17" t="s">
        <v>200</v>
      </c>
      <c r="B19" s="18" t="s">
        <v>32</v>
      </c>
      <c r="C19" s="17" t="s">
        <v>794</v>
      </c>
      <c r="D19" s="17" t="s">
        <v>5</v>
      </c>
      <c r="E19" s="19">
        <v>39704</v>
      </c>
      <c r="F19" s="20">
        <f t="shared" ca="1" si="0"/>
        <v>8</v>
      </c>
      <c r="G19" s="21" t="s">
        <v>8</v>
      </c>
      <c r="H19" s="22">
        <v>58290</v>
      </c>
      <c r="I19" s="23">
        <v>5</v>
      </c>
      <c r="L19" s="26"/>
    </row>
    <row r="20" spans="1:12" x14ac:dyDescent="0.25">
      <c r="A20" s="17" t="s">
        <v>103</v>
      </c>
      <c r="B20" s="18" t="s">
        <v>9</v>
      </c>
      <c r="C20" s="17" t="s">
        <v>794</v>
      </c>
      <c r="D20" s="17" t="s">
        <v>5</v>
      </c>
      <c r="E20" s="19">
        <v>39029</v>
      </c>
      <c r="F20" s="20">
        <f t="shared" ca="1" si="0"/>
        <v>10</v>
      </c>
      <c r="G20" s="21" t="s">
        <v>4</v>
      </c>
      <c r="H20" s="22">
        <v>85300</v>
      </c>
      <c r="I20" s="23">
        <v>2</v>
      </c>
      <c r="L20" s="26"/>
    </row>
    <row r="21" spans="1:12" x14ac:dyDescent="0.25">
      <c r="A21" s="17" t="s">
        <v>77</v>
      </c>
      <c r="B21" s="18" t="s">
        <v>32</v>
      </c>
      <c r="C21" s="17" t="s">
        <v>794</v>
      </c>
      <c r="D21" s="17" t="s">
        <v>0</v>
      </c>
      <c r="E21" s="19">
        <v>40126</v>
      </c>
      <c r="F21" s="20">
        <f t="shared" ca="1" si="0"/>
        <v>7</v>
      </c>
      <c r="G21" s="21"/>
      <c r="H21" s="22">
        <v>10636</v>
      </c>
      <c r="I21" s="23">
        <v>4</v>
      </c>
      <c r="L21" s="26"/>
    </row>
    <row r="22" spans="1:12" x14ac:dyDescent="0.25">
      <c r="A22" s="11" t="s">
        <v>49</v>
      </c>
      <c r="B22" s="18" t="s">
        <v>48</v>
      </c>
      <c r="C22" s="11" t="s">
        <v>794</v>
      </c>
      <c r="D22" s="11" t="s">
        <v>5</v>
      </c>
      <c r="E22" s="34">
        <v>36143</v>
      </c>
      <c r="F22" s="20">
        <f t="shared" ca="1" si="0"/>
        <v>18</v>
      </c>
      <c r="G22" s="21" t="s">
        <v>4</v>
      </c>
      <c r="H22" s="22">
        <v>72090</v>
      </c>
      <c r="I22" s="23">
        <v>5</v>
      </c>
    </row>
    <row r="23" spans="1:12" x14ac:dyDescent="0.25">
      <c r="A23" s="11" t="s">
        <v>31</v>
      </c>
      <c r="B23" s="18" t="s">
        <v>2</v>
      </c>
      <c r="C23" s="11" t="s">
        <v>794</v>
      </c>
      <c r="D23" s="11" t="s">
        <v>5</v>
      </c>
      <c r="E23" s="34">
        <v>39069</v>
      </c>
      <c r="F23" s="20">
        <f t="shared" ca="1" si="0"/>
        <v>10</v>
      </c>
      <c r="G23" s="21" t="s">
        <v>18</v>
      </c>
      <c r="H23" s="22">
        <v>37670</v>
      </c>
      <c r="I23" s="23">
        <v>3</v>
      </c>
    </row>
    <row r="24" spans="1:12" x14ac:dyDescent="0.25">
      <c r="A24" s="11" t="s">
        <v>730</v>
      </c>
      <c r="B24" s="18" t="s">
        <v>16</v>
      </c>
      <c r="C24" s="11" t="s">
        <v>795</v>
      </c>
      <c r="D24" s="11" t="s">
        <v>5</v>
      </c>
      <c r="E24" s="34">
        <v>38746</v>
      </c>
      <c r="F24" s="20">
        <f t="shared" ca="1" si="0"/>
        <v>11</v>
      </c>
      <c r="G24" s="21" t="s">
        <v>4</v>
      </c>
      <c r="H24" s="22">
        <v>49360</v>
      </c>
      <c r="I24" s="23">
        <v>2</v>
      </c>
    </row>
    <row r="25" spans="1:12" x14ac:dyDescent="0.25">
      <c r="A25" s="11" t="s">
        <v>713</v>
      </c>
      <c r="B25" s="18" t="s">
        <v>32</v>
      </c>
      <c r="C25" s="11" t="s">
        <v>795</v>
      </c>
      <c r="D25" s="11" t="s">
        <v>5</v>
      </c>
      <c r="E25" s="34">
        <v>36893</v>
      </c>
      <c r="F25" s="20">
        <f t="shared" ca="1" si="0"/>
        <v>16</v>
      </c>
      <c r="G25" s="21" t="s">
        <v>4</v>
      </c>
      <c r="H25" s="22">
        <v>33640</v>
      </c>
      <c r="I25" s="23">
        <v>3</v>
      </c>
    </row>
    <row r="26" spans="1:12" x14ac:dyDescent="0.25">
      <c r="A26" s="11" t="s">
        <v>652</v>
      </c>
      <c r="B26" s="18" t="s">
        <v>12</v>
      </c>
      <c r="C26" s="11" t="s">
        <v>795</v>
      </c>
      <c r="D26" s="11" t="s">
        <v>5</v>
      </c>
      <c r="E26" s="34">
        <v>36214</v>
      </c>
      <c r="F26" s="20">
        <f t="shared" ca="1" si="0"/>
        <v>18</v>
      </c>
      <c r="G26" s="21" t="s">
        <v>8</v>
      </c>
      <c r="H26" s="22">
        <v>47850</v>
      </c>
      <c r="I26" s="23">
        <v>1</v>
      </c>
    </row>
    <row r="27" spans="1:12" x14ac:dyDescent="0.25">
      <c r="A27" s="11" t="s">
        <v>576</v>
      </c>
      <c r="B27" s="18" t="s">
        <v>48</v>
      </c>
      <c r="C27" s="11" t="s">
        <v>795</v>
      </c>
      <c r="D27" s="11" t="s">
        <v>5</v>
      </c>
      <c r="E27" s="34">
        <v>38051</v>
      </c>
      <c r="F27" s="20">
        <f t="shared" ca="1" si="0"/>
        <v>13</v>
      </c>
      <c r="G27" s="21" t="s">
        <v>26</v>
      </c>
      <c r="H27" s="22">
        <v>30350</v>
      </c>
      <c r="I27" s="23">
        <v>1</v>
      </c>
    </row>
    <row r="28" spans="1:12" x14ac:dyDescent="0.25">
      <c r="A28" s="11" t="s">
        <v>516</v>
      </c>
      <c r="B28" s="18" t="s">
        <v>32</v>
      </c>
      <c r="C28" s="11" t="s">
        <v>795</v>
      </c>
      <c r="D28" s="11" t="s">
        <v>5</v>
      </c>
      <c r="E28" s="34">
        <v>36619</v>
      </c>
      <c r="F28" s="20">
        <f t="shared" ca="1" si="0"/>
        <v>17</v>
      </c>
      <c r="G28" s="21" t="s">
        <v>18</v>
      </c>
      <c r="H28" s="22">
        <v>56440</v>
      </c>
      <c r="I28" s="23">
        <v>1</v>
      </c>
    </row>
    <row r="29" spans="1:12" x14ac:dyDescent="0.25">
      <c r="A29" s="11" t="s">
        <v>472</v>
      </c>
      <c r="B29" s="18" t="s">
        <v>32</v>
      </c>
      <c r="C29" s="11" t="s">
        <v>795</v>
      </c>
      <c r="D29" s="11" t="s">
        <v>14</v>
      </c>
      <c r="E29" s="34">
        <v>38851</v>
      </c>
      <c r="F29" s="20">
        <f t="shared" ca="1" si="0"/>
        <v>11</v>
      </c>
      <c r="G29" s="21" t="s">
        <v>26</v>
      </c>
      <c r="H29" s="22">
        <v>11025</v>
      </c>
      <c r="I29" s="23">
        <v>1</v>
      </c>
    </row>
    <row r="30" spans="1:12" x14ac:dyDescent="0.25">
      <c r="A30" s="11" t="s">
        <v>233</v>
      </c>
      <c r="B30" s="18" t="s">
        <v>16</v>
      </c>
      <c r="C30" s="11" t="s">
        <v>795</v>
      </c>
      <c r="D30" s="11" t="s">
        <v>0</v>
      </c>
      <c r="E30" s="34">
        <v>38961</v>
      </c>
      <c r="F30" s="20">
        <f t="shared" ca="1" si="0"/>
        <v>10</v>
      </c>
      <c r="G30" s="21"/>
      <c r="H30" s="22">
        <v>20028</v>
      </c>
      <c r="I30" s="23">
        <v>4</v>
      </c>
    </row>
    <row r="31" spans="1:12" x14ac:dyDescent="0.25">
      <c r="A31" s="11" t="s">
        <v>133</v>
      </c>
      <c r="B31" s="18" t="s">
        <v>32</v>
      </c>
      <c r="C31" s="11" t="s">
        <v>795</v>
      </c>
      <c r="D31" s="11" t="s">
        <v>5</v>
      </c>
      <c r="E31" s="34">
        <v>40106</v>
      </c>
      <c r="F31" s="20">
        <f t="shared" ca="1" si="0"/>
        <v>7</v>
      </c>
      <c r="G31" s="21" t="s">
        <v>28</v>
      </c>
      <c r="H31" s="22">
        <v>51180</v>
      </c>
      <c r="I31" s="23">
        <v>3</v>
      </c>
      <c r="K31" s="25"/>
    </row>
    <row r="32" spans="1:12" x14ac:dyDescent="0.25">
      <c r="A32" s="11" t="s">
        <v>122</v>
      </c>
      <c r="B32" s="18" t="s">
        <v>32</v>
      </c>
      <c r="C32" s="11" t="s">
        <v>795</v>
      </c>
      <c r="D32" s="11" t="s">
        <v>5</v>
      </c>
      <c r="E32" s="34">
        <v>40856</v>
      </c>
      <c r="F32" s="20">
        <f t="shared" ca="1" si="0"/>
        <v>5</v>
      </c>
      <c r="G32" s="21" t="s">
        <v>28</v>
      </c>
      <c r="H32" s="22">
        <v>41350</v>
      </c>
      <c r="I32" s="23">
        <v>2</v>
      </c>
    </row>
    <row r="33" spans="1:13" x14ac:dyDescent="0.25">
      <c r="A33" s="11" t="s">
        <v>114</v>
      </c>
      <c r="B33" s="18" t="s">
        <v>12</v>
      </c>
      <c r="C33" s="11" t="s">
        <v>795</v>
      </c>
      <c r="D33" s="11" t="s">
        <v>5</v>
      </c>
      <c r="E33" s="34">
        <v>39414</v>
      </c>
      <c r="F33" s="20">
        <f t="shared" ca="1" si="0"/>
        <v>9</v>
      </c>
      <c r="G33" s="21" t="s">
        <v>26</v>
      </c>
      <c r="H33" s="22">
        <v>73440</v>
      </c>
      <c r="I33" s="23">
        <v>1</v>
      </c>
    </row>
    <row r="34" spans="1:13" x14ac:dyDescent="0.25">
      <c r="A34" s="11" t="s">
        <v>546</v>
      </c>
      <c r="B34" s="18" t="s">
        <v>12</v>
      </c>
      <c r="C34" s="11" t="s">
        <v>795</v>
      </c>
      <c r="D34" s="11" t="s">
        <v>5</v>
      </c>
      <c r="E34" s="34">
        <v>41018</v>
      </c>
      <c r="F34" s="20">
        <f t="shared" ca="1" si="0"/>
        <v>5</v>
      </c>
      <c r="G34" s="21" t="s">
        <v>26</v>
      </c>
      <c r="H34" s="22">
        <v>46220</v>
      </c>
      <c r="I34" s="23">
        <v>3</v>
      </c>
      <c r="K34" s="25"/>
      <c r="L34" s="44"/>
    </row>
    <row r="35" spans="1:13" x14ac:dyDescent="0.25">
      <c r="A35" s="11" t="s">
        <v>105</v>
      </c>
      <c r="B35" s="18" t="s">
        <v>9</v>
      </c>
      <c r="C35" s="11" t="s">
        <v>795</v>
      </c>
      <c r="D35" s="11" t="s">
        <v>11</v>
      </c>
      <c r="E35" s="34">
        <v>40508</v>
      </c>
      <c r="F35" s="20">
        <f t="shared" ca="1" si="0"/>
        <v>6</v>
      </c>
      <c r="G35" s="21"/>
      <c r="H35" s="22">
        <v>58130</v>
      </c>
      <c r="I35" s="23">
        <v>2</v>
      </c>
    </row>
    <row r="36" spans="1:13" x14ac:dyDescent="0.25">
      <c r="A36" s="11" t="s">
        <v>30</v>
      </c>
      <c r="B36" s="18" t="s">
        <v>12</v>
      </c>
      <c r="C36" s="11" t="s">
        <v>795</v>
      </c>
      <c r="D36" s="11" t="s">
        <v>14</v>
      </c>
      <c r="E36" s="34">
        <v>39417</v>
      </c>
      <c r="F36" s="20">
        <f t="shared" ca="1" si="0"/>
        <v>9</v>
      </c>
      <c r="G36" s="21" t="s">
        <v>18</v>
      </c>
      <c r="H36" s="22">
        <v>46095</v>
      </c>
      <c r="I36" s="23">
        <v>3</v>
      </c>
    </row>
    <row r="37" spans="1:13" x14ac:dyDescent="0.25">
      <c r="A37" s="11" t="s">
        <v>21</v>
      </c>
      <c r="B37" s="18" t="s">
        <v>16</v>
      </c>
      <c r="C37" s="11" t="s">
        <v>795</v>
      </c>
      <c r="D37" s="11" t="s">
        <v>14</v>
      </c>
      <c r="E37" s="34">
        <v>40152</v>
      </c>
      <c r="F37" s="20">
        <f t="shared" ca="1" si="0"/>
        <v>7</v>
      </c>
      <c r="G37" s="21" t="s">
        <v>4</v>
      </c>
      <c r="H37" s="22">
        <v>28680</v>
      </c>
      <c r="I37" s="23">
        <v>1</v>
      </c>
      <c r="M37" s="44"/>
    </row>
    <row r="38" spans="1:13" x14ac:dyDescent="0.25">
      <c r="A38" s="11" t="s">
        <v>753</v>
      </c>
      <c r="B38" s="18" t="s">
        <v>12</v>
      </c>
      <c r="C38" s="11" t="s">
        <v>796</v>
      </c>
      <c r="D38" s="11" t="s">
        <v>0</v>
      </c>
      <c r="E38" s="34">
        <v>40925</v>
      </c>
      <c r="F38" s="20">
        <f t="shared" ca="1" si="0"/>
        <v>5</v>
      </c>
      <c r="G38" s="21"/>
      <c r="H38" s="22">
        <v>14568</v>
      </c>
      <c r="I38" s="23">
        <v>3</v>
      </c>
      <c r="L38" s="44"/>
    </row>
    <row r="39" spans="1:13" x14ac:dyDescent="0.25">
      <c r="A39" s="11" t="s">
        <v>746</v>
      </c>
      <c r="B39" s="18" t="s">
        <v>32</v>
      </c>
      <c r="C39" s="11" t="s">
        <v>796</v>
      </c>
      <c r="D39" s="11" t="s">
        <v>11</v>
      </c>
      <c r="E39" s="34">
        <v>39094</v>
      </c>
      <c r="F39" s="20">
        <f t="shared" ca="1" si="0"/>
        <v>10</v>
      </c>
      <c r="G39" s="21"/>
      <c r="H39" s="22">
        <v>83020</v>
      </c>
      <c r="I39" s="23">
        <v>4</v>
      </c>
    </row>
    <row r="40" spans="1:13" x14ac:dyDescent="0.25">
      <c r="A40" s="11" t="s">
        <v>737</v>
      </c>
      <c r="B40" s="18" t="s">
        <v>16</v>
      </c>
      <c r="C40" s="11" t="s">
        <v>796</v>
      </c>
      <c r="D40" s="11" t="s">
        <v>5</v>
      </c>
      <c r="E40" s="34">
        <v>40200</v>
      </c>
      <c r="F40" s="20">
        <f t="shared" ca="1" si="0"/>
        <v>7</v>
      </c>
      <c r="G40" s="21" t="s">
        <v>18</v>
      </c>
      <c r="H40" s="22">
        <v>77350</v>
      </c>
      <c r="I40" s="23">
        <v>5</v>
      </c>
      <c r="K40" s="25"/>
    </row>
    <row r="41" spans="1:13" x14ac:dyDescent="0.25">
      <c r="A41" s="11" t="s">
        <v>712</v>
      </c>
      <c r="B41" s="18" t="s">
        <v>2</v>
      </c>
      <c r="C41" s="11" t="s">
        <v>796</v>
      </c>
      <c r="D41" s="11" t="s">
        <v>14</v>
      </c>
      <c r="E41" s="34">
        <v>36896</v>
      </c>
      <c r="F41" s="20">
        <f t="shared" ca="1" si="0"/>
        <v>16</v>
      </c>
      <c r="G41" s="21" t="s">
        <v>26</v>
      </c>
      <c r="H41" s="22">
        <v>35280</v>
      </c>
      <c r="I41" s="23">
        <v>3</v>
      </c>
    </row>
    <row r="42" spans="1:13" x14ac:dyDescent="0.25">
      <c r="A42" s="11" t="s">
        <v>669</v>
      </c>
      <c r="B42" s="18" t="s">
        <v>9</v>
      </c>
      <c r="C42" s="11" t="s">
        <v>796</v>
      </c>
      <c r="D42" s="11" t="s">
        <v>11</v>
      </c>
      <c r="E42" s="34">
        <v>40233</v>
      </c>
      <c r="F42" s="20">
        <f t="shared" ca="1" si="0"/>
        <v>7</v>
      </c>
      <c r="G42" s="21"/>
      <c r="H42" s="22">
        <v>64390</v>
      </c>
      <c r="I42" s="23">
        <v>2</v>
      </c>
    </row>
    <row r="43" spans="1:13" x14ac:dyDescent="0.25">
      <c r="A43" s="11" t="s">
        <v>664</v>
      </c>
      <c r="B43" s="18" t="s">
        <v>12</v>
      </c>
      <c r="C43" s="11" t="s">
        <v>796</v>
      </c>
      <c r="D43" s="11" t="s">
        <v>5</v>
      </c>
      <c r="E43" s="34">
        <v>35829</v>
      </c>
      <c r="F43" s="20">
        <f t="shared" ca="1" si="0"/>
        <v>19</v>
      </c>
      <c r="G43" s="21" t="s">
        <v>26</v>
      </c>
      <c r="H43" s="22">
        <v>61030</v>
      </c>
      <c r="I43" s="23">
        <v>3</v>
      </c>
      <c r="K43" s="25"/>
      <c r="L43" s="44"/>
    </row>
    <row r="44" spans="1:13" x14ac:dyDescent="0.25">
      <c r="A44" s="11" t="s">
        <v>661</v>
      </c>
      <c r="B44" s="18" t="s">
        <v>16</v>
      </c>
      <c r="C44" s="11" t="s">
        <v>796</v>
      </c>
      <c r="D44" s="11" t="s">
        <v>14</v>
      </c>
      <c r="E44" s="34">
        <v>35842</v>
      </c>
      <c r="F44" s="20">
        <f t="shared" ca="1" si="0"/>
        <v>19</v>
      </c>
      <c r="G44" s="21" t="s">
        <v>8</v>
      </c>
      <c r="H44" s="22">
        <v>23380</v>
      </c>
      <c r="I44" s="23">
        <v>4</v>
      </c>
    </row>
    <row r="45" spans="1:13" x14ac:dyDescent="0.25">
      <c r="A45" s="11" t="s">
        <v>659</v>
      </c>
      <c r="B45" s="18" t="s">
        <v>16</v>
      </c>
      <c r="C45" s="11" t="s">
        <v>796</v>
      </c>
      <c r="D45" s="11" t="s">
        <v>11</v>
      </c>
      <c r="E45" s="34">
        <v>35848</v>
      </c>
      <c r="F45" s="20">
        <f t="shared" ca="1" si="0"/>
        <v>19</v>
      </c>
      <c r="G45" s="21"/>
      <c r="H45" s="22">
        <v>85480</v>
      </c>
      <c r="I45" s="23">
        <v>5</v>
      </c>
    </row>
    <row r="46" spans="1:13" x14ac:dyDescent="0.25">
      <c r="A46" s="11" t="s">
        <v>632</v>
      </c>
      <c r="B46" s="18" t="s">
        <v>48</v>
      </c>
      <c r="C46" s="11" t="s">
        <v>796</v>
      </c>
      <c r="D46" s="11" t="s">
        <v>5</v>
      </c>
      <c r="E46" s="34">
        <v>40575</v>
      </c>
      <c r="F46" s="20">
        <f t="shared" ca="1" si="0"/>
        <v>6</v>
      </c>
      <c r="G46" s="21" t="s">
        <v>8</v>
      </c>
      <c r="H46" s="22">
        <v>74710</v>
      </c>
      <c r="I46" s="23">
        <v>2</v>
      </c>
    </row>
    <row r="47" spans="1:13" x14ac:dyDescent="0.25">
      <c r="A47" s="11" t="s">
        <v>629</v>
      </c>
      <c r="B47" s="18" t="s">
        <v>12</v>
      </c>
      <c r="C47" s="11" t="s">
        <v>796</v>
      </c>
      <c r="D47" s="11" t="s">
        <v>5</v>
      </c>
      <c r="E47" s="34">
        <v>40596</v>
      </c>
      <c r="F47" s="20">
        <f t="shared" ca="1" si="0"/>
        <v>6</v>
      </c>
      <c r="G47" s="21" t="s">
        <v>18</v>
      </c>
      <c r="H47" s="22">
        <v>68910</v>
      </c>
      <c r="I47" s="23">
        <v>5</v>
      </c>
    </row>
    <row r="48" spans="1:13" x14ac:dyDescent="0.25">
      <c r="A48" s="11" t="s">
        <v>624</v>
      </c>
      <c r="B48" s="18" t="s">
        <v>48</v>
      </c>
      <c r="C48" s="11" t="s">
        <v>796</v>
      </c>
      <c r="D48" s="11" t="s">
        <v>11</v>
      </c>
      <c r="E48" s="34">
        <v>40983</v>
      </c>
      <c r="F48" s="20">
        <f t="shared" ca="1" si="0"/>
        <v>5</v>
      </c>
      <c r="G48" s="21"/>
      <c r="H48" s="22">
        <v>64460</v>
      </c>
      <c r="I48" s="23">
        <v>1</v>
      </c>
    </row>
    <row r="49" spans="1:13" x14ac:dyDescent="0.25">
      <c r="A49" s="11" t="s">
        <v>601</v>
      </c>
      <c r="B49" s="18" t="s">
        <v>16</v>
      </c>
      <c r="C49" s="11" t="s">
        <v>796</v>
      </c>
      <c r="D49" s="11" t="s">
        <v>11</v>
      </c>
      <c r="E49" s="34">
        <v>38792</v>
      </c>
      <c r="F49" s="20">
        <f t="shared" ca="1" si="0"/>
        <v>11</v>
      </c>
      <c r="G49" s="21"/>
      <c r="H49" s="22">
        <v>74740</v>
      </c>
      <c r="I49" s="23">
        <v>5</v>
      </c>
    </row>
    <row r="50" spans="1:13" x14ac:dyDescent="0.25">
      <c r="A50" s="11" t="s">
        <v>598</v>
      </c>
      <c r="B50" s="18" t="s">
        <v>32</v>
      </c>
      <c r="C50" s="11" t="s">
        <v>796</v>
      </c>
      <c r="D50" s="11" t="s">
        <v>14</v>
      </c>
      <c r="E50" s="34">
        <v>38804</v>
      </c>
      <c r="F50" s="20">
        <f t="shared" ca="1" si="0"/>
        <v>11</v>
      </c>
      <c r="G50" s="21" t="s">
        <v>18</v>
      </c>
      <c r="H50" s="22">
        <v>48415</v>
      </c>
      <c r="I50" s="23">
        <v>4</v>
      </c>
    </row>
    <row r="51" spans="1:13" x14ac:dyDescent="0.25">
      <c r="A51" s="11" t="s">
        <v>586</v>
      </c>
      <c r="B51" s="18" t="s">
        <v>12</v>
      </c>
      <c r="C51" s="11" t="s">
        <v>796</v>
      </c>
      <c r="D51" s="11" t="s">
        <v>0</v>
      </c>
      <c r="E51" s="34">
        <v>36602</v>
      </c>
      <c r="F51" s="20">
        <f t="shared" ca="1" si="0"/>
        <v>17</v>
      </c>
      <c r="G51" s="21"/>
      <c r="H51" s="22">
        <v>30080</v>
      </c>
      <c r="I51" s="23">
        <v>3</v>
      </c>
    </row>
    <row r="52" spans="1:13" x14ac:dyDescent="0.25">
      <c r="A52" s="11" t="s">
        <v>552</v>
      </c>
      <c r="B52" s="18" t="s">
        <v>32</v>
      </c>
      <c r="C52" s="11" t="s">
        <v>796</v>
      </c>
      <c r="D52" s="11" t="s">
        <v>5</v>
      </c>
      <c r="E52" s="34">
        <v>40653</v>
      </c>
      <c r="F52" s="20">
        <f t="shared" ca="1" si="0"/>
        <v>6</v>
      </c>
      <c r="G52" s="21" t="s">
        <v>8</v>
      </c>
      <c r="H52" s="22">
        <v>49810</v>
      </c>
      <c r="I52" s="23">
        <v>2</v>
      </c>
      <c r="M52" s="44"/>
    </row>
    <row r="53" spans="1:13" x14ac:dyDescent="0.25">
      <c r="A53" s="11" t="s">
        <v>532</v>
      </c>
      <c r="B53" s="18" t="s">
        <v>32</v>
      </c>
      <c r="C53" s="11" t="s">
        <v>796</v>
      </c>
      <c r="D53" s="11" t="s">
        <v>11</v>
      </c>
      <c r="E53" s="34">
        <v>40273</v>
      </c>
      <c r="F53" s="20">
        <f t="shared" ca="1" si="0"/>
        <v>7</v>
      </c>
      <c r="G53" s="21"/>
      <c r="H53" s="22">
        <v>50550</v>
      </c>
      <c r="I53" s="23">
        <v>2</v>
      </c>
    </row>
    <row r="54" spans="1:13" x14ac:dyDescent="0.25">
      <c r="A54" s="11" t="s">
        <v>523</v>
      </c>
      <c r="B54" s="18" t="s">
        <v>16</v>
      </c>
      <c r="C54" s="11" t="s">
        <v>796</v>
      </c>
      <c r="D54" s="11" t="s">
        <v>11</v>
      </c>
      <c r="E54" s="34">
        <v>35902</v>
      </c>
      <c r="F54" s="20">
        <f t="shared" ca="1" si="0"/>
        <v>19</v>
      </c>
      <c r="G54" s="21"/>
      <c r="H54" s="22">
        <v>63340</v>
      </c>
      <c r="I54" s="23">
        <v>3</v>
      </c>
    </row>
    <row r="55" spans="1:13" x14ac:dyDescent="0.25">
      <c r="A55" s="11" t="s">
        <v>509</v>
      </c>
      <c r="B55" s="18" t="s">
        <v>12</v>
      </c>
      <c r="C55" s="11" t="s">
        <v>796</v>
      </c>
      <c r="D55" s="11" t="s">
        <v>5</v>
      </c>
      <c r="E55" s="34">
        <v>37008</v>
      </c>
      <c r="F55" s="20">
        <f t="shared" ca="1" si="0"/>
        <v>16</v>
      </c>
      <c r="G55" s="21" t="s">
        <v>26</v>
      </c>
      <c r="H55" s="22">
        <v>27180</v>
      </c>
      <c r="I55" s="23">
        <v>4</v>
      </c>
    </row>
    <row r="56" spans="1:13" x14ac:dyDescent="0.25">
      <c r="A56" s="11" t="s">
        <v>507</v>
      </c>
      <c r="B56" s="18" t="s">
        <v>12</v>
      </c>
      <c r="C56" s="11" t="s">
        <v>796</v>
      </c>
      <c r="D56" s="11" t="s">
        <v>5</v>
      </c>
      <c r="E56" s="34">
        <v>37348</v>
      </c>
      <c r="F56" s="20">
        <f t="shared" ca="1" si="0"/>
        <v>15</v>
      </c>
      <c r="G56" s="21" t="s">
        <v>28</v>
      </c>
      <c r="H56" s="22">
        <v>85880</v>
      </c>
      <c r="I56" s="23">
        <v>3</v>
      </c>
    </row>
    <row r="57" spans="1:13" x14ac:dyDescent="0.25">
      <c r="A57" s="11" t="s">
        <v>500</v>
      </c>
      <c r="B57" s="18" t="s">
        <v>9</v>
      </c>
      <c r="C57" s="11" t="s">
        <v>796</v>
      </c>
      <c r="D57" s="11" t="s">
        <v>11</v>
      </c>
      <c r="E57" s="34">
        <v>39922</v>
      </c>
      <c r="F57" s="20">
        <f t="shared" ca="1" si="0"/>
        <v>8</v>
      </c>
      <c r="G57" s="21"/>
      <c r="H57" s="22">
        <v>25790</v>
      </c>
      <c r="I57" s="23">
        <v>3</v>
      </c>
      <c r="M57" s="44"/>
    </row>
    <row r="58" spans="1:13" x14ac:dyDescent="0.25">
      <c r="A58" s="11" t="s">
        <v>497</v>
      </c>
      <c r="B58" s="18" t="s">
        <v>16</v>
      </c>
      <c r="C58" s="11" t="s">
        <v>796</v>
      </c>
      <c r="D58" s="11" t="s">
        <v>5</v>
      </c>
      <c r="E58" s="34">
        <v>40274</v>
      </c>
      <c r="F58" s="20">
        <f t="shared" ca="1" si="0"/>
        <v>7</v>
      </c>
      <c r="G58" s="21" t="s">
        <v>28</v>
      </c>
      <c r="H58" s="22">
        <v>38730</v>
      </c>
      <c r="I58" s="23">
        <v>1</v>
      </c>
    </row>
    <row r="59" spans="1:13" x14ac:dyDescent="0.25">
      <c r="A59" s="11" t="s">
        <v>496</v>
      </c>
      <c r="B59" s="18" t="s">
        <v>32</v>
      </c>
      <c r="C59" s="11" t="s">
        <v>796</v>
      </c>
      <c r="D59" s="11" t="s">
        <v>5</v>
      </c>
      <c r="E59" s="45">
        <v>40292</v>
      </c>
      <c r="F59" s="20">
        <f t="shared" ca="1" si="0"/>
        <v>7</v>
      </c>
      <c r="G59" s="21" t="s">
        <v>26</v>
      </c>
      <c r="H59" s="22">
        <v>23280</v>
      </c>
      <c r="I59" s="23">
        <v>1</v>
      </c>
      <c r="M59" s="44"/>
    </row>
    <row r="60" spans="1:13" x14ac:dyDescent="0.25">
      <c r="A60" s="11" t="s">
        <v>486</v>
      </c>
      <c r="B60" s="18" t="s">
        <v>12</v>
      </c>
      <c r="C60" s="11" t="s">
        <v>796</v>
      </c>
      <c r="D60" s="11" t="s">
        <v>5</v>
      </c>
      <c r="E60" s="34">
        <v>41051</v>
      </c>
      <c r="F60" s="20">
        <f t="shared" ca="1" si="0"/>
        <v>5</v>
      </c>
      <c r="G60" s="21" t="s">
        <v>28</v>
      </c>
      <c r="H60" s="22">
        <v>31830</v>
      </c>
      <c r="I60" s="23">
        <v>3</v>
      </c>
    </row>
    <row r="61" spans="1:13" x14ac:dyDescent="0.25">
      <c r="A61" s="11" t="s">
        <v>483</v>
      </c>
      <c r="B61" s="18" t="s">
        <v>12</v>
      </c>
      <c r="C61" s="11" t="s">
        <v>796</v>
      </c>
      <c r="D61" s="11" t="s">
        <v>5</v>
      </c>
      <c r="E61" s="34">
        <v>39588</v>
      </c>
      <c r="F61" s="20">
        <f t="shared" ca="1" si="0"/>
        <v>9</v>
      </c>
      <c r="G61" s="21" t="s">
        <v>28</v>
      </c>
      <c r="H61" s="22">
        <v>74670</v>
      </c>
      <c r="I61" s="23">
        <v>5</v>
      </c>
    </row>
    <row r="62" spans="1:13" x14ac:dyDescent="0.25">
      <c r="A62" s="11" t="s">
        <v>479</v>
      </c>
      <c r="B62" s="18" t="s">
        <v>16</v>
      </c>
      <c r="C62" s="11" t="s">
        <v>796</v>
      </c>
      <c r="D62" s="11" t="s">
        <v>5</v>
      </c>
      <c r="E62" s="34">
        <v>39215</v>
      </c>
      <c r="F62" s="20">
        <f t="shared" ca="1" si="0"/>
        <v>10</v>
      </c>
      <c r="G62" s="21" t="s">
        <v>26</v>
      </c>
      <c r="H62" s="22">
        <v>31910</v>
      </c>
      <c r="I62" s="23">
        <v>5</v>
      </c>
    </row>
    <row r="63" spans="1:13" x14ac:dyDescent="0.25">
      <c r="A63" s="11" t="s">
        <v>475</v>
      </c>
      <c r="B63" s="18" t="s">
        <v>48</v>
      </c>
      <c r="C63" s="11" t="s">
        <v>796</v>
      </c>
      <c r="D63" s="11" t="s">
        <v>5</v>
      </c>
      <c r="E63" s="34">
        <v>40310</v>
      </c>
      <c r="F63" s="20">
        <f t="shared" ca="1" si="0"/>
        <v>7</v>
      </c>
      <c r="G63" s="21" t="s">
        <v>8</v>
      </c>
      <c r="H63" s="22">
        <v>82120</v>
      </c>
      <c r="I63" s="23">
        <v>5</v>
      </c>
    </row>
    <row r="64" spans="1:13" x14ac:dyDescent="0.25">
      <c r="A64" s="11" t="s">
        <v>473</v>
      </c>
      <c r="B64" s="18" t="s">
        <v>12</v>
      </c>
      <c r="C64" s="11" t="s">
        <v>796</v>
      </c>
      <c r="D64" s="11" t="s">
        <v>5</v>
      </c>
      <c r="E64" s="34">
        <v>40320</v>
      </c>
      <c r="F64" s="20">
        <f t="shared" ca="1" si="0"/>
        <v>7</v>
      </c>
      <c r="G64" s="21" t="s">
        <v>18</v>
      </c>
      <c r="H64" s="22">
        <v>77580</v>
      </c>
      <c r="I64" s="23">
        <v>3</v>
      </c>
    </row>
    <row r="65" spans="1:12" x14ac:dyDescent="0.25">
      <c r="A65" s="11" t="s">
        <v>470</v>
      </c>
      <c r="B65" s="18" t="s">
        <v>12</v>
      </c>
      <c r="C65" s="11" t="s">
        <v>796</v>
      </c>
      <c r="D65" s="11" t="s">
        <v>11</v>
      </c>
      <c r="E65" s="34">
        <v>38856</v>
      </c>
      <c r="F65" s="20">
        <f t="shared" ca="1" si="0"/>
        <v>11</v>
      </c>
      <c r="G65" s="21"/>
      <c r="H65" s="22">
        <v>84200</v>
      </c>
      <c r="I65" s="23">
        <v>2</v>
      </c>
      <c r="K65" s="25"/>
      <c r="L65" s="44"/>
    </row>
    <row r="66" spans="1:12" x14ac:dyDescent="0.25">
      <c r="A66" s="11" t="s">
        <v>461</v>
      </c>
      <c r="B66" s="18" t="s">
        <v>2</v>
      </c>
      <c r="C66" s="11" t="s">
        <v>796</v>
      </c>
      <c r="D66" s="11" t="s">
        <v>11</v>
      </c>
      <c r="E66" s="34">
        <v>35940</v>
      </c>
      <c r="F66" s="20">
        <f t="shared" ref="F66:F129" ca="1" si="1">DATEDIF(E66,TODAY(),"Y")</f>
        <v>19</v>
      </c>
      <c r="G66" s="21"/>
      <c r="H66" s="22">
        <v>88000</v>
      </c>
      <c r="I66" s="23">
        <v>5</v>
      </c>
    </row>
    <row r="67" spans="1:12" x14ac:dyDescent="0.25">
      <c r="A67" s="11" t="s">
        <v>450</v>
      </c>
      <c r="B67" s="18" t="s">
        <v>12</v>
      </c>
      <c r="C67" s="11" t="s">
        <v>796</v>
      </c>
      <c r="D67" s="11" t="s">
        <v>5</v>
      </c>
      <c r="E67" s="34">
        <v>37018</v>
      </c>
      <c r="F67" s="20">
        <f t="shared" ca="1" si="1"/>
        <v>16</v>
      </c>
      <c r="G67" s="21" t="s">
        <v>4</v>
      </c>
      <c r="H67" s="22">
        <v>28650</v>
      </c>
      <c r="I67" s="23">
        <v>4</v>
      </c>
    </row>
    <row r="68" spans="1:12" x14ac:dyDescent="0.25">
      <c r="A68" s="11" t="s">
        <v>442</v>
      </c>
      <c r="B68" s="18" t="s">
        <v>12</v>
      </c>
      <c r="C68" s="11" t="s">
        <v>796</v>
      </c>
      <c r="D68" s="11" t="s">
        <v>11</v>
      </c>
      <c r="E68" s="34">
        <v>39959</v>
      </c>
      <c r="F68" s="20">
        <f t="shared" ca="1" si="1"/>
        <v>8</v>
      </c>
      <c r="G68" s="21"/>
      <c r="H68" s="22">
        <v>79460</v>
      </c>
      <c r="I68" s="23">
        <v>5</v>
      </c>
    </row>
    <row r="69" spans="1:12" x14ac:dyDescent="0.25">
      <c r="A69" s="11" t="s">
        <v>413</v>
      </c>
      <c r="B69" s="18" t="s">
        <v>32</v>
      </c>
      <c r="C69" s="11" t="s">
        <v>796</v>
      </c>
      <c r="D69" s="11" t="s">
        <v>5</v>
      </c>
      <c r="E69" s="34">
        <v>35965</v>
      </c>
      <c r="F69" s="46">
        <f t="shared" ca="1" si="1"/>
        <v>19</v>
      </c>
      <c r="G69" s="47" t="s">
        <v>18</v>
      </c>
      <c r="H69" s="22">
        <v>34780</v>
      </c>
      <c r="I69" s="23">
        <v>4</v>
      </c>
    </row>
    <row r="70" spans="1:12" x14ac:dyDescent="0.25">
      <c r="A70" s="11" t="s">
        <v>393</v>
      </c>
      <c r="B70" s="18" t="s">
        <v>12</v>
      </c>
      <c r="C70" s="11" t="s">
        <v>796</v>
      </c>
      <c r="D70" s="11" t="s">
        <v>5</v>
      </c>
      <c r="E70" s="34">
        <v>37785</v>
      </c>
      <c r="F70" s="20">
        <f t="shared" ca="1" si="1"/>
        <v>14</v>
      </c>
      <c r="G70" s="21" t="s">
        <v>4</v>
      </c>
      <c r="H70" s="22">
        <v>87280</v>
      </c>
      <c r="I70" s="23">
        <v>4</v>
      </c>
    </row>
    <row r="71" spans="1:12" x14ac:dyDescent="0.25">
      <c r="A71" s="11" t="s">
        <v>372</v>
      </c>
      <c r="B71" s="18" t="s">
        <v>32</v>
      </c>
      <c r="C71" s="11" t="s">
        <v>796</v>
      </c>
      <c r="D71" s="11" t="s">
        <v>5</v>
      </c>
      <c r="E71" s="34">
        <v>41091</v>
      </c>
      <c r="F71" s="20">
        <f t="shared" ca="1" si="1"/>
        <v>5</v>
      </c>
      <c r="G71" s="21" t="s">
        <v>26</v>
      </c>
      <c r="H71" s="22">
        <v>71150</v>
      </c>
      <c r="I71" s="23">
        <v>2</v>
      </c>
    </row>
    <row r="72" spans="1:12" x14ac:dyDescent="0.25">
      <c r="A72" s="11" t="s">
        <v>361</v>
      </c>
      <c r="B72" s="18" t="s">
        <v>16</v>
      </c>
      <c r="C72" s="11" t="s">
        <v>796</v>
      </c>
      <c r="D72" s="11" t="s">
        <v>14</v>
      </c>
      <c r="E72" s="34">
        <v>39279</v>
      </c>
      <c r="F72" s="20">
        <f t="shared" ca="1" si="1"/>
        <v>10</v>
      </c>
      <c r="G72" s="21" t="s">
        <v>26</v>
      </c>
      <c r="H72" s="22">
        <v>26890</v>
      </c>
      <c r="I72" s="23">
        <v>3</v>
      </c>
    </row>
    <row r="73" spans="1:12" x14ac:dyDescent="0.25">
      <c r="A73" s="11" t="s">
        <v>349</v>
      </c>
      <c r="B73" s="18" t="s">
        <v>12</v>
      </c>
      <c r="C73" s="11" t="s">
        <v>796</v>
      </c>
      <c r="D73" s="11" t="s">
        <v>11</v>
      </c>
      <c r="E73" s="34">
        <v>40368</v>
      </c>
      <c r="F73" s="20">
        <f t="shared" ca="1" si="1"/>
        <v>7</v>
      </c>
      <c r="G73" s="21"/>
      <c r="H73" s="22">
        <v>89310</v>
      </c>
      <c r="I73" s="23">
        <v>5</v>
      </c>
    </row>
    <row r="74" spans="1:12" x14ac:dyDescent="0.25">
      <c r="A74" s="11" t="s">
        <v>300</v>
      </c>
      <c r="B74" s="18" t="s">
        <v>12</v>
      </c>
      <c r="C74" s="11" t="s">
        <v>796</v>
      </c>
      <c r="D74" s="11" t="s">
        <v>14</v>
      </c>
      <c r="E74" s="34">
        <v>40777</v>
      </c>
      <c r="F74" s="20">
        <f t="shared" ca="1" si="1"/>
        <v>5</v>
      </c>
      <c r="G74" s="21" t="s">
        <v>28</v>
      </c>
      <c r="H74" s="22">
        <v>13800</v>
      </c>
      <c r="I74" s="23">
        <v>3</v>
      </c>
    </row>
    <row r="75" spans="1:12" x14ac:dyDescent="0.25">
      <c r="A75" s="11" t="s">
        <v>293</v>
      </c>
      <c r="B75" s="18" t="s">
        <v>12</v>
      </c>
      <c r="C75" s="11" t="s">
        <v>796</v>
      </c>
      <c r="D75" s="11" t="s">
        <v>14</v>
      </c>
      <c r="E75" s="34">
        <v>39662</v>
      </c>
      <c r="F75" s="20">
        <f t="shared" ca="1" si="1"/>
        <v>8</v>
      </c>
      <c r="G75" s="21" t="s">
        <v>8</v>
      </c>
      <c r="H75" s="22">
        <v>38920</v>
      </c>
      <c r="I75" s="23">
        <v>4</v>
      </c>
    </row>
    <row r="76" spans="1:12" x14ac:dyDescent="0.25">
      <c r="A76" s="11" t="s">
        <v>284</v>
      </c>
      <c r="B76" s="18" t="s">
        <v>32</v>
      </c>
      <c r="C76" s="11" t="s">
        <v>796</v>
      </c>
      <c r="D76" s="11" t="s">
        <v>5</v>
      </c>
      <c r="E76" s="34">
        <v>38954</v>
      </c>
      <c r="F76" s="20">
        <f t="shared" ca="1" si="1"/>
        <v>10</v>
      </c>
      <c r="G76" s="21" t="s">
        <v>26</v>
      </c>
      <c r="H76" s="22">
        <v>40920</v>
      </c>
      <c r="I76" s="23">
        <v>4</v>
      </c>
    </row>
    <row r="77" spans="1:12" x14ac:dyDescent="0.25">
      <c r="A77" s="11" t="s">
        <v>277</v>
      </c>
      <c r="B77" s="18" t="s">
        <v>9</v>
      </c>
      <c r="C77" s="11" t="s">
        <v>796</v>
      </c>
      <c r="D77" s="11" t="s">
        <v>11</v>
      </c>
      <c r="E77" s="34">
        <v>36038</v>
      </c>
      <c r="F77" s="20">
        <f t="shared" ca="1" si="1"/>
        <v>18</v>
      </c>
      <c r="G77" s="21"/>
      <c r="H77" s="22">
        <v>30340</v>
      </c>
      <c r="I77" s="23">
        <v>3</v>
      </c>
    </row>
    <row r="78" spans="1:12" x14ac:dyDescent="0.25">
      <c r="A78" s="11" t="s">
        <v>224</v>
      </c>
      <c r="B78" s="18" t="s">
        <v>32</v>
      </c>
      <c r="C78" s="11" t="s">
        <v>796</v>
      </c>
      <c r="D78" s="11" t="s">
        <v>0</v>
      </c>
      <c r="E78" s="34">
        <v>36059</v>
      </c>
      <c r="F78" s="20">
        <f t="shared" ca="1" si="1"/>
        <v>18</v>
      </c>
      <c r="G78" s="21"/>
      <c r="H78" s="22">
        <v>18500</v>
      </c>
      <c r="I78" s="23">
        <v>5</v>
      </c>
    </row>
    <row r="79" spans="1:12" x14ac:dyDescent="0.25">
      <c r="A79" s="11" t="s">
        <v>203</v>
      </c>
      <c r="B79" s="18" t="s">
        <v>32</v>
      </c>
      <c r="C79" s="11" t="s">
        <v>796</v>
      </c>
      <c r="D79" s="11" t="s">
        <v>11</v>
      </c>
      <c r="E79" s="34">
        <v>38970</v>
      </c>
      <c r="F79" s="20">
        <f t="shared" ca="1" si="1"/>
        <v>10</v>
      </c>
      <c r="G79" s="21"/>
      <c r="H79" s="22">
        <v>83070</v>
      </c>
      <c r="I79" s="23">
        <v>3</v>
      </c>
    </row>
    <row r="80" spans="1:12" x14ac:dyDescent="0.25">
      <c r="A80" s="11" t="s">
        <v>196</v>
      </c>
      <c r="B80" s="18" t="s">
        <v>16</v>
      </c>
      <c r="C80" s="11" t="s">
        <v>796</v>
      </c>
      <c r="D80" s="11" t="s">
        <v>5</v>
      </c>
      <c r="E80" s="34">
        <v>40085</v>
      </c>
      <c r="F80" s="20">
        <f t="shared" ca="1" si="1"/>
        <v>7</v>
      </c>
      <c r="G80" s="21" t="s">
        <v>26</v>
      </c>
      <c r="H80" s="22">
        <v>41490</v>
      </c>
      <c r="I80" s="23">
        <v>5</v>
      </c>
    </row>
    <row r="81" spans="1:12" x14ac:dyDescent="0.25">
      <c r="A81" s="11" t="s">
        <v>186</v>
      </c>
      <c r="B81" s="18" t="s">
        <v>16</v>
      </c>
      <c r="C81" s="11" t="s">
        <v>796</v>
      </c>
      <c r="D81" s="11" t="s">
        <v>5</v>
      </c>
      <c r="E81" s="34">
        <v>40832</v>
      </c>
      <c r="F81" s="20">
        <f t="shared" ca="1" si="1"/>
        <v>5</v>
      </c>
      <c r="G81" s="21" t="s">
        <v>4</v>
      </c>
      <c r="H81" s="22">
        <v>85920</v>
      </c>
      <c r="I81" s="23">
        <v>4</v>
      </c>
    </row>
    <row r="82" spans="1:12" x14ac:dyDescent="0.25">
      <c r="A82" s="11" t="s">
        <v>181</v>
      </c>
      <c r="B82" s="18" t="s">
        <v>12</v>
      </c>
      <c r="C82" s="11" t="s">
        <v>796</v>
      </c>
      <c r="D82" s="11" t="s">
        <v>5</v>
      </c>
      <c r="E82" s="34">
        <v>41200</v>
      </c>
      <c r="F82" s="20">
        <f t="shared" ca="1" si="1"/>
        <v>4</v>
      </c>
      <c r="G82" s="21" t="s">
        <v>4</v>
      </c>
      <c r="H82" s="22">
        <v>71670</v>
      </c>
      <c r="I82" s="23">
        <v>4</v>
      </c>
    </row>
    <row r="83" spans="1:12" x14ac:dyDescent="0.25">
      <c r="A83" s="11" t="s">
        <v>176</v>
      </c>
      <c r="B83" s="18" t="s">
        <v>2</v>
      </c>
      <c r="C83" s="11" t="s">
        <v>796</v>
      </c>
      <c r="D83" s="11" t="s">
        <v>5</v>
      </c>
      <c r="E83" s="34">
        <v>39379</v>
      </c>
      <c r="F83" s="20">
        <f t="shared" ca="1" si="1"/>
        <v>9</v>
      </c>
      <c r="G83" s="21" t="s">
        <v>26</v>
      </c>
      <c r="H83" s="22">
        <v>67890</v>
      </c>
      <c r="I83" s="23">
        <v>5</v>
      </c>
    </row>
    <row r="84" spans="1:12" x14ac:dyDescent="0.25">
      <c r="A84" s="11" t="s">
        <v>154</v>
      </c>
      <c r="B84" s="18" t="s">
        <v>32</v>
      </c>
      <c r="C84" s="11" t="s">
        <v>796</v>
      </c>
      <c r="D84" s="11" t="s">
        <v>11</v>
      </c>
      <c r="E84" s="34">
        <v>36087</v>
      </c>
      <c r="F84" s="20">
        <f t="shared" ca="1" si="1"/>
        <v>18</v>
      </c>
      <c r="G84" s="21"/>
      <c r="H84" s="22">
        <v>76930</v>
      </c>
      <c r="I84" s="23">
        <v>1</v>
      </c>
    </row>
    <row r="85" spans="1:12" x14ac:dyDescent="0.25">
      <c r="A85" s="11" t="s">
        <v>144</v>
      </c>
      <c r="B85" s="18" t="s">
        <v>16</v>
      </c>
      <c r="C85" s="11" t="s">
        <v>796</v>
      </c>
      <c r="D85" s="11" t="s">
        <v>5</v>
      </c>
      <c r="E85" s="34">
        <v>37176</v>
      </c>
      <c r="F85" s="20">
        <f t="shared" ca="1" si="1"/>
        <v>15</v>
      </c>
      <c r="G85" s="21" t="s">
        <v>18</v>
      </c>
      <c r="H85" s="22">
        <v>62790</v>
      </c>
      <c r="I85" s="23">
        <v>2</v>
      </c>
    </row>
    <row r="86" spans="1:12" x14ac:dyDescent="0.25">
      <c r="A86" s="11" t="s">
        <v>113</v>
      </c>
      <c r="B86" s="18" t="s">
        <v>12</v>
      </c>
      <c r="C86" s="11" t="s">
        <v>796</v>
      </c>
      <c r="D86" s="11" t="s">
        <v>11</v>
      </c>
      <c r="E86" s="34">
        <v>39765</v>
      </c>
      <c r="F86" s="20">
        <f t="shared" ca="1" si="1"/>
        <v>8</v>
      </c>
      <c r="G86" s="21"/>
      <c r="H86" s="22">
        <v>46670</v>
      </c>
      <c r="I86" s="23">
        <v>3</v>
      </c>
    </row>
    <row r="87" spans="1:12" x14ac:dyDescent="0.25">
      <c r="A87" s="11" t="s">
        <v>97</v>
      </c>
      <c r="B87" s="18" t="s">
        <v>32</v>
      </c>
      <c r="C87" s="11" t="s">
        <v>796</v>
      </c>
      <c r="D87" s="11" t="s">
        <v>11</v>
      </c>
      <c r="E87" s="34">
        <v>36470</v>
      </c>
      <c r="F87" s="20">
        <f t="shared" ca="1" si="1"/>
        <v>17</v>
      </c>
      <c r="G87" s="21"/>
      <c r="H87" s="22">
        <v>23560</v>
      </c>
      <c r="I87" s="23">
        <v>3</v>
      </c>
    </row>
    <row r="88" spans="1:12" x14ac:dyDescent="0.25">
      <c r="A88" s="11" t="s">
        <v>95</v>
      </c>
      <c r="B88" s="18" t="s">
        <v>32</v>
      </c>
      <c r="C88" s="11" t="s">
        <v>796</v>
      </c>
      <c r="D88" s="11" t="s">
        <v>0</v>
      </c>
      <c r="E88" s="34">
        <v>36487</v>
      </c>
      <c r="F88" s="20">
        <f t="shared" ca="1" si="1"/>
        <v>17</v>
      </c>
      <c r="G88" s="21"/>
      <c r="H88" s="22">
        <v>33056</v>
      </c>
      <c r="I88" s="23">
        <v>5</v>
      </c>
    </row>
    <row r="89" spans="1:12" x14ac:dyDescent="0.25">
      <c r="A89" s="11" t="s">
        <v>83</v>
      </c>
      <c r="B89" s="18" t="s">
        <v>32</v>
      </c>
      <c r="C89" s="11" t="s">
        <v>796</v>
      </c>
      <c r="D89" s="11" t="s">
        <v>11</v>
      </c>
      <c r="E89" s="34">
        <v>39040</v>
      </c>
      <c r="F89" s="20">
        <f t="shared" ca="1" si="1"/>
        <v>10</v>
      </c>
      <c r="G89" s="21"/>
      <c r="H89" s="22">
        <v>62150</v>
      </c>
      <c r="I89" s="23">
        <v>4</v>
      </c>
    </row>
    <row r="90" spans="1:12" x14ac:dyDescent="0.25">
      <c r="A90" s="11" t="s">
        <v>75</v>
      </c>
      <c r="B90" s="18" t="s">
        <v>16</v>
      </c>
      <c r="C90" s="11" t="s">
        <v>796</v>
      </c>
      <c r="D90" s="11" t="s">
        <v>5</v>
      </c>
      <c r="E90" s="34">
        <v>40501</v>
      </c>
      <c r="F90" s="20">
        <f t="shared" ca="1" si="1"/>
        <v>6</v>
      </c>
      <c r="G90" s="21" t="s">
        <v>18</v>
      </c>
      <c r="H90" s="22">
        <v>77820</v>
      </c>
      <c r="I90" s="23">
        <v>3</v>
      </c>
    </row>
    <row r="91" spans="1:12" x14ac:dyDescent="0.25">
      <c r="A91" s="11" t="s">
        <v>71</v>
      </c>
      <c r="B91" s="18" t="s">
        <v>16</v>
      </c>
      <c r="C91" s="11" t="s">
        <v>796</v>
      </c>
      <c r="D91" s="11" t="s">
        <v>11</v>
      </c>
      <c r="E91" s="34">
        <v>39803</v>
      </c>
      <c r="F91" s="20">
        <f t="shared" ca="1" si="1"/>
        <v>8</v>
      </c>
      <c r="G91" s="21"/>
      <c r="H91" s="22">
        <v>42940</v>
      </c>
      <c r="I91" s="23">
        <v>1</v>
      </c>
    </row>
    <row r="92" spans="1:12" x14ac:dyDescent="0.25">
      <c r="A92" s="11" t="s">
        <v>68</v>
      </c>
      <c r="B92" s="18" t="s">
        <v>16</v>
      </c>
      <c r="C92" s="11" t="s">
        <v>796</v>
      </c>
      <c r="D92" s="11" t="s">
        <v>5</v>
      </c>
      <c r="E92" s="34">
        <v>40880</v>
      </c>
      <c r="F92" s="20">
        <f t="shared" ca="1" si="1"/>
        <v>5</v>
      </c>
      <c r="G92" s="21" t="s">
        <v>28</v>
      </c>
      <c r="H92" s="22">
        <v>61400</v>
      </c>
      <c r="I92" s="23">
        <v>5</v>
      </c>
    </row>
    <row r="93" spans="1:12" x14ac:dyDescent="0.25">
      <c r="A93" s="11" t="s">
        <v>46</v>
      </c>
      <c r="B93" s="18" t="s">
        <v>12</v>
      </c>
      <c r="C93" s="11" t="s">
        <v>796</v>
      </c>
      <c r="D93" s="11" t="s">
        <v>5</v>
      </c>
      <c r="E93" s="34">
        <v>36506</v>
      </c>
      <c r="F93" s="20">
        <f t="shared" ca="1" si="1"/>
        <v>17</v>
      </c>
      <c r="G93" s="21" t="s">
        <v>4</v>
      </c>
      <c r="H93" s="22">
        <v>32100</v>
      </c>
      <c r="I93" s="23">
        <v>1</v>
      </c>
      <c r="L93" s="44"/>
    </row>
    <row r="94" spans="1:12" x14ac:dyDescent="0.25">
      <c r="A94" s="11" t="s">
        <v>39</v>
      </c>
      <c r="B94" s="18" t="s">
        <v>16</v>
      </c>
      <c r="C94" s="11" t="s">
        <v>796</v>
      </c>
      <c r="D94" s="11" t="s">
        <v>5</v>
      </c>
      <c r="E94" s="34">
        <v>37241</v>
      </c>
      <c r="F94" s="20">
        <f t="shared" ca="1" si="1"/>
        <v>15</v>
      </c>
      <c r="G94" s="21" t="s">
        <v>26</v>
      </c>
      <c r="H94" s="22">
        <v>71950</v>
      </c>
      <c r="I94" s="23">
        <v>5</v>
      </c>
    </row>
    <row r="95" spans="1:12" x14ac:dyDescent="0.25">
      <c r="A95" s="11" t="s">
        <v>35</v>
      </c>
      <c r="B95" s="18" t="s">
        <v>32</v>
      </c>
      <c r="C95" s="11" t="s">
        <v>796</v>
      </c>
      <c r="D95" s="11" t="s">
        <v>5</v>
      </c>
      <c r="E95" s="34">
        <v>37960</v>
      </c>
      <c r="F95" s="20">
        <f t="shared" ca="1" si="1"/>
        <v>13</v>
      </c>
      <c r="G95" s="21" t="s">
        <v>26</v>
      </c>
      <c r="H95" s="22">
        <v>66890</v>
      </c>
      <c r="I95" s="23">
        <v>5</v>
      </c>
    </row>
    <row r="96" spans="1:12" x14ac:dyDescent="0.25">
      <c r="A96" s="11" t="s">
        <v>22</v>
      </c>
      <c r="B96" s="18" t="s">
        <v>2</v>
      </c>
      <c r="C96" s="11" t="s">
        <v>796</v>
      </c>
      <c r="D96" s="11" t="s">
        <v>14</v>
      </c>
      <c r="E96" s="34">
        <v>39802</v>
      </c>
      <c r="F96" s="20">
        <f t="shared" ca="1" si="1"/>
        <v>8</v>
      </c>
      <c r="G96" s="21" t="s">
        <v>8</v>
      </c>
      <c r="H96" s="22">
        <v>22535</v>
      </c>
      <c r="I96" s="23">
        <v>3</v>
      </c>
    </row>
    <row r="97" spans="1:12" x14ac:dyDescent="0.25">
      <c r="A97" s="11" t="s">
        <v>639</v>
      </c>
      <c r="B97" s="18" t="s">
        <v>16</v>
      </c>
      <c r="C97" s="11" t="s">
        <v>797</v>
      </c>
      <c r="D97" s="11" t="s">
        <v>5</v>
      </c>
      <c r="E97" s="34">
        <v>39492</v>
      </c>
      <c r="F97" s="20">
        <f t="shared" ca="1" si="1"/>
        <v>9</v>
      </c>
      <c r="G97" s="21" t="s">
        <v>26</v>
      </c>
      <c r="H97" s="22">
        <v>36630</v>
      </c>
      <c r="I97" s="23">
        <v>4</v>
      </c>
    </row>
    <row r="98" spans="1:12" x14ac:dyDescent="0.25">
      <c r="A98" s="11" t="s">
        <v>637</v>
      </c>
      <c r="B98" s="18" t="s">
        <v>12</v>
      </c>
      <c r="C98" s="11" t="s">
        <v>797</v>
      </c>
      <c r="D98" s="11" t="s">
        <v>11</v>
      </c>
      <c r="E98" s="34">
        <v>38755</v>
      </c>
      <c r="F98" s="20">
        <f t="shared" ca="1" si="1"/>
        <v>11</v>
      </c>
      <c r="G98" s="21"/>
      <c r="H98" s="22">
        <v>78860</v>
      </c>
      <c r="I98" s="23">
        <v>2</v>
      </c>
    </row>
    <row r="99" spans="1:12" x14ac:dyDescent="0.25">
      <c r="A99" s="11" t="s">
        <v>564</v>
      </c>
      <c r="B99" s="18" t="s">
        <v>16</v>
      </c>
      <c r="C99" s="11" t="s">
        <v>797</v>
      </c>
      <c r="D99" s="11" t="s">
        <v>11</v>
      </c>
      <c r="E99" s="34">
        <v>39529</v>
      </c>
      <c r="F99" s="20">
        <f t="shared" ca="1" si="1"/>
        <v>9</v>
      </c>
      <c r="G99" s="21"/>
      <c r="H99" s="22">
        <v>35620</v>
      </c>
      <c r="I99" s="23">
        <v>4</v>
      </c>
    </row>
    <row r="100" spans="1:12" x14ac:dyDescent="0.25">
      <c r="A100" s="11" t="s">
        <v>559</v>
      </c>
      <c r="B100" s="18" t="s">
        <v>12</v>
      </c>
      <c r="C100" s="11" t="s">
        <v>797</v>
      </c>
      <c r="D100" s="11" t="s">
        <v>11</v>
      </c>
      <c r="E100" s="45">
        <v>40253</v>
      </c>
      <c r="F100" s="20">
        <f t="shared" ca="1" si="1"/>
        <v>7</v>
      </c>
      <c r="G100" s="21"/>
      <c r="H100" s="22">
        <v>59350</v>
      </c>
      <c r="I100" s="23">
        <v>5</v>
      </c>
    </row>
    <row r="101" spans="1:12" x14ac:dyDescent="0.25">
      <c r="A101" s="11" t="s">
        <v>499</v>
      </c>
      <c r="B101" s="18" t="s">
        <v>12</v>
      </c>
      <c r="C101" s="11" t="s">
        <v>797</v>
      </c>
      <c r="D101" s="11" t="s">
        <v>5</v>
      </c>
      <c r="E101" s="34">
        <v>39923</v>
      </c>
      <c r="F101" s="20">
        <f t="shared" ca="1" si="1"/>
        <v>8</v>
      </c>
      <c r="G101" s="21" t="s">
        <v>26</v>
      </c>
      <c r="H101" s="22">
        <v>76440</v>
      </c>
      <c r="I101" s="23">
        <v>3</v>
      </c>
    </row>
    <row r="102" spans="1:12" x14ac:dyDescent="0.25">
      <c r="A102" s="11" t="s">
        <v>205</v>
      </c>
      <c r="B102" s="18" t="s">
        <v>12</v>
      </c>
      <c r="C102" s="11" t="s">
        <v>797</v>
      </c>
      <c r="D102" s="11" t="s">
        <v>5</v>
      </c>
      <c r="E102" s="34">
        <v>37883</v>
      </c>
      <c r="F102" s="20">
        <f t="shared" ca="1" si="1"/>
        <v>13</v>
      </c>
      <c r="G102" s="21" t="s">
        <v>26</v>
      </c>
      <c r="H102" s="22">
        <v>86530</v>
      </c>
      <c r="I102" s="23">
        <v>1</v>
      </c>
    </row>
    <row r="103" spans="1:12" x14ac:dyDescent="0.25">
      <c r="A103" s="11" t="s">
        <v>81</v>
      </c>
      <c r="B103" s="18" t="s">
        <v>9</v>
      </c>
      <c r="C103" s="11" t="s">
        <v>797</v>
      </c>
      <c r="D103" s="11" t="s">
        <v>5</v>
      </c>
      <c r="E103" s="34">
        <v>39388</v>
      </c>
      <c r="F103" s="20">
        <f t="shared" ca="1" si="1"/>
        <v>9</v>
      </c>
      <c r="G103" s="21" t="s">
        <v>26</v>
      </c>
      <c r="H103" s="22">
        <v>71120</v>
      </c>
      <c r="I103" s="23">
        <v>4</v>
      </c>
    </row>
    <row r="104" spans="1:12" x14ac:dyDescent="0.25">
      <c r="A104" s="11" t="s">
        <v>74</v>
      </c>
      <c r="B104" s="18" t="s">
        <v>48</v>
      </c>
      <c r="C104" s="11" t="s">
        <v>797</v>
      </c>
      <c r="D104" s="11" t="s">
        <v>14</v>
      </c>
      <c r="E104" s="45">
        <v>40505</v>
      </c>
      <c r="F104" s="20">
        <f t="shared" ca="1" si="1"/>
        <v>6</v>
      </c>
      <c r="G104" s="21" t="s">
        <v>4</v>
      </c>
      <c r="H104" s="22">
        <v>46230</v>
      </c>
      <c r="I104" s="23">
        <v>2</v>
      </c>
      <c r="L104" s="44"/>
    </row>
    <row r="105" spans="1:12" x14ac:dyDescent="0.25">
      <c r="A105" s="11" t="s">
        <v>734</v>
      </c>
      <c r="B105" s="18" t="s">
        <v>16</v>
      </c>
      <c r="C105" s="11" t="s">
        <v>15</v>
      </c>
      <c r="D105" s="11" t="s">
        <v>5</v>
      </c>
      <c r="E105" s="34">
        <v>38736</v>
      </c>
      <c r="F105" s="20">
        <f t="shared" ca="1" si="1"/>
        <v>11</v>
      </c>
      <c r="G105" s="21" t="s">
        <v>4</v>
      </c>
      <c r="H105" s="22">
        <v>22920</v>
      </c>
      <c r="I105" s="23">
        <v>3</v>
      </c>
    </row>
    <row r="106" spans="1:12" x14ac:dyDescent="0.25">
      <c r="A106" s="11" t="s">
        <v>719</v>
      </c>
      <c r="B106" s="18" t="s">
        <v>9</v>
      </c>
      <c r="C106" s="11" t="s">
        <v>15</v>
      </c>
      <c r="D106" s="11" t="s">
        <v>5</v>
      </c>
      <c r="E106" s="34">
        <v>36182</v>
      </c>
      <c r="F106" s="20">
        <f t="shared" ca="1" si="1"/>
        <v>18</v>
      </c>
      <c r="G106" s="21" t="s">
        <v>4</v>
      </c>
      <c r="H106" s="22">
        <v>68300</v>
      </c>
      <c r="I106" s="23">
        <v>5</v>
      </c>
    </row>
    <row r="107" spans="1:12" x14ac:dyDescent="0.25">
      <c r="A107" s="11" t="s">
        <v>690</v>
      </c>
      <c r="B107" s="18" t="s">
        <v>12</v>
      </c>
      <c r="C107" s="11" t="s">
        <v>15</v>
      </c>
      <c r="D107" s="11" t="s">
        <v>14</v>
      </c>
      <c r="E107" s="34">
        <v>40572</v>
      </c>
      <c r="F107" s="20">
        <f t="shared" ca="1" si="1"/>
        <v>6</v>
      </c>
      <c r="G107" s="21" t="s">
        <v>4</v>
      </c>
      <c r="H107" s="22">
        <v>10520</v>
      </c>
      <c r="I107" s="23">
        <v>4</v>
      </c>
      <c r="L107" s="44"/>
    </row>
    <row r="108" spans="1:12" x14ac:dyDescent="0.25">
      <c r="A108" s="11" t="s">
        <v>599</v>
      </c>
      <c r="B108" s="18" t="s">
        <v>2</v>
      </c>
      <c r="C108" s="11" t="s">
        <v>15</v>
      </c>
      <c r="D108" s="11" t="s">
        <v>5</v>
      </c>
      <c r="E108" s="34">
        <v>38801</v>
      </c>
      <c r="F108" s="20">
        <f t="shared" ca="1" si="1"/>
        <v>11</v>
      </c>
      <c r="G108" s="21" t="s">
        <v>18</v>
      </c>
      <c r="H108" s="22">
        <v>26510</v>
      </c>
      <c r="I108" s="23">
        <v>1</v>
      </c>
    </row>
    <row r="109" spans="1:12" x14ac:dyDescent="0.25">
      <c r="A109" s="11" t="s">
        <v>588</v>
      </c>
      <c r="B109" s="18" t="s">
        <v>16</v>
      </c>
      <c r="C109" s="11" t="s">
        <v>15</v>
      </c>
      <c r="D109" s="11" t="s">
        <v>5</v>
      </c>
      <c r="E109" s="34">
        <v>36249</v>
      </c>
      <c r="F109" s="20">
        <f t="shared" ca="1" si="1"/>
        <v>18</v>
      </c>
      <c r="G109" s="21" t="s">
        <v>26</v>
      </c>
      <c r="H109" s="22">
        <v>49860</v>
      </c>
      <c r="I109" s="23">
        <v>2</v>
      </c>
    </row>
    <row r="110" spans="1:12" x14ac:dyDescent="0.25">
      <c r="A110" s="11" t="s">
        <v>568</v>
      </c>
      <c r="B110" s="18" t="s">
        <v>12</v>
      </c>
      <c r="C110" s="11" t="s">
        <v>15</v>
      </c>
      <c r="D110" s="11" t="s">
        <v>5</v>
      </c>
      <c r="E110" s="34">
        <v>39147</v>
      </c>
      <c r="F110" s="20">
        <f t="shared" ca="1" si="1"/>
        <v>10</v>
      </c>
      <c r="G110" s="21" t="s">
        <v>4</v>
      </c>
      <c r="H110" s="22">
        <v>43680</v>
      </c>
      <c r="I110" s="23">
        <v>5</v>
      </c>
    </row>
    <row r="111" spans="1:12" x14ac:dyDescent="0.25">
      <c r="A111" s="11" t="s">
        <v>441</v>
      </c>
      <c r="B111" s="18" t="s">
        <v>16</v>
      </c>
      <c r="C111" s="11" t="s">
        <v>15</v>
      </c>
      <c r="D111" s="11" t="s">
        <v>0</v>
      </c>
      <c r="E111" s="45">
        <v>40313</v>
      </c>
      <c r="F111" s="20">
        <f t="shared" ca="1" si="1"/>
        <v>7</v>
      </c>
      <c r="G111" s="21"/>
      <c r="H111" s="22">
        <v>27484</v>
      </c>
      <c r="I111" s="23">
        <v>4</v>
      </c>
      <c r="L111" s="44"/>
    </row>
    <row r="112" spans="1:12" x14ac:dyDescent="0.25">
      <c r="A112" s="11" t="s">
        <v>378</v>
      </c>
      <c r="B112" s="18" t="s">
        <v>12</v>
      </c>
      <c r="C112" s="11" t="s">
        <v>15</v>
      </c>
      <c r="D112" s="11" t="s">
        <v>5</v>
      </c>
      <c r="E112" s="34">
        <v>39646</v>
      </c>
      <c r="F112" s="20">
        <f t="shared" ca="1" si="1"/>
        <v>9</v>
      </c>
      <c r="G112" s="21" t="s">
        <v>4</v>
      </c>
      <c r="H112" s="22">
        <v>69060</v>
      </c>
      <c r="I112" s="23">
        <v>1</v>
      </c>
    </row>
    <row r="113" spans="1:12" x14ac:dyDescent="0.25">
      <c r="A113" s="11" t="s">
        <v>17</v>
      </c>
      <c r="B113" s="18" t="s">
        <v>16</v>
      </c>
      <c r="C113" s="11" t="s">
        <v>15</v>
      </c>
      <c r="D113" s="11" t="s">
        <v>14</v>
      </c>
      <c r="E113" s="45">
        <v>40516</v>
      </c>
      <c r="F113" s="20">
        <f t="shared" ca="1" si="1"/>
        <v>6</v>
      </c>
      <c r="G113" s="21" t="s">
        <v>4</v>
      </c>
      <c r="H113" s="22">
        <v>28625</v>
      </c>
      <c r="I113" s="23">
        <v>1</v>
      </c>
      <c r="L113" s="44"/>
    </row>
    <row r="114" spans="1:12" x14ac:dyDescent="0.25">
      <c r="A114" s="11" t="s">
        <v>776</v>
      </c>
      <c r="B114" s="18" t="s">
        <v>48</v>
      </c>
      <c r="C114" s="11" t="s">
        <v>798</v>
      </c>
      <c r="D114" s="11" t="s">
        <v>11</v>
      </c>
      <c r="E114" s="34">
        <v>40550</v>
      </c>
      <c r="F114" s="20">
        <f t="shared" ca="1" si="1"/>
        <v>6</v>
      </c>
      <c r="G114" s="21"/>
      <c r="H114" s="22">
        <v>80050</v>
      </c>
      <c r="I114" s="23">
        <v>2</v>
      </c>
    </row>
    <row r="115" spans="1:12" x14ac:dyDescent="0.25">
      <c r="A115" s="11" t="s">
        <v>757</v>
      </c>
      <c r="B115" s="18" t="s">
        <v>16</v>
      </c>
      <c r="C115" s="11" t="s">
        <v>798</v>
      </c>
      <c r="D115" s="11" t="s">
        <v>5</v>
      </c>
      <c r="E115" s="34">
        <v>40918</v>
      </c>
      <c r="F115" s="20">
        <f t="shared" ca="1" si="1"/>
        <v>5</v>
      </c>
      <c r="G115" s="21" t="s">
        <v>18</v>
      </c>
      <c r="H115" s="22">
        <v>82500</v>
      </c>
      <c r="I115" s="23">
        <v>5</v>
      </c>
    </row>
    <row r="116" spans="1:12" x14ac:dyDescent="0.25">
      <c r="A116" s="11" t="s">
        <v>744</v>
      </c>
      <c r="B116" s="18" t="s">
        <v>12</v>
      </c>
      <c r="C116" s="11" t="s">
        <v>798</v>
      </c>
      <c r="D116" s="11" t="s">
        <v>14</v>
      </c>
      <c r="E116" s="34">
        <v>39107</v>
      </c>
      <c r="F116" s="20">
        <f t="shared" ca="1" si="1"/>
        <v>10</v>
      </c>
      <c r="G116" s="21" t="s">
        <v>8</v>
      </c>
      <c r="H116" s="22">
        <v>18655</v>
      </c>
      <c r="I116" s="23">
        <v>4</v>
      </c>
    </row>
    <row r="117" spans="1:12" x14ac:dyDescent="0.25">
      <c r="A117" s="11" t="s">
        <v>721</v>
      </c>
      <c r="B117" s="18" t="s">
        <v>48</v>
      </c>
      <c r="C117" s="11" t="s">
        <v>798</v>
      </c>
      <c r="D117" s="11" t="s">
        <v>11</v>
      </c>
      <c r="E117" s="34">
        <v>36176</v>
      </c>
      <c r="F117" s="20">
        <f t="shared" ca="1" si="1"/>
        <v>18</v>
      </c>
      <c r="G117" s="21"/>
      <c r="H117" s="22">
        <v>32940</v>
      </c>
      <c r="I117" s="23">
        <v>5</v>
      </c>
    </row>
    <row r="118" spans="1:12" x14ac:dyDescent="0.25">
      <c r="A118" s="11" t="s">
        <v>665</v>
      </c>
      <c r="B118" s="18" t="s">
        <v>2</v>
      </c>
      <c r="C118" s="11" t="s">
        <v>798</v>
      </c>
      <c r="D118" s="11" t="s">
        <v>5</v>
      </c>
      <c r="E118" s="34">
        <v>38774</v>
      </c>
      <c r="F118" s="20">
        <f t="shared" ca="1" si="1"/>
        <v>11</v>
      </c>
      <c r="G118" s="21" t="s">
        <v>26</v>
      </c>
      <c r="H118" s="22">
        <v>80120</v>
      </c>
      <c r="I118" s="23">
        <v>4</v>
      </c>
    </row>
    <row r="119" spans="1:12" x14ac:dyDescent="0.25">
      <c r="A119" s="11" t="s">
        <v>642</v>
      </c>
      <c r="B119" s="18" t="s">
        <v>9</v>
      </c>
      <c r="C119" s="11" t="s">
        <v>798</v>
      </c>
      <c r="D119" s="11" t="s">
        <v>11</v>
      </c>
      <c r="E119" s="34">
        <v>37667</v>
      </c>
      <c r="F119" s="20">
        <f t="shared" ca="1" si="1"/>
        <v>14</v>
      </c>
      <c r="G119" s="21"/>
      <c r="H119" s="22">
        <v>73390</v>
      </c>
      <c r="I119" s="23">
        <v>2</v>
      </c>
    </row>
    <row r="120" spans="1:12" x14ac:dyDescent="0.25">
      <c r="A120" s="11" t="s">
        <v>607</v>
      </c>
      <c r="B120" s="18" t="s">
        <v>32</v>
      </c>
      <c r="C120" s="11" t="s">
        <v>798</v>
      </c>
      <c r="D120" s="11" t="s">
        <v>11</v>
      </c>
      <c r="E120" s="34">
        <v>40263</v>
      </c>
      <c r="F120" s="20">
        <f t="shared" ca="1" si="1"/>
        <v>7</v>
      </c>
      <c r="G120" s="21"/>
      <c r="H120" s="22">
        <v>35260</v>
      </c>
      <c r="I120" s="23">
        <v>2</v>
      </c>
    </row>
    <row r="121" spans="1:12" x14ac:dyDescent="0.25">
      <c r="A121" s="11" t="s">
        <v>519</v>
      </c>
      <c r="B121" s="18" t="s">
        <v>12</v>
      </c>
      <c r="C121" s="11" t="s">
        <v>798</v>
      </c>
      <c r="D121" s="11" t="s">
        <v>5</v>
      </c>
      <c r="E121" s="34">
        <v>36269</v>
      </c>
      <c r="F121" s="20">
        <f t="shared" ca="1" si="1"/>
        <v>18</v>
      </c>
      <c r="G121" s="21" t="s">
        <v>4</v>
      </c>
      <c r="H121" s="22">
        <v>61330</v>
      </c>
      <c r="I121" s="23">
        <v>1</v>
      </c>
    </row>
    <row r="122" spans="1:12" x14ac:dyDescent="0.25">
      <c r="A122" s="11" t="s">
        <v>415</v>
      </c>
      <c r="B122" s="18" t="s">
        <v>16</v>
      </c>
      <c r="C122" s="11" t="s">
        <v>798</v>
      </c>
      <c r="D122" s="11" t="s">
        <v>11</v>
      </c>
      <c r="E122" s="34">
        <v>35959</v>
      </c>
      <c r="F122" s="20">
        <f t="shared" ca="1" si="1"/>
        <v>19</v>
      </c>
      <c r="G122" s="21"/>
      <c r="H122" s="22">
        <v>64470</v>
      </c>
      <c r="I122" s="23">
        <v>3</v>
      </c>
    </row>
    <row r="123" spans="1:12" x14ac:dyDescent="0.25">
      <c r="A123" s="11" t="s">
        <v>373</v>
      </c>
      <c r="B123" s="18" t="s">
        <v>32</v>
      </c>
      <c r="C123" s="11" t="s">
        <v>798</v>
      </c>
      <c r="D123" s="11" t="s">
        <v>5</v>
      </c>
      <c r="E123" s="34">
        <v>40752</v>
      </c>
      <c r="F123" s="20">
        <f t="shared" ca="1" si="1"/>
        <v>5</v>
      </c>
      <c r="G123" s="21" t="s">
        <v>4</v>
      </c>
      <c r="H123" s="22">
        <v>37620</v>
      </c>
      <c r="I123" s="23">
        <v>5</v>
      </c>
      <c r="K123" s="25"/>
      <c r="L123" s="44"/>
    </row>
    <row r="124" spans="1:12" x14ac:dyDescent="0.25">
      <c r="A124" s="11" t="s">
        <v>339</v>
      </c>
      <c r="B124" s="18" t="s">
        <v>2</v>
      </c>
      <c r="C124" s="11" t="s">
        <v>798</v>
      </c>
      <c r="D124" s="11" t="s">
        <v>11</v>
      </c>
      <c r="E124" s="34">
        <v>36342</v>
      </c>
      <c r="F124" s="20">
        <f t="shared" ca="1" si="1"/>
        <v>18</v>
      </c>
      <c r="G124" s="21"/>
      <c r="H124" s="22">
        <v>86970</v>
      </c>
      <c r="I124" s="23">
        <v>4</v>
      </c>
    </row>
    <row r="125" spans="1:12" x14ac:dyDescent="0.25">
      <c r="A125" s="11" t="s">
        <v>337</v>
      </c>
      <c r="B125" s="18" t="s">
        <v>16</v>
      </c>
      <c r="C125" s="11" t="s">
        <v>798</v>
      </c>
      <c r="D125" s="11" t="s">
        <v>14</v>
      </c>
      <c r="E125" s="34">
        <v>36357</v>
      </c>
      <c r="F125" s="20">
        <f t="shared" ca="1" si="1"/>
        <v>18</v>
      </c>
      <c r="G125" s="21" t="s">
        <v>8</v>
      </c>
      <c r="H125" s="22">
        <v>42905</v>
      </c>
      <c r="I125" s="23">
        <v>1</v>
      </c>
    </row>
    <row r="126" spans="1:12" x14ac:dyDescent="0.25">
      <c r="A126" s="11" t="s">
        <v>297</v>
      </c>
      <c r="B126" s="18" t="s">
        <v>12</v>
      </c>
      <c r="C126" s="11" t="s">
        <v>798</v>
      </c>
      <c r="D126" s="11" t="s">
        <v>5</v>
      </c>
      <c r="E126" s="34">
        <v>41128</v>
      </c>
      <c r="F126" s="20">
        <f t="shared" ca="1" si="1"/>
        <v>4</v>
      </c>
      <c r="G126" s="21" t="s">
        <v>4</v>
      </c>
      <c r="H126" s="22">
        <v>82760</v>
      </c>
      <c r="I126" s="23">
        <v>4</v>
      </c>
    </row>
    <row r="127" spans="1:12" x14ac:dyDescent="0.25">
      <c r="A127" s="11" t="s">
        <v>283</v>
      </c>
      <c r="B127" s="18" t="s">
        <v>12</v>
      </c>
      <c r="C127" s="11" t="s">
        <v>798</v>
      </c>
      <c r="D127" s="11" t="s">
        <v>0</v>
      </c>
      <c r="E127" s="34">
        <v>38960</v>
      </c>
      <c r="F127" s="20">
        <f t="shared" ca="1" si="1"/>
        <v>10</v>
      </c>
      <c r="G127" s="21"/>
      <c r="H127" s="22">
        <v>12676</v>
      </c>
      <c r="I127" s="23">
        <v>2</v>
      </c>
    </row>
    <row r="128" spans="1:12" x14ac:dyDescent="0.25">
      <c r="A128" s="11" t="s">
        <v>270</v>
      </c>
      <c r="B128" s="18" t="s">
        <v>16</v>
      </c>
      <c r="C128" s="11" t="s">
        <v>798</v>
      </c>
      <c r="D128" s="11" t="s">
        <v>5</v>
      </c>
      <c r="E128" s="34">
        <v>37113</v>
      </c>
      <c r="F128" s="20">
        <f t="shared" ca="1" si="1"/>
        <v>15</v>
      </c>
      <c r="G128" s="21" t="s">
        <v>18</v>
      </c>
      <c r="H128" s="22">
        <v>61150</v>
      </c>
      <c r="I128" s="23">
        <v>4</v>
      </c>
    </row>
    <row r="129" spans="1:11" x14ac:dyDescent="0.25">
      <c r="A129" s="11" t="s">
        <v>163</v>
      </c>
      <c r="B129" s="18" t="s">
        <v>16</v>
      </c>
      <c r="C129" s="11" t="s">
        <v>798</v>
      </c>
      <c r="D129" s="11" t="s">
        <v>5</v>
      </c>
      <c r="E129" s="34">
        <v>36077</v>
      </c>
      <c r="F129" s="20">
        <f t="shared" ca="1" si="1"/>
        <v>18</v>
      </c>
      <c r="G129" s="21" t="s">
        <v>4</v>
      </c>
      <c r="H129" s="22">
        <v>50110</v>
      </c>
      <c r="I129" s="23">
        <v>1</v>
      </c>
    </row>
    <row r="130" spans="1:11" x14ac:dyDescent="0.25">
      <c r="A130" s="11" t="s">
        <v>126</v>
      </c>
      <c r="B130" s="18" t="s">
        <v>12</v>
      </c>
      <c r="C130" s="11" t="s">
        <v>798</v>
      </c>
      <c r="D130" s="11" t="s">
        <v>0</v>
      </c>
      <c r="E130" s="34">
        <v>39758</v>
      </c>
      <c r="F130" s="20">
        <f t="shared" ref="F130:F193" ca="1" si="2">DATEDIF(E130,TODAY(),"Y")</f>
        <v>8</v>
      </c>
      <c r="G130" s="21"/>
      <c r="H130" s="22">
        <v>14712</v>
      </c>
      <c r="I130" s="23">
        <v>5</v>
      </c>
    </row>
    <row r="131" spans="1:11" x14ac:dyDescent="0.25">
      <c r="A131" s="11" t="s">
        <v>104</v>
      </c>
      <c r="B131" s="18" t="s">
        <v>16</v>
      </c>
      <c r="C131" s="11" t="s">
        <v>798</v>
      </c>
      <c r="D131" s="11" t="s">
        <v>11</v>
      </c>
      <c r="E131" s="34">
        <v>39024</v>
      </c>
      <c r="F131" s="20">
        <f t="shared" ca="1" si="2"/>
        <v>10</v>
      </c>
      <c r="G131" s="21"/>
      <c r="H131" s="22">
        <v>76020</v>
      </c>
      <c r="I131" s="23">
        <v>1</v>
      </c>
    </row>
    <row r="132" spans="1:11" x14ac:dyDescent="0.25">
      <c r="A132" s="11" t="s">
        <v>37</v>
      </c>
      <c r="B132" s="18" t="s">
        <v>2</v>
      </c>
      <c r="C132" s="11" t="s">
        <v>798</v>
      </c>
      <c r="D132" s="11" t="s">
        <v>5</v>
      </c>
      <c r="E132" s="34">
        <v>37612</v>
      </c>
      <c r="F132" s="20">
        <f t="shared" ca="1" si="2"/>
        <v>14</v>
      </c>
      <c r="G132" s="21" t="s">
        <v>18</v>
      </c>
      <c r="H132" s="22">
        <v>39740</v>
      </c>
      <c r="I132" s="23">
        <v>1</v>
      </c>
    </row>
    <row r="133" spans="1:11" x14ac:dyDescent="0.25">
      <c r="A133" s="11" t="s">
        <v>645</v>
      </c>
      <c r="B133" s="18" t="s">
        <v>32</v>
      </c>
      <c r="C133" s="11" t="s">
        <v>800</v>
      </c>
      <c r="D133" s="11" t="s">
        <v>5</v>
      </c>
      <c r="E133" s="34">
        <v>36569</v>
      </c>
      <c r="F133" s="20">
        <f t="shared" ca="1" si="2"/>
        <v>17</v>
      </c>
      <c r="G133" s="21" t="s">
        <v>4</v>
      </c>
      <c r="H133" s="22">
        <v>75060</v>
      </c>
      <c r="I133" s="23">
        <v>5</v>
      </c>
    </row>
    <row r="134" spans="1:11" x14ac:dyDescent="0.25">
      <c r="A134" s="11" t="s">
        <v>387</v>
      </c>
      <c r="B134" s="18" t="s">
        <v>12</v>
      </c>
      <c r="C134" s="11" t="s">
        <v>800</v>
      </c>
      <c r="D134" s="11" t="s">
        <v>11</v>
      </c>
      <c r="E134" s="34">
        <v>39623</v>
      </c>
      <c r="F134" s="20">
        <f t="shared" ca="1" si="2"/>
        <v>9</v>
      </c>
      <c r="G134" s="21"/>
      <c r="H134" s="22">
        <v>60060</v>
      </c>
      <c r="I134" s="23">
        <v>2</v>
      </c>
    </row>
    <row r="135" spans="1:11" x14ac:dyDescent="0.25">
      <c r="A135" s="11" t="s">
        <v>265</v>
      </c>
      <c r="B135" s="18" t="s">
        <v>12</v>
      </c>
      <c r="C135" s="11" t="s">
        <v>800</v>
      </c>
      <c r="D135" s="11" t="s">
        <v>5</v>
      </c>
      <c r="E135" s="34">
        <v>39683</v>
      </c>
      <c r="F135" s="20">
        <f t="shared" ca="1" si="2"/>
        <v>8</v>
      </c>
      <c r="G135" s="21" t="s">
        <v>26</v>
      </c>
      <c r="H135" s="22">
        <v>47350</v>
      </c>
      <c r="I135" s="23">
        <v>5</v>
      </c>
    </row>
    <row r="136" spans="1:11" x14ac:dyDescent="0.25">
      <c r="A136" s="11" t="s">
        <v>257</v>
      </c>
      <c r="B136" s="18" t="s">
        <v>32</v>
      </c>
      <c r="C136" s="11" t="s">
        <v>800</v>
      </c>
      <c r="D136" s="11" t="s">
        <v>5</v>
      </c>
      <c r="E136" s="45">
        <v>40400</v>
      </c>
      <c r="F136" s="20">
        <f t="shared" ca="1" si="2"/>
        <v>6</v>
      </c>
      <c r="G136" s="21" t="s">
        <v>4</v>
      </c>
      <c r="H136" s="22">
        <v>79150</v>
      </c>
      <c r="I136" s="23">
        <v>2</v>
      </c>
    </row>
    <row r="137" spans="1:11" x14ac:dyDescent="0.25">
      <c r="A137" s="11" t="s">
        <v>235</v>
      </c>
      <c r="B137" s="18" t="s">
        <v>16</v>
      </c>
      <c r="C137" s="11" t="s">
        <v>800</v>
      </c>
      <c r="D137" s="11" t="s">
        <v>5</v>
      </c>
      <c r="E137" s="34">
        <v>40442</v>
      </c>
      <c r="F137" s="20">
        <f t="shared" ca="1" si="2"/>
        <v>6</v>
      </c>
      <c r="G137" s="21" t="s">
        <v>26</v>
      </c>
      <c r="H137" s="22">
        <v>66740</v>
      </c>
      <c r="I137" s="23">
        <v>2</v>
      </c>
    </row>
    <row r="138" spans="1:11" x14ac:dyDescent="0.25">
      <c r="A138" s="11" t="s">
        <v>739</v>
      </c>
      <c r="B138" s="18" t="s">
        <v>12</v>
      </c>
      <c r="C138" s="11" t="s">
        <v>799</v>
      </c>
      <c r="D138" s="11" t="s">
        <v>14</v>
      </c>
      <c r="E138" s="34">
        <v>40184</v>
      </c>
      <c r="F138" s="20">
        <f t="shared" ca="1" si="2"/>
        <v>7</v>
      </c>
      <c r="G138" s="21" t="s">
        <v>8</v>
      </c>
      <c r="H138" s="22">
        <v>21220</v>
      </c>
      <c r="I138" s="23">
        <v>3</v>
      </c>
    </row>
    <row r="139" spans="1:11" x14ac:dyDescent="0.25">
      <c r="A139" s="11" t="s">
        <v>738</v>
      </c>
      <c r="B139" s="18" t="s">
        <v>16</v>
      </c>
      <c r="C139" s="11" t="s">
        <v>799</v>
      </c>
      <c r="D139" s="11" t="s">
        <v>5</v>
      </c>
      <c r="E139" s="34">
        <v>40198</v>
      </c>
      <c r="F139" s="20">
        <f t="shared" ca="1" si="2"/>
        <v>7</v>
      </c>
      <c r="G139" s="21" t="s">
        <v>8</v>
      </c>
      <c r="H139" s="22">
        <v>49260</v>
      </c>
      <c r="I139" s="23">
        <v>3</v>
      </c>
    </row>
    <row r="140" spans="1:11" x14ac:dyDescent="0.25">
      <c r="A140" s="11" t="s">
        <v>707</v>
      </c>
      <c r="B140" s="18" t="s">
        <v>12</v>
      </c>
      <c r="C140" s="11" t="s">
        <v>799</v>
      </c>
      <c r="D140" s="11" t="s">
        <v>11</v>
      </c>
      <c r="E140" s="34">
        <v>37641</v>
      </c>
      <c r="F140" s="20">
        <f t="shared" ca="1" si="2"/>
        <v>14</v>
      </c>
      <c r="G140" s="21"/>
      <c r="H140" s="22">
        <v>31970</v>
      </c>
      <c r="I140" s="23">
        <v>5</v>
      </c>
    </row>
    <row r="141" spans="1:11" x14ac:dyDescent="0.25">
      <c r="A141" s="11" t="s">
        <v>670</v>
      </c>
      <c r="B141" s="18" t="s">
        <v>12</v>
      </c>
      <c r="C141" s="11" t="s">
        <v>799</v>
      </c>
      <c r="D141" s="11" t="s">
        <v>14</v>
      </c>
      <c r="E141" s="34">
        <v>39138</v>
      </c>
      <c r="F141" s="20">
        <f t="shared" ca="1" si="2"/>
        <v>10</v>
      </c>
      <c r="G141" s="21" t="s">
        <v>18</v>
      </c>
      <c r="H141" s="22">
        <v>15005</v>
      </c>
      <c r="I141" s="23">
        <v>4</v>
      </c>
      <c r="K141" s="25"/>
    </row>
    <row r="142" spans="1:11" x14ac:dyDescent="0.25">
      <c r="A142" s="11" t="s">
        <v>643</v>
      </c>
      <c r="B142" s="18" t="s">
        <v>16</v>
      </c>
      <c r="C142" s="11" t="s">
        <v>799</v>
      </c>
      <c r="D142" s="11" t="s">
        <v>5</v>
      </c>
      <c r="E142" s="34">
        <v>37288</v>
      </c>
      <c r="F142" s="20">
        <f t="shared" ca="1" si="2"/>
        <v>15</v>
      </c>
      <c r="G142" s="21" t="s">
        <v>26</v>
      </c>
      <c r="H142" s="22">
        <v>42480</v>
      </c>
      <c r="I142" s="23">
        <v>3</v>
      </c>
    </row>
    <row r="143" spans="1:11" x14ac:dyDescent="0.25">
      <c r="A143" s="11" t="s">
        <v>638</v>
      </c>
      <c r="B143" s="18" t="s">
        <v>12</v>
      </c>
      <c r="C143" s="11" t="s">
        <v>799</v>
      </c>
      <c r="D143" s="11" t="s">
        <v>5</v>
      </c>
      <c r="E143" s="34">
        <v>38753</v>
      </c>
      <c r="F143" s="20">
        <f t="shared" ca="1" si="2"/>
        <v>11</v>
      </c>
      <c r="G143" s="21" t="s">
        <v>26</v>
      </c>
      <c r="H143" s="22">
        <v>22410</v>
      </c>
      <c r="I143" s="23">
        <v>4</v>
      </c>
    </row>
    <row r="144" spans="1:11" x14ac:dyDescent="0.25">
      <c r="A144" s="11" t="s">
        <v>633</v>
      </c>
      <c r="B144" s="18" t="s">
        <v>16</v>
      </c>
      <c r="C144" s="11" t="s">
        <v>799</v>
      </c>
      <c r="D144" s="11" t="s">
        <v>11</v>
      </c>
      <c r="E144" s="45">
        <v>40236</v>
      </c>
      <c r="F144" s="20">
        <f t="shared" ca="1" si="2"/>
        <v>7</v>
      </c>
      <c r="G144" s="21"/>
      <c r="H144" s="22">
        <v>45830</v>
      </c>
      <c r="I144" s="23">
        <v>4</v>
      </c>
    </row>
    <row r="145" spans="1:11" x14ac:dyDescent="0.25">
      <c r="A145" s="11" t="s">
        <v>613</v>
      </c>
      <c r="B145" s="18" t="s">
        <v>32</v>
      </c>
      <c r="C145" s="11" t="s">
        <v>799</v>
      </c>
      <c r="D145" s="11" t="s">
        <v>11</v>
      </c>
      <c r="E145" s="34">
        <v>39144</v>
      </c>
      <c r="F145" s="20">
        <f t="shared" ca="1" si="2"/>
        <v>10</v>
      </c>
      <c r="G145" s="21"/>
      <c r="H145" s="22">
        <v>45040</v>
      </c>
      <c r="I145" s="23">
        <v>5</v>
      </c>
    </row>
    <row r="146" spans="1:11" x14ac:dyDescent="0.25">
      <c r="A146" s="11" t="s">
        <v>612</v>
      </c>
      <c r="B146" s="18" t="s">
        <v>16</v>
      </c>
      <c r="C146" s="11" t="s">
        <v>799</v>
      </c>
      <c r="D146" s="11" t="s">
        <v>11</v>
      </c>
      <c r="E146" s="34">
        <v>39154</v>
      </c>
      <c r="F146" s="20">
        <f t="shared" ca="1" si="2"/>
        <v>10</v>
      </c>
      <c r="G146" s="21"/>
      <c r="H146" s="22">
        <v>26360</v>
      </c>
      <c r="I146" s="23">
        <v>4</v>
      </c>
    </row>
    <row r="147" spans="1:11" x14ac:dyDescent="0.25">
      <c r="A147" s="11" t="s">
        <v>602</v>
      </c>
      <c r="B147" s="18" t="s">
        <v>12</v>
      </c>
      <c r="C147" s="11" t="s">
        <v>799</v>
      </c>
      <c r="D147" s="11" t="s">
        <v>5</v>
      </c>
      <c r="E147" s="34">
        <v>38788</v>
      </c>
      <c r="F147" s="20">
        <f t="shared" ca="1" si="2"/>
        <v>11</v>
      </c>
      <c r="G147" s="21" t="s">
        <v>4</v>
      </c>
      <c r="H147" s="22">
        <v>37750</v>
      </c>
      <c r="I147" s="23">
        <v>5</v>
      </c>
    </row>
    <row r="148" spans="1:11" x14ac:dyDescent="0.25">
      <c r="A148" s="11" t="s">
        <v>561</v>
      </c>
      <c r="B148" s="18" t="s">
        <v>16</v>
      </c>
      <c r="C148" s="11" t="s">
        <v>799</v>
      </c>
      <c r="D148" s="11" t="s">
        <v>0</v>
      </c>
      <c r="E148" s="34">
        <v>39893</v>
      </c>
      <c r="F148" s="20">
        <f t="shared" ca="1" si="2"/>
        <v>8</v>
      </c>
      <c r="G148" s="21"/>
      <c r="H148" s="22">
        <v>15744</v>
      </c>
      <c r="I148" s="23">
        <v>3</v>
      </c>
    </row>
    <row r="149" spans="1:11" x14ac:dyDescent="0.25">
      <c r="A149" s="11" t="s">
        <v>557</v>
      </c>
      <c r="B149" s="18" t="s">
        <v>2</v>
      </c>
      <c r="C149" s="11" t="s">
        <v>799</v>
      </c>
      <c r="D149" s="11" t="s">
        <v>11</v>
      </c>
      <c r="E149" s="34">
        <v>40259</v>
      </c>
      <c r="F149" s="20">
        <f t="shared" ca="1" si="2"/>
        <v>7</v>
      </c>
      <c r="G149" s="21"/>
      <c r="H149" s="22">
        <v>45710</v>
      </c>
      <c r="I149" s="23">
        <v>3</v>
      </c>
    </row>
    <row r="150" spans="1:11" x14ac:dyDescent="0.25">
      <c r="A150" s="11" t="s">
        <v>548</v>
      </c>
      <c r="B150" s="18" t="s">
        <v>32</v>
      </c>
      <c r="C150" s="11" t="s">
        <v>799</v>
      </c>
      <c r="D150" s="11" t="s">
        <v>14</v>
      </c>
      <c r="E150" s="34">
        <v>41014</v>
      </c>
      <c r="F150" s="20">
        <f t="shared" ca="1" si="2"/>
        <v>5</v>
      </c>
      <c r="G150" s="21" t="s">
        <v>26</v>
      </c>
      <c r="H150" s="22">
        <v>34110</v>
      </c>
      <c r="I150" s="23">
        <v>4</v>
      </c>
      <c r="K150" s="25"/>
    </row>
    <row r="151" spans="1:11" x14ac:dyDescent="0.25">
      <c r="A151" s="11" t="s">
        <v>539</v>
      </c>
      <c r="B151" s="18" t="s">
        <v>12</v>
      </c>
      <c r="C151" s="11" t="s">
        <v>799</v>
      </c>
      <c r="D151" s="11" t="s">
        <v>5</v>
      </c>
      <c r="E151" s="34">
        <v>39199</v>
      </c>
      <c r="F151" s="20">
        <f t="shared" ca="1" si="2"/>
        <v>10</v>
      </c>
      <c r="G151" s="21" t="s">
        <v>26</v>
      </c>
      <c r="H151" s="22">
        <v>31840</v>
      </c>
      <c r="I151" s="23">
        <v>1</v>
      </c>
    </row>
    <row r="152" spans="1:11" x14ac:dyDescent="0.25">
      <c r="A152" s="11" t="s">
        <v>520</v>
      </c>
      <c r="B152" s="18" t="s">
        <v>9</v>
      </c>
      <c r="C152" s="11" t="s">
        <v>799</v>
      </c>
      <c r="D152" s="11" t="s">
        <v>0</v>
      </c>
      <c r="E152" s="34">
        <v>36263</v>
      </c>
      <c r="F152" s="20">
        <f t="shared" ca="1" si="2"/>
        <v>18</v>
      </c>
      <c r="G152" s="21"/>
      <c r="H152" s="22">
        <v>38768</v>
      </c>
      <c r="I152" s="23">
        <v>4</v>
      </c>
    </row>
    <row r="153" spans="1:11" x14ac:dyDescent="0.25">
      <c r="A153" s="11" t="s">
        <v>511</v>
      </c>
      <c r="B153" s="18" t="s">
        <v>32</v>
      </c>
      <c r="C153" s="11" t="s">
        <v>799</v>
      </c>
      <c r="D153" s="11" t="s">
        <v>5</v>
      </c>
      <c r="E153" s="34">
        <v>36643</v>
      </c>
      <c r="F153" s="20">
        <f t="shared" ca="1" si="2"/>
        <v>17</v>
      </c>
      <c r="G153" s="21" t="s">
        <v>4</v>
      </c>
      <c r="H153" s="22">
        <v>71380</v>
      </c>
      <c r="I153" s="23">
        <v>2</v>
      </c>
    </row>
    <row r="154" spans="1:11" x14ac:dyDescent="0.25">
      <c r="A154" s="11" t="s">
        <v>478</v>
      </c>
      <c r="B154" s="18" t="s">
        <v>12</v>
      </c>
      <c r="C154" s="11" t="s">
        <v>799</v>
      </c>
      <c r="D154" s="11" t="s">
        <v>14</v>
      </c>
      <c r="E154" s="34">
        <v>40299</v>
      </c>
      <c r="F154" s="20">
        <f t="shared" ca="1" si="2"/>
        <v>7</v>
      </c>
      <c r="G154" s="21" t="s">
        <v>8</v>
      </c>
      <c r="H154" s="22">
        <v>32835</v>
      </c>
      <c r="I154" s="23">
        <v>2</v>
      </c>
    </row>
    <row r="155" spans="1:11" x14ac:dyDescent="0.25">
      <c r="A155" s="11" t="s">
        <v>462</v>
      </c>
      <c r="B155" s="18" t="s">
        <v>16</v>
      </c>
      <c r="C155" s="11" t="s">
        <v>799</v>
      </c>
      <c r="D155" s="11" t="s">
        <v>11</v>
      </c>
      <c r="E155" s="34">
        <v>35939</v>
      </c>
      <c r="F155" s="20">
        <f t="shared" ca="1" si="2"/>
        <v>19</v>
      </c>
      <c r="G155" s="21"/>
      <c r="H155" s="22">
        <v>25120</v>
      </c>
      <c r="I155" s="23">
        <v>5</v>
      </c>
    </row>
    <row r="156" spans="1:11" x14ac:dyDescent="0.25">
      <c r="A156" s="11" t="s">
        <v>445</v>
      </c>
      <c r="B156" s="18" t="s">
        <v>12</v>
      </c>
      <c r="C156" s="11" t="s">
        <v>799</v>
      </c>
      <c r="D156" s="11" t="s">
        <v>5</v>
      </c>
      <c r="E156" s="34">
        <v>38135</v>
      </c>
      <c r="F156" s="20">
        <f t="shared" ca="1" si="2"/>
        <v>13</v>
      </c>
      <c r="G156" s="21" t="s">
        <v>18</v>
      </c>
      <c r="H156" s="22">
        <v>65560</v>
      </c>
      <c r="I156" s="23">
        <v>1</v>
      </c>
    </row>
    <row r="157" spans="1:11" x14ac:dyDescent="0.25">
      <c r="A157" s="11" t="s">
        <v>433</v>
      </c>
      <c r="B157" s="18" t="s">
        <v>16</v>
      </c>
      <c r="C157" s="11" t="s">
        <v>799</v>
      </c>
      <c r="D157" s="11" t="s">
        <v>5</v>
      </c>
      <c r="E157" s="34">
        <v>40710</v>
      </c>
      <c r="F157" s="20">
        <f t="shared" ca="1" si="2"/>
        <v>6</v>
      </c>
      <c r="G157" s="21" t="s">
        <v>4</v>
      </c>
      <c r="H157" s="22">
        <v>32140</v>
      </c>
      <c r="I157" s="23">
        <v>2</v>
      </c>
    </row>
    <row r="158" spans="1:11" x14ac:dyDescent="0.25">
      <c r="A158" s="11" t="s">
        <v>417</v>
      </c>
      <c r="B158" s="18" t="s">
        <v>16</v>
      </c>
      <c r="C158" s="11" t="s">
        <v>799</v>
      </c>
      <c r="D158" s="11" t="s">
        <v>5</v>
      </c>
      <c r="E158" s="34">
        <v>38892</v>
      </c>
      <c r="F158" s="20">
        <f t="shared" ca="1" si="2"/>
        <v>11</v>
      </c>
      <c r="G158" s="21" t="s">
        <v>4</v>
      </c>
      <c r="H158" s="22">
        <v>56870</v>
      </c>
      <c r="I158" s="23">
        <v>1</v>
      </c>
    </row>
    <row r="159" spans="1:11" x14ac:dyDescent="0.25">
      <c r="A159" s="11" t="s">
        <v>377</v>
      </c>
      <c r="B159" s="18" t="s">
        <v>9</v>
      </c>
      <c r="C159" s="11" t="s">
        <v>799</v>
      </c>
      <c r="D159" s="11" t="s">
        <v>5</v>
      </c>
      <c r="E159" s="34">
        <v>39654</v>
      </c>
      <c r="F159" s="20">
        <f t="shared" ca="1" si="2"/>
        <v>8</v>
      </c>
      <c r="G159" s="21" t="s">
        <v>8</v>
      </c>
      <c r="H159" s="22">
        <v>32360</v>
      </c>
      <c r="I159" s="23">
        <v>4</v>
      </c>
    </row>
    <row r="160" spans="1:11" x14ac:dyDescent="0.25">
      <c r="A160" s="11" t="s">
        <v>375</v>
      </c>
      <c r="B160" s="18" t="s">
        <v>12</v>
      </c>
      <c r="C160" s="11" t="s">
        <v>799</v>
      </c>
      <c r="D160" s="11" t="s">
        <v>11</v>
      </c>
      <c r="E160" s="34">
        <v>40729</v>
      </c>
      <c r="F160" s="20">
        <f t="shared" ca="1" si="2"/>
        <v>6</v>
      </c>
      <c r="G160" s="21"/>
      <c r="H160" s="22">
        <v>22320</v>
      </c>
      <c r="I160" s="23">
        <v>2</v>
      </c>
    </row>
    <row r="161" spans="1:9" x14ac:dyDescent="0.25">
      <c r="A161" s="11" t="s">
        <v>364</v>
      </c>
      <c r="B161" s="18" t="s">
        <v>32</v>
      </c>
      <c r="C161" s="11" t="s">
        <v>799</v>
      </c>
      <c r="D161" s="11" t="s">
        <v>11</v>
      </c>
      <c r="E161" s="34">
        <v>39274</v>
      </c>
      <c r="F161" s="20">
        <f t="shared" ca="1" si="2"/>
        <v>10</v>
      </c>
      <c r="G161" s="21"/>
      <c r="H161" s="22">
        <v>64090</v>
      </c>
      <c r="I161" s="23">
        <v>2</v>
      </c>
    </row>
    <row r="162" spans="1:9" x14ac:dyDescent="0.25">
      <c r="A162" s="11" t="s">
        <v>351</v>
      </c>
      <c r="B162" s="18" t="s">
        <v>12</v>
      </c>
      <c r="C162" s="11" t="s">
        <v>799</v>
      </c>
      <c r="D162" s="11" t="s">
        <v>5</v>
      </c>
      <c r="E162" s="34">
        <v>40366</v>
      </c>
      <c r="F162" s="20">
        <f t="shared" ca="1" si="2"/>
        <v>7</v>
      </c>
      <c r="G162" s="21" t="s">
        <v>26</v>
      </c>
      <c r="H162" s="22">
        <v>63780</v>
      </c>
      <c r="I162" s="23">
        <v>5</v>
      </c>
    </row>
    <row r="163" spans="1:9" x14ac:dyDescent="0.25">
      <c r="A163" s="11" t="s">
        <v>344</v>
      </c>
      <c r="B163" s="18" t="s">
        <v>48</v>
      </c>
      <c r="C163" s="11" t="s">
        <v>799</v>
      </c>
      <c r="D163" s="11" t="s">
        <v>5</v>
      </c>
      <c r="E163" s="34">
        <v>35989</v>
      </c>
      <c r="F163" s="20">
        <f t="shared" ca="1" si="2"/>
        <v>19</v>
      </c>
      <c r="G163" s="21" t="s">
        <v>28</v>
      </c>
      <c r="H163" s="22">
        <v>71010</v>
      </c>
      <c r="I163" s="23">
        <v>5</v>
      </c>
    </row>
    <row r="164" spans="1:9" x14ac:dyDescent="0.25">
      <c r="A164" s="11" t="s">
        <v>292</v>
      </c>
      <c r="B164" s="18" t="s">
        <v>12</v>
      </c>
      <c r="C164" s="11" t="s">
        <v>799</v>
      </c>
      <c r="D164" s="11" t="s">
        <v>11</v>
      </c>
      <c r="E164" s="34">
        <v>39295</v>
      </c>
      <c r="F164" s="20">
        <f t="shared" ca="1" si="2"/>
        <v>9</v>
      </c>
      <c r="G164" s="21"/>
      <c r="H164" s="22">
        <v>40560</v>
      </c>
      <c r="I164" s="23">
        <v>5</v>
      </c>
    </row>
    <row r="165" spans="1:9" x14ac:dyDescent="0.25">
      <c r="A165" s="11" t="s">
        <v>260</v>
      </c>
      <c r="B165" s="18" t="s">
        <v>48</v>
      </c>
      <c r="C165" s="11" t="s">
        <v>799</v>
      </c>
      <c r="D165" s="11" t="s">
        <v>11</v>
      </c>
      <c r="E165" s="34">
        <v>40054</v>
      </c>
      <c r="F165" s="20">
        <f t="shared" ca="1" si="2"/>
        <v>7</v>
      </c>
      <c r="G165" s="21"/>
      <c r="H165" s="22">
        <v>56920</v>
      </c>
      <c r="I165" s="23">
        <v>4</v>
      </c>
    </row>
    <row r="166" spans="1:9" x14ac:dyDescent="0.25">
      <c r="A166" s="11" t="s">
        <v>258</v>
      </c>
      <c r="B166" s="18" t="s">
        <v>16</v>
      </c>
      <c r="C166" s="11" t="s">
        <v>799</v>
      </c>
      <c r="D166" s="11" t="s">
        <v>5</v>
      </c>
      <c r="E166" s="34">
        <v>40399</v>
      </c>
      <c r="F166" s="20">
        <f t="shared" ca="1" si="2"/>
        <v>6</v>
      </c>
      <c r="G166" s="21" t="s">
        <v>18</v>
      </c>
      <c r="H166" s="22">
        <v>32640</v>
      </c>
      <c r="I166" s="23">
        <v>4</v>
      </c>
    </row>
    <row r="167" spans="1:9" x14ac:dyDescent="0.25">
      <c r="A167" s="11" t="s">
        <v>252</v>
      </c>
      <c r="B167" s="18" t="s">
        <v>16</v>
      </c>
      <c r="C167" s="11" t="s">
        <v>799</v>
      </c>
      <c r="D167" s="11" t="s">
        <v>5</v>
      </c>
      <c r="E167" s="34">
        <v>39692</v>
      </c>
      <c r="F167" s="20">
        <f t="shared" ca="1" si="2"/>
        <v>8</v>
      </c>
      <c r="G167" s="21" t="s">
        <v>18</v>
      </c>
      <c r="H167" s="22">
        <v>35360</v>
      </c>
      <c r="I167" s="23">
        <v>5</v>
      </c>
    </row>
    <row r="168" spans="1:9" x14ac:dyDescent="0.25">
      <c r="A168" s="11" t="s">
        <v>243</v>
      </c>
      <c r="B168" s="18" t="s">
        <v>9</v>
      </c>
      <c r="C168" s="11" t="s">
        <v>799</v>
      </c>
      <c r="D168" s="11" t="s">
        <v>5</v>
      </c>
      <c r="E168" s="34">
        <v>41177</v>
      </c>
      <c r="F168" s="20">
        <f t="shared" ca="1" si="2"/>
        <v>4</v>
      </c>
      <c r="G168" s="21" t="s">
        <v>26</v>
      </c>
      <c r="H168" s="22">
        <v>64510</v>
      </c>
      <c r="I168" s="23">
        <v>3</v>
      </c>
    </row>
    <row r="169" spans="1:9" x14ac:dyDescent="0.25">
      <c r="A169" s="11" t="s">
        <v>242</v>
      </c>
      <c r="B169" s="18" t="s">
        <v>16</v>
      </c>
      <c r="C169" s="11" t="s">
        <v>799</v>
      </c>
      <c r="D169" s="11" t="s">
        <v>5</v>
      </c>
      <c r="E169" s="34">
        <v>39326</v>
      </c>
      <c r="F169" s="20">
        <f t="shared" ca="1" si="2"/>
        <v>9</v>
      </c>
      <c r="G169" s="21" t="s">
        <v>26</v>
      </c>
      <c r="H169" s="22">
        <v>72900</v>
      </c>
      <c r="I169" s="23">
        <v>3</v>
      </c>
    </row>
    <row r="170" spans="1:9" x14ac:dyDescent="0.25">
      <c r="A170" s="11" t="s">
        <v>219</v>
      </c>
      <c r="B170" s="18" t="s">
        <v>9</v>
      </c>
      <c r="C170" s="11" t="s">
        <v>799</v>
      </c>
      <c r="D170" s="11" t="s">
        <v>5</v>
      </c>
      <c r="E170" s="34">
        <v>36414</v>
      </c>
      <c r="F170" s="20">
        <f t="shared" ca="1" si="2"/>
        <v>17</v>
      </c>
      <c r="G170" s="21" t="s">
        <v>8</v>
      </c>
      <c r="H170" s="22">
        <v>39680</v>
      </c>
      <c r="I170" s="23">
        <v>5</v>
      </c>
    </row>
    <row r="171" spans="1:9" x14ac:dyDescent="0.25">
      <c r="A171" s="11" t="s">
        <v>159</v>
      </c>
      <c r="B171" s="18" t="s">
        <v>48</v>
      </c>
      <c r="C171" s="11" t="s">
        <v>799</v>
      </c>
      <c r="D171" s="11" t="s">
        <v>5</v>
      </c>
      <c r="E171" s="34">
        <v>36082</v>
      </c>
      <c r="F171" s="20">
        <f t="shared" ca="1" si="2"/>
        <v>18</v>
      </c>
      <c r="G171" s="21" t="s">
        <v>4</v>
      </c>
      <c r="H171" s="22">
        <v>82400</v>
      </c>
      <c r="I171" s="23">
        <v>2</v>
      </c>
    </row>
    <row r="172" spans="1:9" x14ac:dyDescent="0.25">
      <c r="A172" s="11" t="s">
        <v>130</v>
      </c>
      <c r="B172" s="18" t="s">
        <v>12</v>
      </c>
      <c r="C172" s="11" t="s">
        <v>799</v>
      </c>
      <c r="D172" s="11" t="s">
        <v>5</v>
      </c>
      <c r="E172" s="34">
        <v>40470</v>
      </c>
      <c r="F172" s="20">
        <f t="shared" ca="1" si="2"/>
        <v>6</v>
      </c>
      <c r="G172" s="21" t="s">
        <v>4</v>
      </c>
      <c r="H172" s="22">
        <v>42620</v>
      </c>
      <c r="I172" s="23">
        <v>3</v>
      </c>
    </row>
    <row r="173" spans="1:9" x14ac:dyDescent="0.25">
      <c r="A173" s="11" t="s">
        <v>118</v>
      </c>
      <c r="B173" s="18" t="s">
        <v>48</v>
      </c>
      <c r="C173" s="11" t="s">
        <v>799</v>
      </c>
      <c r="D173" s="11" t="s">
        <v>5</v>
      </c>
      <c r="E173" s="34">
        <v>41228</v>
      </c>
      <c r="F173" s="20">
        <f t="shared" ca="1" si="2"/>
        <v>4</v>
      </c>
      <c r="G173" s="21" t="s">
        <v>4</v>
      </c>
      <c r="H173" s="22">
        <v>46340</v>
      </c>
      <c r="I173" s="23">
        <v>5</v>
      </c>
    </row>
    <row r="174" spans="1:9" x14ac:dyDescent="0.25">
      <c r="A174" s="11" t="s">
        <v>78</v>
      </c>
      <c r="B174" s="18" t="s">
        <v>16</v>
      </c>
      <c r="C174" s="11" t="s">
        <v>799</v>
      </c>
      <c r="D174" s="11" t="s">
        <v>14</v>
      </c>
      <c r="E174" s="34">
        <v>39768</v>
      </c>
      <c r="F174" s="20">
        <f t="shared" ca="1" si="2"/>
        <v>8</v>
      </c>
      <c r="G174" s="21" t="s">
        <v>26</v>
      </c>
      <c r="H174" s="22">
        <v>39515</v>
      </c>
      <c r="I174" s="23">
        <v>5</v>
      </c>
    </row>
    <row r="175" spans="1:9" x14ac:dyDescent="0.25">
      <c r="A175" s="11" t="s">
        <v>63</v>
      </c>
      <c r="B175" s="18" t="s">
        <v>16</v>
      </c>
      <c r="C175" s="11" t="s">
        <v>799</v>
      </c>
      <c r="D175" s="11" t="s">
        <v>11</v>
      </c>
      <c r="E175" s="34">
        <v>41254</v>
      </c>
      <c r="F175" s="20">
        <f t="shared" ca="1" si="2"/>
        <v>4</v>
      </c>
      <c r="G175" s="21"/>
      <c r="H175" s="22">
        <v>81070</v>
      </c>
      <c r="I175" s="23">
        <v>5</v>
      </c>
    </row>
    <row r="176" spans="1:9" x14ac:dyDescent="0.25">
      <c r="A176" s="11" t="s">
        <v>616</v>
      </c>
      <c r="B176" s="18" t="s">
        <v>16</v>
      </c>
      <c r="C176" s="11" t="s">
        <v>42</v>
      </c>
      <c r="D176" s="11" t="s">
        <v>14</v>
      </c>
      <c r="E176" s="34">
        <v>39515</v>
      </c>
      <c r="F176" s="20">
        <f t="shared" ca="1" si="2"/>
        <v>9</v>
      </c>
      <c r="G176" s="21" t="s">
        <v>18</v>
      </c>
      <c r="H176" s="22">
        <v>89780</v>
      </c>
      <c r="I176" s="23">
        <v>4</v>
      </c>
    </row>
    <row r="177" spans="1:9" x14ac:dyDescent="0.25">
      <c r="A177" s="11" t="s">
        <v>556</v>
      </c>
      <c r="B177" s="18" t="s">
        <v>48</v>
      </c>
      <c r="C177" s="11" t="s">
        <v>42</v>
      </c>
      <c r="D177" s="11" t="s">
        <v>11</v>
      </c>
      <c r="E177" s="34">
        <v>40263</v>
      </c>
      <c r="F177" s="20">
        <f t="shared" ca="1" si="2"/>
        <v>7</v>
      </c>
      <c r="G177" s="21" t="s">
        <v>18</v>
      </c>
      <c r="H177" s="22">
        <v>71190</v>
      </c>
      <c r="I177" s="23">
        <v>4</v>
      </c>
    </row>
    <row r="178" spans="1:9" x14ac:dyDescent="0.25">
      <c r="A178" s="11" t="s">
        <v>489</v>
      </c>
      <c r="B178" s="18" t="s">
        <v>16</v>
      </c>
      <c r="C178" s="11" t="s">
        <v>42</v>
      </c>
      <c r="D178" s="11" t="s">
        <v>5</v>
      </c>
      <c r="E178" s="34">
        <v>40690</v>
      </c>
      <c r="F178" s="20">
        <f t="shared" ca="1" si="2"/>
        <v>6</v>
      </c>
      <c r="G178" s="21" t="s">
        <v>26</v>
      </c>
      <c r="H178" s="22">
        <v>89140</v>
      </c>
      <c r="I178" s="23">
        <v>1</v>
      </c>
    </row>
    <row r="179" spans="1:9" x14ac:dyDescent="0.25">
      <c r="A179" s="11" t="s">
        <v>452</v>
      </c>
      <c r="B179" s="18" t="s">
        <v>9</v>
      </c>
      <c r="C179" s="11" t="s">
        <v>42</v>
      </c>
      <c r="D179" s="11" t="s">
        <v>11</v>
      </c>
      <c r="E179" s="34">
        <v>36673</v>
      </c>
      <c r="F179" s="20">
        <f t="shared" ca="1" si="2"/>
        <v>17</v>
      </c>
      <c r="G179" s="21" t="s">
        <v>4</v>
      </c>
      <c r="H179" s="22">
        <v>69410</v>
      </c>
      <c r="I179" s="23">
        <v>4</v>
      </c>
    </row>
    <row r="180" spans="1:9" x14ac:dyDescent="0.25">
      <c r="A180" s="11" t="s">
        <v>399</v>
      </c>
      <c r="B180" s="18" t="s">
        <v>9</v>
      </c>
      <c r="C180" s="11" t="s">
        <v>42</v>
      </c>
      <c r="D180" s="11" t="s">
        <v>5</v>
      </c>
      <c r="E180" s="34">
        <v>37043</v>
      </c>
      <c r="F180" s="20">
        <f t="shared" ca="1" si="2"/>
        <v>16</v>
      </c>
      <c r="G180" s="21" t="s">
        <v>28</v>
      </c>
      <c r="H180" s="22">
        <v>45150</v>
      </c>
      <c r="I180" s="23">
        <v>1</v>
      </c>
    </row>
    <row r="181" spans="1:9" x14ac:dyDescent="0.25">
      <c r="A181" s="11" t="s">
        <v>209</v>
      </c>
      <c r="B181" s="18" t="s">
        <v>12</v>
      </c>
      <c r="C181" s="11" t="s">
        <v>42</v>
      </c>
      <c r="D181" s="11" t="s">
        <v>14</v>
      </c>
      <c r="E181" s="34">
        <v>37505</v>
      </c>
      <c r="F181" s="20">
        <f t="shared" ca="1" si="2"/>
        <v>14</v>
      </c>
      <c r="G181" s="21" t="s">
        <v>8</v>
      </c>
      <c r="H181" s="22">
        <v>51800</v>
      </c>
      <c r="I181" s="23">
        <v>1</v>
      </c>
    </row>
    <row r="182" spans="1:9" x14ac:dyDescent="0.25">
      <c r="A182" s="11" t="s">
        <v>89</v>
      </c>
      <c r="B182" s="18" t="s">
        <v>12</v>
      </c>
      <c r="C182" s="11" t="s">
        <v>42</v>
      </c>
      <c r="D182" s="11" t="s">
        <v>0</v>
      </c>
      <c r="E182" s="34">
        <v>37946</v>
      </c>
      <c r="F182" s="20">
        <f t="shared" ca="1" si="2"/>
        <v>13</v>
      </c>
      <c r="G182" s="21" t="s">
        <v>26</v>
      </c>
      <c r="H182" s="22">
        <v>85130</v>
      </c>
      <c r="I182" s="23">
        <v>5</v>
      </c>
    </row>
    <row r="183" spans="1:9" x14ac:dyDescent="0.25">
      <c r="A183" s="11" t="s">
        <v>43</v>
      </c>
      <c r="B183" s="18" t="s">
        <v>16</v>
      </c>
      <c r="C183" s="11" t="s">
        <v>42</v>
      </c>
      <c r="D183" s="11" t="s">
        <v>0</v>
      </c>
      <c r="E183" s="34">
        <v>36519</v>
      </c>
      <c r="F183" s="20">
        <f t="shared" ca="1" si="2"/>
        <v>17</v>
      </c>
      <c r="G183" s="21" t="s">
        <v>4</v>
      </c>
      <c r="H183" s="22">
        <v>61860</v>
      </c>
      <c r="I183" s="23">
        <v>5</v>
      </c>
    </row>
    <row r="184" spans="1:9" x14ac:dyDescent="0.25">
      <c r="A184" s="11" t="s">
        <v>756</v>
      </c>
      <c r="B184" s="18" t="s">
        <v>12</v>
      </c>
      <c r="C184" s="11" t="s">
        <v>19</v>
      </c>
      <c r="D184" s="11" t="s">
        <v>5</v>
      </c>
      <c r="E184" s="34">
        <v>40918</v>
      </c>
      <c r="F184" s="20">
        <f t="shared" ca="1" si="2"/>
        <v>5</v>
      </c>
      <c r="G184" s="21" t="s">
        <v>755</v>
      </c>
      <c r="H184" s="22">
        <v>56900</v>
      </c>
      <c r="I184" s="23">
        <v>5</v>
      </c>
    </row>
    <row r="185" spans="1:9" x14ac:dyDescent="0.25">
      <c r="A185" s="11" t="s">
        <v>751</v>
      </c>
      <c r="B185" s="18" t="s">
        <v>16</v>
      </c>
      <c r="C185" s="11" t="s">
        <v>19</v>
      </c>
      <c r="D185" s="11" t="s">
        <v>5</v>
      </c>
      <c r="E185" s="34">
        <v>40936</v>
      </c>
      <c r="F185" s="20">
        <f t="shared" ca="1" si="2"/>
        <v>5</v>
      </c>
      <c r="G185" s="21" t="s">
        <v>26</v>
      </c>
      <c r="H185" s="22">
        <v>52940</v>
      </c>
      <c r="I185" s="23">
        <v>4</v>
      </c>
    </row>
    <row r="186" spans="1:9" x14ac:dyDescent="0.25">
      <c r="A186" s="11" t="s">
        <v>747</v>
      </c>
      <c r="B186" s="18" t="s">
        <v>16</v>
      </c>
      <c r="C186" s="11" t="s">
        <v>19</v>
      </c>
      <c r="D186" s="11" t="s">
        <v>11</v>
      </c>
      <c r="E186" s="34">
        <v>39092</v>
      </c>
      <c r="F186" s="20">
        <f t="shared" ca="1" si="2"/>
        <v>10</v>
      </c>
      <c r="G186" s="21"/>
      <c r="H186" s="22">
        <v>73990</v>
      </c>
      <c r="I186" s="23">
        <v>3</v>
      </c>
    </row>
    <row r="187" spans="1:9" x14ac:dyDescent="0.25">
      <c r="A187" s="11" t="s">
        <v>745</v>
      </c>
      <c r="B187" s="18" t="s">
        <v>16</v>
      </c>
      <c r="C187" s="11" t="s">
        <v>19</v>
      </c>
      <c r="D187" s="11" t="s">
        <v>5</v>
      </c>
      <c r="E187" s="34">
        <v>39106</v>
      </c>
      <c r="F187" s="20">
        <f t="shared" ca="1" si="2"/>
        <v>10</v>
      </c>
      <c r="G187" s="21" t="s">
        <v>4</v>
      </c>
      <c r="H187" s="22">
        <v>45500</v>
      </c>
      <c r="I187" s="23">
        <v>3</v>
      </c>
    </row>
    <row r="188" spans="1:9" x14ac:dyDescent="0.25">
      <c r="A188" s="11" t="s">
        <v>733</v>
      </c>
      <c r="B188" s="18" t="s">
        <v>16</v>
      </c>
      <c r="C188" s="11" t="s">
        <v>19</v>
      </c>
      <c r="D188" s="11" t="s">
        <v>11</v>
      </c>
      <c r="E188" s="34">
        <v>38738</v>
      </c>
      <c r="F188" s="20">
        <f t="shared" ca="1" si="2"/>
        <v>11</v>
      </c>
      <c r="G188" s="21"/>
      <c r="H188" s="22">
        <v>42150</v>
      </c>
      <c r="I188" s="23">
        <v>5</v>
      </c>
    </row>
    <row r="189" spans="1:9" x14ac:dyDescent="0.25">
      <c r="A189" s="11" t="s">
        <v>729</v>
      </c>
      <c r="B189" s="18" t="s">
        <v>48</v>
      </c>
      <c r="C189" s="11" t="s">
        <v>19</v>
      </c>
      <c r="D189" s="11" t="s">
        <v>5</v>
      </c>
      <c r="E189" s="34">
        <v>35801</v>
      </c>
      <c r="F189" s="20">
        <f t="shared" ca="1" si="2"/>
        <v>19</v>
      </c>
      <c r="G189" s="21" t="s">
        <v>26</v>
      </c>
      <c r="H189" s="22">
        <v>78570</v>
      </c>
      <c r="I189" s="23">
        <v>1</v>
      </c>
    </row>
    <row r="190" spans="1:9" x14ac:dyDescent="0.25">
      <c r="A190" s="11" t="s">
        <v>727</v>
      </c>
      <c r="B190" s="18" t="s">
        <v>48</v>
      </c>
      <c r="C190" s="11" t="s">
        <v>19</v>
      </c>
      <c r="D190" s="11" t="s">
        <v>14</v>
      </c>
      <c r="E190" s="34">
        <v>35807</v>
      </c>
      <c r="F190" s="20">
        <f t="shared" ca="1" si="2"/>
        <v>19</v>
      </c>
      <c r="G190" s="21" t="s">
        <v>26</v>
      </c>
      <c r="H190" s="22">
        <v>48835</v>
      </c>
      <c r="I190" s="23">
        <v>5</v>
      </c>
    </row>
    <row r="191" spans="1:9" x14ac:dyDescent="0.25">
      <c r="A191" s="11" t="s">
        <v>720</v>
      </c>
      <c r="B191" s="18" t="s">
        <v>16</v>
      </c>
      <c r="C191" s="11" t="s">
        <v>19</v>
      </c>
      <c r="D191" s="11" t="s">
        <v>14</v>
      </c>
      <c r="E191" s="34">
        <v>36177</v>
      </c>
      <c r="F191" s="20">
        <f t="shared" ca="1" si="2"/>
        <v>18</v>
      </c>
      <c r="G191" s="21" t="s">
        <v>18</v>
      </c>
      <c r="H191" s="22">
        <v>21670</v>
      </c>
      <c r="I191" s="23">
        <v>2</v>
      </c>
    </row>
    <row r="192" spans="1:9" x14ac:dyDescent="0.25">
      <c r="A192" s="11" t="s">
        <v>716</v>
      </c>
      <c r="B192" s="18" t="s">
        <v>16</v>
      </c>
      <c r="C192" s="11" t="s">
        <v>19</v>
      </c>
      <c r="D192" s="11" t="s">
        <v>5</v>
      </c>
      <c r="E192" s="34">
        <v>36535</v>
      </c>
      <c r="F192" s="20">
        <f t="shared" ca="1" si="2"/>
        <v>17</v>
      </c>
      <c r="G192" s="21" t="s">
        <v>26</v>
      </c>
      <c r="H192" s="22">
        <v>76192</v>
      </c>
      <c r="I192" s="23">
        <v>4</v>
      </c>
    </row>
    <row r="193" spans="1:9" x14ac:dyDescent="0.25">
      <c r="A193" s="11" t="s">
        <v>708</v>
      </c>
      <c r="B193" s="18" t="s">
        <v>12</v>
      </c>
      <c r="C193" s="11" t="s">
        <v>19</v>
      </c>
      <c r="D193" s="11" t="s">
        <v>11</v>
      </c>
      <c r="E193" s="34">
        <v>37634</v>
      </c>
      <c r="F193" s="20">
        <f t="shared" ca="1" si="2"/>
        <v>14</v>
      </c>
      <c r="G193" s="21"/>
      <c r="H193" s="22">
        <v>61370</v>
      </c>
      <c r="I193" s="23">
        <v>3</v>
      </c>
    </row>
    <row r="194" spans="1:9" x14ac:dyDescent="0.25">
      <c r="A194" s="11" t="s">
        <v>704</v>
      </c>
      <c r="B194" s="18" t="s">
        <v>9</v>
      </c>
      <c r="C194" s="11" t="s">
        <v>19</v>
      </c>
      <c r="D194" s="11" t="s">
        <v>5</v>
      </c>
      <c r="E194" s="34">
        <v>39472</v>
      </c>
      <c r="F194" s="20">
        <f t="shared" ref="F194:F257" ca="1" si="3">DATEDIF(E194,TODAY(),"Y")</f>
        <v>9</v>
      </c>
      <c r="G194" s="21" t="s">
        <v>26</v>
      </c>
      <c r="H194" s="22">
        <v>41060</v>
      </c>
      <c r="I194" s="23">
        <v>3</v>
      </c>
    </row>
    <row r="195" spans="1:9" x14ac:dyDescent="0.25">
      <c r="A195" s="11" t="s">
        <v>703</v>
      </c>
      <c r="B195" s="18" t="s">
        <v>12</v>
      </c>
      <c r="C195" s="11" t="s">
        <v>19</v>
      </c>
      <c r="D195" s="11" t="s">
        <v>5</v>
      </c>
      <c r="E195" s="34">
        <v>39472</v>
      </c>
      <c r="F195" s="20">
        <f t="shared" ca="1" si="3"/>
        <v>9</v>
      </c>
      <c r="G195" s="21" t="s">
        <v>26</v>
      </c>
      <c r="H195" s="22">
        <v>87760</v>
      </c>
      <c r="I195" s="23">
        <v>1</v>
      </c>
    </row>
    <row r="196" spans="1:9" x14ac:dyDescent="0.25">
      <c r="A196" s="11" t="s">
        <v>701</v>
      </c>
      <c r="B196" s="18" t="s">
        <v>32</v>
      </c>
      <c r="C196" s="11" t="s">
        <v>19</v>
      </c>
      <c r="D196" s="11" t="s">
        <v>5</v>
      </c>
      <c r="E196" s="34">
        <v>38733</v>
      </c>
      <c r="F196" s="20">
        <f t="shared" ca="1" si="3"/>
        <v>11</v>
      </c>
      <c r="G196" s="21" t="s">
        <v>8</v>
      </c>
      <c r="H196" s="22">
        <v>68710</v>
      </c>
      <c r="I196" s="23">
        <v>4</v>
      </c>
    </row>
    <row r="197" spans="1:9" x14ac:dyDescent="0.25">
      <c r="A197" s="11" t="s">
        <v>700</v>
      </c>
      <c r="B197" s="18" t="s">
        <v>32</v>
      </c>
      <c r="C197" s="11" t="s">
        <v>19</v>
      </c>
      <c r="D197" s="11" t="s">
        <v>0</v>
      </c>
      <c r="E197" s="34">
        <v>39087</v>
      </c>
      <c r="F197" s="20">
        <f t="shared" ca="1" si="3"/>
        <v>10</v>
      </c>
      <c r="G197" s="21"/>
      <c r="H197" s="22">
        <v>14416</v>
      </c>
      <c r="I197" s="23">
        <v>4</v>
      </c>
    </row>
    <row r="198" spans="1:9" x14ac:dyDescent="0.25">
      <c r="A198" s="11" t="s">
        <v>698</v>
      </c>
      <c r="B198" s="18" t="s">
        <v>2</v>
      </c>
      <c r="C198" s="11" t="s">
        <v>19</v>
      </c>
      <c r="D198" s="11" t="s">
        <v>5</v>
      </c>
      <c r="E198" s="34">
        <v>39455</v>
      </c>
      <c r="F198" s="20">
        <f t="shared" ca="1" si="3"/>
        <v>9</v>
      </c>
      <c r="G198" s="21" t="s">
        <v>4</v>
      </c>
      <c r="H198" s="22">
        <v>59420</v>
      </c>
      <c r="I198" s="23">
        <v>4</v>
      </c>
    </row>
    <row r="199" spans="1:9" x14ac:dyDescent="0.25">
      <c r="A199" s="11" t="s">
        <v>696</v>
      </c>
      <c r="B199" s="18" t="s">
        <v>32</v>
      </c>
      <c r="C199" s="11" t="s">
        <v>19</v>
      </c>
      <c r="D199" s="11" t="s">
        <v>11</v>
      </c>
      <c r="E199" s="34">
        <v>39822</v>
      </c>
      <c r="F199" s="20">
        <f t="shared" ca="1" si="3"/>
        <v>8</v>
      </c>
      <c r="G199" s="21"/>
      <c r="H199" s="22">
        <v>60040</v>
      </c>
      <c r="I199" s="23">
        <v>5</v>
      </c>
    </row>
    <row r="200" spans="1:9" x14ac:dyDescent="0.25">
      <c r="A200" s="11" t="s">
        <v>695</v>
      </c>
      <c r="B200" s="18" t="s">
        <v>32</v>
      </c>
      <c r="C200" s="11" t="s">
        <v>19</v>
      </c>
      <c r="D200" s="11" t="s">
        <v>11</v>
      </c>
      <c r="E200" s="34">
        <v>39830</v>
      </c>
      <c r="F200" s="20">
        <f t="shared" ca="1" si="3"/>
        <v>8</v>
      </c>
      <c r="G200" s="21"/>
      <c r="H200" s="22">
        <v>78520</v>
      </c>
      <c r="I200" s="23">
        <v>4</v>
      </c>
    </row>
    <row r="201" spans="1:9" x14ac:dyDescent="0.25">
      <c r="A201" s="11" t="s">
        <v>694</v>
      </c>
      <c r="B201" s="18" t="s">
        <v>12</v>
      </c>
      <c r="C201" s="11" t="s">
        <v>19</v>
      </c>
      <c r="D201" s="11" t="s">
        <v>5</v>
      </c>
      <c r="E201" s="34">
        <v>40203</v>
      </c>
      <c r="F201" s="20">
        <f t="shared" ca="1" si="3"/>
        <v>7</v>
      </c>
      <c r="G201" s="21" t="s">
        <v>26</v>
      </c>
      <c r="H201" s="22">
        <v>35600</v>
      </c>
      <c r="I201" s="23">
        <v>5</v>
      </c>
    </row>
    <row r="202" spans="1:9" x14ac:dyDescent="0.25">
      <c r="A202" s="11" t="s">
        <v>689</v>
      </c>
      <c r="B202" s="18" t="s">
        <v>16</v>
      </c>
      <c r="C202" s="11" t="s">
        <v>19</v>
      </c>
      <c r="D202" s="11" t="s">
        <v>0</v>
      </c>
      <c r="E202" s="34">
        <v>40574</v>
      </c>
      <c r="F202" s="20">
        <f t="shared" ca="1" si="3"/>
        <v>6</v>
      </c>
      <c r="G202" s="21"/>
      <c r="H202" s="22">
        <v>28424</v>
      </c>
      <c r="I202" s="23">
        <v>4</v>
      </c>
    </row>
    <row r="203" spans="1:9" x14ac:dyDescent="0.25">
      <c r="A203" s="11" t="s">
        <v>680</v>
      </c>
      <c r="B203" s="18" t="s">
        <v>16</v>
      </c>
      <c r="C203" s="11" t="s">
        <v>19</v>
      </c>
      <c r="D203" s="11" t="s">
        <v>5</v>
      </c>
      <c r="E203" s="34">
        <v>40953</v>
      </c>
      <c r="F203" s="20">
        <f t="shared" ca="1" si="3"/>
        <v>5</v>
      </c>
      <c r="G203" s="21" t="s">
        <v>8</v>
      </c>
      <c r="H203" s="22">
        <v>60380</v>
      </c>
      <c r="I203" s="23">
        <v>4</v>
      </c>
    </row>
    <row r="204" spans="1:9" x14ac:dyDescent="0.25">
      <c r="A204" s="11" t="s">
        <v>663</v>
      </c>
      <c r="B204" s="18" t="s">
        <v>32</v>
      </c>
      <c r="C204" s="11" t="s">
        <v>19</v>
      </c>
      <c r="D204" s="11" t="s">
        <v>0</v>
      </c>
      <c r="E204" s="34">
        <v>35829</v>
      </c>
      <c r="F204" s="20">
        <f t="shared" ca="1" si="3"/>
        <v>19</v>
      </c>
      <c r="G204" s="21"/>
      <c r="H204" s="22">
        <v>29176</v>
      </c>
      <c r="I204" s="23">
        <v>3</v>
      </c>
    </row>
    <row r="205" spans="1:9" x14ac:dyDescent="0.25">
      <c r="A205" s="11" t="s">
        <v>662</v>
      </c>
      <c r="B205" s="18" t="s">
        <v>2</v>
      </c>
      <c r="C205" s="11" t="s">
        <v>19</v>
      </c>
      <c r="D205" s="11" t="s">
        <v>5</v>
      </c>
      <c r="E205" s="34">
        <v>35830</v>
      </c>
      <c r="F205" s="20">
        <f t="shared" ca="1" si="3"/>
        <v>19</v>
      </c>
      <c r="G205" s="21" t="s">
        <v>18</v>
      </c>
      <c r="H205" s="22">
        <v>35460</v>
      </c>
      <c r="I205" s="23">
        <v>5</v>
      </c>
    </row>
    <row r="206" spans="1:9" x14ac:dyDescent="0.25">
      <c r="A206" s="11" t="s">
        <v>654</v>
      </c>
      <c r="B206" s="18" t="s">
        <v>48</v>
      </c>
      <c r="C206" s="11" t="s">
        <v>19</v>
      </c>
      <c r="D206" s="11" t="s">
        <v>5</v>
      </c>
      <c r="E206" s="34">
        <v>36198</v>
      </c>
      <c r="F206" s="20">
        <f t="shared" ca="1" si="3"/>
        <v>18</v>
      </c>
      <c r="G206" s="21" t="s">
        <v>8</v>
      </c>
      <c r="H206" s="22">
        <v>81400</v>
      </c>
      <c r="I206" s="23">
        <v>2</v>
      </c>
    </row>
    <row r="207" spans="1:9" x14ac:dyDescent="0.25">
      <c r="A207" s="11" t="s">
        <v>640</v>
      </c>
      <c r="B207" s="18" t="s">
        <v>12</v>
      </c>
      <c r="C207" s="11" t="s">
        <v>19</v>
      </c>
      <c r="D207" s="11" t="s">
        <v>11</v>
      </c>
      <c r="E207" s="34">
        <v>38044</v>
      </c>
      <c r="F207" s="20">
        <f t="shared" ca="1" si="3"/>
        <v>13</v>
      </c>
      <c r="G207" s="21"/>
      <c r="H207" s="22">
        <v>57410</v>
      </c>
      <c r="I207" s="23">
        <v>2</v>
      </c>
    </row>
    <row r="208" spans="1:9" x14ac:dyDescent="0.25">
      <c r="A208" s="11" t="s">
        <v>631</v>
      </c>
      <c r="B208" s="18" t="s">
        <v>32</v>
      </c>
      <c r="C208" s="11" t="s">
        <v>19</v>
      </c>
      <c r="D208" s="11" t="s">
        <v>5</v>
      </c>
      <c r="E208" s="34">
        <v>40578</v>
      </c>
      <c r="F208" s="20">
        <f t="shared" ca="1" si="3"/>
        <v>6</v>
      </c>
      <c r="G208" s="21" t="s">
        <v>26</v>
      </c>
      <c r="H208" s="22">
        <v>43820</v>
      </c>
      <c r="I208" s="23">
        <v>2</v>
      </c>
    </row>
    <row r="209" spans="1:9" x14ac:dyDescent="0.25">
      <c r="A209" s="11" t="s">
        <v>621</v>
      </c>
      <c r="B209" s="18" t="s">
        <v>48</v>
      </c>
      <c r="C209" s="11" t="s">
        <v>19</v>
      </c>
      <c r="D209" s="11" t="s">
        <v>11</v>
      </c>
      <c r="E209" s="34">
        <v>39144</v>
      </c>
      <c r="F209" s="20">
        <f t="shared" ca="1" si="3"/>
        <v>10</v>
      </c>
      <c r="G209" s="21"/>
      <c r="H209" s="22">
        <v>64430</v>
      </c>
      <c r="I209" s="23">
        <v>4</v>
      </c>
    </row>
    <row r="210" spans="1:9" x14ac:dyDescent="0.25">
      <c r="A210" s="11" t="s">
        <v>618</v>
      </c>
      <c r="B210" s="18" t="s">
        <v>32</v>
      </c>
      <c r="C210" s="11" t="s">
        <v>19</v>
      </c>
      <c r="D210" s="11" t="s">
        <v>11</v>
      </c>
      <c r="E210" s="34">
        <v>39166</v>
      </c>
      <c r="F210" s="20">
        <f t="shared" ca="1" si="3"/>
        <v>10</v>
      </c>
      <c r="G210" s="21"/>
      <c r="H210" s="22">
        <v>79220</v>
      </c>
      <c r="I210" s="23">
        <v>4</v>
      </c>
    </row>
    <row r="211" spans="1:9" x14ac:dyDescent="0.25">
      <c r="A211" s="11" t="s">
        <v>615</v>
      </c>
      <c r="B211" s="18" t="s">
        <v>16</v>
      </c>
      <c r="C211" s="11" t="s">
        <v>19</v>
      </c>
      <c r="D211" s="11" t="s">
        <v>5</v>
      </c>
      <c r="E211" s="34">
        <v>39518</v>
      </c>
      <c r="F211" s="20">
        <f t="shared" ca="1" si="3"/>
        <v>9</v>
      </c>
      <c r="G211" s="21" t="s">
        <v>4</v>
      </c>
      <c r="H211" s="22">
        <v>24710</v>
      </c>
      <c r="I211" s="23">
        <v>2</v>
      </c>
    </row>
    <row r="212" spans="1:9" x14ac:dyDescent="0.25">
      <c r="A212" s="11" t="s">
        <v>611</v>
      </c>
      <c r="B212" s="18" t="s">
        <v>48</v>
      </c>
      <c r="C212" s="11" t="s">
        <v>19</v>
      </c>
      <c r="D212" s="11" t="s">
        <v>5</v>
      </c>
      <c r="E212" s="34">
        <v>39168</v>
      </c>
      <c r="F212" s="20">
        <f t="shared" ca="1" si="3"/>
        <v>10</v>
      </c>
      <c r="G212" s="21" t="s">
        <v>26</v>
      </c>
      <c r="H212" s="22">
        <v>24300</v>
      </c>
      <c r="I212" s="23">
        <v>3</v>
      </c>
    </row>
    <row r="213" spans="1:9" x14ac:dyDescent="0.25">
      <c r="A213" s="11" t="s">
        <v>604</v>
      </c>
      <c r="B213" s="18" t="s">
        <v>32</v>
      </c>
      <c r="C213" s="11" t="s">
        <v>19</v>
      </c>
      <c r="D213" s="11" t="s">
        <v>0</v>
      </c>
      <c r="E213" s="34">
        <v>38777</v>
      </c>
      <c r="F213" s="20">
        <f t="shared" ca="1" si="3"/>
        <v>11</v>
      </c>
      <c r="G213" s="21"/>
      <c r="H213" s="22">
        <v>22472</v>
      </c>
      <c r="I213" s="23">
        <v>1</v>
      </c>
    </row>
    <row r="214" spans="1:9" x14ac:dyDescent="0.25">
      <c r="A214" s="11" t="s">
        <v>600</v>
      </c>
      <c r="B214" s="18" t="s">
        <v>32</v>
      </c>
      <c r="C214" s="11" t="s">
        <v>19</v>
      </c>
      <c r="D214" s="11" t="s">
        <v>5</v>
      </c>
      <c r="E214" s="34">
        <v>38798</v>
      </c>
      <c r="F214" s="20">
        <f t="shared" ca="1" si="3"/>
        <v>11</v>
      </c>
      <c r="G214" s="21" t="s">
        <v>4</v>
      </c>
      <c r="H214" s="22">
        <v>73144</v>
      </c>
      <c r="I214" s="23">
        <v>5</v>
      </c>
    </row>
    <row r="215" spans="1:9" x14ac:dyDescent="0.25">
      <c r="A215" s="11" t="s">
        <v>595</v>
      </c>
      <c r="B215" s="18" t="s">
        <v>16</v>
      </c>
      <c r="C215" s="11" t="s">
        <v>19</v>
      </c>
      <c r="D215" s="11" t="s">
        <v>5</v>
      </c>
      <c r="E215" s="34">
        <v>38807</v>
      </c>
      <c r="F215" s="20">
        <f t="shared" ca="1" si="3"/>
        <v>11</v>
      </c>
      <c r="G215" s="21" t="s">
        <v>26</v>
      </c>
      <c r="H215" s="22">
        <v>79730</v>
      </c>
      <c r="I215" s="23">
        <v>2</v>
      </c>
    </row>
    <row r="216" spans="1:9" x14ac:dyDescent="0.25">
      <c r="A216" s="11" t="s">
        <v>587</v>
      </c>
      <c r="B216" s="18" t="s">
        <v>9</v>
      </c>
      <c r="C216" s="11" t="s">
        <v>19</v>
      </c>
      <c r="D216" s="11" t="s">
        <v>11</v>
      </c>
      <c r="E216" s="34">
        <v>36600</v>
      </c>
      <c r="F216" s="20">
        <f t="shared" ca="1" si="3"/>
        <v>17</v>
      </c>
      <c r="G216" s="21"/>
      <c r="H216" s="22">
        <v>41840</v>
      </c>
      <c r="I216" s="23">
        <v>2</v>
      </c>
    </row>
    <row r="217" spans="1:9" x14ac:dyDescent="0.25">
      <c r="A217" s="11" t="s">
        <v>585</v>
      </c>
      <c r="B217" s="18" t="s">
        <v>12</v>
      </c>
      <c r="C217" s="11" t="s">
        <v>19</v>
      </c>
      <c r="D217" s="11" t="s">
        <v>14</v>
      </c>
      <c r="E217" s="34">
        <v>36604</v>
      </c>
      <c r="F217" s="20">
        <f t="shared" ca="1" si="3"/>
        <v>17</v>
      </c>
      <c r="G217" s="21" t="s">
        <v>4</v>
      </c>
      <c r="H217" s="22">
        <v>46710</v>
      </c>
      <c r="I217" s="23">
        <v>3</v>
      </c>
    </row>
    <row r="218" spans="1:9" x14ac:dyDescent="0.25">
      <c r="A218" s="11" t="s">
        <v>582</v>
      </c>
      <c r="B218" s="18" t="s">
        <v>12</v>
      </c>
      <c r="C218" s="11" t="s">
        <v>19</v>
      </c>
      <c r="D218" s="11" t="s">
        <v>11</v>
      </c>
      <c r="E218" s="34">
        <v>36977</v>
      </c>
      <c r="F218" s="20">
        <f t="shared" ca="1" si="3"/>
        <v>16</v>
      </c>
      <c r="G218" s="21"/>
      <c r="H218" s="22">
        <v>68510</v>
      </c>
      <c r="I218" s="23">
        <v>5</v>
      </c>
    </row>
    <row r="219" spans="1:9" x14ac:dyDescent="0.25">
      <c r="A219" s="11" t="s">
        <v>581</v>
      </c>
      <c r="B219" s="18" t="s">
        <v>48</v>
      </c>
      <c r="C219" s="11" t="s">
        <v>19</v>
      </c>
      <c r="D219" s="11" t="s">
        <v>11</v>
      </c>
      <c r="E219" s="34">
        <v>37326</v>
      </c>
      <c r="F219" s="20">
        <f t="shared" ca="1" si="3"/>
        <v>15</v>
      </c>
      <c r="G219" s="21"/>
      <c r="H219" s="22">
        <v>52770</v>
      </c>
      <c r="I219" s="23">
        <v>2</v>
      </c>
    </row>
    <row r="220" spans="1:9" x14ac:dyDescent="0.25">
      <c r="A220" s="11" t="s">
        <v>580</v>
      </c>
      <c r="B220" s="18" t="s">
        <v>16</v>
      </c>
      <c r="C220" s="11" t="s">
        <v>19</v>
      </c>
      <c r="D220" s="11" t="s">
        <v>5</v>
      </c>
      <c r="E220" s="34">
        <v>37331</v>
      </c>
      <c r="F220" s="20">
        <f t="shared" ca="1" si="3"/>
        <v>15</v>
      </c>
      <c r="G220" s="21" t="s">
        <v>4</v>
      </c>
      <c r="H220" s="22">
        <v>62750</v>
      </c>
      <c r="I220" s="23">
        <v>3</v>
      </c>
    </row>
    <row r="221" spans="1:9" x14ac:dyDescent="0.25">
      <c r="A221" s="11" t="s">
        <v>575</v>
      </c>
      <c r="B221" s="18" t="s">
        <v>12</v>
      </c>
      <c r="C221" s="11" t="s">
        <v>19</v>
      </c>
      <c r="D221" s="11" t="s">
        <v>11</v>
      </c>
      <c r="E221" s="34">
        <v>38073</v>
      </c>
      <c r="F221" s="20">
        <f t="shared" ca="1" si="3"/>
        <v>13</v>
      </c>
      <c r="G221" s="21"/>
      <c r="H221" s="22">
        <v>39300</v>
      </c>
      <c r="I221" s="23">
        <v>2</v>
      </c>
    </row>
    <row r="222" spans="1:9" x14ac:dyDescent="0.25">
      <c r="A222" s="11" t="s">
        <v>562</v>
      </c>
      <c r="B222" s="18" t="s">
        <v>32</v>
      </c>
      <c r="C222" s="11" t="s">
        <v>19</v>
      </c>
      <c r="D222" s="11" t="s">
        <v>11</v>
      </c>
      <c r="E222" s="34">
        <v>39538</v>
      </c>
      <c r="F222" s="20">
        <f t="shared" ca="1" si="3"/>
        <v>9</v>
      </c>
      <c r="G222" s="21"/>
      <c r="H222" s="22">
        <v>62780</v>
      </c>
      <c r="I222" s="23">
        <v>4</v>
      </c>
    </row>
    <row r="223" spans="1:9" x14ac:dyDescent="0.25">
      <c r="A223" s="11" t="s">
        <v>555</v>
      </c>
      <c r="B223" s="18" t="s">
        <v>12</v>
      </c>
      <c r="C223" s="11" t="s">
        <v>19</v>
      </c>
      <c r="D223" s="11" t="s">
        <v>5</v>
      </c>
      <c r="E223" s="45">
        <v>40603</v>
      </c>
      <c r="F223" s="20">
        <f t="shared" ca="1" si="3"/>
        <v>6</v>
      </c>
      <c r="G223" s="21" t="s">
        <v>18</v>
      </c>
      <c r="H223" s="22">
        <v>44260</v>
      </c>
      <c r="I223" s="23">
        <v>1</v>
      </c>
    </row>
    <row r="224" spans="1:9" x14ac:dyDescent="0.25">
      <c r="A224" s="11" t="s">
        <v>545</v>
      </c>
      <c r="B224" s="18" t="s">
        <v>32</v>
      </c>
      <c r="C224" s="11" t="s">
        <v>19</v>
      </c>
      <c r="D224" s="11" t="s">
        <v>5</v>
      </c>
      <c r="E224" s="34">
        <v>41025</v>
      </c>
      <c r="F224" s="20">
        <f t="shared" ca="1" si="3"/>
        <v>5</v>
      </c>
      <c r="G224" s="21" t="s">
        <v>4</v>
      </c>
      <c r="H224" s="22">
        <v>58910</v>
      </c>
      <c r="I224" s="23">
        <v>1</v>
      </c>
    </row>
    <row r="225" spans="1:9" x14ac:dyDescent="0.25">
      <c r="A225" s="11" t="s">
        <v>544</v>
      </c>
      <c r="B225" s="18" t="s">
        <v>16</v>
      </c>
      <c r="C225" s="11" t="s">
        <v>19</v>
      </c>
      <c r="D225" s="11" t="s">
        <v>5</v>
      </c>
      <c r="E225" s="34">
        <v>41026</v>
      </c>
      <c r="F225" s="20">
        <f t="shared" ca="1" si="3"/>
        <v>5</v>
      </c>
      <c r="G225" s="21" t="s">
        <v>4</v>
      </c>
      <c r="H225" s="22">
        <v>26190</v>
      </c>
      <c r="I225" s="23">
        <v>5</v>
      </c>
    </row>
    <row r="226" spans="1:9" x14ac:dyDescent="0.25">
      <c r="A226" s="11" t="s">
        <v>541</v>
      </c>
      <c r="B226" s="18" t="s">
        <v>9</v>
      </c>
      <c r="C226" s="11" t="s">
        <v>19</v>
      </c>
      <c r="D226" s="11" t="s">
        <v>5</v>
      </c>
      <c r="E226" s="34">
        <v>39181</v>
      </c>
      <c r="F226" s="20">
        <f t="shared" ca="1" si="3"/>
        <v>10</v>
      </c>
      <c r="G226" s="21" t="s">
        <v>4</v>
      </c>
      <c r="H226" s="22">
        <v>23330</v>
      </c>
      <c r="I226" s="23">
        <v>4</v>
      </c>
    </row>
    <row r="227" spans="1:9" x14ac:dyDescent="0.25">
      <c r="A227" s="11" t="s">
        <v>538</v>
      </c>
      <c r="B227" s="18" t="s">
        <v>16</v>
      </c>
      <c r="C227" s="11" t="s">
        <v>19</v>
      </c>
      <c r="D227" s="11" t="s">
        <v>11</v>
      </c>
      <c r="E227" s="34">
        <v>39539</v>
      </c>
      <c r="F227" s="20">
        <f t="shared" ca="1" si="3"/>
        <v>9</v>
      </c>
      <c r="G227" s="21"/>
      <c r="H227" s="22">
        <v>63310</v>
      </c>
      <c r="I227" s="23">
        <v>3</v>
      </c>
    </row>
    <row r="228" spans="1:9" x14ac:dyDescent="0.25">
      <c r="A228" s="11" t="s">
        <v>533</v>
      </c>
      <c r="B228" s="18" t="s">
        <v>16</v>
      </c>
      <c r="C228" s="11" t="s">
        <v>19</v>
      </c>
      <c r="D228" s="11" t="s">
        <v>5</v>
      </c>
      <c r="E228" s="34">
        <v>40269</v>
      </c>
      <c r="F228" s="20">
        <f t="shared" ca="1" si="3"/>
        <v>7</v>
      </c>
      <c r="G228" s="21" t="s">
        <v>4</v>
      </c>
      <c r="H228" s="22">
        <v>86260</v>
      </c>
      <c r="I228" s="23">
        <v>3</v>
      </c>
    </row>
    <row r="229" spans="1:9" x14ac:dyDescent="0.25">
      <c r="A229" s="11" t="s">
        <v>530</v>
      </c>
      <c r="B229" s="18" t="s">
        <v>12</v>
      </c>
      <c r="C229" s="11" t="s">
        <v>19</v>
      </c>
      <c r="D229" s="11" t="s">
        <v>11</v>
      </c>
      <c r="E229" s="34">
        <v>40298</v>
      </c>
      <c r="F229" s="20">
        <f t="shared" ca="1" si="3"/>
        <v>7</v>
      </c>
      <c r="G229" s="21"/>
      <c r="H229" s="22">
        <v>24410</v>
      </c>
      <c r="I229" s="23">
        <v>3</v>
      </c>
    </row>
    <row r="230" spans="1:9" x14ac:dyDescent="0.25">
      <c r="A230" s="11" t="s">
        <v>529</v>
      </c>
      <c r="B230" s="18" t="s">
        <v>12</v>
      </c>
      <c r="C230" s="11" t="s">
        <v>19</v>
      </c>
      <c r="D230" s="11" t="s">
        <v>5</v>
      </c>
      <c r="E230" s="34">
        <v>38813</v>
      </c>
      <c r="F230" s="20">
        <f t="shared" ca="1" si="3"/>
        <v>11</v>
      </c>
      <c r="G230" s="21" t="s">
        <v>4</v>
      </c>
      <c r="H230" s="22">
        <v>32390</v>
      </c>
      <c r="I230" s="23">
        <v>2</v>
      </c>
    </row>
    <row r="231" spans="1:9" x14ac:dyDescent="0.25">
      <c r="A231" s="11" t="s">
        <v>527</v>
      </c>
      <c r="B231" s="18" t="s">
        <v>9</v>
      </c>
      <c r="C231" s="11" t="s">
        <v>19</v>
      </c>
      <c r="D231" s="11" t="s">
        <v>5</v>
      </c>
      <c r="E231" s="34">
        <v>38816</v>
      </c>
      <c r="F231" s="20">
        <f t="shared" ca="1" si="3"/>
        <v>11</v>
      </c>
      <c r="G231" s="21" t="s">
        <v>18</v>
      </c>
      <c r="H231" s="22">
        <v>44920</v>
      </c>
      <c r="I231" s="23">
        <v>1</v>
      </c>
    </row>
    <row r="232" spans="1:9" x14ac:dyDescent="0.25">
      <c r="A232" s="11" t="s">
        <v>518</v>
      </c>
      <c r="B232" s="18" t="s">
        <v>16</v>
      </c>
      <c r="C232" s="11" t="s">
        <v>19</v>
      </c>
      <c r="D232" s="11" t="s">
        <v>14</v>
      </c>
      <c r="E232" s="34">
        <v>36269</v>
      </c>
      <c r="F232" s="20">
        <f t="shared" ca="1" si="3"/>
        <v>18</v>
      </c>
      <c r="G232" s="21" t="s">
        <v>4</v>
      </c>
      <c r="H232" s="22">
        <v>48190</v>
      </c>
      <c r="I232" s="23">
        <v>1</v>
      </c>
    </row>
    <row r="233" spans="1:9" x14ac:dyDescent="0.25">
      <c r="A233" s="11" t="s">
        <v>517</v>
      </c>
      <c r="B233" s="18" t="s">
        <v>16</v>
      </c>
      <c r="C233" s="11" t="s">
        <v>19</v>
      </c>
      <c r="D233" s="11" t="s">
        <v>5</v>
      </c>
      <c r="E233" s="34">
        <v>36273</v>
      </c>
      <c r="F233" s="20">
        <f t="shared" ca="1" si="3"/>
        <v>18</v>
      </c>
      <c r="G233" s="21" t="s">
        <v>4</v>
      </c>
      <c r="H233" s="22">
        <v>61330</v>
      </c>
      <c r="I233" s="23">
        <v>4</v>
      </c>
    </row>
    <row r="234" spans="1:9" x14ac:dyDescent="0.25">
      <c r="A234" s="11" t="s">
        <v>513</v>
      </c>
      <c r="B234" s="18" t="s">
        <v>16</v>
      </c>
      <c r="C234" s="11" t="s">
        <v>19</v>
      </c>
      <c r="D234" s="11" t="s">
        <v>11</v>
      </c>
      <c r="E234" s="34">
        <v>36637</v>
      </c>
      <c r="F234" s="20">
        <f t="shared" ca="1" si="3"/>
        <v>17</v>
      </c>
      <c r="G234" s="21"/>
      <c r="H234" s="22">
        <v>57600</v>
      </c>
      <c r="I234" s="23">
        <v>3</v>
      </c>
    </row>
    <row r="235" spans="1:9" x14ac:dyDescent="0.25">
      <c r="A235" s="11" t="s">
        <v>506</v>
      </c>
      <c r="B235" s="18" t="s">
        <v>12</v>
      </c>
      <c r="C235" s="11" t="s">
        <v>19</v>
      </c>
      <c r="D235" s="11" t="s">
        <v>0</v>
      </c>
      <c r="E235" s="34">
        <v>37730</v>
      </c>
      <c r="F235" s="20">
        <f t="shared" ca="1" si="3"/>
        <v>14</v>
      </c>
      <c r="G235" s="21"/>
      <c r="H235" s="22">
        <v>8892</v>
      </c>
      <c r="I235" s="23">
        <v>1</v>
      </c>
    </row>
    <row r="236" spans="1:9" x14ac:dyDescent="0.25">
      <c r="A236" s="11" t="s">
        <v>505</v>
      </c>
      <c r="B236" s="18" t="s">
        <v>32</v>
      </c>
      <c r="C236" s="11" t="s">
        <v>19</v>
      </c>
      <c r="D236" s="11" t="s">
        <v>5</v>
      </c>
      <c r="E236" s="34">
        <v>38809</v>
      </c>
      <c r="F236" s="20">
        <f t="shared" ca="1" si="3"/>
        <v>11</v>
      </c>
      <c r="G236" s="21" t="s">
        <v>28</v>
      </c>
      <c r="H236" s="22">
        <v>76584</v>
      </c>
      <c r="I236" s="23">
        <v>1</v>
      </c>
    </row>
    <row r="237" spans="1:9" x14ac:dyDescent="0.25">
      <c r="A237" s="11" t="s">
        <v>504</v>
      </c>
      <c r="B237" s="18" t="s">
        <v>12</v>
      </c>
      <c r="C237" s="11" t="s">
        <v>19</v>
      </c>
      <c r="D237" s="11" t="s">
        <v>5</v>
      </c>
      <c r="E237" s="34">
        <v>38821</v>
      </c>
      <c r="F237" s="20">
        <f t="shared" ca="1" si="3"/>
        <v>11</v>
      </c>
      <c r="G237" s="21" t="s">
        <v>4</v>
      </c>
      <c r="H237" s="22">
        <v>65720</v>
      </c>
      <c r="I237" s="23">
        <v>1</v>
      </c>
    </row>
    <row r="238" spans="1:9" x14ac:dyDescent="0.25">
      <c r="A238" s="11" t="s">
        <v>503</v>
      </c>
      <c r="B238" s="18" t="s">
        <v>12</v>
      </c>
      <c r="C238" s="11" t="s">
        <v>19</v>
      </c>
      <c r="D238" s="11" t="s">
        <v>5</v>
      </c>
      <c r="E238" s="34">
        <v>38832</v>
      </c>
      <c r="F238" s="20">
        <f t="shared" ca="1" si="3"/>
        <v>11</v>
      </c>
      <c r="G238" s="21" t="s">
        <v>8</v>
      </c>
      <c r="H238" s="22">
        <v>29420</v>
      </c>
      <c r="I238" s="23">
        <v>5</v>
      </c>
    </row>
    <row r="239" spans="1:9" x14ac:dyDescent="0.25">
      <c r="A239" s="11" t="s">
        <v>502</v>
      </c>
      <c r="B239" s="18" t="s">
        <v>12</v>
      </c>
      <c r="C239" s="11" t="s">
        <v>19</v>
      </c>
      <c r="D239" s="11" t="s">
        <v>11</v>
      </c>
      <c r="E239" s="34">
        <v>39189</v>
      </c>
      <c r="F239" s="20">
        <f t="shared" ca="1" si="3"/>
        <v>10</v>
      </c>
      <c r="G239" s="21"/>
      <c r="H239" s="22">
        <v>63850</v>
      </c>
      <c r="I239" s="23">
        <v>2</v>
      </c>
    </row>
    <row r="240" spans="1:9" x14ac:dyDescent="0.25">
      <c r="A240" s="11" t="s">
        <v>501</v>
      </c>
      <c r="B240" s="18" t="s">
        <v>16</v>
      </c>
      <c r="C240" s="11" t="s">
        <v>19</v>
      </c>
      <c r="D240" s="11" t="s">
        <v>11</v>
      </c>
      <c r="E240" s="34">
        <v>39545</v>
      </c>
      <c r="F240" s="20">
        <f t="shared" ca="1" si="3"/>
        <v>9</v>
      </c>
      <c r="G240" s="21"/>
      <c r="H240" s="22">
        <v>84170</v>
      </c>
      <c r="I240" s="23">
        <v>2</v>
      </c>
    </row>
    <row r="241" spans="1:9" x14ac:dyDescent="0.25">
      <c r="A241" s="11" t="s">
        <v>498</v>
      </c>
      <c r="B241" s="18" t="s">
        <v>16</v>
      </c>
      <c r="C241" s="11" t="s">
        <v>19</v>
      </c>
      <c r="D241" s="11" t="s">
        <v>5</v>
      </c>
      <c r="E241" s="34">
        <v>40270</v>
      </c>
      <c r="F241" s="20">
        <f t="shared" ca="1" si="3"/>
        <v>7</v>
      </c>
      <c r="G241" s="21" t="s">
        <v>4</v>
      </c>
      <c r="H241" s="22">
        <v>35300</v>
      </c>
      <c r="I241" s="23">
        <v>5</v>
      </c>
    </row>
    <row r="242" spans="1:9" x14ac:dyDescent="0.25">
      <c r="A242" s="11" t="s">
        <v>493</v>
      </c>
      <c r="B242" s="18" t="s">
        <v>16</v>
      </c>
      <c r="C242" s="11" t="s">
        <v>19</v>
      </c>
      <c r="D242" s="11" t="s">
        <v>5</v>
      </c>
      <c r="E242" s="34">
        <v>40634</v>
      </c>
      <c r="F242" s="20">
        <f t="shared" ca="1" si="3"/>
        <v>6</v>
      </c>
      <c r="G242" s="21" t="s">
        <v>26</v>
      </c>
      <c r="H242" s="22">
        <v>47440</v>
      </c>
      <c r="I242" s="23">
        <v>3</v>
      </c>
    </row>
    <row r="243" spans="1:9" x14ac:dyDescent="0.25">
      <c r="A243" s="11" t="s">
        <v>485</v>
      </c>
      <c r="B243" s="18" t="s">
        <v>9</v>
      </c>
      <c r="C243" s="11" t="s">
        <v>19</v>
      </c>
      <c r="D243" s="11" t="s">
        <v>0</v>
      </c>
      <c r="E243" s="34">
        <v>41056</v>
      </c>
      <c r="F243" s="20">
        <f t="shared" ca="1" si="3"/>
        <v>5</v>
      </c>
      <c r="G243" s="21"/>
      <c r="H243" s="22">
        <v>22344</v>
      </c>
      <c r="I243" s="23">
        <v>4</v>
      </c>
    </row>
    <row r="244" spans="1:9" x14ac:dyDescent="0.25">
      <c r="A244" s="11" t="s">
        <v>481</v>
      </c>
      <c r="B244" s="18" t="s">
        <v>48</v>
      </c>
      <c r="C244" s="11" t="s">
        <v>19</v>
      </c>
      <c r="D244" s="11" t="s">
        <v>5</v>
      </c>
      <c r="E244" s="34">
        <v>39597</v>
      </c>
      <c r="F244" s="20">
        <f t="shared" ca="1" si="3"/>
        <v>9</v>
      </c>
      <c r="G244" s="21" t="s">
        <v>26</v>
      </c>
      <c r="H244" s="22">
        <v>81010</v>
      </c>
      <c r="I244" s="23">
        <v>4</v>
      </c>
    </row>
    <row r="245" spans="1:9" x14ac:dyDescent="0.25">
      <c r="A245" s="11" t="s">
        <v>477</v>
      </c>
      <c r="B245" s="18" t="s">
        <v>16</v>
      </c>
      <c r="C245" s="11" t="s">
        <v>19</v>
      </c>
      <c r="D245" s="11" t="s">
        <v>5</v>
      </c>
      <c r="E245" s="34">
        <v>40301</v>
      </c>
      <c r="F245" s="20">
        <f t="shared" ca="1" si="3"/>
        <v>7</v>
      </c>
      <c r="G245" s="21" t="s">
        <v>4</v>
      </c>
      <c r="H245" s="22">
        <v>44270</v>
      </c>
      <c r="I245" s="23">
        <v>2</v>
      </c>
    </row>
    <row r="246" spans="1:9" x14ac:dyDescent="0.25">
      <c r="A246" s="11" t="s">
        <v>476</v>
      </c>
      <c r="B246" s="18" t="s">
        <v>12</v>
      </c>
      <c r="C246" s="11" t="s">
        <v>19</v>
      </c>
      <c r="D246" s="11" t="s">
        <v>14</v>
      </c>
      <c r="E246" s="34">
        <v>40302</v>
      </c>
      <c r="F246" s="20">
        <f t="shared" ca="1" si="3"/>
        <v>7</v>
      </c>
      <c r="G246" s="21" t="s">
        <v>26</v>
      </c>
      <c r="H246" s="22">
        <v>46285</v>
      </c>
      <c r="I246" s="23">
        <v>5</v>
      </c>
    </row>
    <row r="247" spans="1:9" x14ac:dyDescent="0.25">
      <c r="A247" s="11" t="s">
        <v>474</v>
      </c>
      <c r="B247" s="18" t="s">
        <v>12</v>
      </c>
      <c r="C247" s="11" t="s">
        <v>19</v>
      </c>
      <c r="D247" s="11" t="s">
        <v>5</v>
      </c>
      <c r="E247" s="34">
        <v>40312</v>
      </c>
      <c r="F247" s="20">
        <f t="shared" ca="1" si="3"/>
        <v>7</v>
      </c>
      <c r="G247" s="21" t="s">
        <v>26</v>
      </c>
      <c r="H247" s="22">
        <v>73450</v>
      </c>
      <c r="I247" s="23">
        <v>3</v>
      </c>
    </row>
    <row r="248" spans="1:9" x14ac:dyDescent="0.25">
      <c r="A248" s="11" t="s">
        <v>465</v>
      </c>
      <c r="B248" s="18" t="s">
        <v>48</v>
      </c>
      <c r="C248" s="11" t="s">
        <v>19</v>
      </c>
      <c r="D248" s="11" t="s">
        <v>11</v>
      </c>
      <c r="E248" s="34">
        <v>35927</v>
      </c>
      <c r="F248" s="20">
        <f t="shared" ca="1" si="3"/>
        <v>19</v>
      </c>
      <c r="G248" s="21"/>
      <c r="H248" s="22">
        <v>76910</v>
      </c>
      <c r="I248" s="23">
        <v>1</v>
      </c>
    </row>
    <row r="249" spans="1:9" x14ac:dyDescent="0.25">
      <c r="A249" s="11" t="s">
        <v>464</v>
      </c>
      <c r="B249" s="18" t="s">
        <v>12</v>
      </c>
      <c r="C249" s="11" t="s">
        <v>19</v>
      </c>
      <c r="D249" s="11" t="s">
        <v>5</v>
      </c>
      <c r="E249" s="34">
        <v>35932</v>
      </c>
      <c r="F249" s="20">
        <f t="shared" ca="1" si="3"/>
        <v>19</v>
      </c>
      <c r="G249" s="21" t="s">
        <v>4</v>
      </c>
      <c r="H249" s="22">
        <v>89740</v>
      </c>
      <c r="I249" s="23">
        <v>5</v>
      </c>
    </row>
    <row r="250" spans="1:9" x14ac:dyDescent="0.25">
      <c r="A250" s="11" t="s">
        <v>463</v>
      </c>
      <c r="B250" s="18" t="s">
        <v>32</v>
      </c>
      <c r="C250" s="11" t="s">
        <v>19</v>
      </c>
      <c r="D250" s="11" t="s">
        <v>5</v>
      </c>
      <c r="E250" s="34">
        <v>35938</v>
      </c>
      <c r="F250" s="20">
        <f t="shared" ca="1" si="3"/>
        <v>19</v>
      </c>
      <c r="G250" s="21" t="s">
        <v>18</v>
      </c>
      <c r="H250" s="22">
        <v>55450</v>
      </c>
      <c r="I250" s="23">
        <v>5</v>
      </c>
    </row>
    <row r="251" spans="1:9" x14ac:dyDescent="0.25">
      <c r="A251" s="11" t="s">
        <v>459</v>
      </c>
      <c r="B251" s="18" t="s">
        <v>9</v>
      </c>
      <c r="C251" s="11" t="s">
        <v>19</v>
      </c>
      <c r="D251" s="11" t="s">
        <v>11</v>
      </c>
      <c r="E251" s="34">
        <v>36283</v>
      </c>
      <c r="F251" s="20">
        <f t="shared" ca="1" si="3"/>
        <v>18</v>
      </c>
      <c r="G251" s="21"/>
      <c r="H251" s="22">
        <v>25130</v>
      </c>
      <c r="I251" s="23">
        <v>5</v>
      </c>
    </row>
    <row r="252" spans="1:9" x14ac:dyDescent="0.25">
      <c r="A252" s="11" t="s">
        <v>455</v>
      </c>
      <c r="B252" s="18" t="s">
        <v>16</v>
      </c>
      <c r="C252" s="11" t="s">
        <v>19</v>
      </c>
      <c r="D252" s="11" t="s">
        <v>0</v>
      </c>
      <c r="E252" s="34">
        <v>36305</v>
      </c>
      <c r="F252" s="20">
        <f t="shared" ca="1" si="3"/>
        <v>18</v>
      </c>
      <c r="G252" s="21"/>
      <c r="H252" s="22">
        <v>9424</v>
      </c>
      <c r="I252" s="23">
        <v>4</v>
      </c>
    </row>
    <row r="253" spans="1:9" x14ac:dyDescent="0.25">
      <c r="A253" s="11" t="s">
        <v>449</v>
      </c>
      <c r="B253" s="18" t="s">
        <v>12</v>
      </c>
      <c r="C253" s="11" t="s">
        <v>19</v>
      </c>
      <c r="D253" s="11" t="s">
        <v>5</v>
      </c>
      <c r="E253" s="34">
        <v>37394</v>
      </c>
      <c r="F253" s="20">
        <f t="shared" ca="1" si="3"/>
        <v>15</v>
      </c>
      <c r="G253" s="21" t="s">
        <v>26</v>
      </c>
      <c r="H253" s="22">
        <v>28970</v>
      </c>
      <c r="I253" s="23">
        <v>3</v>
      </c>
    </row>
    <row r="254" spans="1:9" x14ac:dyDescent="0.25">
      <c r="A254" s="11" t="s">
        <v>439</v>
      </c>
      <c r="B254" s="18" t="s">
        <v>16</v>
      </c>
      <c r="C254" s="11" t="s">
        <v>19</v>
      </c>
      <c r="D254" s="11" t="s">
        <v>11</v>
      </c>
      <c r="E254" s="45">
        <v>40680</v>
      </c>
      <c r="F254" s="20">
        <f t="shared" ca="1" si="3"/>
        <v>6</v>
      </c>
      <c r="G254" s="21"/>
      <c r="H254" s="22">
        <v>57110</v>
      </c>
      <c r="I254" s="23">
        <v>3</v>
      </c>
    </row>
    <row r="255" spans="1:9" x14ac:dyDescent="0.25">
      <c r="A255" s="11" t="s">
        <v>429</v>
      </c>
      <c r="B255" s="18" t="s">
        <v>12</v>
      </c>
      <c r="C255" s="11" t="s">
        <v>19</v>
      </c>
      <c r="D255" s="11" t="s">
        <v>11</v>
      </c>
      <c r="E255" s="34">
        <v>41079</v>
      </c>
      <c r="F255" s="20">
        <f t="shared" ca="1" si="3"/>
        <v>5</v>
      </c>
      <c r="G255" s="21"/>
      <c r="H255" s="22">
        <v>32190</v>
      </c>
      <c r="I255" s="23">
        <v>3</v>
      </c>
    </row>
    <row r="256" spans="1:9" x14ac:dyDescent="0.25">
      <c r="A256" s="11" t="s">
        <v>425</v>
      </c>
      <c r="B256" s="18" t="s">
        <v>16</v>
      </c>
      <c r="C256" s="11" t="s">
        <v>19</v>
      </c>
      <c r="D256" s="11" t="s">
        <v>11</v>
      </c>
      <c r="E256" s="34">
        <v>39262</v>
      </c>
      <c r="F256" s="20">
        <f t="shared" ca="1" si="3"/>
        <v>10</v>
      </c>
      <c r="G256" s="21"/>
      <c r="H256" s="22">
        <v>45770</v>
      </c>
      <c r="I256" s="23">
        <v>5</v>
      </c>
    </row>
    <row r="257" spans="1:9" x14ac:dyDescent="0.25">
      <c r="A257" s="11" t="s">
        <v>419</v>
      </c>
      <c r="B257" s="18" t="s">
        <v>16</v>
      </c>
      <c r="C257" s="11" t="s">
        <v>19</v>
      </c>
      <c r="D257" s="11" t="s">
        <v>5</v>
      </c>
      <c r="E257" s="34">
        <v>38876</v>
      </c>
      <c r="F257" s="20">
        <f t="shared" ca="1" si="3"/>
        <v>11</v>
      </c>
      <c r="G257" s="21" t="s">
        <v>26</v>
      </c>
      <c r="H257" s="22">
        <v>60280</v>
      </c>
      <c r="I257" s="23">
        <v>1</v>
      </c>
    </row>
    <row r="258" spans="1:9" x14ac:dyDescent="0.25">
      <c r="A258" s="11" t="s">
        <v>418</v>
      </c>
      <c r="B258" s="18" t="s">
        <v>48</v>
      </c>
      <c r="C258" s="11" t="s">
        <v>19</v>
      </c>
      <c r="D258" s="11" t="s">
        <v>5</v>
      </c>
      <c r="E258" s="34">
        <v>38878</v>
      </c>
      <c r="F258" s="20">
        <f t="shared" ref="F258:F321" ca="1" si="4">DATEDIF(E258,TODAY(),"Y")</f>
        <v>11</v>
      </c>
      <c r="G258" s="21" t="s">
        <v>4</v>
      </c>
      <c r="H258" s="22">
        <v>61150</v>
      </c>
      <c r="I258" s="23">
        <v>2</v>
      </c>
    </row>
    <row r="259" spans="1:9" x14ac:dyDescent="0.25">
      <c r="A259" s="11" t="s">
        <v>411</v>
      </c>
      <c r="B259" s="18" t="s">
        <v>12</v>
      </c>
      <c r="C259" s="11" t="s">
        <v>19</v>
      </c>
      <c r="D259" s="11" t="s">
        <v>11</v>
      </c>
      <c r="E259" s="34">
        <v>35972</v>
      </c>
      <c r="F259" s="20">
        <f t="shared" ca="1" si="4"/>
        <v>19</v>
      </c>
      <c r="G259" s="21"/>
      <c r="H259" s="22">
        <v>71710</v>
      </c>
      <c r="I259" s="23">
        <v>5</v>
      </c>
    </row>
    <row r="260" spans="1:9" x14ac:dyDescent="0.25">
      <c r="A260" s="11" t="s">
        <v>409</v>
      </c>
      <c r="B260" s="18" t="s">
        <v>12</v>
      </c>
      <c r="C260" s="11" t="s">
        <v>19</v>
      </c>
      <c r="D260" s="11" t="s">
        <v>5</v>
      </c>
      <c r="E260" s="34">
        <v>36318</v>
      </c>
      <c r="F260" s="20">
        <f t="shared" ca="1" si="4"/>
        <v>18</v>
      </c>
      <c r="G260" s="21" t="s">
        <v>4</v>
      </c>
      <c r="H260" s="22">
        <v>68750</v>
      </c>
      <c r="I260" s="23">
        <v>1</v>
      </c>
    </row>
    <row r="261" spans="1:9" x14ac:dyDescent="0.25">
      <c r="A261" s="11" t="s">
        <v>406</v>
      </c>
      <c r="B261" s="18" t="s">
        <v>12</v>
      </c>
      <c r="C261" s="11" t="s">
        <v>19</v>
      </c>
      <c r="D261" s="11" t="s">
        <v>5</v>
      </c>
      <c r="E261" s="34">
        <v>36332</v>
      </c>
      <c r="F261" s="20">
        <f t="shared" ca="1" si="4"/>
        <v>18</v>
      </c>
      <c r="G261" s="21" t="s">
        <v>18</v>
      </c>
      <c r="H261" s="22">
        <v>37760</v>
      </c>
      <c r="I261" s="23">
        <v>2</v>
      </c>
    </row>
    <row r="262" spans="1:9" x14ac:dyDescent="0.25">
      <c r="A262" s="11" t="s">
        <v>403</v>
      </c>
      <c r="B262" s="18" t="s">
        <v>32</v>
      </c>
      <c r="C262" s="11" t="s">
        <v>19</v>
      </c>
      <c r="D262" s="11" t="s">
        <v>5</v>
      </c>
      <c r="E262" s="34">
        <v>36698</v>
      </c>
      <c r="F262" s="20">
        <f t="shared" ca="1" si="4"/>
        <v>17</v>
      </c>
      <c r="G262" s="21" t="s">
        <v>18</v>
      </c>
      <c r="H262" s="22">
        <v>23650</v>
      </c>
      <c r="I262" s="23">
        <v>1</v>
      </c>
    </row>
    <row r="263" spans="1:9" x14ac:dyDescent="0.25">
      <c r="A263" s="11" t="s">
        <v>401</v>
      </c>
      <c r="B263" s="18" t="s">
        <v>9</v>
      </c>
      <c r="C263" s="11" t="s">
        <v>19</v>
      </c>
      <c r="D263" s="11" t="s">
        <v>11</v>
      </c>
      <c r="E263" s="34">
        <v>36704</v>
      </c>
      <c r="F263" s="20">
        <f t="shared" ca="1" si="4"/>
        <v>17</v>
      </c>
      <c r="G263" s="21"/>
      <c r="H263" s="22">
        <v>57760</v>
      </c>
      <c r="I263" s="23">
        <v>3</v>
      </c>
    </row>
    <row r="264" spans="1:9" x14ac:dyDescent="0.25">
      <c r="A264" s="11" t="s">
        <v>400</v>
      </c>
      <c r="B264" s="18" t="s">
        <v>12</v>
      </c>
      <c r="C264" s="11" t="s">
        <v>19</v>
      </c>
      <c r="D264" s="11" t="s">
        <v>5</v>
      </c>
      <c r="E264" s="34">
        <v>36707</v>
      </c>
      <c r="F264" s="20">
        <f t="shared" ca="1" si="4"/>
        <v>17</v>
      </c>
      <c r="G264" s="21" t="s">
        <v>8</v>
      </c>
      <c r="H264" s="22">
        <v>38870</v>
      </c>
      <c r="I264" s="23">
        <v>2</v>
      </c>
    </row>
    <row r="265" spans="1:9" x14ac:dyDescent="0.25">
      <c r="A265" s="11" t="s">
        <v>397</v>
      </c>
      <c r="B265" s="18" t="s">
        <v>12</v>
      </c>
      <c r="C265" s="11" t="s">
        <v>19</v>
      </c>
      <c r="D265" s="11" t="s">
        <v>5</v>
      </c>
      <c r="E265" s="34">
        <v>37068</v>
      </c>
      <c r="F265" s="20">
        <f t="shared" ca="1" si="4"/>
        <v>16</v>
      </c>
      <c r="G265" s="21" t="s">
        <v>28</v>
      </c>
      <c r="H265" s="22">
        <v>66010</v>
      </c>
      <c r="I265" s="23">
        <v>5</v>
      </c>
    </row>
    <row r="266" spans="1:9" x14ac:dyDescent="0.25">
      <c r="A266" s="11" t="s">
        <v>396</v>
      </c>
      <c r="B266" s="18" t="s">
        <v>16</v>
      </c>
      <c r="C266" s="11" t="s">
        <v>19</v>
      </c>
      <c r="D266" s="11" t="s">
        <v>5</v>
      </c>
      <c r="E266" s="34">
        <v>37436</v>
      </c>
      <c r="F266" s="20">
        <f t="shared" ca="1" si="4"/>
        <v>15</v>
      </c>
      <c r="G266" s="21" t="s">
        <v>18</v>
      </c>
      <c r="H266" s="22">
        <v>64130</v>
      </c>
      <c r="I266" s="23">
        <v>1</v>
      </c>
    </row>
    <row r="267" spans="1:9" x14ac:dyDescent="0.25">
      <c r="A267" s="11" t="s">
        <v>389</v>
      </c>
      <c r="B267" s="18" t="s">
        <v>32</v>
      </c>
      <c r="C267" s="11" t="s">
        <v>19</v>
      </c>
      <c r="D267" s="11" t="s">
        <v>5</v>
      </c>
      <c r="E267" s="34">
        <v>38146</v>
      </c>
      <c r="F267" s="20">
        <f t="shared" ca="1" si="4"/>
        <v>13</v>
      </c>
      <c r="G267" s="21" t="s">
        <v>26</v>
      </c>
      <c r="H267" s="22">
        <v>47340</v>
      </c>
      <c r="I267" s="23">
        <v>2</v>
      </c>
    </row>
    <row r="268" spans="1:9" x14ac:dyDescent="0.25">
      <c r="A268" s="11" t="s">
        <v>388</v>
      </c>
      <c r="B268" s="18" t="s">
        <v>12</v>
      </c>
      <c r="C268" s="11" t="s">
        <v>19</v>
      </c>
      <c r="D268" s="11" t="s">
        <v>11</v>
      </c>
      <c r="E268" s="34">
        <v>39603</v>
      </c>
      <c r="F268" s="20">
        <f t="shared" ca="1" si="4"/>
        <v>9</v>
      </c>
      <c r="G268" s="21"/>
      <c r="H268" s="22">
        <v>40940</v>
      </c>
      <c r="I268" s="23">
        <v>2</v>
      </c>
    </row>
    <row r="269" spans="1:9" x14ac:dyDescent="0.25">
      <c r="A269" s="11" t="s">
        <v>386</v>
      </c>
      <c r="B269" s="18" t="s">
        <v>9</v>
      </c>
      <c r="C269" s="11" t="s">
        <v>19</v>
      </c>
      <c r="D269" s="11" t="s">
        <v>11</v>
      </c>
      <c r="E269" s="34">
        <v>38874</v>
      </c>
      <c r="F269" s="20">
        <f t="shared" ca="1" si="4"/>
        <v>11</v>
      </c>
      <c r="G269" s="21"/>
      <c r="H269" s="22">
        <v>59330</v>
      </c>
      <c r="I269" s="23">
        <v>4</v>
      </c>
    </row>
    <row r="270" spans="1:9" x14ac:dyDescent="0.25">
      <c r="A270" s="11" t="s">
        <v>384</v>
      </c>
      <c r="B270" s="18" t="s">
        <v>9</v>
      </c>
      <c r="C270" s="11" t="s">
        <v>19</v>
      </c>
      <c r="D270" s="11" t="s">
        <v>5</v>
      </c>
      <c r="E270" s="34">
        <v>39972</v>
      </c>
      <c r="F270" s="20">
        <f t="shared" ca="1" si="4"/>
        <v>8</v>
      </c>
      <c r="G270" s="21" t="s">
        <v>26</v>
      </c>
      <c r="H270" s="22">
        <v>78170</v>
      </c>
      <c r="I270" s="23">
        <v>5</v>
      </c>
    </row>
    <row r="271" spans="1:9" x14ac:dyDescent="0.25">
      <c r="A271" s="11" t="s">
        <v>368</v>
      </c>
      <c r="B271" s="18" t="s">
        <v>16</v>
      </c>
      <c r="C271" s="11" t="s">
        <v>19</v>
      </c>
      <c r="D271" s="11" t="s">
        <v>5</v>
      </c>
      <c r="E271" s="34">
        <v>39264</v>
      </c>
      <c r="F271" s="20">
        <f t="shared" ca="1" si="4"/>
        <v>10</v>
      </c>
      <c r="G271" s="21" t="s">
        <v>4</v>
      </c>
      <c r="H271" s="22">
        <v>81980</v>
      </c>
      <c r="I271" s="23">
        <v>2</v>
      </c>
    </row>
    <row r="272" spans="1:9" x14ac:dyDescent="0.25">
      <c r="A272" s="11" t="s">
        <v>363</v>
      </c>
      <c r="B272" s="18" t="s">
        <v>32</v>
      </c>
      <c r="C272" s="11" t="s">
        <v>19</v>
      </c>
      <c r="D272" s="11" t="s">
        <v>14</v>
      </c>
      <c r="E272" s="34">
        <v>39276</v>
      </c>
      <c r="F272" s="20">
        <f t="shared" ca="1" si="4"/>
        <v>10</v>
      </c>
      <c r="G272" s="21" t="s">
        <v>28</v>
      </c>
      <c r="H272" s="22">
        <v>18895</v>
      </c>
      <c r="I272" s="23">
        <v>4</v>
      </c>
    </row>
    <row r="273" spans="1:11" x14ac:dyDescent="0.25">
      <c r="A273" s="11" t="s">
        <v>362</v>
      </c>
      <c r="B273" s="18" t="s">
        <v>9</v>
      </c>
      <c r="C273" s="11" t="s">
        <v>19</v>
      </c>
      <c r="D273" s="11" t="s">
        <v>0</v>
      </c>
      <c r="E273" s="34">
        <v>39278</v>
      </c>
      <c r="F273" s="20">
        <f t="shared" ca="1" si="4"/>
        <v>10</v>
      </c>
      <c r="G273" s="21"/>
      <c r="H273" s="22">
        <v>30416</v>
      </c>
      <c r="I273" s="23">
        <v>1</v>
      </c>
    </row>
    <row r="274" spans="1:11" x14ac:dyDescent="0.25">
      <c r="A274" s="11" t="s">
        <v>355</v>
      </c>
      <c r="B274" s="18" t="s">
        <v>32</v>
      </c>
      <c r="C274" s="11" t="s">
        <v>19</v>
      </c>
      <c r="D274" s="11" t="s">
        <v>5</v>
      </c>
      <c r="E274" s="34">
        <v>39655</v>
      </c>
      <c r="F274" s="20">
        <f t="shared" ca="1" si="4"/>
        <v>8</v>
      </c>
      <c r="G274" s="21" t="s">
        <v>8</v>
      </c>
      <c r="H274" s="22">
        <v>34480</v>
      </c>
      <c r="I274" s="23">
        <v>3</v>
      </c>
    </row>
    <row r="275" spans="1:11" x14ac:dyDescent="0.25">
      <c r="A275" s="11" t="s">
        <v>354</v>
      </c>
      <c r="B275" s="18" t="s">
        <v>12</v>
      </c>
      <c r="C275" s="11" t="s">
        <v>19</v>
      </c>
      <c r="D275" s="11" t="s">
        <v>5</v>
      </c>
      <c r="E275" s="34">
        <v>39264</v>
      </c>
      <c r="F275" s="20">
        <f t="shared" ca="1" si="4"/>
        <v>10</v>
      </c>
      <c r="G275" s="21" t="s">
        <v>28</v>
      </c>
      <c r="H275" s="22">
        <v>63070</v>
      </c>
      <c r="I275" s="23">
        <v>1</v>
      </c>
      <c r="K275" s="25"/>
    </row>
    <row r="276" spans="1:11" x14ac:dyDescent="0.25">
      <c r="A276" s="11" t="s">
        <v>345</v>
      </c>
      <c r="B276" s="18" t="s">
        <v>12</v>
      </c>
      <c r="C276" s="11" t="s">
        <v>19</v>
      </c>
      <c r="D276" s="11" t="s">
        <v>0</v>
      </c>
      <c r="E276" s="34">
        <v>35982</v>
      </c>
      <c r="F276" s="20">
        <f t="shared" ca="1" si="4"/>
        <v>19</v>
      </c>
      <c r="G276" s="21"/>
      <c r="H276" s="22">
        <v>8904</v>
      </c>
      <c r="I276" s="23">
        <v>3</v>
      </c>
    </row>
    <row r="277" spans="1:11" x14ac:dyDescent="0.25">
      <c r="A277" s="11" t="s">
        <v>342</v>
      </c>
      <c r="B277" s="18" t="s">
        <v>16</v>
      </c>
      <c r="C277" s="11" t="s">
        <v>19</v>
      </c>
      <c r="D277" s="11" t="s">
        <v>11</v>
      </c>
      <c r="E277" s="34">
        <v>35992</v>
      </c>
      <c r="F277" s="20">
        <f t="shared" ca="1" si="4"/>
        <v>19</v>
      </c>
      <c r="G277" s="21"/>
      <c r="H277" s="22">
        <v>68260</v>
      </c>
      <c r="I277" s="23">
        <v>5</v>
      </c>
    </row>
    <row r="278" spans="1:11" x14ac:dyDescent="0.25">
      <c r="A278" s="11" t="s">
        <v>341</v>
      </c>
      <c r="B278" s="18" t="s">
        <v>16</v>
      </c>
      <c r="C278" s="11" t="s">
        <v>19</v>
      </c>
      <c r="D278" s="11" t="s">
        <v>5</v>
      </c>
      <c r="E278" s="34">
        <v>35996</v>
      </c>
      <c r="F278" s="20">
        <f t="shared" ca="1" si="4"/>
        <v>19</v>
      </c>
      <c r="G278" s="21" t="s">
        <v>26</v>
      </c>
      <c r="H278" s="22">
        <v>40340</v>
      </c>
      <c r="I278" s="23">
        <v>2</v>
      </c>
    </row>
    <row r="279" spans="1:11" x14ac:dyDescent="0.25">
      <c r="A279" s="11" t="s">
        <v>340</v>
      </c>
      <c r="B279" s="18" t="s">
        <v>12</v>
      </c>
      <c r="C279" s="11" t="s">
        <v>19</v>
      </c>
      <c r="D279" s="11" t="s">
        <v>11</v>
      </c>
      <c r="E279" s="34">
        <v>35997</v>
      </c>
      <c r="F279" s="20">
        <f t="shared" ca="1" si="4"/>
        <v>19</v>
      </c>
      <c r="G279" s="21"/>
      <c r="H279" s="22">
        <v>72520</v>
      </c>
      <c r="I279" s="23">
        <v>3</v>
      </c>
    </row>
    <row r="280" spans="1:11" x14ac:dyDescent="0.25">
      <c r="A280" s="11" t="s">
        <v>338</v>
      </c>
      <c r="B280" s="18" t="s">
        <v>2</v>
      </c>
      <c r="C280" s="11" t="s">
        <v>19</v>
      </c>
      <c r="D280" s="11" t="s">
        <v>11</v>
      </c>
      <c r="E280" s="34">
        <v>36350</v>
      </c>
      <c r="F280" s="20">
        <f t="shared" ca="1" si="4"/>
        <v>18</v>
      </c>
      <c r="G280" s="21"/>
      <c r="H280" s="22">
        <v>27380</v>
      </c>
      <c r="I280" s="23">
        <v>3</v>
      </c>
    </row>
    <row r="281" spans="1:11" x14ac:dyDescent="0.25">
      <c r="A281" s="11" t="s">
        <v>336</v>
      </c>
      <c r="B281" s="18" t="s">
        <v>12</v>
      </c>
      <c r="C281" s="11" t="s">
        <v>19</v>
      </c>
      <c r="D281" s="11" t="s">
        <v>14</v>
      </c>
      <c r="E281" s="34">
        <v>36360</v>
      </c>
      <c r="F281" s="20">
        <f t="shared" ca="1" si="4"/>
        <v>18</v>
      </c>
      <c r="G281" s="21" t="s">
        <v>4</v>
      </c>
      <c r="H281" s="22">
        <v>11065</v>
      </c>
      <c r="I281" s="23">
        <v>1</v>
      </c>
    </row>
    <row r="282" spans="1:11" x14ac:dyDescent="0.25">
      <c r="A282" s="11" t="s">
        <v>332</v>
      </c>
      <c r="B282" s="18" t="s">
        <v>12</v>
      </c>
      <c r="C282" s="11" t="s">
        <v>19</v>
      </c>
      <c r="D282" s="11" t="s">
        <v>11</v>
      </c>
      <c r="E282" s="34">
        <v>36718</v>
      </c>
      <c r="F282" s="20">
        <f t="shared" ca="1" si="4"/>
        <v>17</v>
      </c>
      <c r="G282" s="21"/>
      <c r="H282" s="22">
        <v>89520</v>
      </c>
      <c r="I282" s="23">
        <v>5</v>
      </c>
    </row>
    <row r="283" spans="1:11" x14ac:dyDescent="0.25">
      <c r="A283" s="11" t="s">
        <v>331</v>
      </c>
      <c r="B283" s="18" t="s">
        <v>12</v>
      </c>
      <c r="C283" s="11" t="s">
        <v>19</v>
      </c>
      <c r="D283" s="11" t="s">
        <v>11</v>
      </c>
      <c r="E283" s="34">
        <v>36729</v>
      </c>
      <c r="F283" s="20">
        <f t="shared" ca="1" si="4"/>
        <v>17</v>
      </c>
      <c r="G283" s="21"/>
      <c r="H283" s="22">
        <v>45420</v>
      </c>
      <c r="I283" s="23">
        <v>1</v>
      </c>
    </row>
    <row r="284" spans="1:11" x14ac:dyDescent="0.25">
      <c r="A284" s="11" t="s">
        <v>322</v>
      </c>
      <c r="B284" s="18" t="s">
        <v>2</v>
      </c>
      <c r="C284" s="11" t="s">
        <v>19</v>
      </c>
      <c r="D284" s="11" t="s">
        <v>11</v>
      </c>
      <c r="E284" s="34">
        <v>37820</v>
      </c>
      <c r="F284" s="20">
        <f t="shared" ca="1" si="4"/>
        <v>14</v>
      </c>
      <c r="G284" s="21"/>
      <c r="H284" s="22">
        <v>75420</v>
      </c>
      <c r="I284" s="23">
        <v>1</v>
      </c>
    </row>
    <row r="285" spans="1:11" x14ac:dyDescent="0.25">
      <c r="A285" s="11" t="s">
        <v>319</v>
      </c>
      <c r="B285" s="18" t="s">
        <v>32</v>
      </c>
      <c r="C285" s="11" t="s">
        <v>19</v>
      </c>
      <c r="D285" s="11" t="s">
        <v>11</v>
      </c>
      <c r="E285" s="34">
        <v>39633</v>
      </c>
      <c r="F285" s="20">
        <f t="shared" ca="1" si="4"/>
        <v>9</v>
      </c>
      <c r="G285" s="21"/>
      <c r="H285" s="22">
        <v>39680</v>
      </c>
      <c r="I285" s="23">
        <v>1</v>
      </c>
    </row>
    <row r="286" spans="1:11" x14ac:dyDescent="0.25">
      <c r="A286" s="11" t="s">
        <v>317</v>
      </c>
      <c r="B286" s="18" t="s">
        <v>48</v>
      </c>
      <c r="C286" s="11" t="s">
        <v>19</v>
      </c>
      <c r="D286" s="11" t="s">
        <v>11</v>
      </c>
      <c r="E286" s="34">
        <v>38912</v>
      </c>
      <c r="F286" s="20">
        <f t="shared" ca="1" si="4"/>
        <v>11</v>
      </c>
      <c r="G286" s="21"/>
      <c r="H286" s="22">
        <v>80330</v>
      </c>
      <c r="I286" s="23">
        <v>4</v>
      </c>
    </row>
    <row r="287" spans="1:11" x14ac:dyDescent="0.25">
      <c r="A287" s="11" t="s">
        <v>299</v>
      </c>
      <c r="B287" s="18" t="s">
        <v>16</v>
      </c>
      <c r="C287" s="11" t="s">
        <v>19</v>
      </c>
      <c r="D287" s="11" t="s">
        <v>11</v>
      </c>
      <c r="E287" s="34">
        <v>41124</v>
      </c>
      <c r="F287" s="20">
        <f t="shared" ca="1" si="4"/>
        <v>4</v>
      </c>
      <c r="G287" s="21"/>
      <c r="H287" s="22">
        <v>49530</v>
      </c>
      <c r="I287" s="23">
        <v>2</v>
      </c>
    </row>
    <row r="288" spans="1:11" x14ac:dyDescent="0.25">
      <c r="A288" s="11" t="s">
        <v>282</v>
      </c>
      <c r="B288" s="18" t="s">
        <v>16</v>
      </c>
      <c r="C288" s="11" t="s">
        <v>19</v>
      </c>
      <c r="D288" s="11" t="s">
        <v>5</v>
      </c>
      <c r="E288" s="34">
        <v>36009</v>
      </c>
      <c r="F288" s="20">
        <f t="shared" ca="1" si="4"/>
        <v>18</v>
      </c>
      <c r="G288" s="21" t="s">
        <v>26</v>
      </c>
      <c r="H288" s="22">
        <v>75120</v>
      </c>
      <c r="I288" s="23">
        <v>5</v>
      </c>
    </row>
    <row r="289" spans="1:9" x14ac:dyDescent="0.25">
      <c r="A289" s="11" t="s">
        <v>281</v>
      </c>
      <c r="B289" s="18" t="s">
        <v>9</v>
      </c>
      <c r="C289" s="11" t="s">
        <v>19</v>
      </c>
      <c r="D289" s="11" t="s">
        <v>11</v>
      </c>
      <c r="E289" s="34">
        <v>36011</v>
      </c>
      <c r="F289" s="20">
        <f t="shared" ca="1" si="4"/>
        <v>18</v>
      </c>
      <c r="G289" s="21"/>
      <c r="H289" s="22">
        <v>45050</v>
      </c>
      <c r="I289" s="23">
        <v>1</v>
      </c>
    </row>
    <row r="290" spans="1:9" x14ac:dyDescent="0.25">
      <c r="A290" s="11" t="s">
        <v>263</v>
      </c>
      <c r="B290" s="18" t="s">
        <v>2</v>
      </c>
      <c r="C290" s="11" t="s">
        <v>19</v>
      </c>
      <c r="D290" s="11" t="s">
        <v>5</v>
      </c>
      <c r="E290" s="34">
        <v>39312</v>
      </c>
      <c r="F290" s="20">
        <f t="shared" ca="1" si="4"/>
        <v>9</v>
      </c>
      <c r="G290" s="21" t="s">
        <v>28</v>
      </c>
      <c r="H290" s="22">
        <v>71030</v>
      </c>
      <c r="I290" s="23">
        <v>3</v>
      </c>
    </row>
    <row r="291" spans="1:9" x14ac:dyDescent="0.25">
      <c r="A291" s="11" t="s">
        <v>240</v>
      </c>
      <c r="B291" s="18" t="s">
        <v>48</v>
      </c>
      <c r="C291" s="11" t="s">
        <v>19</v>
      </c>
      <c r="D291" s="11" t="s">
        <v>14</v>
      </c>
      <c r="E291" s="34">
        <v>39697</v>
      </c>
      <c r="F291" s="20">
        <f t="shared" ca="1" si="4"/>
        <v>8</v>
      </c>
      <c r="G291" s="21" t="s">
        <v>28</v>
      </c>
      <c r="H291" s="22">
        <v>15260</v>
      </c>
      <c r="I291" s="23">
        <v>2</v>
      </c>
    </row>
    <row r="292" spans="1:9" x14ac:dyDescent="0.25">
      <c r="A292" s="11" t="s">
        <v>237</v>
      </c>
      <c r="B292" s="18" t="s">
        <v>12</v>
      </c>
      <c r="C292" s="11" t="s">
        <v>19</v>
      </c>
      <c r="D292" s="11" t="s">
        <v>5</v>
      </c>
      <c r="E292" s="34">
        <v>39354</v>
      </c>
      <c r="F292" s="20">
        <f t="shared" ca="1" si="4"/>
        <v>9</v>
      </c>
      <c r="G292" s="21" t="s">
        <v>4</v>
      </c>
      <c r="H292" s="22">
        <v>67050</v>
      </c>
      <c r="I292" s="23">
        <v>4</v>
      </c>
    </row>
    <row r="293" spans="1:9" x14ac:dyDescent="0.25">
      <c r="A293" s="11" t="s">
        <v>236</v>
      </c>
      <c r="B293" s="18" t="s">
        <v>48</v>
      </c>
      <c r="C293" s="11" t="s">
        <v>19</v>
      </c>
      <c r="D293" s="11" t="s">
        <v>5</v>
      </c>
      <c r="E293" s="34">
        <v>40424</v>
      </c>
      <c r="F293" s="20">
        <f t="shared" ca="1" si="4"/>
        <v>6</v>
      </c>
      <c r="G293" s="21" t="s">
        <v>18</v>
      </c>
      <c r="H293" s="22">
        <v>39520</v>
      </c>
      <c r="I293" s="23">
        <v>5</v>
      </c>
    </row>
    <row r="294" spans="1:9" x14ac:dyDescent="0.25">
      <c r="A294" s="11" t="s">
        <v>229</v>
      </c>
      <c r="B294" s="18" t="s">
        <v>16</v>
      </c>
      <c r="C294" s="11" t="s">
        <v>19</v>
      </c>
      <c r="D294" s="11" t="s">
        <v>5</v>
      </c>
      <c r="E294" s="34">
        <v>38982</v>
      </c>
      <c r="F294" s="20">
        <f t="shared" ca="1" si="4"/>
        <v>10</v>
      </c>
      <c r="G294" s="21" t="s">
        <v>26</v>
      </c>
      <c r="H294" s="22">
        <v>60100</v>
      </c>
      <c r="I294" s="23">
        <v>1</v>
      </c>
    </row>
    <row r="295" spans="1:9" x14ac:dyDescent="0.25">
      <c r="A295" s="11" t="s">
        <v>227</v>
      </c>
      <c r="B295" s="18" t="s">
        <v>12</v>
      </c>
      <c r="C295" s="11" t="s">
        <v>19</v>
      </c>
      <c r="D295" s="11" t="s">
        <v>5</v>
      </c>
      <c r="E295" s="34">
        <v>38990</v>
      </c>
      <c r="F295" s="20">
        <f t="shared" ca="1" si="4"/>
        <v>10</v>
      </c>
      <c r="G295" s="21" t="s">
        <v>28</v>
      </c>
      <c r="H295" s="22">
        <v>66430</v>
      </c>
      <c r="I295" s="23">
        <v>2</v>
      </c>
    </row>
    <row r="296" spans="1:9" x14ac:dyDescent="0.25">
      <c r="A296" s="11" t="s">
        <v>223</v>
      </c>
      <c r="B296" s="18" t="s">
        <v>9</v>
      </c>
      <c r="C296" s="11" t="s">
        <v>19</v>
      </c>
      <c r="D296" s="11" t="s">
        <v>0</v>
      </c>
      <c r="E296" s="34">
        <v>36067</v>
      </c>
      <c r="F296" s="20">
        <f t="shared" ca="1" si="4"/>
        <v>18</v>
      </c>
      <c r="G296" s="21"/>
      <c r="H296" s="22">
        <v>37612</v>
      </c>
      <c r="I296" s="23">
        <v>4</v>
      </c>
    </row>
    <row r="297" spans="1:9" x14ac:dyDescent="0.25">
      <c r="A297" s="11" t="s">
        <v>220</v>
      </c>
      <c r="B297" s="18" t="s">
        <v>9</v>
      </c>
      <c r="C297" s="11" t="s">
        <v>19</v>
      </c>
      <c r="D297" s="11" t="s">
        <v>5</v>
      </c>
      <c r="E297" s="34">
        <v>36413</v>
      </c>
      <c r="F297" s="20">
        <f t="shared" ca="1" si="4"/>
        <v>17</v>
      </c>
      <c r="G297" s="21" t="s">
        <v>26</v>
      </c>
      <c r="H297" s="22">
        <v>40060</v>
      </c>
      <c r="I297" s="23">
        <v>3</v>
      </c>
    </row>
    <row r="298" spans="1:9" x14ac:dyDescent="0.25">
      <c r="A298" s="11" t="s">
        <v>218</v>
      </c>
      <c r="B298" s="18" t="s">
        <v>12</v>
      </c>
      <c r="C298" s="11" t="s">
        <v>19</v>
      </c>
      <c r="D298" s="11" t="s">
        <v>14</v>
      </c>
      <c r="E298" s="34">
        <v>36422</v>
      </c>
      <c r="F298" s="20">
        <f t="shared" ca="1" si="4"/>
        <v>17</v>
      </c>
      <c r="G298" s="21" t="s">
        <v>4</v>
      </c>
      <c r="H298" s="22">
        <v>17270</v>
      </c>
      <c r="I298" s="23">
        <v>5</v>
      </c>
    </row>
    <row r="299" spans="1:9" x14ac:dyDescent="0.25">
      <c r="A299" s="11" t="s">
        <v>216</v>
      </c>
      <c r="B299" s="18" t="s">
        <v>12</v>
      </c>
      <c r="C299" s="11" t="s">
        <v>19</v>
      </c>
      <c r="D299" s="11" t="s">
        <v>5</v>
      </c>
      <c r="E299" s="34">
        <v>36431</v>
      </c>
      <c r="F299" s="20">
        <f t="shared" ca="1" si="4"/>
        <v>17</v>
      </c>
      <c r="G299" s="21" t="s">
        <v>26</v>
      </c>
      <c r="H299" s="22">
        <v>35820</v>
      </c>
      <c r="I299" s="23">
        <v>2</v>
      </c>
    </row>
    <row r="300" spans="1:9" x14ac:dyDescent="0.25">
      <c r="A300" s="11" t="s">
        <v>208</v>
      </c>
      <c r="B300" s="18" t="s">
        <v>16</v>
      </c>
      <c r="C300" s="11" t="s">
        <v>19</v>
      </c>
      <c r="D300" s="11" t="s">
        <v>5</v>
      </c>
      <c r="E300" s="34">
        <v>37509</v>
      </c>
      <c r="F300" s="20">
        <f t="shared" ca="1" si="4"/>
        <v>14</v>
      </c>
      <c r="G300" s="21" t="s">
        <v>4</v>
      </c>
      <c r="H300" s="22">
        <v>69080</v>
      </c>
      <c r="I300" s="23">
        <v>3</v>
      </c>
    </row>
    <row r="301" spans="1:9" x14ac:dyDescent="0.25">
      <c r="A301" s="11" t="s">
        <v>206</v>
      </c>
      <c r="B301" s="18" t="s">
        <v>12</v>
      </c>
      <c r="C301" s="11" t="s">
        <v>19</v>
      </c>
      <c r="D301" s="11" t="s">
        <v>5</v>
      </c>
      <c r="E301" s="34">
        <v>37866</v>
      </c>
      <c r="F301" s="20">
        <f t="shared" ca="1" si="4"/>
        <v>13</v>
      </c>
      <c r="G301" s="21" t="s">
        <v>28</v>
      </c>
      <c r="H301" s="22">
        <v>54230</v>
      </c>
      <c r="I301" s="23">
        <v>5</v>
      </c>
    </row>
    <row r="302" spans="1:9" x14ac:dyDescent="0.25">
      <c r="A302" s="11" t="s">
        <v>202</v>
      </c>
      <c r="B302" s="18" t="s">
        <v>9</v>
      </c>
      <c r="C302" s="11" t="s">
        <v>19</v>
      </c>
      <c r="D302" s="11" t="s">
        <v>5</v>
      </c>
      <c r="E302" s="34">
        <v>39348</v>
      </c>
      <c r="F302" s="20">
        <f t="shared" ca="1" si="4"/>
        <v>9</v>
      </c>
      <c r="G302" s="21" t="s">
        <v>26</v>
      </c>
      <c r="H302" s="22">
        <v>46220</v>
      </c>
      <c r="I302" s="23">
        <v>2</v>
      </c>
    </row>
    <row r="303" spans="1:9" x14ac:dyDescent="0.25">
      <c r="A303" s="11" t="s">
        <v>201</v>
      </c>
      <c r="B303" s="18" t="s">
        <v>16</v>
      </c>
      <c r="C303" s="11" t="s">
        <v>19</v>
      </c>
      <c r="D303" s="11" t="s">
        <v>5</v>
      </c>
      <c r="E303" s="34">
        <v>39696</v>
      </c>
      <c r="F303" s="20">
        <f t="shared" ca="1" si="4"/>
        <v>8</v>
      </c>
      <c r="G303" s="21" t="s">
        <v>26</v>
      </c>
      <c r="H303" s="22">
        <v>69320</v>
      </c>
      <c r="I303" s="23">
        <v>3</v>
      </c>
    </row>
    <row r="304" spans="1:9" x14ac:dyDescent="0.25">
      <c r="A304" s="11" t="s">
        <v>193</v>
      </c>
      <c r="B304" s="18" t="s">
        <v>12</v>
      </c>
      <c r="C304" s="11" t="s">
        <v>19</v>
      </c>
      <c r="D304" s="11" t="s">
        <v>11</v>
      </c>
      <c r="E304" s="45">
        <v>40449</v>
      </c>
      <c r="F304" s="20">
        <f t="shared" ca="1" si="4"/>
        <v>6</v>
      </c>
      <c r="G304" s="21"/>
      <c r="H304" s="22">
        <v>88840</v>
      </c>
      <c r="I304" s="23">
        <v>5</v>
      </c>
    </row>
    <row r="305" spans="1:9" x14ac:dyDescent="0.25">
      <c r="A305" s="11" t="s">
        <v>179</v>
      </c>
      <c r="B305" s="18" t="s">
        <v>9</v>
      </c>
      <c r="C305" s="11" t="s">
        <v>19</v>
      </c>
      <c r="D305" s="11" t="s">
        <v>11</v>
      </c>
      <c r="E305" s="34">
        <v>39378</v>
      </c>
      <c r="F305" s="20">
        <f t="shared" ca="1" si="4"/>
        <v>9</v>
      </c>
      <c r="G305" s="21"/>
      <c r="H305" s="22">
        <v>35460</v>
      </c>
      <c r="I305" s="23">
        <v>3</v>
      </c>
    </row>
    <row r="306" spans="1:9" x14ac:dyDescent="0.25">
      <c r="A306" s="11" t="s">
        <v>174</v>
      </c>
      <c r="B306" s="18" t="s">
        <v>48</v>
      </c>
      <c r="C306" s="11" t="s">
        <v>19</v>
      </c>
      <c r="D306" s="11" t="s">
        <v>14</v>
      </c>
      <c r="E306" s="34">
        <v>40456</v>
      </c>
      <c r="F306" s="20">
        <f t="shared" ca="1" si="4"/>
        <v>6</v>
      </c>
      <c r="G306" s="21" t="s">
        <v>26</v>
      </c>
      <c r="H306" s="22">
        <v>46645</v>
      </c>
      <c r="I306" s="23">
        <v>5</v>
      </c>
    </row>
    <row r="307" spans="1:9" x14ac:dyDescent="0.25">
      <c r="A307" s="11" t="s">
        <v>173</v>
      </c>
      <c r="B307" s="18" t="s">
        <v>16</v>
      </c>
      <c r="C307" s="11" t="s">
        <v>19</v>
      </c>
      <c r="D307" s="11" t="s">
        <v>11</v>
      </c>
      <c r="E307" s="34">
        <v>40462</v>
      </c>
      <c r="F307" s="20">
        <f t="shared" ca="1" si="4"/>
        <v>6</v>
      </c>
      <c r="G307" s="21"/>
      <c r="H307" s="22">
        <v>52940</v>
      </c>
      <c r="I307" s="23">
        <v>4</v>
      </c>
    </row>
    <row r="308" spans="1:9" x14ac:dyDescent="0.25">
      <c r="A308" s="11" t="s">
        <v>172</v>
      </c>
      <c r="B308" s="18" t="s">
        <v>16</v>
      </c>
      <c r="C308" s="11" t="s">
        <v>19</v>
      </c>
      <c r="D308" s="11" t="s">
        <v>5</v>
      </c>
      <c r="E308" s="34">
        <v>40469</v>
      </c>
      <c r="F308" s="20">
        <f t="shared" ca="1" si="4"/>
        <v>6</v>
      </c>
      <c r="G308" s="21" t="s">
        <v>28</v>
      </c>
      <c r="H308" s="22">
        <v>45480</v>
      </c>
      <c r="I308" s="23">
        <v>4</v>
      </c>
    </row>
    <row r="309" spans="1:9" x14ac:dyDescent="0.25">
      <c r="A309" s="11" t="s">
        <v>170</v>
      </c>
      <c r="B309" s="18" t="s">
        <v>2</v>
      </c>
      <c r="C309" s="11" t="s">
        <v>19</v>
      </c>
      <c r="D309" s="11" t="s">
        <v>11</v>
      </c>
      <c r="E309" s="34">
        <v>40473</v>
      </c>
      <c r="F309" s="20">
        <f t="shared" ca="1" si="4"/>
        <v>6</v>
      </c>
      <c r="G309" s="21"/>
      <c r="H309" s="22">
        <v>28260</v>
      </c>
      <c r="I309" s="23">
        <v>5</v>
      </c>
    </row>
    <row r="310" spans="1:9" x14ac:dyDescent="0.25">
      <c r="A310" s="11" t="s">
        <v>169</v>
      </c>
      <c r="B310" s="18" t="s">
        <v>2</v>
      </c>
      <c r="C310" s="11" t="s">
        <v>19</v>
      </c>
      <c r="D310" s="11" t="s">
        <v>5</v>
      </c>
      <c r="E310" s="34">
        <v>40474</v>
      </c>
      <c r="F310" s="20">
        <f t="shared" ca="1" si="4"/>
        <v>6</v>
      </c>
      <c r="G310" s="21" t="s">
        <v>26</v>
      </c>
      <c r="H310" s="22">
        <v>59320</v>
      </c>
      <c r="I310" s="23">
        <v>4</v>
      </c>
    </row>
    <row r="311" spans="1:9" x14ac:dyDescent="0.25">
      <c r="A311" s="11" t="s">
        <v>167</v>
      </c>
      <c r="B311" s="18" t="s">
        <v>32</v>
      </c>
      <c r="C311" s="11" t="s">
        <v>19</v>
      </c>
      <c r="D311" s="11" t="s">
        <v>5</v>
      </c>
      <c r="E311" s="34">
        <v>39001</v>
      </c>
      <c r="F311" s="20">
        <f t="shared" ca="1" si="4"/>
        <v>10</v>
      </c>
      <c r="G311" s="21" t="s">
        <v>28</v>
      </c>
      <c r="H311" s="22">
        <v>70020</v>
      </c>
      <c r="I311" s="23">
        <v>3</v>
      </c>
    </row>
    <row r="312" spans="1:9" x14ac:dyDescent="0.25">
      <c r="A312" s="11" t="s">
        <v>158</v>
      </c>
      <c r="B312" s="18" t="s">
        <v>9</v>
      </c>
      <c r="C312" s="11" t="s">
        <v>19</v>
      </c>
      <c r="D312" s="11" t="s">
        <v>5</v>
      </c>
      <c r="E312" s="34">
        <v>36084</v>
      </c>
      <c r="F312" s="20">
        <f t="shared" ca="1" si="4"/>
        <v>18</v>
      </c>
      <c r="G312" s="21" t="s">
        <v>26</v>
      </c>
      <c r="H312" s="22">
        <v>33210</v>
      </c>
      <c r="I312" s="23">
        <v>4</v>
      </c>
    </row>
    <row r="313" spans="1:9" x14ac:dyDescent="0.25">
      <c r="A313" s="11" t="s">
        <v>151</v>
      </c>
      <c r="B313" s="18" t="s">
        <v>32</v>
      </c>
      <c r="C313" s="11" t="s">
        <v>19</v>
      </c>
      <c r="D313" s="11" t="s">
        <v>5</v>
      </c>
      <c r="E313" s="34">
        <v>36444</v>
      </c>
      <c r="F313" s="20">
        <f t="shared" ca="1" si="4"/>
        <v>17</v>
      </c>
      <c r="G313" s="21" t="s">
        <v>26</v>
      </c>
      <c r="H313" s="22">
        <v>67280</v>
      </c>
      <c r="I313" s="23">
        <v>3</v>
      </c>
    </row>
    <row r="314" spans="1:9" x14ac:dyDescent="0.25">
      <c r="A314" s="11" t="s">
        <v>150</v>
      </c>
      <c r="B314" s="18" t="s">
        <v>16</v>
      </c>
      <c r="C314" s="11" t="s">
        <v>19</v>
      </c>
      <c r="D314" s="11" t="s">
        <v>11</v>
      </c>
      <c r="E314" s="34">
        <v>36455</v>
      </c>
      <c r="F314" s="20">
        <f t="shared" ca="1" si="4"/>
        <v>17</v>
      </c>
      <c r="G314" s="21"/>
      <c r="H314" s="22">
        <v>23810</v>
      </c>
      <c r="I314" s="23">
        <v>4</v>
      </c>
    </row>
    <row r="315" spans="1:9" x14ac:dyDescent="0.25">
      <c r="A315" s="11" t="s">
        <v>143</v>
      </c>
      <c r="B315" s="18" t="s">
        <v>2</v>
      </c>
      <c r="C315" s="11" t="s">
        <v>19</v>
      </c>
      <c r="D315" s="11" t="s">
        <v>11</v>
      </c>
      <c r="E315" s="34">
        <v>37899</v>
      </c>
      <c r="F315" s="20">
        <f t="shared" ca="1" si="4"/>
        <v>13</v>
      </c>
      <c r="G315" s="21"/>
      <c r="H315" s="22">
        <v>64220</v>
      </c>
      <c r="I315" s="23">
        <v>5</v>
      </c>
    </row>
    <row r="316" spans="1:9" x14ac:dyDescent="0.25">
      <c r="A316" s="11" t="s">
        <v>142</v>
      </c>
      <c r="B316" s="18" t="s">
        <v>32</v>
      </c>
      <c r="C316" s="11" t="s">
        <v>19</v>
      </c>
      <c r="D316" s="11" t="s">
        <v>11</v>
      </c>
      <c r="E316" s="34">
        <v>38289</v>
      </c>
      <c r="F316" s="20">
        <f t="shared" ca="1" si="4"/>
        <v>12</v>
      </c>
      <c r="G316" s="21"/>
      <c r="H316" s="22">
        <v>71830</v>
      </c>
      <c r="I316" s="23">
        <v>3</v>
      </c>
    </row>
    <row r="317" spans="1:9" x14ac:dyDescent="0.25">
      <c r="A317" s="11" t="s">
        <v>134</v>
      </c>
      <c r="B317" s="18" t="s">
        <v>2</v>
      </c>
      <c r="C317" s="11" t="s">
        <v>19</v>
      </c>
      <c r="D317" s="11" t="s">
        <v>0</v>
      </c>
      <c r="E317" s="34">
        <v>39747</v>
      </c>
      <c r="F317" s="20">
        <f t="shared" ca="1" si="4"/>
        <v>8</v>
      </c>
      <c r="G317" s="21"/>
      <c r="H317" s="22">
        <v>10572</v>
      </c>
      <c r="I317" s="23">
        <v>4</v>
      </c>
    </row>
    <row r="318" spans="1:9" x14ac:dyDescent="0.25">
      <c r="A318" s="11" t="s">
        <v>129</v>
      </c>
      <c r="B318" s="18" t="s">
        <v>16</v>
      </c>
      <c r="C318" s="11" t="s">
        <v>19</v>
      </c>
      <c r="D318" s="11" t="s">
        <v>11</v>
      </c>
      <c r="E318" s="34">
        <v>40470</v>
      </c>
      <c r="F318" s="20">
        <f t="shared" ca="1" si="4"/>
        <v>6</v>
      </c>
      <c r="G318" s="21"/>
      <c r="H318" s="22">
        <v>37840</v>
      </c>
      <c r="I318" s="23">
        <v>1</v>
      </c>
    </row>
    <row r="319" spans="1:9" x14ac:dyDescent="0.25">
      <c r="A319" s="11" t="s">
        <v>111</v>
      </c>
      <c r="B319" s="18" t="s">
        <v>32</v>
      </c>
      <c r="C319" s="11" t="s">
        <v>19</v>
      </c>
      <c r="D319" s="11" t="s">
        <v>5</v>
      </c>
      <c r="E319" s="34">
        <v>39403</v>
      </c>
      <c r="F319" s="20">
        <f t="shared" ca="1" si="4"/>
        <v>9</v>
      </c>
      <c r="G319" s="21" t="s">
        <v>28</v>
      </c>
      <c r="H319" s="22">
        <v>38940</v>
      </c>
      <c r="I319" s="23">
        <v>2</v>
      </c>
    </row>
    <row r="320" spans="1:9" x14ac:dyDescent="0.25">
      <c r="A320" s="11" t="s">
        <v>110</v>
      </c>
      <c r="B320" s="18" t="s">
        <v>12</v>
      </c>
      <c r="C320" s="11" t="s">
        <v>19</v>
      </c>
      <c r="D320" s="11" t="s">
        <v>5</v>
      </c>
      <c r="E320" s="34">
        <v>39407</v>
      </c>
      <c r="F320" s="20">
        <f t="shared" ca="1" si="4"/>
        <v>9</v>
      </c>
      <c r="G320" s="21" t="s">
        <v>4</v>
      </c>
      <c r="H320" s="22">
        <v>73072</v>
      </c>
      <c r="I320" s="23">
        <v>5</v>
      </c>
    </row>
    <row r="321" spans="1:9" x14ac:dyDescent="0.25">
      <c r="A321" s="11" t="s">
        <v>108</v>
      </c>
      <c r="B321" s="18" t="s">
        <v>16</v>
      </c>
      <c r="C321" s="11" t="s">
        <v>19</v>
      </c>
      <c r="D321" s="11" t="s">
        <v>11</v>
      </c>
      <c r="E321" s="34">
        <v>40492</v>
      </c>
      <c r="F321" s="20">
        <f t="shared" ca="1" si="4"/>
        <v>6</v>
      </c>
      <c r="G321" s="21"/>
      <c r="H321" s="22">
        <v>66010</v>
      </c>
      <c r="I321" s="23">
        <v>2</v>
      </c>
    </row>
    <row r="322" spans="1:9" x14ac:dyDescent="0.25">
      <c r="A322" s="11" t="s">
        <v>102</v>
      </c>
      <c r="B322" s="18" t="s">
        <v>16</v>
      </c>
      <c r="C322" s="11" t="s">
        <v>19</v>
      </c>
      <c r="D322" s="11" t="s">
        <v>5</v>
      </c>
      <c r="E322" s="34">
        <v>36101</v>
      </c>
      <c r="F322" s="20">
        <f t="shared" ref="F322:F385" ca="1" si="5">DATEDIF(E322,TODAY(),"Y")</f>
        <v>18</v>
      </c>
      <c r="G322" s="21" t="s">
        <v>26</v>
      </c>
      <c r="H322" s="22">
        <v>88240</v>
      </c>
      <c r="I322" s="23">
        <v>5</v>
      </c>
    </row>
    <row r="323" spans="1:9" x14ac:dyDescent="0.25">
      <c r="A323" s="11" t="s">
        <v>99</v>
      </c>
      <c r="B323" s="18" t="s">
        <v>32</v>
      </c>
      <c r="C323" s="11" t="s">
        <v>19</v>
      </c>
      <c r="D323" s="11" t="s">
        <v>5</v>
      </c>
      <c r="E323" s="34">
        <v>36122</v>
      </c>
      <c r="F323" s="20">
        <f t="shared" ca="1" si="5"/>
        <v>18</v>
      </c>
      <c r="G323" s="21" t="s">
        <v>28</v>
      </c>
      <c r="H323" s="22">
        <v>22660</v>
      </c>
      <c r="I323" s="23">
        <v>2</v>
      </c>
    </row>
    <row r="324" spans="1:9" x14ac:dyDescent="0.25">
      <c r="A324" s="11" t="s">
        <v>92</v>
      </c>
      <c r="B324" s="18" t="s">
        <v>2</v>
      </c>
      <c r="C324" s="11" t="s">
        <v>19</v>
      </c>
      <c r="D324" s="11" t="s">
        <v>5</v>
      </c>
      <c r="E324" s="34">
        <v>37936</v>
      </c>
      <c r="F324" s="20">
        <f t="shared" ca="1" si="5"/>
        <v>13</v>
      </c>
      <c r="G324" s="21" t="s">
        <v>4</v>
      </c>
      <c r="H324" s="22">
        <v>30920</v>
      </c>
      <c r="I324" s="23">
        <v>5</v>
      </c>
    </row>
    <row r="325" spans="1:9" x14ac:dyDescent="0.25">
      <c r="A325" s="11" t="s">
        <v>90</v>
      </c>
      <c r="B325" s="18" t="s">
        <v>16</v>
      </c>
      <c r="C325" s="11" t="s">
        <v>19</v>
      </c>
      <c r="D325" s="11" t="s">
        <v>5</v>
      </c>
      <c r="E325" s="34">
        <v>37943</v>
      </c>
      <c r="F325" s="20">
        <f t="shared" ca="1" si="5"/>
        <v>13</v>
      </c>
      <c r="G325" s="21" t="s">
        <v>26</v>
      </c>
      <c r="H325" s="22">
        <v>75176</v>
      </c>
      <c r="I325" s="23">
        <v>3</v>
      </c>
    </row>
    <row r="326" spans="1:9" x14ac:dyDescent="0.25">
      <c r="A326" s="11" t="s">
        <v>88</v>
      </c>
      <c r="B326" s="18" t="s">
        <v>12</v>
      </c>
      <c r="C326" s="11" t="s">
        <v>19</v>
      </c>
      <c r="D326" s="11" t="s">
        <v>11</v>
      </c>
      <c r="E326" s="34">
        <v>38321</v>
      </c>
      <c r="F326" s="20">
        <f t="shared" ca="1" si="5"/>
        <v>12</v>
      </c>
      <c r="G326" s="21"/>
      <c r="H326" s="22">
        <v>37980</v>
      </c>
      <c r="I326" s="23">
        <v>4</v>
      </c>
    </row>
    <row r="327" spans="1:9" x14ac:dyDescent="0.25">
      <c r="A327" s="11" t="s">
        <v>87</v>
      </c>
      <c r="B327" s="18" t="s">
        <v>2</v>
      </c>
      <c r="C327" s="11" t="s">
        <v>19</v>
      </c>
      <c r="D327" s="11" t="s">
        <v>5</v>
      </c>
      <c r="E327" s="34">
        <v>38321</v>
      </c>
      <c r="F327" s="20">
        <f t="shared" ca="1" si="5"/>
        <v>12</v>
      </c>
      <c r="G327" s="21" t="s">
        <v>28</v>
      </c>
      <c r="H327" s="22">
        <v>70760</v>
      </c>
      <c r="I327" s="23">
        <v>1</v>
      </c>
    </row>
    <row r="328" spans="1:9" x14ac:dyDescent="0.25">
      <c r="A328" s="11" t="s">
        <v>86</v>
      </c>
      <c r="B328" s="18" t="s">
        <v>12</v>
      </c>
      <c r="C328" s="11" t="s">
        <v>19</v>
      </c>
      <c r="D328" s="11" t="s">
        <v>5</v>
      </c>
      <c r="E328" s="34">
        <v>39760</v>
      </c>
      <c r="F328" s="20">
        <f t="shared" ca="1" si="5"/>
        <v>8</v>
      </c>
      <c r="G328" s="21" t="s">
        <v>26</v>
      </c>
      <c r="H328" s="22">
        <v>61060</v>
      </c>
      <c r="I328" s="23">
        <v>5</v>
      </c>
    </row>
    <row r="329" spans="1:9" x14ac:dyDescent="0.25">
      <c r="A329" s="11" t="s">
        <v>80</v>
      </c>
      <c r="B329" s="18" t="s">
        <v>16</v>
      </c>
      <c r="C329" s="11" t="s">
        <v>19</v>
      </c>
      <c r="D329" s="11" t="s">
        <v>5</v>
      </c>
      <c r="E329" s="34">
        <v>39390</v>
      </c>
      <c r="F329" s="20">
        <f t="shared" ca="1" si="5"/>
        <v>9</v>
      </c>
      <c r="G329" s="21" t="s">
        <v>18</v>
      </c>
      <c r="H329" s="22">
        <v>71490</v>
      </c>
      <c r="I329" s="23">
        <v>5</v>
      </c>
    </row>
    <row r="330" spans="1:9" x14ac:dyDescent="0.25">
      <c r="A330" s="11" t="s">
        <v>59</v>
      </c>
      <c r="B330" s="18" t="s">
        <v>2</v>
      </c>
      <c r="C330" s="11" t="s">
        <v>19</v>
      </c>
      <c r="D330" s="11" t="s">
        <v>11</v>
      </c>
      <c r="E330" s="34">
        <v>39785</v>
      </c>
      <c r="F330" s="20">
        <f t="shared" ca="1" si="5"/>
        <v>8</v>
      </c>
      <c r="G330" s="21"/>
      <c r="H330" s="22">
        <v>80690</v>
      </c>
      <c r="I330" s="23">
        <v>3</v>
      </c>
    </row>
    <row r="331" spans="1:9" x14ac:dyDescent="0.25">
      <c r="A331" s="11" t="s">
        <v>47</v>
      </c>
      <c r="B331" s="18" t="s">
        <v>16</v>
      </c>
      <c r="C331" s="11" t="s">
        <v>19</v>
      </c>
      <c r="D331" s="11" t="s">
        <v>14</v>
      </c>
      <c r="E331" s="34">
        <v>36503</v>
      </c>
      <c r="F331" s="20">
        <f t="shared" ca="1" si="5"/>
        <v>17</v>
      </c>
      <c r="G331" s="21" t="s">
        <v>18</v>
      </c>
      <c r="H331" s="22">
        <v>41615</v>
      </c>
      <c r="I331" s="23">
        <v>1</v>
      </c>
    </row>
    <row r="332" spans="1:9" x14ac:dyDescent="0.25">
      <c r="A332" s="11" t="s">
        <v>41</v>
      </c>
      <c r="B332" s="18" t="s">
        <v>9</v>
      </c>
      <c r="C332" s="11" t="s">
        <v>19</v>
      </c>
      <c r="D332" s="11" t="s">
        <v>5</v>
      </c>
      <c r="E332" s="34">
        <v>37229</v>
      </c>
      <c r="F332" s="20">
        <f t="shared" ca="1" si="5"/>
        <v>15</v>
      </c>
      <c r="G332" s="21" t="s">
        <v>4</v>
      </c>
      <c r="H332" s="22">
        <v>25310</v>
      </c>
      <c r="I332" s="23">
        <v>4</v>
      </c>
    </row>
    <row r="333" spans="1:9" x14ac:dyDescent="0.25">
      <c r="A333" s="11" t="s">
        <v>36</v>
      </c>
      <c r="B333" s="18" t="s">
        <v>32</v>
      </c>
      <c r="C333" s="11" t="s">
        <v>19</v>
      </c>
      <c r="D333" s="11" t="s">
        <v>14</v>
      </c>
      <c r="E333" s="34">
        <v>37620</v>
      </c>
      <c r="F333" s="20">
        <f t="shared" ca="1" si="5"/>
        <v>14</v>
      </c>
      <c r="G333" s="21" t="s">
        <v>26</v>
      </c>
      <c r="H333" s="22">
        <v>24460</v>
      </c>
      <c r="I333" s="23">
        <v>1</v>
      </c>
    </row>
    <row r="334" spans="1:9" x14ac:dyDescent="0.25">
      <c r="A334" s="11" t="s">
        <v>20</v>
      </c>
      <c r="B334" s="18" t="s">
        <v>2</v>
      </c>
      <c r="C334" s="11" t="s">
        <v>19</v>
      </c>
      <c r="D334" s="11" t="s">
        <v>5</v>
      </c>
      <c r="E334" s="34">
        <v>40175</v>
      </c>
      <c r="F334" s="20">
        <f t="shared" ca="1" si="5"/>
        <v>7</v>
      </c>
      <c r="G334" s="21" t="s">
        <v>18</v>
      </c>
      <c r="H334" s="22">
        <v>34690</v>
      </c>
      <c r="I334" s="23">
        <v>2</v>
      </c>
    </row>
    <row r="335" spans="1:9" x14ac:dyDescent="0.25">
      <c r="A335" s="11" t="s">
        <v>495</v>
      </c>
      <c r="B335" s="18" t="s">
        <v>2</v>
      </c>
      <c r="C335" s="11" t="s">
        <v>84</v>
      </c>
      <c r="D335" s="11" t="s">
        <v>11</v>
      </c>
      <c r="E335" s="45">
        <v>40292</v>
      </c>
      <c r="F335" s="20">
        <f t="shared" ca="1" si="5"/>
        <v>7</v>
      </c>
      <c r="G335" s="21"/>
      <c r="H335" s="22">
        <v>61890</v>
      </c>
      <c r="I335" s="23">
        <v>2</v>
      </c>
    </row>
    <row r="336" spans="1:9" x14ac:dyDescent="0.25">
      <c r="A336" s="11" t="s">
        <v>446</v>
      </c>
      <c r="B336" s="18" t="s">
        <v>48</v>
      </c>
      <c r="C336" s="11" t="s">
        <v>84</v>
      </c>
      <c r="D336" s="11" t="s">
        <v>5</v>
      </c>
      <c r="E336" s="34">
        <v>37407</v>
      </c>
      <c r="F336" s="20">
        <f t="shared" ca="1" si="5"/>
        <v>15</v>
      </c>
      <c r="G336" s="21" t="s">
        <v>26</v>
      </c>
      <c r="H336" s="22">
        <v>59140</v>
      </c>
      <c r="I336" s="23">
        <v>5</v>
      </c>
    </row>
    <row r="337" spans="1:9" x14ac:dyDescent="0.25">
      <c r="A337" s="11" t="s">
        <v>440</v>
      </c>
      <c r="B337" s="18" t="s">
        <v>2</v>
      </c>
      <c r="C337" s="11" t="s">
        <v>84</v>
      </c>
      <c r="D337" s="11" t="s">
        <v>5</v>
      </c>
      <c r="E337" s="45">
        <v>40313</v>
      </c>
      <c r="F337" s="20">
        <f t="shared" ca="1" si="5"/>
        <v>7</v>
      </c>
      <c r="G337" s="21" t="s">
        <v>4</v>
      </c>
      <c r="H337" s="22">
        <v>27250</v>
      </c>
      <c r="I337" s="23">
        <v>5</v>
      </c>
    </row>
    <row r="338" spans="1:9" x14ac:dyDescent="0.25">
      <c r="A338" s="11" t="s">
        <v>295</v>
      </c>
      <c r="B338" s="18" t="s">
        <v>9</v>
      </c>
      <c r="C338" s="11" t="s">
        <v>84</v>
      </c>
      <c r="D338" s="11" t="s">
        <v>5</v>
      </c>
      <c r="E338" s="34">
        <v>41137</v>
      </c>
      <c r="F338" s="20">
        <f t="shared" ca="1" si="5"/>
        <v>4</v>
      </c>
      <c r="G338" s="21" t="s">
        <v>26</v>
      </c>
      <c r="H338" s="22">
        <v>39160</v>
      </c>
      <c r="I338" s="23">
        <v>3</v>
      </c>
    </row>
    <row r="339" spans="1:9" x14ac:dyDescent="0.25">
      <c r="A339" s="11" t="s">
        <v>271</v>
      </c>
      <c r="B339" s="18" t="s">
        <v>32</v>
      </c>
      <c r="C339" s="11" t="s">
        <v>84</v>
      </c>
      <c r="D339" s="11" t="s">
        <v>11</v>
      </c>
      <c r="E339" s="34">
        <v>36765</v>
      </c>
      <c r="F339" s="20">
        <f t="shared" ca="1" si="5"/>
        <v>16</v>
      </c>
      <c r="G339" s="21"/>
      <c r="H339" s="22">
        <v>74500</v>
      </c>
      <c r="I339" s="23">
        <v>4</v>
      </c>
    </row>
    <row r="340" spans="1:9" x14ac:dyDescent="0.25">
      <c r="A340" s="11" t="s">
        <v>91</v>
      </c>
      <c r="B340" s="18" t="s">
        <v>12</v>
      </c>
      <c r="C340" s="11" t="s">
        <v>84</v>
      </c>
      <c r="D340" s="11" t="s">
        <v>5</v>
      </c>
      <c r="E340" s="34">
        <v>37936</v>
      </c>
      <c r="F340" s="20">
        <f t="shared" ca="1" si="5"/>
        <v>13</v>
      </c>
      <c r="G340" s="21" t="s">
        <v>4</v>
      </c>
      <c r="H340" s="22">
        <v>53870</v>
      </c>
      <c r="I340" s="23">
        <v>2</v>
      </c>
    </row>
    <row r="341" spans="1:9" x14ac:dyDescent="0.25">
      <c r="A341" s="11" t="s">
        <v>85</v>
      </c>
      <c r="B341" s="18" t="s">
        <v>32</v>
      </c>
      <c r="C341" s="11" t="s">
        <v>84</v>
      </c>
      <c r="D341" s="11" t="s">
        <v>5</v>
      </c>
      <c r="E341" s="34">
        <v>39038</v>
      </c>
      <c r="F341" s="20">
        <f t="shared" ca="1" si="5"/>
        <v>10</v>
      </c>
      <c r="G341" s="21" t="s">
        <v>8</v>
      </c>
      <c r="H341" s="22">
        <v>71400</v>
      </c>
      <c r="I341" s="23">
        <v>4</v>
      </c>
    </row>
    <row r="342" spans="1:9" x14ac:dyDescent="0.25">
      <c r="A342" s="11" t="s">
        <v>770</v>
      </c>
      <c r="B342" s="18" t="s">
        <v>9</v>
      </c>
      <c r="C342" s="11" t="s">
        <v>801</v>
      </c>
      <c r="D342" s="11" t="s">
        <v>5</v>
      </c>
      <c r="E342" s="34">
        <v>40552</v>
      </c>
      <c r="F342" s="20">
        <f t="shared" ca="1" si="5"/>
        <v>6</v>
      </c>
      <c r="G342" s="21" t="s">
        <v>26</v>
      </c>
      <c r="H342" s="22">
        <v>62740</v>
      </c>
      <c r="I342" s="23">
        <v>4</v>
      </c>
    </row>
    <row r="343" spans="1:9" x14ac:dyDescent="0.25">
      <c r="A343" s="11" t="s">
        <v>758</v>
      </c>
      <c r="B343" s="18" t="s">
        <v>12</v>
      </c>
      <c r="C343" s="11" t="s">
        <v>801</v>
      </c>
      <c r="D343" s="11" t="s">
        <v>5</v>
      </c>
      <c r="E343" s="34">
        <v>40911</v>
      </c>
      <c r="F343" s="20">
        <f t="shared" ca="1" si="5"/>
        <v>5</v>
      </c>
      <c r="G343" s="21" t="s">
        <v>28</v>
      </c>
      <c r="H343" s="22">
        <v>87120</v>
      </c>
      <c r="I343" s="23">
        <v>3</v>
      </c>
    </row>
    <row r="344" spans="1:9" x14ac:dyDescent="0.25">
      <c r="A344" s="11" t="s">
        <v>705</v>
      </c>
      <c r="B344" s="18" t="s">
        <v>12</v>
      </c>
      <c r="C344" s="11" t="s">
        <v>801</v>
      </c>
      <c r="D344" s="11" t="s">
        <v>14</v>
      </c>
      <c r="E344" s="34">
        <v>39457</v>
      </c>
      <c r="F344" s="20">
        <f t="shared" ca="1" si="5"/>
        <v>9</v>
      </c>
      <c r="G344" s="21" t="s">
        <v>26</v>
      </c>
      <c r="H344" s="22">
        <v>31255</v>
      </c>
      <c r="I344" s="23">
        <v>5</v>
      </c>
    </row>
    <row r="345" spans="1:9" x14ac:dyDescent="0.25">
      <c r="A345" s="11" t="s">
        <v>699</v>
      </c>
      <c r="B345" s="18" t="s">
        <v>32</v>
      </c>
      <c r="C345" s="11" t="s">
        <v>801</v>
      </c>
      <c r="D345" s="11" t="s">
        <v>14</v>
      </c>
      <c r="E345" s="34">
        <v>39098</v>
      </c>
      <c r="F345" s="20">
        <f t="shared" ca="1" si="5"/>
        <v>10</v>
      </c>
      <c r="G345" s="21" t="s">
        <v>4</v>
      </c>
      <c r="H345" s="22">
        <v>47705</v>
      </c>
      <c r="I345" s="23">
        <v>5</v>
      </c>
    </row>
    <row r="346" spans="1:9" x14ac:dyDescent="0.25">
      <c r="A346" s="11" t="s">
        <v>693</v>
      </c>
      <c r="B346" s="18" t="s">
        <v>16</v>
      </c>
      <c r="C346" s="11" t="s">
        <v>801</v>
      </c>
      <c r="D346" s="11" t="s">
        <v>5</v>
      </c>
      <c r="E346" s="34">
        <v>40209</v>
      </c>
      <c r="F346" s="20">
        <f t="shared" ca="1" si="5"/>
        <v>7</v>
      </c>
      <c r="G346" s="21" t="s">
        <v>4</v>
      </c>
      <c r="H346" s="22">
        <v>45260</v>
      </c>
      <c r="I346" s="23">
        <v>4</v>
      </c>
    </row>
    <row r="347" spans="1:9" x14ac:dyDescent="0.25">
      <c r="A347" s="11" t="s">
        <v>658</v>
      </c>
      <c r="B347" s="18" t="s">
        <v>32</v>
      </c>
      <c r="C347" s="11" t="s">
        <v>801</v>
      </c>
      <c r="D347" s="11" t="s">
        <v>11</v>
      </c>
      <c r="E347" s="34">
        <v>36192</v>
      </c>
      <c r="F347" s="20">
        <f t="shared" ca="1" si="5"/>
        <v>18</v>
      </c>
      <c r="G347" s="21"/>
      <c r="H347" s="22">
        <v>47620</v>
      </c>
      <c r="I347" s="23">
        <v>5</v>
      </c>
    </row>
    <row r="348" spans="1:9" x14ac:dyDescent="0.25">
      <c r="A348" s="11" t="s">
        <v>653</v>
      </c>
      <c r="B348" s="18" t="s">
        <v>48</v>
      </c>
      <c r="C348" s="11" t="s">
        <v>801</v>
      </c>
      <c r="D348" s="11" t="s">
        <v>11</v>
      </c>
      <c r="E348" s="34">
        <v>36199</v>
      </c>
      <c r="F348" s="20">
        <f t="shared" ca="1" si="5"/>
        <v>18</v>
      </c>
      <c r="G348" s="21"/>
      <c r="H348" s="22">
        <v>31270</v>
      </c>
      <c r="I348" s="23">
        <v>5</v>
      </c>
    </row>
    <row r="349" spans="1:9" x14ac:dyDescent="0.25">
      <c r="A349" s="11" t="s">
        <v>644</v>
      </c>
      <c r="B349" s="18" t="s">
        <v>32</v>
      </c>
      <c r="C349" s="11" t="s">
        <v>801</v>
      </c>
      <c r="D349" s="11" t="s">
        <v>5</v>
      </c>
      <c r="E349" s="34">
        <v>36940</v>
      </c>
      <c r="F349" s="20">
        <f t="shared" ca="1" si="5"/>
        <v>16</v>
      </c>
      <c r="G349" s="21" t="s">
        <v>26</v>
      </c>
      <c r="H349" s="22">
        <v>48990</v>
      </c>
      <c r="I349" s="23">
        <v>5</v>
      </c>
    </row>
    <row r="350" spans="1:9" x14ac:dyDescent="0.25">
      <c r="A350" s="11" t="s">
        <v>635</v>
      </c>
      <c r="B350" s="18" t="s">
        <v>32</v>
      </c>
      <c r="C350" s="11" t="s">
        <v>801</v>
      </c>
      <c r="D350" s="11" t="s">
        <v>14</v>
      </c>
      <c r="E350" s="34">
        <v>39871</v>
      </c>
      <c r="F350" s="20">
        <f t="shared" ca="1" si="5"/>
        <v>8</v>
      </c>
      <c r="G350" s="21" t="s">
        <v>18</v>
      </c>
      <c r="H350" s="22">
        <v>38575</v>
      </c>
      <c r="I350" s="23">
        <v>2</v>
      </c>
    </row>
    <row r="351" spans="1:9" x14ac:dyDescent="0.25">
      <c r="A351" s="11" t="s">
        <v>628</v>
      </c>
      <c r="B351" s="18" t="s">
        <v>12</v>
      </c>
      <c r="C351" s="11" t="s">
        <v>801</v>
      </c>
      <c r="D351" s="11" t="s">
        <v>0</v>
      </c>
      <c r="E351" s="34">
        <v>40610</v>
      </c>
      <c r="F351" s="20">
        <f t="shared" ca="1" si="5"/>
        <v>6</v>
      </c>
      <c r="G351" s="21"/>
      <c r="H351" s="22">
        <v>36844</v>
      </c>
      <c r="I351" s="23">
        <v>4</v>
      </c>
    </row>
    <row r="352" spans="1:9" x14ac:dyDescent="0.25">
      <c r="A352" s="11" t="s">
        <v>627</v>
      </c>
      <c r="B352" s="18" t="s">
        <v>16</v>
      </c>
      <c r="C352" s="11" t="s">
        <v>801</v>
      </c>
      <c r="D352" s="11" t="s">
        <v>14</v>
      </c>
      <c r="E352" s="34">
        <v>40624</v>
      </c>
      <c r="F352" s="20">
        <f t="shared" ca="1" si="5"/>
        <v>6</v>
      </c>
      <c r="G352" s="21" t="s">
        <v>18</v>
      </c>
      <c r="H352" s="22">
        <v>13090</v>
      </c>
      <c r="I352" s="23">
        <v>4</v>
      </c>
    </row>
    <row r="353" spans="1:9" x14ac:dyDescent="0.25">
      <c r="A353" s="11" t="s">
        <v>620</v>
      </c>
      <c r="B353" s="18" t="s">
        <v>12</v>
      </c>
      <c r="C353" s="11" t="s">
        <v>801</v>
      </c>
      <c r="D353" s="11" t="s">
        <v>5</v>
      </c>
      <c r="E353" s="34">
        <v>39147</v>
      </c>
      <c r="F353" s="20">
        <f t="shared" ca="1" si="5"/>
        <v>10</v>
      </c>
      <c r="G353" s="21" t="s">
        <v>18</v>
      </c>
      <c r="H353" s="22">
        <v>45180</v>
      </c>
      <c r="I353" s="23">
        <v>5</v>
      </c>
    </row>
    <row r="354" spans="1:9" x14ac:dyDescent="0.25">
      <c r="A354" s="11" t="s">
        <v>617</v>
      </c>
      <c r="B354" s="18" t="s">
        <v>2</v>
      </c>
      <c r="C354" s="11" t="s">
        <v>801</v>
      </c>
      <c r="D354" s="11" t="s">
        <v>11</v>
      </c>
      <c r="E354" s="34">
        <v>39167</v>
      </c>
      <c r="F354" s="20">
        <f t="shared" ca="1" si="5"/>
        <v>10</v>
      </c>
      <c r="G354" s="21"/>
      <c r="H354" s="22">
        <v>29000</v>
      </c>
      <c r="I354" s="23">
        <v>5</v>
      </c>
    </row>
    <row r="355" spans="1:9" x14ac:dyDescent="0.25">
      <c r="A355" s="11" t="s">
        <v>597</v>
      </c>
      <c r="B355" s="18" t="s">
        <v>2</v>
      </c>
      <c r="C355" s="11" t="s">
        <v>801</v>
      </c>
      <c r="D355" s="11" t="s">
        <v>11</v>
      </c>
      <c r="E355" s="34">
        <v>38805</v>
      </c>
      <c r="F355" s="20">
        <f t="shared" ca="1" si="5"/>
        <v>11</v>
      </c>
      <c r="G355" s="21"/>
      <c r="H355" s="22">
        <v>53870</v>
      </c>
      <c r="I355" s="23">
        <v>2</v>
      </c>
    </row>
    <row r="356" spans="1:9" x14ac:dyDescent="0.25">
      <c r="A356" s="11" t="s">
        <v>594</v>
      </c>
      <c r="B356" s="18" t="s">
        <v>32</v>
      </c>
      <c r="C356" s="11" t="s">
        <v>801</v>
      </c>
      <c r="D356" s="11" t="s">
        <v>5</v>
      </c>
      <c r="E356" s="34">
        <v>35856</v>
      </c>
      <c r="F356" s="20">
        <f t="shared" ca="1" si="5"/>
        <v>19</v>
      </c>
      <c r="G356" s="21" t="s">
        <v>8</v>
      </c>
      <c r="H356" s="22">
        <v>86830</v>
      </c>
      <c r="I356" s="23">
        <v>3</v>
      </c>
    </row>
    <row r="357" spans="1:9" x14ac:dyDescent="0.25">
      <c r="A357" s="11" t="s">
        <v>593</v>
      </c>
      <c r="B357" s="18" t="s">
        <v>16</v>
      </c>
      <c r="C357" s="11" t="s">
        <v>801</v>
      </c>
      <c r="D357" s="11" t="s">
        <v>5</v>
      </c>
      <c r="E357" s="34">
        <v>35857</v>
      </c>
      <c r="F357" s="20">
        <f t="shared" ca="1" si="5"/>
        <v>19</v>
      </c>
      <c r="G357" s="21" t="s">
        <v>4</v>
      </c>
      <c r="H357" s="22">
        <v>82110</v>
      </c>
      <c r="I357" s="23">
        <v>3</v>
      </c>
    </row>
    <row r="358" spans="1:9" x14ac:dyDescent="0.25">
      <c r="A358" s="11" t="s">
        <v>566</v>
      </c>
      <c r="B358" s="18" t="s">
        <v>32</v>
      </c>
      <c r="C358" s="11" t="s">
        <v>801</v>
      </c>
      <c r="D358" s="11" t="s">
        <v>5</v>
      </c>
      <c r="E358" s="34">
        <v>39157</v>
      </c>
      <c r="F358" s="20">
        <f t="shared" ca="1" si="5"/>
        <v>10</v>
      </c>
      <c r="G358" s="21" t="s">
        <v>4</v>
      </c>
      <c r="H358" s="22">
        <v>47610</v>
      </c>
      <c r="I358" s="23">
        <v>4</v>
      </c>
    </row>
    <row r="359" spans="1:9" x14ac:dyDescent="0.25">
      <c r="A359" s="11" t="s">
        <v>550</v>
      </c>
      <c r="B359" s="18" t="s">
        <v>12</v>
      </c>
      <c r="C359" s="11" t="s">
        <v>801</v>
      </c>
      <c r="D359" s="11" t="s">
        <v>5</v>
      </c>
      <c r="E359" s="34">
        <v>41000</v>
      </c>
      <c r="F359" s="20">
        <f t="shared" ca="1" si="5"/>
        <v>5</v>
      </c>
      <c r="G359" s="21" t="s">
        <v>28</v>
      </c>
      <c r="H359" s="22">
        <v>60560</v>
      </c>
      <c r="I359" s="23">
        <v>4</v>
      </c>
    </row>
    <row r="360" spans="1:9" x14ac:dyDescent="0.25">
      <c r="A360" s="11" t="s">
        <v>549</v>
      </c>
      <c r="B360" s="18" t="s">
        <v>32</v>
      </c>
      <c r="C360" s="11" t="s">
        <v>801</v>
      </c>
      <c r="D360" s="11" t="s">
        <v>5</v>
      </c>
      <c r="E360" s="34">
        <v>41007</v>
      </c>
      <c r="F360" s="20">
        <f t="shared" ca="1" si="5"/>
        <v>5</v>
      </c>
      <c r="G360" s="21" t="s">
        <v>26</v>
      </c>
      <c r="H360" s="22">
        <v>37020</v>
      </c>
      <c r="I360" s="23">
        <v>2</v>
      </c>
    </row>
    <row r="361" spans="1:9" x14ac:dyDescent="0.25">
      <c r="A361" s="11" t="s">
        <v>542</v>
      </c>
      <c r="B361" s="18" t="s">
        <v>12</v>
      </c>
      <c r="C361" s="11" t="s">
        <v>801</v>
      </c>
      <c r="D361" s="11" t="s">
        <v>5</v>
      </c>
      <c r="E361" s="34">
        <v>39180</v>
      </c>
      <c r="F361" s="20">
        <f t="shared" ca="1" si="5"/>
        <v>10</v>
      </c>
      <c r="G361" s="21" t="s">
        <v>18</v>
      </c>
      <c r="H361" s="22">
        <v>86540</v>
      </c>
      <c r="I361" s="23">
        <v>4</v>
      </c>
    </row>
    <row r="362" spans="1:9" x14ac:dyDescent="0.25">
      <c r="A362" s="11" t="s">
        <v>525</v>
      </c>
      <c r="B362" s="18" t="s">
        <v>12</v>
      </c>
      <c r="C362" s="11" t="s">
        <v>801</v>
      </c>
      <c r="D362" s="11" t="s">
        <v>5</v>
      </c>
      <c r="E362" s="34">
        <v>38834</v>
      </c>
      <c r="F362" s="20">
        <f t="shared" ca="1" si="5"/>
        <v>11</v>
      </c>
      <c r="G362" s="21" t="s">
        <v>26</v>
      </c>
      <c r="H362" s="22">
        <v>81640</v>
      </c>
      <c r="I362" s="23">
        <v>4</v>
      </c>
    </row>
    <row r="363" spans="1:9" x14ac:dyDescent="0.25">
      <c r="A363" s="11" t="s">
        <v>457</v>
      </c>
      <c r="B363" s="18" t="s">
        <v>2</v>
      </c>
      <c r="C363" s="11" t="s">
        <v>801</v>
      </c>
      <c r="D363" s="11" t="s">
        <v>5</v>
      </c>
      <c r="E363" s="34">
        <v>36297</v>
      </c>
      <c r="F363" s="20">
        <f t="shared" ca="1" si="5"/>
        <v>18</v>
      </c>
      <c r="G363" s="21" t="s">
        <v>26</v>
      </c>
      <c r="H363" s="22">
        <v>46030</v>
      </c>
      <c r="I363" s="23">
        <v>2</v>
      </c>
    </row>
    <row r="364" spans="1:9" x14ac:dyDescent="0.25">
      <c r="A364" s="11" t="s">
        <v>454</v>
      </c>
      <c r="B364" s="18" t="s">
        <v>32</v>
      </c>
      <c r="C364" s="11" t="s">
        <v>801</v>
      </c>
      <c r="D364" s="11" t="s">
        <v>5</v>
      </c>
      <c r="E364" s="34">
        <v>36662</v>
      </c>
      <c r="F364" s="20">
        <f t="shared" ca="1" si="5"/>
        <v>17</v>
      </c>
      <c r="G364" s="21" t="s">
        <v>4</v>
      </c>
      <c r="H364" s="22">
        <v>52490</v>
      </c>
      <c r="I364" s="23">
        <v>4</v>
      </c>
    </row>
    <row r="365" spans="1:9" x14ac:dyDescent="0.25">
      <c r="A365" s="11" t="s">
        <v>444</v>
      </c>
      <c r="B365" s="18" t="s">
        <v>48</v>
      </c>
      <c r="C365" s="11" t="s">
        <v>801</v>
      </c>
      <c r="D365" s="11" t="s">
        <v>11</v>
      </c>
      <c r="E365" s="34">
        <v>39592</v>
      </c>
      <c r="F365" s="20">
        <f t="shared" ca="1" si="5"/>
        <v>9</v>
      </c>
      <c r="G365" s="21"/>
      <c r="H365" s="22">
        <v>57520</v>
      </c>
      <c r="I365" s="23">
        <v>3</v>
      </c>
    </row>
    <row r="366" spans="1:9" x14ac:dyDescent="0.25">
      <c r="A366" s="11" t="s">
        <v>432</v>
      </c>
      <c r="B366" s="18" t="s">
        <v>48</v>
      </c>
      <c r="C366" s="11" t="s">
        <v>801</v>
      </c>
      <c r="D366" s="11" t="s">
        <v>5</v>
      </c>
      <c r="E366" s="34">
        <v>40712</v>
      </c>
      <c r="F366" s="20">
        <f t="shared" ca="1" si="5"/>
        <v>6</v>
      </c>
      <c r="G366" s="21" t="s">
        <v>26</v>
      </c>
      <c r="H366" s="22">
        <v>22900</v>
      </c>
      <c r="I366" s="23">
        <v>1</v>
      </c>
    </row>
    <row r="367" spans="1:9" x14ac:dyDescent="0.25">
      <c r="A367" s="11" t="s">
        <v>430</v>
      </c>
      <c r="B367" s="18" t="s">
        <v>48</v>
      </c>
      <c r="C367" s="11" t="s">
        <v>801</v>
      </c>
      <c r="D367" s="11" t="s">
        <v>5</v>
      </c>
      <c r="E367" s="34">
        <v>41070</v>
      </c>
      <c r="F367" s="20">
        <f t="shared" ca="1" si="5"/>
        <v>5</v>
      </c>
      <c r="G367" s="21" t="s">
        <v>28</v>
      </c>
      <c r="H367" s="22">
        <v>73930</v>
      </c>
      <c r="I367" s="23">
        <v>1</v>
      </c>
    </row>
    <row r="368" spans="1:9" x14ac:dyDescent="0.25">
      <c r="A368" s="11" t="s">
        <v>422</v>
      </c>
      <c r="B368" s="18" t="s">
        <v>12</v>
      </c>
      <c r="C368" s="11" t="s">
        <v>801</v>
      </c>
      <c r="D368" s="11" t="s">
        <v>5</v>
      </c>
      <c r="E368" s="34">
        <v>39258</v>
      </c>
      <c r="F368" s="20">
        <f t="shared" ca="1" si="5"/>
        <v>10</v>
      </c>
      <c r="G368" s="21" t="s">
        <v>8</v>
      </c>
      <c r="H368" s="22">
        <v>66920</v>
      </c>
      <c r="I368" s="23">
        <v>2</v>
      </c>
    </row>
    <row r="369" spans="1:9" x14ac:dyDescent="0.25">
      <c r="A369" s="11" t="s">
        <v>420</v>
      </c>
      <c r="B369" s="18" t="s">
        <v>32</v>
      </c>
      <c r="C369" s="11" t="s">
        <v>801</v>
      </c>
      <c r="D369" s="11" t="s">
        <v>5</v>
      </c>
      <c r="E369" s="34">
        <v>40333</v>
      </c>
      <c r="F369" s="20">
        <f t="shared" ca="1" si="5"/>
        <v>7</v>
      </c>
      <c r="G369" s="21" t="s">
        <v>18</v>
      </c>
      <c r="H369" s="22">
        <v>70480</v>
      </c>
      <c r="I369" s="23">
        <v>4</v>
      </c>
    </row>
    <row r="370" spans="1:9" x14ac:dyDescent="0.25">
      <c r="A370" s="11" t="s">
        <v>402</v>
      </c>
      <c r="B370" s="18" t="s">
        <v>12</v>
      </c>
      <c r="C370" s="11" t="s">
        <v>801</v>
      </c>
      <c r="D370" s="11" t="s">
        <v>11</v>
      </c>
      <c r="E370" s="34">
        <v>36703</v>
      </c>
      <c r="F370" s="20">
        <f t="shared" ca="1" si="5"/>
        <v>17</v>
      </c>
      <c r="G370" s="21"/>
      <c r="H370" s="22">
        <v>50200</v>
      </c>
      <c r="I370" s="23">
        <v>4</v>
      </c>
    </row>
    <row r="371" spans="1:9" x14ac:dyDescent="0.25">
      <c r="A371" s="11" t="s">
        <v>380</v>
      </c>
      <c r="B371" s="18" t="s">
        <v>16</v>
      </c>
      <c r="C371" s="11" t="s">
        <v>801</v>
      </c>
      <c r="D371" s="11" t="s">
        <v>14</v>
      </c>
      <c r="E371" s="34">
        <v>40351</v>
      </c>
      <c r="F371" s="20">
        <f t="shared" ca="1" si="5"/>
        <v>7</v>
      </c>
      <c r="G371" s="21" t="s">
        <v>4</v>
      </c>
      <c r="H371" s="22">
        <v>20040</v>
      </c>
      <c r="I371" s="23">
        <v>3</v>
      </c>
    </row>
    <row r="372" spans="1:9" x14ac:dyDescent="0.25">
      <c r="A372" s="11" t="s">
        <v>359</v>
      </c>
      <c r="B372" s="18" t="s">
        <v>12</v>
      </c>
      <c r="C372" s="11" t="s">
        <v>801</v>
      </c>
      <c r="D372" s="11" t="s">
        <v>5</v>
      </c>
      <c r="E372" s="34">
        <v>39290</v>
      </c>
      <c r="F372" s="20">
        <f t="shared" ca="1" si="5"/>
        <v>9</v>
      </c>
      <c r="G372" s="21" t="s">
        <v>4</v>
      </c>
      <c r="H372" s="22">
        <v>65250</v>
      </c>
      <c r="I372" s="23">
        <v>2</v>
      </c>
    </row>
    <row r="373" spans="1:9" x14ac:dyDescent="0.25">
      <c r="A373" s="11" t="s">
        <v>350</v>
      </c>
      <c r="B373" s="18" t="s">
        <v>32</v>
      </c>
      <c r="C373" s="11" t="s">
        <v>801</v>
      </c>
      <c r="D373" s="11" t="s">
        <v>5</v>
      </c>
      <c r="E373" s="34">
        <v>40367</v>
      </c>
      <c r="F373" s="20">
        <f t="shared" ca="1" si="5"/>
        <v>7</v>
      </c>
      <c r="G373" s="21" t="s">
        <v>26</v>
      </c>
      <c r="H373" s="22">
        <v>48800</v>
      </c>
      <c r="I373" s="23">
        <v>4</v>
      </c>
    </row>
    <row r="374" spans="1:9" x14ac:dyDescent="0.25">
      <c r="A374" s="11" t="s">
        <v>333</v>
      </c>
      <c r="B374" s="18" t="s">
        <v>9</v>
      </c>
      <c r="C374" s="11" t="s">
        <v>801</v>
      </c>
      <c r="D374" s="11" t="s">
        <v>14</v>
      </c>
      <c r="E374" s="34">
        <v>36371</v>
      </c>
      <c r="F374" s="20">
        <f t="shared" ca="1" si="5"/>
        <v>17</v>
      </c>
      <c r="G374" s="21" t="s">
        <v>4</v>
      </c>
      <c r="H374" s="22">
        <v>26790</v>
      </c>
      <c r="I374" s="23">
        <v>2</v>
      </c>
    </row>
    <row r="375" spans="1:9" x14ac:dyDescent="0.25">
      <c r="A375" s="11" t="s">
        <v>315</v>
      </c>
      <c r="B375" s="18" t="s">
        <v>16</v>
      </c>
      <c r="C375" s="11" t="s">
        <v>801</v>
      </c>
      <c r="D375" s="11" t="s">
        <v>11</v>
      </c>
      <c r="E375" s="34">
        <v>39283</v>
      </c>
      <c r="F375" s="20">
        <f t="shared" ca="1" si="5"/>
        <v>10</v>
      </c>
      <c r="G375" s="21"/>
      <c r="H375" s="22">
        <v>74470</v>
      </c>
      <c r="I375" s="23">
        <v>3</v>
      </c>
    </row>
    <row r="376" spans="1:9" x14ac:dyDescent="0.25">
      <c r="A376" s="11" t="s">
        <v>311</v>
      </c>
      <c r="B376" s="18" t="s">
        <v>16</v>
      </c>
      <c r="C376" s="11" t="s">
        <v>801</v>
      </c>
      <c r="D376" s="11" t="s">
        <v>5</v>
      </c>
      <c r="E376" s="34">
        <v>40361</v>
      </c>
      <c r="F376" s="20">
        <f t="shared" ca="1" si="5"/>
        <v>7</v>
      </c>
      <c r="G376" s="21" t="s">
        <v>18</v>
      </c>
      <c r="H376" s="22">
        <v>75780</v>
      </c>
      <c r="I376" s="23">
        <v>2</v>
      </c>
    </row>
    <row r="377" spans="1:9" x14ac:dyDescent="0.25">
      <c r="A377" s="11" t="s">
        <v>289</v>
      </c>
      <c r="B377" s="18" t="s">
        <v>48</v>
      </c>
      <c r="C377" s="11" t="s">
        <v>801</v>
      </c>
      <c r="D377" s="11" t="s">
        <v>5</v>
      </c>
      <c r="E377" s="34">
        <v>40395</v>
      </c>
      <c r="F377" s="20">
        <f t="shared" ca="1" si="5"/>
        <v>6</v>
      </c>
      <c r="G377" s="21" t="s">
        <v>26</v>
      </c>
      <c r="H377" s="22">
        <v>57560</v>
      </c>
      <c r="I377" s="23">
        <v>4</v>
      </c>
    </row>
    <row r="378" spans="1:9" x14ac:dyDescent="0.25">
      <c r="A378" s="11" t="s">
        <v>274</v>
      </c>
      <c r="B378" s="18" t="s">
        <v>48</v>
      </c>
      <c r="C378" s="11" t="s">
        <v>801</v>
      </c>
      <c r="D378" s="11" t="s">
        <v>5</v>
      </c>
      <c r="E378" s="34">
        <v>36392</v>
      </c>
      <c r="F378" s="20">
        <f t="shared" ca="1" si="5"/>
        <v>17</v>
      </c>
      <c r="G378" s="21" t="s">
        <v>4</v>
      </c>
      <c r="H378" s="22">
        <v>51410</v>
      </c>
      <c r="I378" s="23">
        <v>4</v>
      </c>
    </row>
    <row r="379" spans="1:9" x14ac:dyDescent="0.25">
      <c r="A379" s="11" t="s">
        <v>239</v>
      </c>
      <c r="B379" s="18" t="s">
        <v>9</v>
      </c>
      <c r="C379" s="11" t="s">
        <v>801</v>
      </c>
      <c r="D379" s="11" t="s">
        <v>11</v>
      </c>
      <c r="E379" s="34">
        <v>39330</v>
      </c>
      <c r="F379" s="20">
        <f t="shared" ca="1" si="5"/>
        <v>9</v>
      </c>
      <c r="G379" s="21"/>
      <c r="H379" s="22">
        <v>81930</v>
      </c>
      <c r="I379" s="23">
        <v>5</v>
      </c>
    </row>
    <row r="380" spans="1:9" x14ac:dyDescent="0.25">
      <c r="A380" s="11" t="s">
        <v>232</v>
      </c>
      <c r="B380" s="18" t="s">
        <v>12</v>
      </c>
      <c r="C380" s="11" t="s">
        <v>801</v>
      </c>
      <c r="D380" s="11" t="s">
        <v>11</v>
      </c>
      <c r="E380" s="34">
        <v>38969</v>
      </c>
      <c r="F380" s="20">
        <f t="shared" ca="1" si="5"/>
        <v>10</v>
      </c>
      <c r="G380" s="21"/>
      <c r="H380" s="22">
        <v>63850</v>
      </c>
      <c r="I380" s="23">
        <v>2</v>
      </c>
    </row>
    <row r="381" spans="1:9" x14ac:dyDescent="0.25">
      <c r="A381" s="11" t="s">
        <v>213</v>
      </c>
      <c r="B381" s="18" t="s">
        <v>32</v>
      </c>
      <c r="C381" s="11" t="s">
        <v>801</v>
      </c>
      <c r="D381" s="11" t="s">
        <v>14</v>
      </c>
      <c r="E381" s="34">
        <v>37138</v>
      </c>
      <c r="F381" s="20">
        <f t="shared" ca="1" si="5"/>
        <v>15</v>
      </c>
      <c r="G381" s="21" t="s">
        <v>28</v>
      </c>
      <c r="H381" s="22">
        <v>31110</v>
      </c>
      <c r="I381" s="23">
        <v>1</v>
      </c>
    </row>
    <row r="382" spans="1:9" x14ac:dyDescent="0.25">
      <c r="A382" s="11" t="s">
        <v>211</v>
      </c>
      <c r="B382" s="18" t="s">
        <v>9</v>
      </c>
      <c r="C382" s="11" t="s">
        <v>801</v>
      </c>
      <c r="D382" s="11" t="s">
        <v>14</v>
      </c>
      <c r="E382" s="34">
        <v>37141</v>
      </c>
      <c r="F382" s="20">
        <f t="shared" ca="1" si="5"/>
        <v>15</v>
      </c>
      <c r="G382" s="21" t="s">
        <v>8</v>
      </c>
      <c r="H382" s="22">
        <v>15910</v>
      </c>
      <c r="I382" s="23">
        <v>3</v>
      </c>
    </row>
    <row r="383" spans="1:9" x14ac:dyDescent="0.25">
      <c r="A383" s="11" t="s">
        <v>197</v>
      </c>
      <c r="B383" s="18" t="s">
        <v>2</v>
      </c>
      <c r="C383" s="11" t="s">
        <v>801</v>
      </c>
      <c r="D383" s="11" t="s">
        <v>5</v>
      </c>
      <c r="E383" s="34">
        <v>40083</v>
      </c>
      <c r="F383" s="20">
        <f t="shared" ca="1" si="5"/>
        <v>7</v>
      </c>
      <c r="G383" s="21" t="s">
        <v>4</v>
      </c>
      <c r="H383" s="22">
        <v>44150</v>
      </c>
      <c r="I383" s="23">
        <v>4</v>
      </c>
    </row>
    <row r="384" spans="1:9" x14ac:dyDescent="0.25">
      <c r="A384" s="11" t="s">
        <v>194</v>
      </c>
      <c r="B384" s="18" t="s">
        <v>16</v>
      </c>
      <c r="C384" s="11" t="s">
        <v>801</v>
      </c>
      <c r="D384" s="11" t="s">
        <v>5</v>
      </c>
      <c r="E384" s="34">
        <v>40447</v>
      </c>
      <c r="F384" s="20">
        <f t="shared" ca="1" si="5"/>
        <v>6</v>
      </c>
      <c r="G384" s="21" t="s">
        <v>26</v>
      </c>
      <c r="H384" s="22">
        <v>33970</v>
      </c>
      <c r="I384" s="23">
        <v>4</v>
      </c>
    </row>
    <row r="385" spans="1:13" x14ac:dyDescent="0.25">
      <c r="A385" s="11" t="s">
        <v>152</v>
      </c>
      <c r="B385" s="18" t="s">
        <v>12</v>
      </c>
      <c r="C385" s="11" t="s">
        <v>801</v>
      </c>
      <c r="D385" s="11" t="s">
        <v>14</v>
      </c>
      <c r="E385" s="34">
        <v>36094</v>
      </c>
      <c r="F385" s="20">
        <f t="shared" ca="1" si="5"/>
        <v>18</v>
      </c>
      <c r="G385" s="21" t="s">
        <v>26</v>
      </c>
      <c r="H385" s="22">
        <v>47885</v>
      </c>
      <c r="I385" s="23">
        <v>1</v>
      </c>
    </row>
    <row r="386" spans="1:13" x14ac:dyDescent="0.25">
      <c r="A386" s="11" t="s">
        <v>149</v>
      </c>
      <c r="B386" s="18" t="s">
        <v>16</v>
      </c>
      <c r="C386" s="11" t="s">
        <v>801</v>
      </c>
      <c r="D386" s="11" t="s">
        <v>5</v>
      </c>
      <c r="E386" s="34">
        <v>36456</v>
      </c>
      <c r="F386" s="20">
        <f t="shared" ref="F386:F449" ca="1" si="6">DATEDIF(E386,TODAY(),"Y")</f>
        <v>17</v>
      </c>
      <c r="G386" s="21" t="s">
        <v>4</v>
      </c>
      <c r="H386" s="22">
        <v>43460</v>
      </c>
      <c r="I386" s="23">
        <v>5</v>
      </c>
    </row>
    <row r="387" spans="1:13" x14ac:dyDescent="0.25">
      <c r="A387" s="11" t="s">
        <v>146</v>
      </c>
      <c r="B387" s="18" t="s">
        <v>12</v>
      </c>
      <c r="C387" s="11" t="s">
        <v>801</v>
      </c>
      <c r="D387" s="11" t="s">
        <v>5</v>
      </c>
      <c r="E387" s="34">
        <v>36463</v>
      </c>
      <c r="F387" s="20">
        <f t="shared" ca="1" si="6"/>
        <v>17</v>
      </c>
      <c r="G387" s="21" t="s">
        <v>26</v>
      </c>
      <c r="H387" s="22">
        <v>44220</v>
      </c>
      <c r="I387" s="23">
        <v>3</v>
      </c>
    </row>
    <row r="388" spans="1:13" x14ac:dyDescent="0.25">
      <c r="A388" s="11" t="s">
        <v>145</v>
      </c>
      <c r="B388" s="18" t="s">
        <v>16</v>
      </c>
      <c r="C388" s="11" t="s">
        <v>801</v>
      </c>
      <c r="D388" s="11" t="s">
        <v>14</v>
      </c>
      <c r="E388" s="34">
        <v>37166</v>
      </c>
      <c r="F388" s="20">
        <f t="shared" ca="1" si="6"/>
        <v>15</v>
      </c>
      <c r="G388" s="21" t="s">
        <v>28</v>
      </c>
      <c r="H388" s="22">
        <v>47295</v>
      </c>
      <c r="I388" s="23">
        <v>4</v>
      </c>
    </row>
    <row r="389" spans="1:13" x14ac:dyDescent="0.25">
      <c r="A389" s="11" t="s">
        <v>101</v>
      </c>
      <c r="B389" s="18" t="s">
        <v>12</v>
      </c>
      <c r="C389" s="11" t="s">
        <v>801</v>
      </c>
      <c r="D389" s="11" t="s">
        <v>5</v>
      </c>
      <c r="E389" s="34">
        <v>36116</v>
      </c>
      <c r="F389" s="20">
        <f t="shared" ca="1" si="6"/>
        <v>18</v>
      </c>
      <c r="G389" s="21" t="s">
        <v>8</v>
      </c>
      <c r="H389" s="22">
        <v>49770</v>
      </c>
      <c r="I389" s="23">
        <v>1</v>
      </c>
    </row>
    <row r="390" spans="1:13" x14ac:dyDescent="0.25">
      <c r="A390" s="11" t="s">
        <v>100</v>
      </c>
      <c r="B390" s="18" t="s">
        <v>32</v>
      </c>
      <c r="C390" s="11" t="s">
        <v>801</v>
      </c>
      <c r="D390" s="11" t="s">
        <v>14</v>
      </c>
      <c r="E390" s="34">
        <v>36121</v>
      </c>
      <c r="F390" s="20">
        <f t="shared" ca="1" si="6"/>
        <v>18</v>
      </c>
      <c r="G390" s="21" t="s">
        <v>4</v>
      </c>
      <c r="H390" s="22">
        <v>28880</v>
      </c>
      <c r="I390" s="23">
        <v>3</v>
      </c>
    </row>
    <row r="391" spans="1:13" x14ac:dyDescent="0.25">
      <c r="A391" s="11" t="s">
        <v>72</v>
      </c>
      <c r="B391" s="18" t="s">
        <v>32</v>
      </c>
      <c r="C391" s="11" t="s">
        <v>801</v>
      </c>
      <c r="D391" s="11" t="s">
        <v>5</v>
      </c>
      <c r="E391" s="34">
        <v>36145</v>
      </c>
      <c r="F391" s="20">
        <f t="shared" ca="1" si="6"/>
        <v>18</v>
      </c>
      <c r="G391" s="21" t="s">
        <v>28</v>
      </c>
      <c r="H391" s="22">
        <v>31260</v>
      </c>
      <c r="I391" s="23">
        <v>5</v>
      </c>
    </row>
    <row r="392" spans="1:13" x14ac:dyDescent="0.25">
      <c r="A392" s="11" t="s">
        <v>52</v>
      </c>
      <c r="B392" s="18" t="s">
        <v>16</v>
      </c>
      <c r="C392" s="11" t="s">
        <v>801</v>
      </c>
      <c r="D392" s="11" t="s">
        <v>11</v>
      </c>
      <c r="E392" s="34">
        <v>39063</v>
      </c>
      <c r="F392" s="20">
        <f t="shared" ca="1" si="6"/>
        <v>10</v>
      </c>
      <c r="G392" s="21"/>
      <c r="H392" s="22">
        <v>77930</v>
      </c>
      <c r="I392" s="23">
        <v>5</v>
      </c>
    </row>
    <row r="393" spans="1:13" x14ac:dyDescent="0.25">
      <c r="A393" s="11" t="s">
        <v>754</v>
      </c>
      <c r="B393" s="18" t="s">
        <v>9</v>
      </c>
      <c r="C393" s="11" t="s">
        <v>802</v>
      </c>
      <c r="D393" s="11" t="s">
        <v>5</v>
      </c>
      <c r="E393" s="34">
        <v>40922</v>
      </c>
      <c r="F393" s="20">
        <f t="shared" ca="1" si="6"/>
        <v>5</v>
      </c>
      <c r="G393" s="21" t="s">
        <v>26</v>
      </c>
      <c r="H393" s="22">
        <v>39110</v>
      </c>
      <c r="I393" s="23">
        <v>5</v>
      </c>
      <c r="M393" s="44"/>
    </row>
    <row r="394" spans="1:13" x14ac:dyDescent="0.25">
      <c r="A394" s="11" t="s">
        <v>735</v>
      </c>
      <c r="B394" s="18" t="s">
        <v>12</v>
      </c>
      <c r="C394" s="11" t="s">
        <v>802</v>
      </c>
      <c r="D394" s="11" t="s">
        <v>11</v>
      </c>
      <c r="E394" s="34">
        <v>38734</v>
      </c>
      <c r="F394" s="20">
        <f t="shared" ca="1" si="6"/>
        <v>11</v>
      </c>
      <c r="G394" s="21"/>
      <c r="H394" s="22">
        <v>54190</v>
      </c>
      <c r="I394" s="23">
        <v>4</v>
      </c>
    </row>
    <row r="395" spans="1:13" x14ac:dyDescent="0.25">
      <c r="A395" s="11" t="s">
        <v>722</v>
      </c>
      <c r="B395" s="18" t="s">
        <v>16</v>
      </c>
      <c r="C395" s="11" t="s">
        <v>802</v>
      </c>
      <c r="D395" s="11" t="s">
        <v>5</v>
      </c>
      <c r="E395" s="34">
        <v>36175</v>
      </c>
      <c r="F395" s="20">
        <f t="shared" ca="1" si="6"/>
        <v>18</v>
      </c>
      <c r="G395" s="21" t="s">
        <v>4</v>
      </c>
      <c r="H395" s="22">
        <v>23520</v>
      </c>
      <c r="I395" s="23">
        <v>2</v>
      </c>
    </row>
    <row r="396" spans="1:13" x14ac:dyDescent="0.25">
      <c r="A396" s="11" t="s">
        <v>711</v>
      </c>
      <c r="B396" s="18" t="s">
        <v>16</v>
      </c>
      <c r="C396" s="11" t="s">
        <v>802</v>
      </c>
      <c r="D396" s="11" t="s">
        <v>5</v>
      </c>
      <c r="E396" s="34">
        <v>36898</v>
      </c>
      <c r="F396" s="20">
        <f t="shared" ca="1" si="6"/>
        <v>16</v>
      </c>
      <c r="G396" s="21" t="s">
        <v>26</v>
      </c>
      <c r="H396" s="22">
        <v>71820</v>
      </c>
      <c r="I396" s="23">
        <v>2</v>
      </c>
    </row>
    <row r="397" spans="1:13" x14ac:dyDescent="0.25">
      <c r="A397" s="11" t="s">
        <v>668</v>
      </c>
      <c r="B397" s="18" t="s">
        <v>12</v>
      </c>
      <c r="C397" s="11" t="s">
        <v>802</v>
      </c>
      <c r="D397" s="11" t="s">
        <v>5</v>
      </c>
      <c r="E397" s="34">
        <v>40235</v>
      </c>
      <c r="F397" s="20">
        <f t="shared" ca="1" si="6"/>
        <v>7</v>
      </c>
      <c r="G397" s="21" t="s">
        <v>4</v>
      </c>
      <c r="H397" s="22">
        <v>22860</v>
      </c>
      <c r="I397" s="23">
        <v>5</v>
      </c>
    </row>
    <row r="398" spans="1:13" x14ac:dyDescent="0.25">
      <c r="A398" s="11" t="s">
        <v>646</v>
      </c>
      <c r="B398" s="18" t="s">
        <v>9</v>
      </c>
      <c r="C398" s="11" t="s">
        <v>802</v>
      </c>
      <c r="D398" s="11" t="s">
        <v>5</v>
      </c>
      <c r="E398" s="34">
        <v>36567</v>
      </c>
      <c r="F398" s="20">
        <f t="shared" ca="1" si="6"/>
        <v>17</v>
      </c>
      <c r="G398" s="21" t="s">
        <v>8</v>
      </c>
      <c r="H398" s="22">
        <v>45450</v>
      </c>
      <c r="I398" s="23">
        <v>5</v>
      </c>
    </row>
    <row r="399" spans="1:13" x14ac:dyDescent="0.25">
      <c r="A399" s="11" t="s">
        <v>606</v>
      </c>
      <c r="B399" s="18" t="s">
        <v>9</v>
      </c>
      <c r="C399" s="11" t="s">
        <v>802</v>
      </c>
      <c r="D399" s="11" t="s">
        <v>14</v>
      </c>
      <c r="E399" s="34">
        <v>40263</v>
      </c>
      <c r="F399" s="20">
        <f t="shared" ca="1" si="6"/>
        <v>7</v>
      </c>
      <c r="G399" s="21" t="s">
        <v>26</v>
      </c>
      <c r="H399" s="22">
        <v>49405</v>
      </c>
      <c r="I399" s="23">
        <v>4</v>
      </c>
      <c r="M399" s="44"/>
    </row>
    <row r="400" spans="1:13" x14ac:dyDescent="0.25">
      <c r="A400" s="11" t="s">
        <v>487</v>
      </c>
      <c r="B400" s="18" t="s">
        <v>12</v>
      </c>
      <c r="C400" s="11" t="s">
        <v>802</v>
      </c>
      <c r="D400" s="11" t="s">
        <v>5</v>
      </c>
      <c r="E400" s="34">
        <v>41046</v>
      </c>
      <c r="F400" s="20">
        <f t="shared" ca="1" si="6"/>
        <v>5</v>
      </c>
      <c r="G400" s="21" t="s">
        <v>26</v>
      </c>
      <c r="H400" s="22">
        <v>48550</v>
      </c>
      <c r="I400" s="23">
        <v>5</v>
      </c>
    </row>
    <row r="401" spans="1:9" x14ac:dyDescent="0.25">
      <c r="A401" s="11" t="s">
        <v>414</v>
      </c>
      <c r="B401" s="18" t="s">
        <v>16</v>
      </c>
      <c r="C401" s="11" t="s">
        <v>802</v>
      </c>
      <c r="D401" s="11" t="s">
        <v>14</v>
      </c>
      <c r="E401" s="34">
        <v>35961</v>
      </c>
      <c r="F401" s="20">
        <f t="shared" ca="1" si="6"/>
        <v>19</v>
      </c>
      <c r="G401" s="21" t="s">
        <v>26</v>
      </c>
      <c r="H401" s="22">
        <v>20500</v>
      </c>
      <c r="I401" s="23">
        <v>3</v>
      </c>
    </row>
    <row r="402" spans="1:9" x14ac:dyDescent="0.25">
      <c r="A402" s="11" t="s">
        <v>383</v>
      </c>
      <c r="B402" s="18" t="s">
        <v>48</v>
      </c>
      <c r="C402" s="11" t="s">
        <v>802</v>
      </c>
      <c r="D402" s="11" t="s">
        <v>11</v>
      </c>
      <c r="E402" s="34">
        <v>40333</v>
      </c>
      <c r="F402" s="20">
        <f t="shared" ca="1" si="6"/>
        <v>7</v>
      </c>
      <c r="G402" s="21"/>
      <c r="H402" s="22">
        <v>74020</v>
      </c>
      <c r="I402" s="23">
        <v>2</v>
      </c>
    </row>
    <row r="403" spans="1:9" x14ac:dyDescent="0.25">
      <c r="A403" s="11" t="s">
        <v>325</v>
      </c>
      <c r="B403" s="18" t="s">
        <v>12</v>
      </c>
      <c r="C403" s="11" t="s">
        <v>802</v>
      </c>
      <c r="D403" s="11" t="s">
        <v>11</v>
      </c>
      <c r="E403" s="34">
        <v>37803</v>
      </c>
      <c r="F403" s="20">
        <f t="shared" ca="1" si="6"/>
        <v>14</v>
      </c>
      <c r="G403" s="21"/>
      <c r="H403" s="22">
        <v>78100</v>
      </c>
      <c r="I403" s="23">
        <v>3</v>
      </c>
    </row>
    <row r="404" spans="1:9" x14ac:dyDescent="0.25">
      <c r="A404" s="11" t="s">
        <v>321</v>
      </c>
      <c r="B404" s="18" t="s">
        <v>2</v>
      </c>
      <c r="C404" s="11" t="s">
        <v>802</v>
      </c>
      <c r="D404" s="11" t="s">
        <v>0</v>
      </c>
      <c r="E404" s="34">
        <v>37827</v>
      </c>
      <c r="F404" s="20">
        <f t="shared" ca="1" si="6"/>
        <v>13</v>
      </c>
      <c r="G404" s="21"/>
      <c r="H404" s="22">
        <v>11044</v>
      </c>
      <c r="I404" s="23">
        <v>2</v>
      </c>
    </row>
    <row r="405" spans="1:9" x14ac:dyDescent="0.25">
      <c r="A405" s="11" t="s">
        <v>309</v>
      </c>
      <c r="B405" s="18" t="s">
        <v>16</v>
      </c>
      <c r="C405" s="11" t="s">
        <v>802</v>
      </c>
      <c r="D405" s="11" t="s">
        <v>11</v>
      </c>
      <c r="E405" s="34">
        <v>40372</v>
      </c>
      <c r="F405" s="20">
        <f t="shared" ca="1" si="6"/>
        <v>7</v>
      </c>
      <c r="G405" s="21"/>
      <c r="H405" s="22">
        <v>75100</v>
      </c>
      <c r="I405" s="23">
        <v>4</v>
      </c>
    </row>
    <row r="406" spans="1:9" x14ac:dyDescent="0.25">
      <c r="A406" s="11" t="s">
        <v>226</v>
      </c>
      <c r="B406" s="18" t="s">
        <v>32</v>
      </c>
      <c r="C406" s="11" t="s">
        <v>802</v>
      </c>
      <c r="D406" s="11" t="s">
        <v>11</v>
      </c>
      <c r="E406" s="34">
        <v>36047</v>
      </c>
      <c r="F406" s="20">
        <f t="shared" ca="1" si="6"/>
        <v>18</v>
      </c>
      <c r="G406" s="21"/>
      <c r="H406" s="22">
        <v>72480</v>
      </c>
      <c r="I406" s="23">
        <v>2</v>
      </c>
    </row>
    <row r="407" spans="1:9" x14ac:dyDescent="0.25">
      <c r="A407" s="11" t="s">
        <v>180</v>
      </c>
      <c r="B407" s="18" t="s">
        <v>12</v>
      </c>
      <c r="C407" s="11" t="s">
        <v>802</v>
      </c>
      <c r="D407" s="11" t="s">
        <v>5</v>
      </c>
      <c r="E407" s="34">
        <v>41209</v>
      </c>
      <c r="F407" s="20">
        <f t="shared" ca="1" si="6"/>
        <v>4</v>
      </c>
      <c r="G407" s="21" t="s">
        <v>28</v>
      </c>
      <c r="H407" s="22">
        <v>87980</v>
      </c>
      <c r="I407" s="23">
        <v>1</v>
      </c>
    </row>
    <row r="408" spans="1:9" x14ac:dyDescent="0.25">
      <c r="A408" s="11" t="s">
        <v>165</v>
      </c>
      <c r="B408" s="18" t="s">
        <v>48</v>
      </c>
      <c r="C408" s="11" t="s">
        <v>802</v>
      </c>
      <c r="D408" s="11" t="s">
        <v>11</v>
      </c>
      <c r="E408" s="34">
        <v>39011</v>
      </c>
      <c r="F408" s="20">
        <f t="shared" ca="1" si="6"/>
        <v>10</v>
      </c>
      <c r="G408" s="21"/>
      <c r="H408" s="22">
        <v>86470</v>
      </c>
      <c r="I408" s="23">
        <v>4</v>
      </c>
    </row>
    <row r="409" spans="1:9" x14ac:dyDescent="0.25">
      <c r="A409" s="11" t="s">
        <v>157</v>
      </c>
      <c r="B409" s="18" t="s">
        <v>16</v>
      </c>
      <c r="C409" s="11" t="s">
        <v>802</v>
      </c>
      <c r="D409" s="11" t="s">
        <v>0</v>
      </c>
      <c r="E409" s="34">
        <v>36084</v>
      </c>
      <c r="F409" s="20">
        <f t="shared" ca="1" si="6"/>
        <v>18</v>
      </c>
      <c r="G409" s="21"/>
      <c r="H409" s="22">
        <v>21668</v>
      </c>
      <c r="I409" s="23">
        <v>4</v>
      </c>
    </row>
    <row r="410" spans="1:9" x14ac:dyDescent="0.25">
      <c r="A410" s="11" t="s">
        <v>106</v>
      </c>
      <c r="B410" s="18" t="s">
        <v>16</v>
      </c>
      <c r="C410" s="11" t="s">
        <v>802</v>
      </c>
      <c r="D410" s="11" t="s">
        <v>0</v>
      </c>
      <c r="E410" s="34">
        <v>40494</v>
      </c>
      <c r="F410" s="20">
        <f t="shared" ca="1" si="6"/>
        <v>6</v>
      </c>
      <c r="G410" s="21"/>
      <c r="H410" s="22">
        <v>35312</v>
      </c>
      <c r="I410" s="23">
        <v>3</v>
      </c>
    </row>
    <row r="411" spans="1:9" x14ac:dyDescent="0.25">
      <c r="A411" s="11" t="s">
        <v>98</v>
      </c>
      <c r="B411" s="18" t="s">
        <v>2</v>
      </c>
      <c r="C411" s="11" t="s">
        <v>802</v>
      </c>
      <c r="D411" s="11" t="s">
        <v>5</v>
      </c>
      <c r="E411" s="34">
        <v>36466</v>
      </c>
      <c r="F411" s="20">
        <f t="shared" ca="1" si="6"/>
        <v>17</v>
      </c>
      <c r="G411" s="21" t="s">
        <v>4</v>
      </c>
      <c r="H411" s="22">
        <v>68410</v>
      </c>
      <c r="I411" s="23">
        <v>5</v>
      </c>
    </row>
    <row r="412" spans="1:9" x14ac:dyDescent="0.25">
      <c r="A412" s="11" t="s">
        <v>40</v>
      </c>
      <c r="B412" s="18" t="s">
        <v>32</v>
      </c>
      <c r="C412" s="11" t="s">
        <v>802</v>
      </c>
      <c r="D412" s="11" t="s">
        <v>11</v>
      </c>
      <c r="E412" s="34">
        <v>37236</v>
      </c>
      <c r="F412" s="20">
        <f t="shared" ca="1" si="6"/>
        <v>15</v>
      </c>
      <c r="G412" s="21"/>
      <c r="H412" s="22">
        <v>29540</v>
      </c>
      <c r="I412" s="23">
        <v>3</v>
      </c>
    </row>
    <row r="413" spans="1:9" x14ac:dyDescent="0.25">
      <c r="A413" s="11" t="s">
        <v>10</v>
      </c>
      <c r="B413" s="18" t="s">
        <v>9</v>
      </c>
      <c r="C413" s="11" t="s">
        <v>802</v>
      </c>
      <c r="D413" s="11" t="s">
        <v>5</v>
      </c>
      <c r="E413" s="34">
        <v>40533</v>
      </c>
      <c r="F413" s="20">
        <f t="shared" ca="1" si="6"/>
        <v>6</v>
      </c>
      <c r="G413" s="21" t="s">
        <v>8</v>
      </c>
      <c r="H413" s="22">
        <v>62180</v>
      </c>
      <c r="I413" s="23">
        <v>2</v>
      </c>
    </row>
    <row r="414" spans="1:9" x14ac:dyDescent="0.25">
      <c r="A414" s="11" t="s">
        <v>732</v>
      </c>
      <c r="B414" s="18" t="s">
        <v>32</v>
      </c>
      <c r="C414" s="11" t="s">
        <v>800</v>
      </c>
      <c r="D414" s="11" t="s">
        <v>11</v>
      </c>
      <c r="E414" s="34">
        <v>38738</v>
      </c>
      <c r="F414" s="20">
        <f t="shared" ca="1" si="6"/>
        <v>11</v>
      </c>
      <c r="G414" s="21"/>
      <c r="H414" s="22">
        <v>25120</v>
      </c>
      <c r="I414" s="23">
        <v>2</v>
      </c>
    </row>
    <row r="415" spans="1:9" x14ac:dyDescent="0.25">
      <c r="A415" s="11" t="s">
        <v>614</v>
      </c>
      <c r="B415" s="18" t="s">
        <v>32</v>
      </c>
      <c r="C415" s="11" t="s">
        <v>800</v>
      </c>
      <c r="D415" s="11" t="s">
        <v>11</v>
      </c>
      <c r="E415" s="34">
        <v>39522</v>
      </c>
      <c r="F415" s="20">
        <f t="shared" ca="1" si="6"/>
        <v>9</v>
      </c>
      <c r="G415" s="21"/>
      <c r="H415" s="22">
        <v>71700</v>
      </c>
      <c r="I415" s="23">
        <v>2</v>
      </c>
    </row>
    <row r="416" spans="1:9" x14ac:dyDescent="0.25">
      <c r="A416" s="11" t="s">
        <v>534</v>
      </c>
      <c r="B416" s="18" t="s">
        <v>12</v>
      </c>
      <c r="C416" s="11" t="s">
        <v>800</v>
      </c>
      <c r="D416" s="11" t="s">
        <v>5</v>
      </c>
      <c r="E416" s="34">
        <v>39197</v>
      </c>
      <c r="F416" s="20">
        <f t="shared" ca="1" si="6"/>
        <v>10</v>
      </c>
      <c r="G416" s="21" t="s">
        <v>26</v>
      </c>
      <c r="H416" s="22">
        <v>63190</v>
      </c>
      <c r="I416" s="23">
        <v>1</v>
      </c>
    </row>
    <row r="417" spans="1:9" x14ac:dyDescent="0.25">
      <c r="A417" s="11" t="s">
        <v>471</v>
      </c>
      <c r="B417" s="18" t="s">
        <v>16</v>
      </c>
      <c r="C417" s="11" t="s">
        <v>800</v>
      </c>
      <c r="D417" s="11" t="s">
        <v>11</v>
      </c>
      <c r="E417" s="34">
        <v>38854</v>
      </c>
      <c r="F417" s="20">
        <f t="shared" ca="1" si="6"/>
        <v>11</v>
      </c>
      <c r="G417" s="21"/>
      <c r="H417" s="22">
        <v>44820</v>
      </c>
      <c r="I417" s="23">
        <v>4</v>
      </c>
    </row>
    <row r="418" spans="1:9" x14ac:dyDescent="0.25">
      <c r="A418" s="11" t="s">
        <v>752</v>
      </c>
      <c r="B418" s="18" t="s">
        <v>32</v>
      </c>
      <c r="C418" s="11" t="s">
        <v>803</v>
      </c>
      <c r="D418" s="11" t="s">
        <v>5</v>
      </c>
      <c r="E418" s="34">
        <v>40925</v>
      </c>
      <c r="F418" s="20">
        <f t="shared" ca="1" si="6"/>
        <v>5</v>
      </c>
      <c r="G418" s="21" t="s">
        <v>4</v>
      </c>
      <c r="H418" s="22">
        <v>43190</v>
      </c>
      <c r="I418" s="23">
        <v>2</v>
      </c>
    </row>
    <row r="419" spans="1:9" x14ac:dyDescent="0.25">
      <c r="A419" s="11" t="s">
        <v>742</v>
      </c>
      <c r="B419" s="18" t="s">
        <v>9</v>
      </c>
      <c r="C419" s="11" t="s">
        <v>803</v>
      </c>
      <c r="D419" s="11" t="s">
        <v>5</v>
      </c>
      <c r="E419" s="34">
        <v>39085</v>
      </c>
      <c r="F419" s="20">
        <f t="shared" ca="1" si="6"/>
        <v>10</v>
      </c>
      <c r="G419" s="21" t="s">
        <v>26</v>
      </c>
      <c r="H419" s="22">
        <v>87030</v>
      </c>
      <c r="I419" s="23">
        <v>3</v>
      </c>
    </row>
    <row r="420" spans="1:9" x14ac:dyDescent="0.25">
      <c r="A420" s="11" t="s">
        <v>683</v>
      </c>
      <c r="B420" s="18" t="s">
        <v>32</v>
      </c>
      <c r="C420" s="11" t="s">
        <v>803</v>
      </c>
      <c r="D420" s="11" t="s">
        <v>5</v>
      </c>
      <c r="E420" s="34">
        <v>40941</v>
      </c>
      <c r="F420" s="20">
        <f t="shared" ca="1" si="6"/>
        <v>5</v>
      </c>
      <c r="G420" s="21" t="s">
        <v>26</v>
      </c>
      <c r="H420" s="22">
        <v>26360</v>
      </c>
      <c r="I420" s="23">
        <v>1</v>
      </c>
    </row>
    <row r="421" spans="1:9" x14ac:dyDescent="0.25">
      <c r="A421" s="11" t="s">
        <v>681</v>
      </c>
      <c r="B421" s="18" t="s">
        <v>12</v>
      </c>
      <c r="C421" s="11" t="s">
        <v>803</v>
      </c>
      <c r="D421" s="11" t="s">
        <v>5</v>
      </c>
      <c r="E421" s="34">
        <v>40947</v>
      </c>
      <c r="F421" s="20">
        <f t="shared" ca="1" si="6"/>
        <v>5</v>
      </c>
      <c r="G421" s="21" t="s">
        <v>26</v>
      </c>
      <c r="H421" s="22">
        <v>79770</v>
      </c>
      <c r="I421" s="23">
        <v>4</v>
      </c>
    </row>
    <row r="422" spans="1:9" x14ac:dyDescent="0.25">
      <c r="A422" s="11" t="s">
        <v>673</v>
      </c>
      <c r="B422" s="18" t="s">
        <v>12</v>
      </c>
      <c r="C422" s="11" t="s">
        <v>803</v>
      </c>
      <c r="D422" s="11" t="s">
        <v>5</v>
      </c>
      <c r="E422" s="34">
        <v>39120</v>
      </c>
      <c r="F422" s="20">
        <f t="shared" ca="1" si="6"/>
        <v>10</v>
      </c>
      <c r="G422" s="21" t="s">
        <v>26</v>
      </c>
      <c r="H422" s="22">
        <v>88850</v>
      </c>
      <c r="I422" s="23">
        <v>3</v>
      </c>
    </row>
    <row r="423" spans="1:9" x14ac:dyDescent="0.25">
      <c r="A423" s="11" t="s">
        <v>672</v>
      </c>
      <c r="B423" s="18" t="s">
        <v>2</v>
      </c>
      <c r="C423" s="11" t="s">
        <v>803</v>
      </c>
      <c r="D423" s="11" t="s">
        <v>5</v>
      </c>
      <c r="E423" s="34">
        <v>39123</v>
      </c>
      <c r="F423" s="20">
        <f t="shared" ca="1" si="6"/>
        <v>10</v>
      </c>
      <c r="G423" s="21" t="s">
        <v>18</v>
      </c>
      <c r="H423" s="22">
        <v>77840</v>
      </c>
      <c r="I423" s="23">
        <v>2</v>
      </c>
    </row>
    <row r="424" spans="1:9" x14ac:dyDescent="0.25">
      <c r="A424" s="11" t="s">
        <v>610</v>
      </c>
      <c r="B424" s="18" t="s">
        <v>9</v>
      </c>
      <c r="C424" s="11" t="s">
        <v>803</v>
      </c>
      <c r="D424" s="11" t="s">
        <v>5</v>
      </c>
      <c r="E424" s="34">
        <v>40246</v>
      </c>
      <c r="F424" s="20">
        <f t="shared" ca="1" si="6"/>
        <v>7</v>
      </c>
      <c r="G424" s="21" t="s">
        <v>4</v>
      </c>
      <c r="H424" s="22">
        <v>63080</v>
      </c>
      <c r="I424" s="23">
        <v>5</v>
      </c>
    </row>
    <row r="425" spans="1:9" x14ac:dyDescent="0.25">
      <c r="A425" s="11" t="s">
        <v>577</v>
      </c>
      <c r="B425" s="18" t="s">
        <v>16</v>
      </c>
      <c r="C425" s="11" t="s">
        <v>803</v>
      </c>
      <c r="D425" s="11" t="s">
        <v>0</v>
      </c>
      <c r="E425" s="34">
        <v>37711</v>
      </c>
      <c r="F425" s="20">
        <f t="shared" ca="1" si="6"/>
        <v>14</v>
      </c>
      <c r="G425" s="21"/>
      <c r="H425" s="22">
        <v>21648</v>
      </c>
      <c r="I425" s="23">
        <v>2</v>
      </c>
    </row>
    <row r="426" spans="1:9" x14ac:dyDescent="0.25">
      <c r="A426" s="11" t="s">
        <v>570</v>
      </c>
      <c r="B426" s="18" t="s">
        <v>12</v>
      </c>
      <c r="C426" s="11" t="s">
        <v>803</v>
      </c>
      <c r="D426" s="11" t="s">
        <v>5</v>
      </c>
      <c r="E426" s="34">
        <v>38807</v>
      </c>
      <c r="F426" s="20">
        <f t="shared" ca="1" si="6"/>
        <v>11</v>
      </c>
      <c r="G426" s="21" t="s">
        <v>26</v>
      </c>
      <c r="H426" s="22">
        <v>47060</v>
      </c>
      <c r="I426" s="23">
        <v>4</v>
      </c>
    </row>
    <row r="427" spans="1:9" x14ac:dyDescent="0.25">
      <c r="A427" s="11" t="s">
        <v>554</v>
      </c>
      <c r="B427" s="18" t="s">
        <v>48</v>
      </c>
      <c r="C427" s="11" t="s">
        <v>803</v>
      </c>
      <c r="D427" s="11" t="s">
        <v>11</v>
      </c>
      <c r="E427" s="48">
        <v>40620</v>
      </c>
      <c r="F427" s="20">
        <f t="shared" ca="1" si="6"/>
        <v>6</v>
      </c>
      <c r="G427" s="21"/>
      <c r="H427" s="22">
        <v>84300</v>
      </c>
      <c r="I427" s="23">
        <v>1</v>
      </c>
    </row>
    <row r="428" spans="1:9" x14ac:dyDescent="0.25">
      <c r="A428" s="11" t="s">
        <v>522</v>
      </c>
      <c r="B428" s="18" t="s">
        <v>12</v>
      </c>
      <c r="C428" s="11" t="s">
        <v>803</v>
      </c>
      <c r="D428" s="11" t="s">
        <v>5</v>
      </c>
      <c r="E428" s="34">
        <v>35903</v>
      </c>
      <c r="F428" s="20">
        <f t="shared" ca="1" si="6"/>
        <v>19</v>
      </c>
      <c r="G428" s="21" t="s">
        <v>26</v>
      </c>
      <c r="H428" s="22">
        <v>68520</v>
      </c>
      <c r="I428" s="23">
        <v>5</v>
      </c>
    </row>
    <row r="429" spans="1:9" x14ac:dyDescent="0.25">
      <c r="A429" s="11" t="s">
        <v>514</v>
      </c>
      <c r="B429" s="18" t="s">
        <v>16</v>
      </c>
      <c r="C429" s="11" t="s">
        <v>803</v>
      </c>
      <c r="D429" s="11" t="s">
        <v>11</v>
      </c>
      <c r="E429" s="34">
        <v>36623</v>
      </c>
      <c r="F429" s="20">
        <f t="shared" ca="1" si="6"/>
        <v>17</v>
      </c>
      <c r="G429" s="21"/>
      <c r="H429" s="22">
        <v>30300</v>
      </c>
      <c r="I429" s="23">
        <v>1</v>
      </c>
    </row>
    <row r="430" spans="1:9" x14ac:dyDescent="0.25">
      <c r="A430" s="11" t="s">
        <v>484</v>
      </c>
      <c r="B430" s="18" t="s">
        <v>16</v>
      </c>
      <c r="C430" s="11" t="s">
        <v>803</v>
      </c>
      <c r="D430" s="11" t="s">
        <v>5</v>
      </c>
      <c r="E430" s="34">
        <v>39224</v>
      </c>
      <c r="F430" s="20">
        <f t="shared" ca="1" si="6"/>
        <v>10</v>
      </c>
      <c r="G430" s="21" t="s">
        <v>4</v>
      </c>
      <c r="H430" s="22">
        <v>73030</v>
      </c>
      <c r="I430" s="23">
        <v>5</v>
      </c>
    </row>
    <row r="431" spans="1:9" x14ac:dyDescent="0.25">
      <c r="A431" s="11" t="s">
        <v>466</v>
      </c>
      <c r="B431" s="18" t="s">
        <v>9</v>
      </c>
      <c r="C431" s="11" t="s">
        <v>803</v>
      </c>
      <c r="D431" s="11" t="s">
        <v>11</v>
      </c>
      <c r="E431" s="34">
        <v>35921</v>
      </c>
      <c r="F431" s="20">
        <f t="shared" ca="1" si="6"/>
        <v>19</v>
      </c>
      <c r="G431" s="21"/>
      <c r="H431" s="22">
        <v>63330</v>
      </c>
      <c r="I431" s="23">
        <v>4</v>
      </c>
    </row>
    <row r="432" spans="1:9" x14ac:dyDescent="0.25">
      <c r="A432" s="11" t="s">
        <v>423</v>
      </c>
      <c r="B432" s="18" t="s">
        <v>48</v>
      </c>
      <c r="C432" s="11" t="s">
        <v>803</v>
      </c>
      <c r="D432" s="11" t="s">
        <v>11</v>
      </c>
      <c r="E432" s="34">
        <v>39616</v>
      </c>
      <c r="F432" s="20">
        <f t="shared" ca="1" si="6"/>
        <v>9</v>
      </c>
      <c r="G432" s="21"/>
      <c r="H432" s="22">
        <v>66710</v>
      </c>
      <c r="I432" s="23">
        <v>2</v>
      </c>
    </row>
    <row r="433" spans="1:9" x14ac:dyDescent="0.25">
      <c r="A433" s="11" t="s">
        <v>412</v>
      </c>
      <c r="B433" s="18" t="s">
        <v>16</v>
      </c>
      <c r="C433" s="11" t="s">
        <v>803</v>
      </c>
      <c r="D433" s="11" t="s">
        <v>5</v>
      </c>
      <c r="E433" s="34">
        <v>35969</v>
      </c>
      <c r="F433" s="20">
        <f t="shared" ca="1" si="6"/>
        <v>19</v>
      </c>
      <c r="G433" s="21" t="s">
        <v>26</v>
      </c>
      <c r="H433" s="22">
        <v>74530</v>
      </c>
      <c r="I433" s="23">
        <v>5</v>
      </c>
    </row>
    <row r="434" spans="1:9" x14ac:dyDescent="0.25">
      <c r="A434" s="11" t="s">
        <v>408</v>
      </c>
      <c r="B434" s="18" t="s">
        <v>16</v>
      </c>
      <c r="C434" s="11" t="s">
        <v>803</v>
      </c>
      <c r="D434" s="11" t="s">
        <v>0</v>
      </c>
      <c r="E434" s="34">
        <v>36329</v>
      </c>
      <c r="F434" s="20">
        <f t="shared" ca="1" si="6"/>
        <v>18</v>
      </c>
      <c r="G434" s="21"/>
      <c r="H434" s="22">
        <v>39764</v>
      </c>
      <c r="I434" s="23">
        <v>1</v>
      </c>
    </row>
    <row r="435" spans="1:9" x14ac:dyDescent="0.25">
      <c r="A435" s="11" t="s">
        <v>404</v>
      </c>
      <c r="B435" s="18" t="s">
        <v>12</v>
      </c>
      <c r="C435" s="11" t="s">
        <v>803</v>
      </c>
      <c r="D435" s="11" t="s">
        <v>14</v>
      </c>
      <c r="E435" s="34">
        <v>36695</v>
      </c>
      <c r="F435" s="20">
        <f t="shared" ca="1" si="6"/>
        <v>17</v>
      </c>
      <c r="G435" s="21" t="s">
        <v>4</v>
      </c>
      <c r="H435" s="22">
        <v>29005</v>
      </c>
      <c r="I435" s="23">
        <v>1</v>
      </c>
    </row>
    <row r="436" spans="1:9" x14ac:dyDescent="0.25">
      <c r="A436" s="11" t="s">
        <v>390</v>
      </c>
      <c r="B436" s="18" t="s">
        <v>12</v>
      </c>
      <c r="C436" s="11" t="s">
        <v>803</v>
      </c>
      <c r="D436" s="11" t="s">
        <v>0</v>
      </c>
      <c r="E436" s="34">
        <v>38144</v>
      </c>
      <c r="F436" s="20">
        <f t="shared" ca="1" si="6"/>
        <v>13</v>
      </c>
      <c r="G436" s="21"/>
      <c r="H436" s="22">
        <v>33512</v>
      </c>
      <c r="I436" s="23">
        <v>4</v>
      </c>
    </row>
    <row r="437" spans="1:9" x14ac:dyDescent="0.25">
      <c r="A437" s="11" t="s">
        <v>369</v>
      </c>
      <c r="B437" s="18" t="s">
        <v>12</v>
      </c>
      <c r="C437" s="11" t="s">
        <v>803</v>
      </c>
      <c r="D437" s="11" t="s">
        <v>11</v>
      </c>
      <c r="E437" s="34">
        <v>41116</v>
      </c>
      <c r="F437" s="20">
        <f t="shared" ca="1" si="6"/>
        <v>4</v>
      </c>
      <c r="G437" s="21"/>
      <c r="H437" s="22">
        <v>32650</v>
      </c>
      <c r="I437" s="23">
        <v>1</v>
      </c>
    </row>
    <row r="438" spans="1:9" x14ac:dyDescent="0.25">
      <c r="A438" s="11" t="s">
        <v>353</v>
      </c>
      <c r="B438" s="18" t="s">
        <v>16</v>
      </c>
      <c r="C438" s="11" t="s">
        <v>803</v>
      </c>
      <c r="D438" s="11" t="s">
        <v>5</v>
      </c>
      <c r="E438" s="34">
        <v>39284</v>
      </c>
      <c r="F438" s="20">
        <f t="shared" ca="1" si="6"/>
        <v>10</v>
      </c>
      <c r="G438" s="21" t="s">
        <v>26</v>
      </c>
      <c r="H438" s="22">
        <v>25830</v>
      </c>
      <c r="I438" s="23">
        <v>5</v>
      </c>
    </row>
    <row r="439" spans="1:9" x14ac:dyDescent="0.25">
      <c r="A439" s="11" t="s">
        <v>316</v>
      </c>
      <c r="B439" s="18" t="s">
        <v>12</v>
      </c>
      <c r="C439" s="11" t="s">
        <v>803</v>
      </c>
      <c r="D439" s="11" t="s">
        <v>5</v>
      </c>
      <c r="E439" s="34">
        <v>38916</v>
      </c>
      <c r="F439" s="20">
        <f t="shared" ca="1" si="6"/>
        <v>11</v>
      </c>
      <c r="G439" s="21" t="s">
        <v>28</v>
      </c>
      <c r="H439" s="22">
        <v>27560</v>
      </c>
      <c r="I439" s="23">
        <v>2</v>
      </c>
    </row>
    <row r="440" spans="1:9" x14ac:dyDescent="0.25">
      <c r="A440" s="11" t="s">
        <v>313</v>
      </c>
      <c r="B440" s="18" t="s">
        <v>32</v>
      </c>
      <c r="C440" s="11" t="s">
        <v>803</v>
      </c>
      <c r="D440" s="11" t="s">
        <v>5</v>
      </c>
      <c r="E440" s="34">
        <v>39657</v>
      </c>
      <c r="F440" s="20">
        <f t="shared" ca="1" si="6"/>
        <v>8</v>
      </c>
      <c r="G440" s="21" t="s">
        <v>8</v>
      </c>
      <c r="H440" s="22">
        <v>80880</v>
      </c>
      <c r="I440" s="23">
        <v>1</v>
      </c>
    </row>
    <row r="441" spans="1:9" x14ac:dyDescent="0.25">
      <c r="A441" s="11" t="s">
        <v>310</v>
      </c>
      <c r="B441" s="18" t="s">
        <v>48</v>
      </c>
      <c r="C441" s="11" t="s">
        <v>803</v>
      </c>
      <c r="D441" s="11" t="s">
        <v>5</v>
      </c>
      <c r="E441" s="34">
        <v>40370</v>
      </c>
      <c r="F441" s="20">
        <f t="shared" ca="1" si="6"/>
        <v>7</v>
      </c>
      <c r="G441" s="21" t="s">
        <v>26</v>
      </c>
      <c r="H441" s="22">
        <v>66840</v>
      </c>
      <c r="I441" s="23">
        <v>4</v>
      </c>
    </row>
    <row r="442" spans="1:9" x14ac:dyDescent="0.25">
      <c r="A442" s="11" t="s">
        <v>303</v>
      </c>
      <c r="B442" s="18" t="s">
        <v>12</v>
      </c>
      <c r="C442" s="11" t="s">
        <v>803</v>
      </c>
      <c r="D442" s="11" t="s">
        <v>5</v>
      </c>
      <c r="E442" s="34">
        <v>40762</v>
      </c>
      <c r="F442" s="20">
        <f t="shared" ca="1" si="6"/>
        <v>5</v>
      </c>
      <c r="G442" s="21" t="s">
        <v>18</v>
      </c>
      <c r="H442" s="22">
        <v>61470</v>
      </c>
      <c r="I442" s="23">
        <v>5</v>
      </c>
    </row>
    <row r="443" spans="1:9" x14ac:dyDescent="0.25">
      <c r="A443" s="11" t="s">
        <v>269</v>
      </c>
      <c r="B443" s="18" t="s">
        <v>32</v>
      </c>
      <c r="C443" s="11" t="s">
        <v>803</v>
      </c>
      <c r="D443" s="11" t="s">
        <v>14</v>
      </c>
      <c r="E443" s="34">
        <v>37470</v>
      </c>
      <c r="F443" s="20">
        <f t="shared" ca="1" si="6"/>
        <v>14</v>
      </c>
      <c r="G443" s="21" t="s">
        <v>26</v>
      </c>
      <c r="H443" s="22">
        <v>33810</v>
      </c>
      <c r="I443" s="23">
        <v>5</v>
      </c>
    </row>
    <row r="444" spans="1:9" x14ac:dyDescent="0.25">
      <c r="A444" s="11" t="s">
        <v>266</v>
      </c>
      <c r="B444" s="18" t="s">
        <v>16</v>
      </c>
      <c r="C444" s="11" t="s">
        <v>803</v>
      </c>
      <c r="D444" s="11" t="s">
        <v>5</v>
      </c>
      <c r="E444" s="34">
        <v>38227</v>
      </c>
      <c r="F444" s="20">
        <f t="shared" ca="1" si="6"/>
        <v>12</v>
      </c>
      <c r="G444" s="21" t="s">
        <v>4</v>
      </c>
      <c r="H444" s="22">
        <v>86200</v>
      </c>
      <c r="I444" s="23">
        <v>3</v>
      </c>
    </row>
    <row r="445" spans="1:9" x14ac:dyDescent="0.25">
      <c r="A445" s="11" t="s">
        <v>264</v>
      </c>
      <c r="B445" s="18" t="s">
        <v>48</v>
      </c>
      <c r="C445" s="11" t="s">
        <v>803</v>
      </c>
      <c r="D445" s="11" t="s">
        <v>14</v>
      </c>
      <c r="E445" s="34">
        <v>39299</v>
      </c>
      <c r="F445" s="20">
        <f t="shared" ca="1" si="6"/>
        <v>9</v>
      </c>
      <c r="G445" s="21" t="s">
        <v>8</v>
      </c>
      <c r="H445" s="22">
        <v>47760</v>
      </c>
      <c r="I445" s="23">
        <v>3</v>
      </c>
    </row>
    <row r="446" spans="1:9" x14ac:dyDescent="0.25">
      <c r="A446" s="11" t="s">
        <v>262</v>
      </c>
      <c r="B446" s="18" t="s">
        <v>2</v>
      </c>
      <c r="C446" s="11" t="s">
        <v>803</v>
      </c>
      <c r="D446" s="11" t="s">
        <v>5</v>
      </c>
      <c r="E446" s="34">
        <v>39678</v>
      </c>
      <c r="F446" s="20">
        <f t="shared" ca="1" si="6"/>
        <v>8</v>
      </c>
      <c r="G446" s="21" t="s">
        <v>4</v>
      </c>
      <c r="H446" s="22">
        <v>80090</v>
      </c>
      <c r="I446" s="23">
        <v>2</v>
      </c>
    </row>
    <row r="447" spans="1:9" x14ac:dyDescent="0.25">
      <c r="A447" s="11" t="s">
        <v>259</v>
      </c>
      <c r="B447" s="18" t="s">
        <v>2</v>
      </c>
      <c r="C447" s="11" t="s">
        <v>803</v>
      </c>
      <c r="D447" s="11" t="s">
        <v>14</v>
      </c>
      <c r="E447" s="45">
        <v>40393</v>
      </c>
      <c r="F447" s="20">
        <f t="shared" ca="1" si="6"/>
        <v>6</v>
      </c>
      <c r="G447" s="21" t="s">
        <v>26</v>
      </c>
      <c r="H447" s="22">
        <v>16925</v>
      </c>
      <c r="I447" s="23">
        <v>1</v>
      </c>
    </row>
    <row r="448" spans="1:9" x14ac:dyDescent="0.25">
      <c r="A448" s="11" t="s">
        <v>256</v>
      </c>
      <c r="B448" s="18" t="s">
        <v>32</v>
      </c>
      <c r="C448" s="11" t="s">
        <v>803</v>
      </c>
      <c r="D448" s="11" t="s">
        <v>0</v>
      </c>
      <c r="E448" s="48">
        <v>40403</v>
      </c>
      <c r="F448" s="20">
        <f t="shared" ca="1" si="6"/>
        <v>6</v>
      </c>
      <c r="G448" s="21"/>
      <c r="H448" s="22">
        <v>15056</v>
      </c>
      <c r="I448" s="23">
        <v>5</v>
      </c>
    </row>
    <row r="449" spans="1:9" x14ac:dyDescent="0.25">
      <c r="A449" s="11" t="s">
        <v>247</v>
      </c>
      <c r="B449" s="18" t="s">
        <v>16</v>
      </c>
      <c r="C449" s="11" t="s">
        <v>803</v>
      </c>
      <c r="D449" s="11" t="s">
        <v>14</v>
      </c>
      <c r="E449" s="34">
        <v>40807</v>
      </c>
      <c r="F449" s="20">
        <f t="shared" ca="1" si="6"/>
        <v>5</v>
      </c>
      <c r="G449" s="21" t="s">
        <v>28</v>
      </c>
      <c r="H449" s="22">
        <v>35045</v>
      </c>
      <c r="I449" s="23">
        <v>4</v>
      </c>
    </row>
    <row r="450" spans="1:9" x14ac:dyDescent="0.25">
      <c r="A450" s="11" t="s">
        <v>184</v>
      </c>
      <c r="B450" s="18" t="s">
        <v>12</v>
      </c>
      <c r="C450" s="11" t="s">
        <v>803</v>
      </c>
      <c r="D450" s="11" t="s">
        <v>5</v>
      </c>
      <c r="E450" s="34">
        <v>41183</v>
      </c>
      <c r="F450" s="20">
        <f t="shared" ref="F450:F513" ca="1" si="7">DATEDIF(E450,TODAY(),"Y")</f>
        <v>4</v>
      </c>
      <c r="G450" s="21" t="s">
        <v>8</v>
      </c>
      <c r="H450" s="22">
        <v>75370</v>
      </c>
      <c r="I450" s="23">
        <v>2</v>
      </c>
    </row>
    <row r="451" spans="1:9" x14ac:dyDescent="0.25">
      <c r="A451" s="11" t="s">
        <v>183</v>
      </c>
      <c r="B451" s="18" t="s">
        <v>16</v>
      </c>
      <c r="C451" s="11" t="s">
        <v>803</v>
      </c>
      <c r="D451" s="11" t="s">
        <v>5</v>
      </c>
      <c r="E451" s="34">
        <v>41186</v>
      </c>
      <c r="F451" s="20">
        <f t="shared" ca="1" si="7"/>
        <v>4</v>
      </c>
      <c r="G451" s="21" t="s">
        <v>8</v>
      </c>
      <c r="H451" s="22">
        <v>46910</v>
      </c>
      <c r="I451" s="23">
        <v>3</v>
      </c>
    </row>
    <row r="452" spans="1:9" x14ac:dyDescent="0.25">
      <c r="A452" s="11" t="s">
        <v>178</v>
      </c>
      <c r="B452" s="18" t="s">
        <v>48</v>
      </c>
      <c r="C452" s="11" t="s">
        <v>803</v>
      </c>
      <c r="D452" s="11" t="s">
        <v>14</v>
      </c>
      <c r="E452" s="34">
        <v>39731</v>
      </c>
      <c r="F452" s="20">
        <f t="shared" ca="1" si="7"/>
        <v>8</v>
      </c>
      <c r="G452" s="21" t="s">
        <v>26</v>
      </c>
      <c r="H452" s="22">
        <v>13435</v>
      </c>
      <c r="I452" s="23">
        <v>1</v>
      </c>
    </row>
    <row r="453" spans="1:9" x14ac:dyDescent="0.25">
      <c r="A453" s="11" t="s">
        <v>175</v>
      </c>
      <c r="B453" s="18" t="s">
        <v>32</v>
      </c>
      <c r="C453" s="11" t="s">
        <v>803</v>
      </c>
      <c r="D453" s="11" t="s">
        <v>5</v>
      </c>
      <c r="E453" s="34">
        <v>40452</v>
      </c>
      <c r="F453" s="20">
        <f t="shared" ca="1" si="7"/>
        <v>6</v>
      </c>
      <c r="G453" s="21" t="s">
        <v>4</v>
      </c>
      <c r="H453" s="22">
        <v>43410</v>
      </c>
      <c r="I453" s="23">
        <v>1</v>
      </c>
    </row>
    <row r="454" spans="1:9" x14ac:dyDescent="0.25">
      <c r="A454" s="11" t="s">
        <v>132</v>
      </c>
      <c r="B454" s="18" t="s">
        <v>16</v>
      </c>
      <c r="C454" s="11" t="s">
        <v>803</v>
      </c>
      <c r="D454" s="11" t="s">
        <v>0</v>
      </c>
      <c r="E454" s="45">
        <v>40452</v>
      </c>
      <c r="F454" s="20">
        <f t="shared" ca="1" si="7"/>
        <v>6</v>
      </c>
      <c r="G454" s="21"/>
      <c r="H454" s="22">
        <v>9180</v>
      </c>
      <c r="I454" s="23">
        <v>3</v>
      </c>
    </row>
    <row r="455" spans="1:9" x14ac:dyDescent="0.25">
      <c r="A455" s="11" t="s">
        <v>131</v>
      </c>
      <c r="B455" s="18" t="s">
        <v>48</v>
      </c>
      <c r="C455" s="11" t="s">
        <v>803</v>
      </c>
      <c r="D455" s="11" t="s">
        <v>11</v>
      </c>
      <c r="E455" s="34">
        <v>40468</v>
      </c>
      <c r="F455" s="20">
        <f t="shared" ca="1" si="7"/>
        <v>6</v>
      </c>
      <c r="G455" s="21"/>
      <c r="H455" s="22">
        <v>39440</v>
      </c>
      <c r="I455" s="23">
        <v>4</v>
      </c>
    </row>
    <row r="456" spans="1:9" x14ac:dyDescent="0.25">
      <c r="A456" s="11" t="s">
        <v>117</v>
      </c>
      <c r="B456" s="18" t="s">
        <v>12</v>
      </c>
      <c r="C456" s="11" t="s">
        <v>803</v>
      </c>
      <c r="D456" s="11" t="s">
        <v>5</v>
      </c>
      <c r="E456" s="34">
        <v>41233</v>
      </c>
      <c r="F456" s="20">
        <f t="shared" ca="1" si="7"/>
        <v>4</v>
      </c>
      <c r="G456" s="21" t="s">
        <v>28</v>
      </c>
      <c r="H456" s="22">
        <v>68010</v>
      </c>
      <c r="I456" s="23">
        <v>1</v>
      </c>
    </row>
    <row r="457" spans="1:9" x14ac:dyDescent="0.25">
      <c r="A457" s="11" t="s">
        <v>107</v>
      </c>
      <c r="B457" s="18" t="s">
        <v>12</v>
      </c>
      <c r="C457" s="11" t="s">
        <v>803</v>
      </c>
      <c r="D457" s="11" t="s">
        <v>5</v>
      </c>
      <c r="E457" s="34">
        <v>40492</v>
      </c>
      <c r="F457" s="20">
        <f t="shared" ca="1" si="7"/>
        <v>6</v>
      </c>
      <c r="G457" s="21" t="s">
        <v>8</v>
      </c>
      <c r="H457" s="22">
        <v>67230</v>
      </c>
      <c r="I457" s="23">
        <v>4</v>
      </c>
    </row>
    <row r="458" spans="1:9" x14ac:dyDescent="0.25">
      <c r="A458" s="11" t="s">
        <v>79</v>
      </c>
      <c r="B458" s="18" t="s">
        <v>12</v>
      </c>
      <c r="C458" s="11" t="s">
        <v>803</v>
      </c>
      <c r="D458" s="11" t="s">
        <v>5</v>
      </c>
      <c r="E458" s="34">
        <v>39404</v>
      </c>
      <c r="F458" s="20">
        <f t="shared" ca="1" si="7"/>
        <v>9</v>
      </c>
      <c r="G458" s="21" t="s">
        <v>18</v>
      </c>
      <c r="H458" s="22">
        <v>50990</v>
      </c>
      <c r="I458" s="23">
        <v>4</v>
      </c>
    </row>
    <row r="459" spans="1:9" x14ac:dyDescent="0.25">
      <c r="A459" s="11" t="s">
        <v>67</v>
      </c>
      <c r="B459" s="18" t="s">
        <v>16</v>
      </c>
      <c r="C459" s="11" t="s">
        <v>803</v>
      </c>
      <c r="D459" s="11" t="s">
        <v>5</v>
      </c>
      <c r="E459" s="34">
        <v>40883</v>
      </c>
      <c r="F459" s="20">
        <f t="shared" ca="1" si="7"/>
        <v>5</v>
      </c>
      <c r="G459" s="21" t="s">
        <v>26</v>
      </c>
      <c r="H459" s="22">
        <v>43580</v>
      </c>
      <c r="I459" s="23">
        <v>5</v>
      </c>
    </row>
    <row r="460" spans="1:9" x14ac:dyDescent="0.25">
      <c r="A460" s="11" t="s">
        <v>53</v>
      </c>
      <c r="B460" s="18" t="s">
        <v>16</v>
      </c>
      <c r="C460" s="11" t="s">
        <v>803</v>
      </c>
      <c r="D460" s="11" t="s">
        <v>5</v>
      </c>
      <c r="E460" s="34">
        <v>40525</v>
      </c>
      <c r="F460" s="20">
        <f t="shared" ca="1" si="7"/>
        <v>6</v>
      </c>
      <c r="G460" s="21" t="s">
        <v>28</v>
      </c>
      <c r="H460" s="22">
        <v>77950</v>
      </c>
      <c r="I460" s="23">
        <v>4</v>
      </c>
    </row>
    <row r="461" spans="1:9" x14ac:dyDescent="0.25">
      <c r="A461" s="11" t="s">
        <v>23</v>
      </c>
      <c r="B461" s="18" t="s">
        <v>9</v>
      </c>
      <c r="C461" s="11" t="s">
        <v>803</v>
      </c>
      <c r="D461" s="11" t="s">
        <v>11</v>
      </c>
      <c r="E461" s="34">
        <v>39783</v>
      </c>
      <c r="F461" s="20">
        <f t="shared" ca="1" si="7"/>
        <v>8</v>
      </c>
      <c r="G461" s="21"/>
      <c r="H461" s="22">
        <v>54000</v>
      </c>
      <c r="I461" s="23">
        <v>3</v>
      </c>
    </row>
    <row r="462" spans="1:9" x14ac:dyDescent="0.25">
      <c r="A462" s="11" t="s">
        <v>773</v>
      </c>
      <c r="B462" s="18" t="s">
        <v>12</v>
      </c>
      <c r="C462" s="11" t="s">
        <v>64</v>
      </c>
      <c r="D462" s="11" t="s">
        <v>5</v>
      </c>
      <c r="E462" s="34">
        <v>40551</v>
      </c>
      <c r="F462" s="20">
        <f t="shared" ca="1" si="7"/>
        <v>6</v>
      </c>
      <c r="G462" s="21" t="s">
        <v>26</v>
      </c>
      <c r="H462" s="22">
        <v>71730</v>
      </c>
      <c r="I462" s="23">
        <v>1</v>
      </c>
    </row>
    <row r="463" spans="1:9" x14ac:dyDescent="0.25">
      <c r="A463" s="11" t="s">
        <v>687</v>
      </c>
      <c r="B463" s="18" t="s">
        <v>12</v>
      </c>
      <c r="C463" s="11" t="s">
        <v>64</v>
      </c>
      <c r="D463" s="11" t="s">
        <v>5</v>
      </c>
      <c r="E463" s="34">
        <v>40585</v>
      </c>
      <c r="F463" s="20">
        <f t="shared" ca="1" si="7"/>
        <v>6</v>
      </c>
      <c r="G463" s="21" t="s">
        <v>26</v>
      </c>
      <c r="H463" s="22">
        <v>87950</v>
      </c>
      <c r="I463" s="23">
        <v>4</v>
      </c>
    </row>
    <row r="464" spans="1:9" x14ac:dyDescent="0.25">
      <c r="A464" s="11" t="s">
        <v>685</v>
      </c>
      <c r="B464" s="18" t="s">
        <v>48</v>
      </c>
      <c r="C464" s="11" t="s">
        <v>64</v>
      </c>
      <c r="D464" s="11" t="s">
        <v>11</v>
      </c>
      <c r="E464" s="34">
        <v>40591</v>
      </c>
      <c r="F464" s="20">
        <f t="shared" ca="1" si="7"/>
        <v>6</v>
      </c>
      <c r="G464" s="21"/>
      <c r="H464" s="22">
        <v>49070</v>
      </c>
      <c r="I464" s="23">
        <v>3</v>
      </c>
    </row>
    <row r="465" spans="1:9" x14ac:dyDescent="0.25">
      <c r="A465" s="11" t="s">
        <v>626</v>
      </c>
      <c r="B465" s="18" t="s">
        <v>16</v>
      </c>
      <c r="C465" s="11" t="s">
        <v>64</v>
      </c>
      <c r="D465" s="11" t="s">
        <v>5</v>
      </c>
      <c r="E465" s="34">
        <v>40625</v>
      </c>
      <c r="F465" s="20">
        <f t="shared" ca="1" si="7"/>
        <v>6</v>
      </c>
      <c r="G465" s="21" t="s">
        <v>8</v>
      </c>
      <c r="H465" s="22">
        <v>35320</v>
      </c>
      <c r="I465" s="23">
        <v>3</v>
      </c>
    </row>
    <row r="466" spans="1:9" x14ac:dyDescent="0.25">
      <c r="A466" s="11" t="s">
        <v>551</v>
      </c>
      <c r="B466" s="18" t="s">
        <v>12</v>
      </c>
      <c r="C466" s="11" t="s">
        <v>64</v>
      </c>
      <c r="D466" s="11" t="s">
        <v>14</v>
      </c>
      <c r="E466" s="34">
        <v>40654</v>
      </c>
      <c r="F466" s="20">
        <f t="shared" ca="1" si="7"/>
        <v>6</v>
      </c>
      <c r="G466" s="21" t="s">
        <v>8</v>
      </c>
      <c r="H466" s="22">
        <v>16015</v>
      </c>
      <c r="I466" s="23">
        <v>3</v>
      </c>
    </row>
    <row r="467" spans="1:9" x14ac:dyDescent="0.25">
      <c r="A467" s="11" t="s">
        <v>374</v>
      </c>
      <c r="B467" s="18" t="s">
        <v>16</v>
      </c>
      <c r="C467" s="11" t="s">
        <v>64</v>
      </c>
      <c r="D467" s="11" t="s">
        <v>5</v>
      </c>
      <c r="E467" s="34">
        <v>40745</v>
      </c>
      <c r="F467" s="20">
        <f t="shared" ca="1" si="7"/>
        <v>6</v>
      </c>
      <c r="G467" s="21" t="s">
        <v>26</v>
      </c>
      <c r="H467" s="22">
        <v>69400</v>
      </c>
      <c r="I467" s="23">
        <v>5</v>
      </c>
    </row>
    <row r="468" spans="1:9" x14ac:dyDescent="0.25">
      <c r="A468" s="11" t="s">
        <v>306</v>
      </c>
      <c r="B468" s="18" t="s">
        <v>12</v>
      </c>
      <c r="C468" s="11" t="s">
        <v>64</v>
      </c>
      <c r="D468" s="11" t="s">
        <v>14</v>
      </c>
      <c r="E468" s="34">
        <v>39687</v>
      </c>
      <c r="F468" s="20">
        <f t="shared" ca="1" si="7"/>
        <v>8</v>
      </c>
      <c r="G468" s="21" t="s">
        <v>18</v>
      </c>
      <c r="H468" s="22">
        <v>24815</v>
      </c>
      <c r="I468" s="23">
        <v>1</v>
      </c>
    </row>
    <row r="469" spans="1:9" x14ac:dyDescent="0.25">
      <c r="A469" s="11" t="s">
        <v>305</v>
      </c>
      <c r="B469" s="18" t="s">
        <v>16</v>
      </c>
      <c r="C469" s="11" t="s">
        <v>64</v>
      </c>
      <c r="D469" s="11" t="s">
        <v>5</v>
      </c>
      <c r="E469" s="34">
        <v>39688</v>
      </c>
      <c r="F469" s="20">
        <f t="shared" ca="1" si="7"/>
        <v>8</v>
      </c>
      <c r="G469" s="21" t="s">
        <v>26</v>
      </c>
      <c r="H469" s="22">
        <v>32600</v>
      </c>
      <c r="I469" s="23">
        <v>5</v>
      </c>
    </row>
    <row r="470" spans="1:9" x14ac:dyDescent="0.25">
      <c r="A470" s="11" t="s">
        <v>302</v>
      </c>
      <c r="B470" s="18" t="s">
        <v>16</v>
      </c>
      <c r="C470" s="11" t="s">
        <v>64</v>
      </c>
      <c r="D470" s="11" t="s">
        <v>5</v>
      </c>
      <c r="E470" s="34">
        <v>40765</v>
      </c>
      <c r="F470" s="20">
        <f t="shared" ca="1" si="7"/>
        <v>5</v>
      </c>
      <c r="G470" s="21" t="s">
        <v>4</v>
      </c>
      <c r="H470" s="22">
        <v>77720</v>
      </c>
      <c r="I470" s="23">
        <v>3</v>
      </c>
    </row>
    <row r="471" spans="1:9" x14ac:dyDescent="0.25">
      <c r="A471" s="11" t="s">
        <v>192</v>
      </c>
      <c r="B471" s="18" t="s">
        <v>12</v>
      </c>
      <c r="C471" s="11" t="s">
        <v>64</v>
      </c>
      <c r="D471" s="11" t="s">
        <v>0</v>
      </c>
      <c r="E471" s="34">
        <v>39733</v>
      </c>
      <c r="F471" s="20">
        <f t="shared" ca="1" si="7"/>
        <v>8</v>
      </c>
      <c r="G471" s="21"/>
      <c r="H471" s="22">
        <v>33232</v>
      </c>
      <c r="I471" s="23">
        <v>4</v>
      </c>
    </row>
    <row r="472" spans="1:9" x14ac:dyDescent="0.25">
      <c r="A472" s="11" t="s">
        <v>191</v>
      </c>
      <c r="B472" s="18" t="s">
        <v>32</v>
      </c>
      <c r="C472" s="11" t="s">
        <v>64</v>
      </c>
      <c r="D472" s="11" t="s">
        <v>14</v>
      </c>
      <c r="E472" s="49">
        <v>39735</v>
      </c>
      <c r="F472" s="20">
        <f t="shared" ca="1" si="7"/>
        <v>8</v>
      </c>
      <c r="G472" s="21" t="s">
        <v>28</v>
      </c>
      <c r="H472" s="22">
        <v>39620</v>
      </c>
      <c r="I472" s="23">
        <v>5</v>
      </c>
    </row>
    <row r="473" spans="1:9" x14ac:dyDescent="0.25">
      <c r="A473" s="11" t="s">
        <v>189</v>
      </c>
      <c r="B473" s="18" t="s">
        <v>2</v>
      </c>
      <c r="C473" s="11" t="s">
        <v>64</v>
      </c>
      <c r="D473" s="11" t="s">
        <v>5</v>
      </c>
      <c r="E473" s="34">
        <v>40818</v>
      </c>
      <c r="F473" s="20">
        <f t="shared" ca="1" si="7"/>
        <v>5</v>
      </c>
      <c r="G473" s="21" t="s">
        <v>18</v>
      </c>
      <c r="H473" s="22">
        <v>44560</v>
      </c>
      <c r="I473" s="23">
        <v>2</v>
      </c>
    </row>
    <row r="474" spans="1:9" x14ac:dyDescent="0.25">
      <c r="A474" s="11" t="s">
        <v>185</v>
      </c>
      <c r="B474" s="18" t="s">
        <v>16</v>
      </c>
      <c r="C474" s="11" t="s">
        <v>64</v>
      </c>
      <c r="D474" s="11" t="s">
        <v>5</v>
      </c>
      <c r="E474" s="34">
        <v>40841</v>
      </c>
      <c r="F474" s="20">
        <f t="shared" ca="1" si="7"/>
        <v>5</v>
      </c>
      <c r="G474" s="21" t="s">
        <v>26</v>
      </c>
      <c r="H474" s="22">
        <v>81530</v>
      </c>
      <c r="I474" s="23">
        <v>5</v>
      </c>
    </row>
    <row r="475" spans="1:9" x14ac:dyDescent="0.25">
      <c r="A475" s="11" t="s">
        <v>127</v>
      </c>
      <c r="B475" s="18" t="s">
        <v>2</v>
      </c>
      <c r="C475" s="11" t="s">
        <v>64</v>
      </c>
      <c r="D475" s="11" t="s">
        <v>5</v>
      </c>
      <c r="E475" s="34">
        <v>39754</v>
      </c>
      <c r="F475" s="20">
        <f t="shared" ca="1" si="7"/>
        <v>8</v>
      </c>
      <c r="G475" s="21" t="s">
        <v>4</v>
      </c>
      <c r="H475" s="22">
        <v>43110</v>
      </c>
      <c r="I475" s="23">
        <v>2</v>
      </c>
    </row>
    <row r="476" spans="1:9" x14ac:dyDescent="0.25">
      <c r="A476" s="11" t="s">
        <v>125</v>
      </c>
      <c r="B476" s="18" t="s">
        <v>12</v>
      </c>
      <c r="C476" s="11" t="s">
        <v>64</v>
      </c>
      <c r="D476" s="11" t="s">
        <v>5</v>
      </c>
      <c r="E476" s="34">
        <v>39761</v>
      </c>
      <c r="F476" s="20">
        <f t="shared" ca="1" si="7"/>
        <v>8</v>
      </c>
      <c r="G476" s="21" t="s">
        <v>26</v>
      </c>
      <c r="H476" s="22">
        <v>40940</v>
      </c>
      <c r="I476" s="23">
        <v>3</v>
      </c>
    </row>
    <row r="477" spans="1:9" x14ac:dyDescent="0.25">
      <c r="A477" s="11" t="s">
        <v>65</v>
      </c>
      <c r="B477" s="18" t="s">
        <v>32</v>
      </c>
      <c r="C477" s="11" t="s">
        <v>64</v>
      </c>
      <c r="D477" s="11" t="s">
        <v>5</v>
      </c>
      <c r="E477" s="34">
        <v>40893</v>
      </c>
      <c r="F477" s="20">
        <f t="shared" ca="1" si="7"/>
        <v>5</v>
      </c>
      <c r="G477" s="21" t="s">
        <v>4</v>
      </c>
      <c r="H477" s="22">
        <v>44620</v>
      </c>
      <c r="I477" s="23">
        <v>5</v>
      </c>
    </row>
    <row r="478" spans="1:9" x14ac:dyDescent="0.25">
      <c r="A478" s="11" t="s">
        <v>740</v>
      </c>
      <c r="B478" s="18" t="s">
        <v>16</v>
      </c>
      <c r="C478" s="11" t="s">
        <v>804</v>
      </c>
      <c r="D478" s="11" t="s">
        <v>11</v>
      </c>
      <c r="E478" s="34">
        <v>39109</v>
      </c>
      <c r="F478" s="20">
        <f t="shared" ca="1" si="7"/>
        <v>10</v>
      </c>
      <c r="G478" s="21"/>
      <c r="H478" s="22">
        <v>33120</v>
      </c>
      <c r="I478" s="23">
        <v>2</v>
      </c>
    </row>
    <row r="479" spans="1:9" x14ac:dyDescent="0.25">
      <c r="A479" s="11" t="s">
        <v>736</v>
      </c>
      <c r="B479" s="18" t="s">
        <v>32</v>
      </c>
      <c r="C479" s="11" t="s">
        <v>804</v>
      </c>
      <c r="D479" s="11" t="s">
        <v>5</v>
      </c>
      <c r="E479" s="34">
        <v>40208</v>
      </c>
      <c r="F479" s="20">
        <f t="shared" ca="1" si="7"/>
        <v>7</v>
      </c>
      <c r="G479" s="21" t="s">
        <v>28</v>
      </c>
      <c r="H479" s="22">
        <v>61148</v>
      </c>
      <c r="I479" s="23">
        <v>2</v>
      </c>
    </row>
    <row r="480" spans="1:9" x14ac:dyDescent="0.25">
      <c r="A480" s="11" t="s">
        <v>726</v>
      </c>
      <c r="B480" s="18" t="s">
        <v>32</v>
      </c>
      <c r="C480" s="11" t="s">
        <v>804</v>
      </c>
      <c r="D480" s="11" t="s">
        <v>5</v>
      </c>
      <c r="E480" s="34">
        <v>35821</v>
      </c>
      <c r="F480" s="20">
        <f t="shared" ca="1" si="7"/>
        <v>19</v>
      </c>
      <c r="G480" s="21" t="s">
        <v>18</v>
      </c>
      <c r="H480" s="22">
        <v>22870</v>
      </c>
      <c r="I480" s="23">
        <v>3</v>
      </c>
    </row>
    <row r="481" spans="1:13" x14ac:dyDescent="0.25">
      <c r="A481" s="11" t="s">
        <v>725</v>
      </c>
      <c r="B481" s="18" t="s">
        <v>9</v>
      </c>
      <c r="C481" s="11" t="s">
        <v>804</v>
      </c>
      <c r="D481" s="11" t="s">
        <v>14</v>
      </c>
      <c r="E481" s="34">
        <v>35826</v>
      </c>
      <c r="F481" s="20">
        <f t="shared" ca="1" si="7"/>
        <v>19</v>
      </c>
      <c r="G481" s="21" t="s">
        <v>26</v>
      </c>
      <c r="H481" s="22">
        <v>31205</v>
      </c>
      <c r="I481" s="23">
        <v>2</v>
      </c>
    </row>
    <row r="482" spans="1:13" x14ac:dyDescent="0.25">
      <c r="A482" s="11" t="s">
        <v>715</v>
      </c>
      <c r="B482" s="18" t="s">
        <v>16</v>
      </c>
      <c r="C482" s="11" t="s">
        <v>804</v>
      </c>
      <c r="D482" s="11" t="s">
        <v>5</v>
      </c>
      <c r="E482" s="34">
        <v>36536</v>
      </c>
      <c r="F482" s="20">
        <f t="shared" ca="1" si="7"/>
        <v>17</v>
      </c>
      <c r="G482" s="21" t="s">
        <v>26</v>
      </c>
      <c r="H482" s="22">
        <v>62400</v>
      </c>
      <c r="I482" s="23">
        <v>4</v>
      </c>
    </row>
    <row r="483" spans="1:13" x14ac:dyDescent="0.25">
      <c r="A483" s="11" t="s">
        <v>702</v>
      </c>
      <c r="B483" s="18" t="s">
        <v>2</v>
      </c>
      <c r="C483" s="11" t="s">
        <v>804</v>
      </c>
      <c r="D483" s="11" t="s">
        <v>14</v>
      </c>
      <c r="E483" s="34">
        <v>38723</v>
      </c>
      <c r="F483" s="20">
        <f t="shared" ca="1" si="7"/>
        <v>11</v>
      </c>
      <c r="G483" s="21" t="s">
        <v>4</v>
      </c>
      <c r="H483" s="22">
        <v>10630</v>
      </c>
      <c r="I483" s="23">
        <v>3</v>
      </c>
    </row>
    <row r="484" spans="1:13" x14ac:dyDescent="0.25">
      <c r="A484" s="11" t="s">
        <v>682</v>
      </c>
      <c r="B484" s="18" t="s">
        <v>32</v>
      </c>
      <c r="C484" s="11" t="s">
        <v>804</v>
      </c>
      <c r="D484" s="11" t="s">
        <v>11</v>
      </c>
      <c r="E484" s="34">
        <v>40943</v>
      </c>
      <c r="F484" s="20">
        <f t="shared" ca="1" si="7"/>
        <v>5</v>
      </c>
      <c r="G484" s="21"/>
      <c r="H484" s="22">
        <v>47590</v>
      </c>
      <c r="I484" s="23">
        <v>3</v>
      </c>
    </row>
    <row r="485" spans="1:13" x14ac:dyDescent="0.25">
      <c r="A485" s="11" t="s">
        <v>679</v>
      </c>
      <c r="B485" s="18" t="s">
        <v>32</v>
      </c>
      <c r="C485" s="11" t="s">
        <v>804</v>
      </c>
      <c r="D485" s="11" t="s">
        <v>11</v>
      </c>
      <c r="E485" s="34">
        <v>40963</v>
      </c>
      <c r="F485" s="20">
        <f t="shared" ca="1" si="7"/>
        <v>5</v>
      </c>
      <c r="G485" s="21"/>
      <c r="H485" s="22">
        <v>60550</v>
      </c>
      <c r="I485" s="23">
        <v>2</v>
      </c>
    </row>
    <row r="486" spans="1:13" x14ac:dyDescent="0.25">
      <c r="A486" s="11" t="s">
        <v>656</v>
      </c>
      <c r="B486" s="18" t="s">
        <v>16</v>
      </c>
      <c r="C486" s="11" t="s">
        <v>804</v>
      </c>
      <c r="D486" s="11" t="s">
        <v>5</v>
      </c>
      <c r="E486" s="34">
        <v>36195</v>
      </c>
      <c r="F486" s="20">
        <f t="shared" ca="1" si="7"/>
        <v>18</v>
      </c>
      <c r="G486" s="21" t="s">
        <v>18</v>
      </c>
      <c r="H486" s="22">
        <v>46360</v>
      </c>
      <c r="I486" s="23">
        <v>5</v>
      </c>
    </row>
    <row r="487" spans="1:13" x14ac:dyDescent="0.25">
      <c r="A487" s="11" t="s">
        <v>649</v>
      </c>
      <c r="B487" s="18" t="s">
        <v>9</v>
      </c>
      <c r="C487" s="11" t="s">
        <v>804</v>
      </c>
      <c r="D487" s="11" t="s">
        <v>14</v>
      </c>
      <c r="E487" s="34">
        <v>36217</v>
      </c>
      <c r="F487" s="20">
        <f t="shared" ca="1" si="7"/>
        <v>18</v>
      </c>
      <c r="G487" s="21" t="s">
        <v>4</v>
      </c>
      <c r="H487" s="22">
        <v>22475</v>
      </c>
      <c r="I487" s="23">
        <v>4</v>
      </c>
    </row>
    <row r="488" spans="1:13" x14ac:dyDescent="0.25">
      <c r="A488" s="11" t="s">
        <v>636</v>
      </c>
      <c r="B488" s="18" t="s">
        <v>12</v>
      </c>
      <c r="C488" s="11" t="s">
        <v>804</v>
      </c>
      <c r="D488" s="11" t="s">
        <v>5</v>
      </c>
      <c r="E488" s="34">
        <v>39864</v>
      </c>
      <c r="F488" s="20">
        <f t="shared" ca="1" si="7"/>
        <v>8</v>
      </c>
      <c r="G488" s="21" t="s">
        <v>26</v>
      </c>
      <c r="H488" s="22">
        <v>64320</v>
      </c>
      <c r="I488" s="23">
        <v>5</v>
      </c>
    </row>
    <row r="489" spans="1:13" x14ac:dyDescent="0.25">
      <c r="A489" s="11" t="s">
        <v>625</v>
      </c>
      <c r="B489" s="18" t="s">
        <v>32</v>
      </c>
      <c r="C489" s="11" t="s">
        <v>804</v>
      </c>
      <c r="D489" s="11" t="s">
        <v>14</v>
      </c>
      <c r="E489" s="34">
        <v>40976</v>
      </c>
      <c r="F489" s="20">
        <f t="shared" ca="1" si="7"/>
        <v>5</v>
      </c>
      <c r="G489" s="21" t="s">
        <v>26</v>
      </c>
      <c r="H489" s="22">
        <v>46380</v>
      </c>
      <c r="I489" s="23">
        <v>3</v>
      </c>
      <c r="M489" s="44"/>
    </row>
    <row r="490" spans="1:13" x14ac:dyDescent="0.25">
      <c r="A490" s="11" t="s">
        <v>608</v>
      </c>
      <c r="B490" s="18" t="s">
        <v>12</v>
      </c>
      <c r="C490" s="11" t="s">
        <v>804</v>
      </c>
      <c r="D490" s="11" t="s">
        <v>11</v>
      </c>
      <c r="E490" s="34">
        <v>40259</v>
      </c>
      <c r="F490" s="20">
        <f t="shared" ca="1" si="7"/>
        <v>7</v>
      </c>
      <c r="G490" s="21"/>
      <c r="H490" s="22">
        <v>73190</v>
      </c>
      <c r="I490" s="23">
        <v>1</v>
      </c>
    </row>
    <row r="491" spans="1:13" x14ac:dyDescent="0.25">
      <c r="A491" s="11" t="s">
        <v>605</v>
      </c>
      <c r="B491" s="18" t="s">
        <v>32</v>
      </c>
      <c r="C491" s="11" t="s">
        <v>804</v>
      </c>
      <c r="D491" s="11" t="s">
        <v>5</v>
      </c>
      <c r="E491" s="34">
        <v>40264</v>
      </c>
      <c r="F491" s="20">
        <f t="shared" ca="1" si="7"/>
        <v>7</v>
      </c>
      <c r="G491" s="21" t="s">
        <v>8</v>
      </c>
      <c r="H491" s="22">
        <v>29760</v>
      </c>
      <c r="I491" s="23">
        <v>2</v>
      </c>
    </row>
    <row r="492" spans="1:13" x14ac:dyDescent="0.25">
      <c r="A492" s="11" t="s">
        <v>578</v>
      </c>
      <c r="B492" s="18" t="s">
        <v>12</v>
      </c>
      <c r="C492" s="11" t="s">
        <v>804</v>
      </c>
      <c r="D492" s="11" t="s">
        <v>5</v>
      </c>
      <c r="E492" s="34">
        <v>37701</v>
      </c>
      <c r="F492" s="20">
        <f t="shared" ca="1" si="7"/>
        <v>14</v>
      </c>
      <c r="G492" s="21" t="s">
        <v>28</v>
      </c>
      <c r="H492" s="22">
        <v>23560</v>
      </c>
      <c r="I492" s="23">
        <v>3</v>
      </c>
    </row>
    <row r="493" spans="1:13" x14ac:dyDescent="0.25">
      <c r="A493" s="11" t="s">
        <v>574</v>
      </c>
      <c r="B493" s="18" t="s">
        <v>2</v>
      </c>
      <c r="C493" s="11" t="s">
        <v>804</v>
      </c>
      <c r="D493" s="11" t="s">
        <v>5</v>
      </c>
      <c r="E493" s="34">
        <v>39519</v>
      </c>
      <c r="F493" s="20">
        <f t="shared" ca="1" si="7"/>
        <v>9</v>
      </c>
      <c r="G493" s="21" t="s">
        <v>8</v>
      </c>
      <c r="H493" s="22">
        <v>61330</v>
      </c>
      <c r="I493" s="23">
        <v>2</v>
      </c>
    </row>
    <row r="494" spans="1:13" x14ac:dyDescent="0.25">
      <c r="A494" s="11" t="s">
        <v>572</v>
      </c>
      <c r="B494" s="18" t="s">
        <v>2</v>
      </c>
      <c r="C494" s="11" t="s">
        <v>804</v>
      </c>
      <c r="D494" s="11" t="s">
        <v>5</v>
      </c>
      <c r="E494" s="34">
        <v>38790</v>
      </c>
      <c r="F494" s="20">
        <f t="shared" ca="1" si="7"/>
        <v>11</v>
      </c>
      <c r="G494" s="21" t="s">
        <v>28</v>
      </c>
      <c r="H494" s="22">
        <v>62688</v>
      </c>
      <c r="I494" s="23">
        <v>3</v>
      </c>
    </row>
    <row r="495" spans="1:13" x14ac:dyDescent="0.25">
      <c r="A495" s="11" t="s">
        <v>560</v>
      </c>
      <c r="B495" s="18" t="s">
        <v>32</v>
      </c>
      <c r="C495" s="11" t="s">
        <v>804</v>
      </c>
      <c r="D495" s="11" t="s">
        <v>5</v>
      </c>
      <c r="E495" s="34">
        <v>39899</v>
      </c>
      <c r="F495" s="20">
        <f t="shared" ca="1" si="7"/>
        <v>8</v>
      </c>
      <c r="G495" s="21" t="s">
        <v>26</v>
      </c>
      <c r="H495" s="22">
        <v>24790</v>
      </c>
      <c r="I495" s="23">
        <v>3</v>
      </c>
    </row>
    <row r="496" spans="1:13" x14ac:dyDescent="0.25">
      <c r="A496" s="11" t="s">
        <v>558</v>
      </c>
      <c r="B496" s="18" t="s">
        <v>48</v>
      </c>
      <c r="C496" s="11" t="s">
        <v>804</v>
      </c>
      <c r="D496" s="11" t="s">
        <v>14</v>
      </c>
      <c r="E496" s="45">
        <v>40254</v>
      </c>
      <c r="F496" s="20">
        <f t="shared" ca="1" si="7"/>
        <v>7</v>
      </c>
      <c r="G496" s="21" t="s">
        <v>4</v>
      </c>
      <c r="H496" s="22">
        <v>48700</v>
      </c>
      <c r="I496" s="23">
        <v>3</v>
      </c>
    </row>
    <row r="497" spans="1:13" x14ac:dyDescent="0.25">
      <c r="A497" s="11" t="s">
        <v>553</v>
      </c>
      <c r="B497" s="18" t="s">
        <v>16</v>
      </c>
      <c r="C497" s="11" t="s">
        <v>804</v>
      </c>
      <c r="D497" s="11" t="s">
        <v>5</v>
      </c>
      <c r="E497" s="34">
        <v>40624</v>
      </c>
      <c r="F497" s="20">
        <f t="shared" ca="1" si="7"/>
        <v>6</v>
      </c>
      <c r="G497" s="21" t="s">
        <v>8</v>
      </c>
      <c r="H497" s="22">
        <v>86500</v>
      </c>
      <c r="I497" s="23">
        <v>1</v>
      </c>
    </row>
    <row r="498" spans="1:13" x14ac:dyDescent="0.25">
      <c r="A498" s="11" t="s">
        <v>543</v>
      </c>
      <c r="B498" s="18" t="s">
        <v>16</v>
      </c>
      <c r="C498" s="11" t="s">
        <v>804</v>
      </c>
      <c r="D498" s="11" t="s">
        <v>5</v>
      </c>
      <c r="E498" s="34">
        <v>39174</v>
      </c>
      <c r="F498" s="20">
        <f t="shared" ca="1" si="7"/>
        <v>10</v>
      </c>
      <c r="G498" s="21" t="s">
        <v>26</v>
      </c>
      <c r="H498" s="22">
        <v>23320</v>
      </c>
      <c r="I498" s="23">
        <v>4</v>
      </c>
      <c r="M498" s="44"/>
    </row>
    <row r="499" spans="1:13" x14ac:dyDescent="0.25">
      <c r="A499" s="11" t="s">
        <v>536</v>
      </c>
      <c r="B499" s="18" t="s">
        <v>32</v>
      </c>
      <c r="C499" s="11" t="s">
        <v>804</v>
      </c>
      <c r="D499" s="11" t="s">
        <v>14</v>
      </c>
      <c r="E499" s="34">
        <v>39176</v>
      </c>
      <c r="F499" s="20">
        <f t="shared" ca="1" si="7"/>
        <v>10</v>
      </c>
      <c r="G499" s="21" t="s">
        <v>4</v>
      </c>
      <c r="H499" s="22">
        <v>10700</v>
      </c>
      <c r="I499" s="23">
        <v>4</v>
      </c>
    </row>
    <row r="500" spans="1:13" x14ac:dyDescent="0.25">
      <c r="A500" s="11" t="s">
        <v>531</v>
      </c>
      <c r="B500" s="18" t="s">
        <v>12</v>
      </c>
      <c r="C500" s="11" t="s">
        <v>804</v>
      </c>
      <c r="D500" s="11" t="s">
        <v>5</v>
      </c>
      <c r="E500" s="34">
        <v>40282</v>
      </c>
      <c r="F500" s="20">
        <f t="shared" ca="1" si="7"/>
        <v>7</v>
      </c>
      <c r="G500" s="21" t="s">
        <v>8</v>
      </c>
      <c r="H500" s="22">
        <v>72640</v>
      </c>
      <c r="I500" s="23">
        <v>3</v>
      </c>
    </row>
    <row r="501" spans="1:13" x14ac:dyDescent="0.25">
      <c r="A501" s="11" t="s">
        <v>528</v>
      </c>
      <c r="B501" s="18" t="s">
        <v>12</v>
      </c>
      <c r="C501" s="11" t="s">
        <v>804</v>
      </c>
      <c r="D501" s="11" t="s">
        <v>5</v>
      </c>
      <c r="E501" s="34">
        <v>38815</v>
      </c>
      <c r="F501" s="20">
        <f t="shared" ca="1" si="7"/>
        <v>11</v>
      </c>
      <c r="G501" s="21" t="s">
        <v>26</v>
      </c>
      <c r="H501" s="22">
        <v>63270</v>
      </c>
      <c r="I501" s="23">
        <v>1</v>
      </c>
    </row>
    <row r="502" spans="1:13" x14ac:dyDescent="0.25">
      <c r="A502" s="11" t="s">
        <v>526</v>
      </c>
      <c r="B502" s="18" t="s">
        <v>32</v>
      </c>
      <c r="C502" s="11" t="s">
        <v>804</v>
      </c>
      <c r="D502" s="11" t="s">
        <v>11</v>
      </c>
      <c r="E502" s="34">
        <v>38828</v>
      </c>
      <c r="F502" s="20">
        <f t="shared" ca="1" si="7"/>
        <v>11</v>
      </c>
      <c r="G502" s="21"/>
      <c r="H502" s="22">
        <v>49530</v>
      </c>
      <c r="I502" s="23">
        <v>4</v>
      </c>
    </row>
    <row r="503" spans="1:13" x14ac:dyDescent="0.25">
      <c r="A503" s="11" t="s">
        <v>494</v>
      </c>
      <c r="B503" s="18" t="s">
        <v>2</v>
      </c>
      <c r="C503" s="11" t="s">
        <v>804</v>
      </c>
      <c r="D503" s="11" t="s">
        <v>14</v>
      </c>
      <c r="E503" s="34">
        <v>40293</v>
      </c>
      <c r="F503" s="20">
        <f t="shared" ca="1" si="7"/>
        <v>7</v>
      </c>
      <c r="G503" s="21" t="s">
        <v>26</v>
      </c>
      <c r="H503" s="22">
        <v>11810</v>
      </c>
      <c r="I503" s="23">
        <v>1</v>
      </c>
    </row>
    <row r="504" spans="1:13" x14ac:dyDescent="0.25">
      <c r="A504" s="11" t="s">
        <v>490</v>
      </c>
      <c r="B504" s="18" t="s">
        <v>16</v>
      </c>
      <c r="C504" s="11" t="s">
        <v>804</v>
      </c>
      <c r="D504" s="11" t="s">
        <v>5</v>
      </c>
      <c r="E504" s="34">
        <v>40666</v>
      </c>
      <c r="F504" s="20">
        <f t="shared" ca="1" si="7"/>
        <v>6</v>
      </c>
      <c r="G504" s="21" t="s">
        <v>26</v>
      </c>
      <c r="H504" s="22">
        <v>24090</v>
      </c>
      <c r="I504" s="23">
        <v>4</v>
      </c>
    </row>
    <row r="505" spans="1:13" x14ac:dyDescent="0.25">
      <c r="A505" s="11" t="s">
        <v>482</v>
      </c>
      <c r="B505" s="18" t="s">
        <v>16</v>
      </c>
      <c r="C505" s="11" t="s">
        <v>804</v>
      </c>
      <c r="D505" s="11" t="s">
        <v>11</v>
      </c>
      <c r="E505" s="34">
        <v>39592</v>
      </c>
      <c r="F505" s="20">
        <f t="shared" ca="1" si="7"/>
        <v>9</v>
      </c>
      <c r="G505" s="21"/>
      <c r="H505" s="22">
        <v>56650</v>
      </c>
      <c r="I505" s="23">
        <v>1</v>
      </c>
    </row>
    <row r="506" spans="1:13" x14ac:dyDescent="0.25">
      <c r="A506" s="11" t="s">
        <v>467</v>
      </c>
      <c r="B506" s="18" t="s">
        <v>48</v>
      </c>
      <c r="C506" s="11" t="s">
        <v>804</v>
      </c>
      <c r="D506" s="11" t="s">
        <v>5</v>
      </c>
      <c r="E506" s="34">
        <v>35918</v>
      </c>
      <c r="F506" s="20">
        <f t="shared" ca="1" si="7"/>
        <v>19</v>
      </c>
      <c r="G506" s="21" t="s">
        <v>28</v>
      </c>
      <c r="H506" s="22">
        <v>73740</v>
      </c>
      <c r="I506" s="23">
        <v>4</v>
      </c>
    </row>
    <row r="507" spans="1:13" x14ac:dyDescent="0.25">
      <c r="A507" s="11" t="s">
        <v>460</v>
      </c>
      <c r="B507" s="18" t="s">
        <v>32</v>
      </c>
      <c r="C507" s="11" t="s">
        <v>804</v>
      </c>
      <c r="D507" s="11" t="s">
        <v>0</v>
      </c>
      <c r="E507" s="34">
        <v>35946</v>
      </c>
      <c r="F507" s="20">
        <f t="shared" ca="1" si="7"/>
        <v>19</v>
      </c>
      <c r="G507" s="21"/>
      <c r="H507" s="22">
        <v>14332</v>
      </c>
      <c r="I507" s="23">
        <v>5</v>
      </c>
    </row>
    <row r="508" spans="1:13" x14ac:dyDescent="0.25">
      <c r="A508" s="11" t="s">
        <v>456</v>
      </c>
      <c r="B508" s="18" t="s">
        <v>16</v>
      </c>
      <c r="C508" s="11" t="s">
        <v>804</v>
      </c>
      <c r="D508" s="11" t="s">
        <v>11</v>
      </c>
      <c r="E508" s="34">
        <v>36297</v>
      </c>
      <c r="F508" s="20">
        <f t="shared" ca="1" si="7"/>
        <v>18</v>
      </c>
      <c r="G508" s="21"/>
      <c r="H508" s="22">
        <v>57990</v>
      </c>
      <c r="I508" s="23">
        <v>5</v>
      </c>
    </row>
    <row r="509" spans="1:13" x14ac:dyDescent="0.25">
      <c r="A509" s="11" t="s">
        <v>451</v>
      </c>
      <c r="B509" s="18" t="s">
        <v>16</v>
      </c>
      <c r="C509" s="11" t="s">
        <v>804</v>
      </c>
      <c r="D509" s="11" t="s">
        <v>5</v>
      </c>
      <c r="E509" s="34">
        <v>36673</v>
      </c>
      <c r="F509" s="20">
        <f t="shared" ca="1" si="7"/>
        <v>17</v>
      </c>
      <c r="G509" s="21" t="s">
        <v>8</v>
      </c>
      <c r="H509" s="22">
        <v>48330</v>
      </c>
      <c r="I509" s="23">
        <v>1</v>
      </c>
    </row>
    <row r="510" spans="1:13" x14ac:dyDescent="0.25">
      <c r="A510" s="11" t="s">
        <v>447</v>
      </c>
      <c r="B510" s="18" t="s">
        <v>16</v>
      </c>
      <c r="C510" s="11" t="s">
        <v>804</v>
      </c>
      <c r="D510" s="11" t="s">
        <v>11</v>
      </c>
      <c r="E510" s="34">
        <v>37404</v>
      </c>
      <c r="F510" s="20">
        <f t="shared" ca="1" si="7"/>
        <v>15</v>
      </c>
      <c r="G510" s="21"/>
      <c r="H510" s="22">
        <v>60070</v>
      </c>
      <c r="I510" s="23">
        <v>3</v>
      </c>
    </row>
    <row r="511" spans="1:13" x14ac:dyDescent="0.25">
      <c r="A511" s="11" t="s">
        <v>443</v>
      </c>
      <c r="B511" s="18" t="s">
        <v>2</v>
      </c>
      <c r="C511" s="11" t="s">
        <v>804</v>
      </c>
      <c r="D511" s="11" t="s">
        <v>5</v>
      </c>
      <c r="E511" s="34">
        <v>39217</v>
      </c>
      <c r="F511" s="20">
        <f t="shared" ca="1" si="7"/>
        <v>10</v>
      </c>
      <c r="G511" s="21" t="s">
        <v>26</v>
      </c>
      <c r="H511" s="22">
        <v>73830</v>
      </c>
      <c r="I511" s="23">
        <v>2</v>
      </c>
    </row>
    <row r="512" spans="1:13" x14ac:dyDescent="0.25">
      <c r="A512" s="11" t="s">
        <v>434</v>
      </c>
      <c r="B512" s="18" t="s">
        <v>16</v>
      </c>
      <c r="C512" s="11" t="s">
        <v>804</v>
      </c>
      <c r="D512" s="11" t="s">
        <v>11</v>
      </c>
      <c r="E512" s="34">
        <v>40707</v>
      </c>
      <c r="F512" s="20">
        <f t="shared" ca="1" si="7"/>
        <v>6</v>
      </c>
      <c r="G512" s="21"/>
      <c r="H512" s="22">
        <v>79380</v>
      </c>
      <c r="I512" s="23">
        <v>1</v>
      </c>
    </row>
    <row r="513" spans="1:9" x14ac:dyDescent="0.25">
      <c r="A513" s="11" t="s">
        <v>424</v>
      </c>
      <c r="B513" s="18" t="s">
        <v>12</v>
      </c>
      <c r="C513" s="11" t="s">
        <v>804</v>
      </c>
      <c r="D513" s="11" t="s">
        <v>5</v>
      </c>
      <c r="E513" s="34">
        <v>39262</v>
      </c>
      <c r="F513" s="20">
        <f t="shared" ca="1" si="7"/>
        <v>10</v>
      </c>
      <c r="G513" s="21" t="s">
        <v>8</v>
      </c>
      <c r="H513" s="22">
        <v>63440</v>
      </c>
      <c r="I513" s="23">
        <v>3</v>
      </c>
    </row>
    <row r="514" spans="1:9" x14ac:dyDescent="0.25">
      <c r="A514" s="11" t="s">
        <v>421</v>
      </c>
      <c r="B514" s="18" t="s">
        <v>16</v>
      </c>
      <c r="C514" s="11" t="s">
        <v>804</v>
      </c>
      <c r="D514" s="11" t="s">
        <v>5</v>
      </c>
      <c r="E514" s="34">
        <v>40332</v>
      </c>
      <c r="F514" s="20">
        <f t="shared" ref="F514:F577" ca="1" si="8">DATEDIF(E514,TODAY(),"Y")</f>
        <v>7</v>
      </c>
      <c r="G514" s="21" t="s">
        <v>26</v>
      </c>
      <c r="H514" s="22">
        <v>47340</v>
      </c>
      <c r="I514" s="23">
        <v>2</v>
      </c>
    </row>
    <row r="515" spans="1:9" x14ac:dyDescent="0.25">
      <c r="A515" s="11" t="s">
        <v>416</v>
      </c>
      <c r="B515" s="18" t="s">
        <v>12</v>
      </c>
      <c r="C515" s="11" t="s">
        <v>804</v>
      </c>
      <c r="D515" s="11" t="s">
        <v>5</v>
      </c>
      <c r="E515" s="34">
        <v>35958</v>
      </c>
      <c r="F515" s="20">
        <f t="shared" ca="1" si="8"/>
        <v>19</v>
      </c>
      <c r="G515" s="21" t="s">
        <v>4</v>
      </c>
      <c r="H515" s="22">
        <v>61420</v>
      </c>
      <c r="I515" s="23">
        <v>4</v>
      </c>
    </row>
    <row r="516" spans="1:9" x14ac:dyDescent="0.25">
      <c r="A516" s="11" t="s">
        <v>405</v>
      </c>
      <c r="B516" s="18" t="s">
        <v>12</v>
      </c>
      <c r="C516" s="11" t="s">
        <v>804</v>
      </c>
      <c r="D516" s="11" t="s">
        <v>0</v>
      </c>
      <c r="E516" s="34">
        <v>36340</v>
      </c>
      <c r="F516" s="20">
        <f t="shared" ca="1" si="8"/>
        <v>18</v>
      </c>
      <c r="G516" s="21"/>
      <c r="H516" s="22">
        <v>37016</v>
      </c>
      <c r="I516" s="23">
        <v>4</v>
      </c>
    </row>
    <row r="517" spans="1:9" x14ac:dyDescent="0.25">
      <c r="A517" s="11" t="s">
        <v>360</v>
      </c>
      <c r="B517" s="18" t="s">
        <v>16</v>
      </c>
      <c r="C517" s="11" t="s">
        <v>804</v>
      </c>
      <c r="D517" s="11" t="s">
        <v>5</v>
      </c>
      <c r="E517" s="34">
        <v>39282</v>
      </c>
      <c r="F517" s="20">
        <f t="shared" ca="1" si="8"/>
        <v>10</v>
      </c>
      <c r="G517" s="21" t="s">
        <v>18</v>
      </c>
      <c r="H517" s="22">
        <v>69420</v>
      </c>
      <c r="I517" s="23">
        <v>2</v>
      </c>
    </row>
    <row r="518" spans="1:9" x14ac:dyDescent="0.25">
      <c r="A518" s="11" t="s">
        <v>347</v>
      </c>
      <c r="B518" s="18" t="s">
        <v>12</v>
      </c>
      <c r="C518" s="11" t="s">
        <v>804</v>
      </c>
      <c r="D518" s="11" t="s">
        <v>5</v>
      </c>
      <c r="E518" s="34">
        <v>38903</v>
      </c>
      <c r="F518" s="20">
        <f t="shared" ca="1" si="8"/>
        <v>11</v>
      </c>
      <c r="G518" s="21" t="s">
        <v>4</v>
      </c>
      <c r="H518" s="22">
        <v>34060</v>
      </c>
      <c r="I518" s="23">
        <v>2</v>
      </c>
    </row>
    <row r="519" spans="1:9" x14ac:dyDescent="0.25">
      <c r="A519" s="11" t="s">
        <v>343</v>
      </c>
      <c r="B519" s="18" t="s">
        <v>16</v>
      </c>
      <c r="C519" s="11" t="s">
        <v>804</v>
      </c>
      <c r="D519" s="11" t="s">
        <v>5</v>
      </c>
      <c r="E519" s="34">
        <v>35990</v>
      </c>
      <c r="F519" s="20">
        <f t="shared" ca="1" si="8"/>
        <v>19</v>
      </c>
      <c r="G519" s="21" t="s">
        <v>8</v>
      </c>
      <c r="H519" s="22">
        <v>36890</v>
      </c>
      <c r="I519" s="23">
        <v>1</v>
      </c>
    </row>
    <row r="520" spans="1:9" x14ac:dyDescent="0.25">
      <c r="A520" s="11" t="s">
        <v>320</v>
      </c>
      <c r="B520" s="18" t="s">
        <v>12</v>
      </c>
      <c r="C520" s="11" t="s">
        <v>804</v>
      </c>
      <c r="D520" s="11" t="s">
        <v>14</v>
      </c>
      <c r="E520" s="49">
        <v>38173</v>
      </c>
      <c r="F520" s="20">
        <f t="shared" ca="1" si="8"/>
        <v>13</v>
      </c>
      <c r="G520" s="21" t="s">
        <v>4</v>
      </c>
      <c r="H520" s="22">
        <v>32900</v>
      </c>
      <c r="I520" s="23">
        <v>2</v>
      </c>
    </row>
    <row r="521" spans="1:9" x14ac:dyDescent="0.25">
      <c r="A521" s="11" t="s">
        <v>307</v>
      </c>
      <c r="B521" s="18" t="s">
        <v>16</v>
      </c>
      <c r="C521" s="11" t="s">
        <v>804</v>
      </c>
      <c r="D521" s="11" t="s">
        <v>5</v>
      </c>
      <c r="E521" s="34">
        <v>39673</v>
      </c>
      <c r="F521" s="20">
        <f t="shared" ca="1" si="8"/>
        <v>8</v>
      </c>
      <c r="G521" s="21" t="s">
        <v>26</v>
      </c>
      <c r="H521" s="22">
        <v>48080</v>
      </c>
      <c r="I521" s="23">
        <v>2</v>
      </c>
    </row>
    <row r="522" spans="1:9" x14ac:dyDescent="0.25">
      <c r="A522" s="11" t="s">
        <v>301</v>
      </c>
      <c r="B522" s="18" t="s">
        <v>16</v>
      </c>
      <c r="C522" s="11" t="s">
        <v>804</v>
      </c>
      <c r="D522" s="11" t="s">
        <v>5</v>
      </c>
      <c r="E522" s="34">
        <v>40765</v>
      </c>
      <c r="F522" s="20">
        <f t="shared" ca="1" si="8"/>
        <v>5</v>
      </c>
      <c r="G522" s="21" t="s">
        <v>18</v>
      </c>
      <c r="H522" s="22">
        <v>77740</v>
      </c>
      <c r="I522" s="23">
        <v>1</v>
      </c>
    </row>
    <row r="523" spans="1:9" x14ac:dyDescent="0.25">
      <c r="A523" s="11" t="s">
        <v>291</v>
      </c>
      <c r="B523" s="18" t="s">
        <v>9</v>
      </c>
      <c r="C523" s="11" t="s">
        <v>804</v>
      </c>
      <c r="D523" s="11" t="s">
        <v>11</v>
      </c>
      <c r="E523" s="34">
        <v>39298</v>
      </c>
      <c r="F523" s="20">
        <f t="shared" ca="1" si="8"/>
        <v>9</v>
      </c>
      <c r="G523" s="21"/>
      <c r="H523" s="22">
        <v>76870</v>
      </c>
      <c r="I523" s="23">
        <v>5</v>
      </c>
    </row>
    <row r="524" spans="1:9" x14ac:dyDescent="0.25">
      <c r="A524" s="11" t="s">
        <v>288</v>
      </c>
      <c r="B524" s="18" t="s">
        <v>32</v>
      </c>
      <c r="C524" s="11" t="s">
        <v>804</v>
      </c>
      <c r="D524" s="11" t="s">
        <v>5</v>
      </c>
      <c r="E524" s="34">
        <v>40399</v>
      </c>
      <c r="F524" s="20">
        <f t="shared" ca="1" si="8"/>
        <v>6</v>
      </c>
      <c r="G524" s="21" t="s">
        <v>28</v>
      </c>
      <c r="H524" s="22">
        <v>72700</v>
      </c>
      <c r="I524" s="23">
        <v>5</v>
      </c>
    </row>
    <row r="525" spans="1:9" x14ac:dyDescent="0.25">
      <c r="A525" s="11" t="s">
        <v>286</v>
      </c>
      <c r="B525" s="18" t="s">
        <v>12</v>
      </c>
      <c r="C525" s="11" t="s">
        <v>804</v>
      </c>
      <c r="D525" s="11" t="s">
        <v>11</v>
      </c>
      <c r="E525" s="34">
        <v>40414</v>
      </c>
      <c r="F525" s="20">
        <f t="shared" ca="1" si="8"/>
        <v>6</v>
      </c>
      <c r="G525" s="21"/>
      <c r="H525" s="22">
        <v>60070</v>
      </c>
      <c r="I525" s="23">
        <v>2</v>
      </c>
    </row>
    <row r="526" spans="1:9" x14ac:dyDescent="0.25">
      <c r="A526" s="11" t="s">
        <v>278</v>
      </c>
      <c r="B526" s="18" t="s">
        <v>12</v>
      </c>
      <c r="C526" s="11" t="s">
        <v>804</v>
      </c>
      <c r="D526" s="11" t="s">
        <v>0</v>
      </c>
      <c r="E526" s="34">
        <v>36028</v>
      </c>
      <c r="F526" s="20">
        <f t="shared" ca="1" si="8"/>
        <v>18</v>
      </c>
      <c r="G526" s="21"/>
      <c r="H526" s="22">
        <v>16688</v>
      </c>
      <c r="I526" s="23">
        <v>3</v>
      </c>
    </row>
    <row r="527" spans="1:9" x14ac:dyDescent="0.25">
      <c r="A527" s="11" t="s">
        <v>276</v>
      </c>
      <c r="B527" s="18" t="s">
        <v>2</v>
      </c>
      <c r="C527" s="11" t="s">
        <v>804</v>
      </c>
      <c r="D527" s="11" t="s">
        <v>11</v>
      </c>
      <c r="E527" s="34">
        <v>36375</v>
      </c>
      <c r="F527" s="20">
        <f t="shared" ca="1" si="8"/>
        <v>17</v>
      </c>
      <c r="G527" s="21"/>
      <c r="H527" s="22">
        <v>71300</v>
      </c>
      <c r="I527" s="23">
        <v>5</v>
      </c>
    </row>
    <row r="528" spans="1:9" x14ac:dyDescent="0.25">
      <c r="A528" s="11" t="s">
        <v>275</v>
      </c>
      <c r="B528" s="18" t="s">
        <v>16</v>
      </c>
      <c r="C528" s="11" t="s">
        <v>804</v>
      </c>
      <c r="D528" s="11" t="s">
        <v>0</v>
      </c>
      <c r="E528" s="34">
        <v>36380</v>
      </c>
      <c r="F528" s="20">
        <f t="shared" ca="1" si="8"/>
        <v>17</v>
      </c>
      <c r="G528" s="21"/>
      <c r="H528" s="22">
        <v>36052</v>
      </c>
      <c r="I528" s="23">
        <v>5</v>
      </c>
    </row>
    <row r="529" spans="1:9" x14ac:dyDescent="0.25">
      <c r="A529" s="11" t="s">
        <v>273</v>
      </c>
      <c r="B529" s="18" t="s">
        <v>16</v>
      </c>
      <c r="C529" s="11" t="s">
        <v>804</v>
      </c>
      <c r="D529" s="11" t="s">
        <v>5</v>
      </c>
      <c r="E529" s="34">
        <v>36393</v>
      </c>
      <c r="F529" s="20">
        <f t="shared" ca="1" si="8"/>
        <v>17</v>
      </c>
      <c r="G529" s="21" t="s">
        <v>4</v>
      </c>
      <c r="H529" s="22">
        <v>65910</v>
      </c>
      <c r="I529" s="23">
        <v>5</v>
      </c>
    </row>
    <row r="530" spans="1:9" x14ac:dyDescent="0.25">
      <c r="A530" s="11" t="s">
        <v>267</v>
      </c>
      <c r="B530" s="18" t="s">
        <v>9</v>
      </c>
      <c r="C530" s="11" t="s">
        <v>804</v>
      </c>
      <c r="D530" s="11" t="s">
        <v>5</v>
      </c>
      <c r="E530" s="34">
        <v>37848</v>
      </c>
      <c r="F530" s="20">
        <f t="shared" ca="1" si="8"/>
        <v>13</v>
      </c>
      <c r="G530" s="21" t="s">
        <v>28</v>
      </c>
      <c r="H530" s="22">
        <v>76910</v>
      </c>
      <c r="I530" s="23">
        <v>2</v>
      </c>
    </row>
    <row r="531" spans="1:9" x14ac:dyDescent="0.25">
      <c r="A531" s="11" t="s">
        <v>255</v>
      </c>
      <c r="B531" s="18" t="s">
        <v>16</v>
      </c>
      <c r="C531" s="11" t="s">
        <v>804</v>
      </c>
      <c r="D531" s="11" t="s">
        <v>11</v>
      </c>
      <c r="E531" s="45">
        <v>40404</v>
      </c>
      <c r="F531" s="20">
        <f t="shared" ca="1" si="8"/>
        <v>6</v>
      </c>
      <c r="G531" s="21"/>
      <c r="H531" s="22">
        <v>39550</v>
      </c>
      <c r="I531" s="23">
        <v>5</v>
      </c>
    </row>
    <row r="532" spans="1:9" x14ac:dyDescent="0.25">
      <c r="A532" s="11" t="s">
        <v>254</v>
      </c>
      <c r="B532" s="18" t="s">
        <v>32</v>
      </c>
      <c r="C532" s="11" t="s">
        <v>804</v>
      </c>
      <c r="D532" s="11" t="s">
        <v>11</v>
      </c>
      <c r="E532" s="45">
        <v>40410</v>
      </c>
      <c r="F532" s="20">
        <f t="shared" ca="1" si="8"/>
        <v>6</v>
      </c>
      <c r="G532" s="21"/>
      <c r="H532" s="22">
        <v>57680</v>
      </c>
      <c r="I532" s="23">
        <v>4</v>
      </c>
    </row>
    <row r="533" spans="1:9" x14ac:dyDescent="0.25">
      <c r="A533" s="11" t="s">
        <v>253</v>
      </c>
      <c r="B533" s="18" t="s">
        <v>32</v>
      </c>
      <c r="C533" s="11" t="s">
        <v>804</v>
      </c>
      <c r="D533" s="11" t="s">
        <v>14</v>
      </c>
      <c r="E533" s="45">
        <v>40421</v>
      </c>
      <c r="F533" s="20">
        <f t="shared" ca="1" si="8"/>
        <v>6</v>
      </c>
      <c r="G533" s="21" t="s">
        <v>28</v>
      </c>
      <c r="H533" s="22">
        <v>49355</v>
      </c>
      <c r="I533" s="23">
        <v>5</v>
      </c>
    </row>
    <row r="534" spans="1:9" x14ac:dyDescent="0.25">
      <c r="A534" s="11" t="s">
        <v>251</v>
      </c>
      <c r="B534" s="18" t="s">
        <v>12</v>
      </c>
      <c r="C534" s="11" t="s">
        <v>804</v>
      </c>
      <c r="D534" s="11" t="s">
        <v>5</v>
      </c>
      <c r="E534" s="34">
        <v>39703</v>
      </c>
      <c r="F534" s="20">
        <f t="shared" ca="1" si="8"/>
        <v>8</v>
      </c>
      <c r="G534" s="21" t="s">
        <v>18</v>
      </c>
      <c r="H534" s="22">
        <v>46110</v>
      </c>
      <c r="I534" s="23">
        <v>4</v>
      </c>
    </row>
    <row r="535" spans="1:9" x14ac:dyDescent="0.25">
      <c r="A535" s="11" t="s">
        <v>245</v>
      </c>
      <c r="B535" s="18" t="s">
        <v>16</v>
      </c>
      <c r="C535" s="11" t="s">
        <v>804</v>
      </c>
      <c r="D535" s="11" t="s">
        <v>5</v>
      </c>
      <c r="E535" s="34">
        <v>40815</v>
      </c>
      <c r="F535" s="20">
        <f t="shared" ca="1" si="8"/>
        <v>5</v>
      </c>
      <c r="G535" s="21" t="s">
        <v>28</v>
      </c>
      <c r="H535" s="22">
        <v>54500</v>
      </c>
      <c r="I535" s="23">
        <v>5</v>
      </c>
    </row>
    <row r="536" spans="1:9" x14ac:dyDescent="0.25">
      <c r="A536" s="11" t="s">
        <v>241</v>
      </c>
      <c r="B536" s="18" t="s">
        <v>16</v>
      </c>
      <c r="C536" s="11" t="s">
        <v>804</v>
      </c>
      <c r="D536" s="11" t="s">
        <v>5</v>
      </c>
      <c r="E536" s="34">
        <v>39335</v>
      </c>
      <c r="F536" s="20">
        <f t="shared" ca="1" si="8"/>
        <v>9</v>
      </c>
      <c r="G536" s="21" t="s">
        <v>26</v>
      </c>
      <c r="H536" s="22">
        <v>62688</v>
      </c>
      <c r="I536" s="23">
        <v>2</v>
      </c>
    </row>
    <row r="537" spans="1:9" x14ac:dyDescent="0.25">
      <c r="A537" s="11" t="s">
        <v>230</v>
      </c>
      <c r="B537" s="18" t="s">
        <v>12</v>
      </c>
      <c r="C537" s="11" t="s">
        <v>804</v>
      </c>
      <c r="D537" s="11" t="s">
        <v>5</v>
      </c>
      <c r="E537" s="34">
        <v>38980</v>
      </c>
      <c r="F537" s="20">
        <f t="shared" ca="1" si="8"/>
        <v>10</v>
      </c>
      <c r="G537" s="21" t="s">
        <v>28</v>
      </c>
      <c r="H537" s="22">
        <v>24340</v>
      </c>
      <c r="I537" s="23">
        <v>4</v>
      </c>
    </row>
    <row r="538" spans="1:9" x14ac:dyDescent="0.25">
      <c r="A538" s="11" t="s">
        <v>228</v>
      </c>
      <c r="B538" s="18" t="s">
        <v>48</v>
      </c>
      <c r="C538" s="11" t="s">
        <v>804</v>
      </c>
      <c r="D538" s="11" t="s">
        <v>11</v>
      </c>
      <c r="E538" s="34">
        <v>38986</v>
      </c>
      <c r="F538" s="20">
        <f t="shared" ca="1" si="8"/>
        <v>10</v>
      </c>
      <c r="G538" s="21"/>
      <c r="H538" s="22">
        <v>36230</v>
      </c>
      <c r="I538" s="23">
        <v>2</v>
      </c>
    </row>
    <row r="539" spans="1:9" x14ac:dyDescent="0.25">
      <c r="A539" s="11" t="s">
        <v>214</v>
      </c>
      <c r="B539" s="18" t="s">
        <v>12</v>
      </c>
      <c r="C539" s="11" t="s">
        <v>804</v>
      </c>
      <c r="D539" s="11" t="s">
        <v>11</v>
      </c>
      <c r="E539" s="34">
        <v>36787</v>
      </c>
      <c r="F539" s="20">
        <f t="shared" ca="1" si="8"/>
        <v>16</v>
      </c>
      <c r="G539" s="21"/>
      <c r="H539" s="22">
        <v>89640</v>
      </c>
      <c r="I539" s="23">
        <v>4</v>
      </c>
    </row>
    <row r="540" spans="1:9" x14ac:dyDescent="0.25">
      <c r="A540" s="11" t="s">
        <v>212</v>
      </c>
      <c r="B540" s="18" t="s">
        <v>16</v>
      </c>
      <c r="C540" s="11" t="s">
        <v>804</v>
      </c>
      <c r="D540" s="11" t="s">
        <v>5</v>
      </c>
      <c r="E540" s="34">
        <v>37138</v>
      </c>
      <c r="F540" s="20">
        <f t="shared" ca="1" si="8"/>
        <v>15</v>
      </c>
      <c r="G540" s="21" t="s">
        <v>26</v>
      </c>
      <c r="H540" s="22">
        <v>29130</v>
      </c>
      <c r="I540" s="23">
        <v>1</v>
      </c>
    </row>
    <row r="541" spans="1:9" x14ac:dyDescent="0.25">
      <c r="A541" s="11" t="s">
        <v>207</v>
      </c>
      <c r="B541" s="18" t="s">
        <v>12</v>
      </c>
      <c r="C541" s="11" t="s">
        <v>804</v>
      </c>
      <c r="D541" s="11" t="s">
        <v>11</v>
      </c>
      <c r="E541" s="34">
        <v>37526</v>
      </c>
      <c r="F541" s="20">
        <f t="shared" ca="1" si="8"/>
        <v>14</v>
      </c>
      <c r="G541" s="21"/>
      <c r="H541" s="22">
        <v>61580</v>
      </c>
      <c r="I541" s="23">
        <v>3</v>
      </c>
    </row>
    <row r="542" spans="1:9" x14ac:dyDescent="0.25">
      <c r="A542" s="11" t="s">
        <v>195</v>
      </c>
      <c r="B542" s="18" t="s">
        <v>12</v>
      </c>
      <c r="C542" s="11" t="s">
        <v>804</v>
      </c>
      <c r="D542" s="11" t="s">
        <v>5</v>
      </c>
      <c r="E542" s="34">
        <v>40438</v>
      </c>
      <c r="F542" s="20">
        <f t="shared" ca="1" si="8"/>
        <v>6</v>
      </c>
      <c r="G542" s="21" t="s">
        <v>18</v>
      </c>
      <c r="H542" s="22">
        <v>59150</v>
      </c>
      <c r="I542" s="23">
        <v>4</v>
      </c>
    </row>
    <row r="543" spans="1:9" x14ac:dyDescent="0.25">
      <c r="A543" s="11" t="s">
        <v>190</v>
      </c>
      <c r="B543" s="18" t="s">
        <v>32</v>
      </c>
      <c r="C543" s="11" t="s">
        <v>804</v>
      </c>
      <c r="D543" s="11" t="s">
        <v>11</v>
      </c>
      <c r="E543" s="34">
        <v>39742</v>
      </c>
      <c r="F543" s="20">
        <f t="shared" ca="1" si="8"/>
        <v>8</v>
      </c>
      <c r="G543" s="21"/>
      <c r="H543" s="22">
        <v>23020</v>
      </c>
      <c r="I543" s="23">
        <v>4</v>
      </c>
    </row>
    <row r="544" spans="1:9" x14ac:dyDescent="0.25">
      <c r="A544" s="11" t="s">
        <v>188</v>
      </c>
      <c r="B544" s="18" t="s">
        <v>16</v>
      </c>
      <c r="C544" s="11" t="s">
        <v>804</v>
      </c>
      <c r="D544" s="11" t="s">
        <v>11</v>
      </c>
      <c r="E544" s="34">
        <v>40820</v>
      </c>
      <c r="F544" s="20">
        <f t="shared" ca="1" si="8"/>
        <v>5</v>
      </c>
      <c r="G544" s="21"/>
      <c r="H544" s="22">
        <v>52750</v>
      </c>
      <c r="I544" s="23">
        <v>1</v>
      </c>
    </row>
    <row r="545" spans="1:13" x14ac:dyDescent="0.25">
      <c r="A545" s="11" t="s">
        <v>187</v>
      </c>
      <c r="B545" s="18" t="s">
        <v>16</v>
      </c>
      <c r="C545" s="11" t="s">
        <v>804</v>
      </c>
      <c r="D545" s="11" t="s">
        <v>5</v>
      </c>
      <c r="E545" s="34">
        <v>40831</v>
      </c>
      <c r="F545" s="20">
        <f t="shared" ca="1" si="8"/>
        <v>5</v>
      </c>
      <c r="G545" s="21" t="s">
        <v>18</v>
      </c>
      <c r="H545" s="22">
        <v>79400</v>
      </c>
      <c r="I545" s="23">
        <v>4</v>
      </c>
    </row>
    <row r="546" spans="1:13" x14ac:dyDescent="0.25">
      <c r="A546" s="11" t="s">
        <v>177</v>
      </c>
      <c r="B546" s="18" t="s">
        <v>32</v>
      </c>
      <c r="C546" s="11" t="s">
        <v>804</v>
      </c>
      <c r="D546" s="11" t="s">
        <v>5</v>
      </c>
      <c r="E546" s="34">
        <v>39372</v>
      </c>
      <c r="F546" s="20">
        <f t="shared" ca="1" si="8"/>
        <v>9</v>
      </c>
      <c r="G546" s="21" t="s">
        <v>26</v>
      </c>
      <c r="H546" s="22">
        <v>50570</v>
      </c>
      <c r="I546" s="23">
        <v>4</v>
      </c>
    </row>
    <row r="547" spans="1:13" x14ac:dyDescent="0.25">
      <c r="A547" s="11" t="s">
        <v>156</v>
      </c>
      <c r="B547" s="18" t="s">
        <v>12</v>
      </c>
      <c r="C547" s="11" t="s">
        <v>804</v>
      </c>
      <c r="D547" s="11" t="s">
        <v>14</v>
      </c>
      <c r="E547" s="34">
        <v>36084</v>
      </c>
      <c r="F547" s="20">
        <f t="shared" ca="1" si="8"/>
        <v>18</v>
      </c>
      <c r="G547" s="21" t="s">
        <v>28</v>
      </c>
      <c r="H547" s="22">
        <v>45750</v>
      </c>
      <c r="I547" s="23">
        <v>5</v>
      </c>
    </row>
    <row r="548" spans="1:13" x14ac:dyDescent="0.25">
      <c r="A548" s="11" t="s">
        <v>155</v>
      </c>
      <c r="B548" s="18" t="s">
        <v>32</v>
      </c>
      <c r="C548" s="11" t="s">
        <v>804</v>
      </c>
      <c r="D548" s="11" t="s">
        <v>11</v>
      </c>
      <c r="E548" s="34">
        <v>36086</v>
      </c>
      <c r="F548" s="20">
        <f t="shared" ca="1" si="8"/>
        <v>18</v>
      </c>
      <c r="G548" s="21"/>
      <c r="H548" s="22">
        <v>47520</v>
      </c>
      <c r="I548" s="23">
        <v>1</v>
      </c>
    </row>
    <row r="549" spans="1:13" x14ac:dyDescent="0.25">
      <c r="A549" s="11" t="s">
        <v>153</v>
      </c>
      <c r="B549" s="18" t="s">
        <v>16</v>
      </c>
      <c r="C549" s="11" t="s">
        <v>804</v>
      </c>
      <c r="D549" s="11" t="s">
        <v>5</v>
      </c>
      <c r="E549" s="34">
        <v>36088</v>
      </c>
      <c r="F549" s="20">
        <f t="shared" ca="1" si="8"/>
        <v>18</v>
      </c>
      <c r="G549" s="21" t="s">
        <v>18</v>
      </c>
      <c r="H549" s="22">
        <v>54580</v>
      </c>
      <c r="I549" s="23">
        <v>4</v>
      </c>
    </row>
    <row r="550" spans="1:13" x14ac:dyDescent="0.25">
      <c r="A550" s="11" t="s">
        <v>139</v>
      </c>
      <c r="B550" s="18" t="s">
        <v>12</v>
      </c>
      <c r="C550" s="11" t="s">
        <v>804</v>
      </c>
      <c r="D550" s="11" t="s">
        <v>5</v>
      </c>
      <c r="E550" s="34">
        <v>39362</v>
      </c>
      <c r="F550" s="20">
        <f t="shared" ca="1" si="8"/>
        <v>9</v>
      </c>
      <c r="G550" s="21" t="s">
        <v>28</v>
      </c>
      <c r="H550" s="22">
        <v>42020</v>
      </c>
      <c r="I550" s="23">
        <v>5</v>
      </c>
    </row>
    <row r="551" spans="1:13" x14ac:dyDescent="0.25">
      <c r="A551" s="11" t="s">
        <v>138</v>
      </c>
      <c r="B551" s="18" t="s">
        <v>9</v>
      </c>
      <c r="C551" s="11" t="s">
        <v>804</v>
      </c>
      <c r="D551" s="11" t="s">
        <v>14</v>
      </c>
      <c r="E551" s="34">
        <v>39728</v>
      </c>
      <c r="F551" s="20">
        <f t="shared" ca="1" si="8"/>
        <v>8</v>
      </c>
      <c r="G551" s="21" t="s">
        <v>26</v>
      </c>
      <c r="H551" s="22">
        <v>45565</v>
      </c>
      <c r="I551" s="23">
        <v>1</v>
      </c>
    </row>
    <row r="552" spans="1:13" x14ac:dyDescent="0.25">
      <c r="A552" s="11" t="s">
        <v>128</v>
      </c>
      <c r="B552" s="18" t="s">
        <v>12</v>
      </c>
      <c r="C552" s="11" t="s">
        <v>804</v>
      </c>
      <c r="D552" s="11" t="s">
        <v>5</v>
      </c>
      <c r="E552" s="34">
        <v>40477</v>
      </c>
      <c r="F552" s="20">
        <f t="shared" ca="1" si="8"/>
        <v>6</v>
      </c>
      <c r="G552" s="21" t="s">
        <v>18</v>
      </c>
      <c r="H552" s="22">
        <v>63206</v>
      </c>
      <c r="I552" s="23">
        <v>1</v>
      </c>
    </row>
    <row r="553" spans="1:13" x14ac:dyDescent="0.25">
      <c r="A553" s="11" t="s">
        <v>112</v>
      </c>
      <c r="B553" s="18" t="s">
        <v>12</v>
      </c>
      <c r="C553" s="11" t="s">
        <v>804</v>
      </c>
      <c r="D553" s="11" t="s">
        <v>11</v>
      </c>
      <c r="E553" s="34">
        <v>39772</v>
      </c>
      <c r="F553" s="20">
        <f t="shared" ca="1" si="8"/>
        <v>8</v>
      </c>
      <c r="G553" s="21"/>
      <c r="H553" s="22">
        <v>85980</v>
      </c>
      <c r="I553" s="23">
        <v>2</v>
      </c>
    </row>
    <row r="554" spans="1:13" x14ac:dyDescent="0.25">
      <c r="A554" s="11" t="s">
        <v>93</v>
      </c>
      <c r="B554" s="18" t="s">
        <v>12</v>
      </c>
      <c r="C554" s="11" t="s">
        <v>804</v>
      </c>
      <c r="D554" s="11" t="s">
        <v>5</v>
      </c>
      <c r="E554" s="34">
        <v>37568</v>
      </c>
      <c r="F554" s="20">
        <f t="shared" ca="1" si="8"/>
        <v>14</v>
      </c>
      <c r="G554" s="21" t="s">
        <v>28</v>
      </c>
      <c r="H554" s="22">
        <v>45100</v>
      </c>
      <c r="I554" s="23">
        <v>2</v>
      </c>
    </row>
    <row r="555" spans="1:13" x14ac:dyDescent="0.25">
      <c r="A555" s="11" t="s">
        <v>82</v>
      </c>
      <c r="B555" s="18" t="s">
        <v>16</v>
      </c>
      <c r="C555" s="11" t="s">
        <v>804</v>
      </c>
      <c r="D555" s="11" t="s">
        <v>5</v>
      </c>
      <c r="E555" s="34">
        <v>39047</v>
      </c>
      <c r="F555" s="20">
        <f t="shared" ca="1" si="8"/>
        <v>10</v>
      </c>
      <c r="G555" s="21" t="s">
        <v>4</v>
      </c>
      <c r="H555" s="22">
        <v>65880</v>
      </c>
      <c r="I555" s="23">
        <v>5</v>
      </c>
      <c r="M555" s="44"/>
    </row>
    <row r="556" spans="1:13" x14ac:dyDescent="0.25">
      <c r="A556" s="11" t="s">
        <v>76</v>
      </c>
      <c r="B556" s="18" t="s">
        <v>16</v>
      </c>
      <c r="C556" s="11" t="s">
        <v>804</v>
      </c>
      <c r="D556" s="11" t="s">
        <v>5</v>
      </c>
      <c r="E556" s="34">
        <v>40137</v>
      </c>
      <c r="F556" s="20">
        <f t="shared" ca="1" si="8"/>
        <v>7</v>
      </c>
      <c r="G556" s="21" t="s">
        <v>26</v>
      </c>
      <c r="H556" s="22">
        <v>54190</v>
      </c>
      <c r="I556" s="23">
        <v>4</v>
      </c>
    </row>
    <row r="557" spans="1:13" x14ac:dyDescent="0.25">
      <c r="A557" s="11" t="s">
        <v>70</v>
      </c>
      <c r="B557" s="18" t="s">
        <v>16</v>
      </c>
      <c r="C557" s="11" t="s">
        <v>804</v>
      </c>
      <c r="D557" s="11" t="s">
        <v>11</v>
      </c>
      <c r="E557" s="34">
        <v>39809</v>
      </c>
      <c r="F557" s="20">
        <f t="shared" ca="1" si="8"/>
        <v>8</v>
      </c>
      <c r="G557" s="21"/>
      <c r="H557" s="22">
        <v>58650</v>
      </c>
      <c r="I557" s="23">
        <v>4</v>
      </c>
    </row>
    <row r="558" spans="1:13" x14ac:dyDescent="0.25">
      <c r="A558" s="11" t="s">
        <v>69</v>
      </c>
      <c r="B558" s="18" t="s">
        <v>12</v>
      </c>
      <c r="C558" s="11" t="s">
        <v>804</v>
      </c>
      <c r="D558" s="11" t="s">
        <v>5</v>
      </c>
      <c r="E558" s="34">
        <v>40878</v>
      </c>
      <c r="F558" s="20">
        <f t="shared" ca="1" si="8"/>
        <v>5</v>
      </c>
      <c r="G558" s="21" t="s">
        <v>8</v>
      </c>
      <c r="H558" s="22">
        <v>71680</v>
      </c>
      <c r="I558" s="23">
        <v>4</v>
      </c>
      <c r="M558" s="44"/>
    </row>
    <row r="559" spans="1:13" x14ac:dyDescent="0.25">
      <c r="A559" s="11" t="s">
        <v>66</v>
      </c>
      <c r="B559" s="18" t="s">
        <v>32</v>
      </c>
      <c r="C559" s="11" t="s">
        <v>804</v>
      </c>
      <c r="D559" s="11" t="s">
        <v>11</v>
      </c>
      <c r="E559" s="34">
        <v>40883</v>
      </c>
      <c r="F559" s="20">
        <f t="shared" ca="1" si="8"/>
        <v>5</v>
      </c>
      <c r="G559" s="21"/>
      <c r="H559" s="22">
        <v>50840</v>
      </c>
      <c r="I559" s="23">
        <v>4</v>
      </c>
    </row>
    <row r="560" spans="1:13" x14ac:dyDescent="0.25">
      <c r="A560" s="11" t="s">
        <v>62</v>
      </c>
      <c r="B560" s="18" t="s">
        <v>16</v>
      </c>
      <c r="C560" s="11" t="s">
        <v>804</v>
      </c>
      <c r="D560" s="11" t="s">
        <v>11</v>
      </c>
      <c r="E560" s="34">
        <v>41254</v>
      </c>
      <c r="F560" s="20">
        <f t="shared" ca="1" si="8"/>
        <v>4</v>
      </c>
      <c r="G560" s="21"/>
      <c r="H560" s="22">
        <v>44720</v>
      </c>
      <c r="I560" s="23">
        <v>2</v>
      </c>
      <c r="M560" s="44"/>
    </row>
    <row r="561" spans="1:13" x14ac:dyDescent="0.25">
      <c r="A561" s="11" t="s">
        <v>58</v>
      </c>
      <c r="B561" s="18" t="s">
        <v>9</v>
      </c>
      <c r="C561" s="11" t="s">
        <v>804</v>
      </c>
      <c r="D561" s="11" t="s">
        <v>5</v>
      </c>
      <c r="E561" s="34">
        <v>39807</v>
      </c>
      <c r="F561" s="20">
        <f t="shared" ca="1" si="8"/>
        <v>8</v>
      </c>
      <c r="G561" s="21" t="s">
        <v>28</v>
      </c>
      <c r="H561" s="22">
        <v>88820</v>
      </c>
      <c r="I561" s="23">
        <v>2</v>
      </c>
    </row>
    <row r="562" spans="1:13" x14ac:dyDescent="0.25">
      <c r="A562" s="11" t="s">
        <v>50</v>
      </c>
      <c r="B562" s="18" t="s">
        <v>48</v>
      </c>
      <c r="C562" s="11" t="s">
        <v>804</v>
      </c>
      <c r="D562" s="11" t="s">
        <v>5</v>
      </c>
      <c r="E562" s="34">
        <v>36136</v>
      </c>
      <c r="F562" s="20">
        <f t="shared" ca="1" si="8"/>
        <v>18</v>
      </c>
      <c r="G562" s="21" t="s">
        <v>4</v>
      </c>
      <c r="H562" s="22">
        <v>45000</v>
      </c>
      <c r="I562" s="23">
        <v>4</v>
      </c>
    </row>
    <row r="563" spans="1:13" x14ac:dyDescent="0.25">
      <c r="A563" s="11" t="s">
        <v>38</v>
      </c>
      <c r="B563" s="18" t="s">
        <v>16</v>
      </c>
      <c r="C563" s="11" t="s">
        <v>804</v>
      </c>
      <c r="D563" s="11" t="s">
        <v>14</v>
      </c>
      <c r="E563" s="34">
        <v>37249</v>
      </c>
      <c r="F563" s="20">
        <f t="shared" ca="1" si="8"/>
        <v>15</v>
      </c>
      <c r="G563" s="21" t="s">
        <v>8</v>
      </c>
      <c r="H563" s="22">
        <v>12545</v>
      </c>
      <c r="I563" s="23">
        <v>4</v>
      </c>
    </row>
    <row r="564" spans="1:13" x14ac:dyDescent="0.25">
      <c r="A564" s="11" t="s">
        <v>27</v>
      </c>
      <c r="B564" s="18" t="s">
        <v>12</v>
      </c>
      <c r="C564" s="11" t="s">
        <v>804</v>
      </c>
      <c r="D564" s="11" t="s">
        <v>5</v>
      </c>
      <c r="E564" s="34">
        <v>39446</v>
      </c>
      <c r="F564" s="20">
        <f t="shared" ca="1" si="8"/>
        <v>9</v>
      </c>
      <c r="G564" s="21" t="s">
        <v>26</v>
      </c>
      <c r="H564" s="22">
        <v>44650</v>
      </c>
      <c r="I564" s="23">
        <v>1</v>
      </c>
    </row>
    <row r="565" spans="1:13" x14ac:dyDescent="0.25">
      <c r="A565" s="11" t="s">
        <v>808</v>
      </c>
      <c r="B565" s="18" t="s">
        <v>16</v>
      </c>
      <c r="C565" s="11" t="s">
        <v>804</v>
      </c>
      <c r="D565" s="11" t="s">
        <v>14</v>
      </c>
      <c r="E565" s="34">
        <v>40166</v>
      </c>
      <c r="F565" s="20">
        <f t="shared" ca="1" si="8"/>
        <v>7</v>
      </c>
      <c r="G565" s="21" t="s">
        <v>8</v>
      </c>
      <c r="H565" s="22">
        <v>25245</v>
      </c>
      <c r="I565" s="23">
        <v>5</v>
      </c>
    </row>
    <row r="566" spans="1:13" x14ac:dyDescent="0.25">
      <c r="A566" s="11" t="s">
        <v>767</v>
      </c>
      <c r="B566" s="18" t="s">
        <v>32</v>
      </c>
      <c r="C566" s="11" t="s">
        <v>44</v>
      </c>
      <c r="D566" s="11" t="s">
        <v>0</v>
      </c>
      <c r="E566" s="34">
        <v>40561</v>
      </c>
      <c r="F566" s="20">
        <f t="shared" ca="1" si="8"/>
        <v>6</v>
      </c>
      <c r="G566" s="21"/>
      <c r="H566" s="22">
        <v>30468</v>
      </c>
      <c r="I566" s="23">
        <v>2</v>
      </c>
    </row>
    <row r="567" spans="1:13" x14ac:dyDescent="0.25">
      <c r="A567" s="11" t="s">
        <v>764</v>
      </c>
      <c r="B567" s="18" t="s">
        <v>12</v>
      </c>
      <c r="C567" s="11" t="s">
        <v>44</v>
      </c>
      <c r="D567" s="11" t="s">
        <v>5</v>
      </c>
      <c r="E567" s="34">
        <v>40574</v>
      </c>
      <c r="F567" s="20">
        <f t="shared" ca="1" si="8"/>
        <v>6</v>
      </c>
      <c r="G567" s="21" t="s">
        <v>4</v>
      </c>
      <c r="H567" s="22">
        <v>24840</v>
      </c>
      <c r="I567" s="23">
        <v>1</v>
      </c>
    </row>
    <row r="568" spans="1:13" x14ac:dyDescent="0.25">
      <c r="A568" s="11" t="s">
        <v>761</v>
      </c>
      <c r="B568" s="18" t="s">
        <v>12</v>
      </c>
      <c r="C568" s="11" t="s">
        <v>44</v>
      </c>
      <c r="D568" s="11" t="s">
        <v>5</v>
      </c>
      <c r="E568" s="34">
        <v>40909</v>
      </c>
      <c r="F568" s="20">
        <f t="shared" ca="1" si="8"/>
        <v>5</v>
      </c>
      <c r="G568" s="21" t="s">
        <v>26</v>
      </c>
      <c r="H568" s="22">
        <v>54830</v>
      </c>
      <c r="I568" s="23">
        <v>1</v>
      </c>
    </row>
    <row r="569" spans="1:13" x14ac:dyDescent="0.25">
      <c r="A569" s="11" t="s">
        <v>743</v>
      </c>
      <c r="B569" s="18" t="s">
        <v>16</v>
      </c>
      <c r="C569" s="11" t="s">
        <v>44</v>
      </c>
      <c r="D569" s="11" t="s">
        <v>0</v>
      </c>
      <c r="E569" s="34">
        <v>39458</v>
      </c>
      <c r="F569" s="20">
        <f t="shared" ca="1" si="8"/>
        <v>9</v>
      </c>
      <c r="G569" s="21"/>
      <c r="H569" s="22">
        <v>36788</v>
      </c>
      <c r="I569" s="23">
        <v>4</v>
      </c>
    </row>
    <row r="570" spans="1:13" x14ac:dyDescent="0.25">
      <c r="A570" s="11" t="s">
        <v>731</v>
      </c>
      <c r="B570" s="18" t="s">
        <v>32</v>
      </c>
      <c r="C570" s="11" t="s">
        <v>44</v>
      </c>
      <c r="D570" s="11" t="s">
        <v>5</v>
      </c>
      <c r="E570" s="34">
        <v>38738</v>
      </c>
      <c r="F570" s="20">
        <f t="shared" ca="1" si="8"/>
        <v>11</v>
      </c>
      <c r="G570" s="21" t="s">
        <v>8</v>
      </c>
      <c r="H570" s="22">
        <v>62965</v>
      </c>
      <c r="I570" s="23">
        <v>1</v>
      </c>
    </row>
    <row r="571" spans="1:13" x14ac:dyDescent="0.25">
      <c r="A571" s="11" t="s">
        <v>728</v>
      </c>
      <c r="B571" s="18" t="s">
        <v>16</v>
      </c>
      <c r="C571" s="11" t="s">
        <v>44</v>
      </c>
      <c r="D571" s="11" t="s">
        <v>11</v>
      </c>
      <c r="E571" s="34">
        <v>35806</v>
      </c>
      <c r="F571" s="20">
        <f t="shared" ca="1" si="8"/>
        <v>19</v>
      </c>
      <c r="G571" s="21"/>
      <c r="H571" s="22">
        <v>86100</v>
      </c>
      <c r="I571" s="23">
        <v>4</v>
      </c>
      <c r="M571" s="44"/>
    </row>
    <row r="572" spans="1:13" x14ac:dyDescent="0.25">
      <c r="A572" s="11" t="s">
        <v>718</v>
      </c>
      <c r="B572" s="18" t="s">
        <v>12</v>
      </c>
      <c r="C572" s="11" t="s">
        <v>44</v>
      </c>
      <c r="D572" s="11" t="s">
        <v>5</v>
      </c>
      <c r="E572" s="34">
        <v>36526</v>
      </c>
      <c r="F572" s="20">
        <f t="shared" ca="1" si="8"/>
        <v>17</v>
      </c>
      <c r="G572" s="21" t="s">
        <v>26</v>
      </c>
      <c r="H572" s="22">
        <v>29260</v>
      </c>
      <c r="I572" s="23">
        <v>4</v>
      </c>
    </row>
    <row r="573" spans="1:13" x14ac:dyDescent="0.25">
      <c r="A573" s="11" t="s">
        <v>717</v>
      </c>
      <c r="B573" s="18" t="s">
        <v>16</v>
      </c>
      <c r="C573" s="11" t="s">
        <v>44</v>
      </c>
      <c r="D573" s="11" t="s">
        <v>14</v>
      </c>
      <c r="E573" s="34">
        <v>36531</v>
      </c>
      <c r="F573" s="20">
        <f t="shared" ca="1" si="8"/>
        <v>17</v>
      </c>
      <c r="G573" s="21" t="s">
        <v>18</v>
      </c>
      <c r="H573" s="22">
        <v>20990</v>
      </c>
      <c r="I573" s="23">
        <v>4</v>
      </c>
    </row>
    <row r="574" spans="1:13" x14ac:dyDescent="0.25">
      <c r="A574" s="11" t="s">
        <v>709</v>
      </c>
      <c r="B574" s="18" t="s">
        <v>2</v>
      </c>
      <c r="C574" s="11" t="s">
        <v>44</v>
      </c>
      <c r="D574" s="11" t="s">
        <v>5</v>
      </c>
      <c r="E574" s="34">
        <v>37625</v>
      </c>
      <c r="F574" s="20">
        <f t="shared" ca="1" si="8"/>
        <v>14</v>
      </c>
      <c r="G574" s="21" t="s">
        <v>4</v>
      </c>
      <c r="H574" s="22">
        <v>82490</v>
      </c>
      <c r="I574" s="23">
        <v>5</v>
      </c>
    </row>
    <row r="575" spans="1:13" x14ac:dyDescent="0.25">
      <c r="A575" s="11" t="s">
        <v>706</v>
      </c>
      <c r="B575" s="18" t="s">
        <v>9</v>
      </c>
      <c r="C575" s="11" t="s">
        <v>44</v>
      </c>
      <c r="D575" s="11" t="s">
        <v>5</v>
      </c>
      <c r="E575" s="34">
        <v>39448</v>
      </c>
      <c r="F575" s="20">
        <f t="shared" ca="1" si="8"/>
        <v>9</v>
      </c>
      <c r="G575" s="21" t="s">
        <v>4</v>
      </c>
      <c r="H575" s="22">
        <v>83710</v>
      </c>
      <c r="I575" s="23">
        <v>3</v>
      </c>
    </row>
    <row r="576" spans="1:13" x14ac:dyDescent="0.25">
      <c r="A576" s="11" t="s">
        <v>697</v>
      </c>
      <c r="B576" s="18" t="s">
        <v>32</v>
      </c>
      <c r="C576" s="11" t="s">
        <v>44</v>
      </c>
      <c r="D576" s="11" t="s">
        <v>5</v>
      </c>
      <c r="E576" s="34">
        <v>39815</v>
      </c>
      <c r="F576" s="20">
        <f t="shared" ca="1" si="8"/>
        <v>8</v>
      </c>
      <c r="G576" s="21" t="s">
        <v>4</v>
      </c>
      <c r="H576" s="22">
        <v>72060</v>
      </c>
      <c r="I576" s="23">
        <v>2</v>
      </c>
    </row>
    <row r="577" spans="1:9" x14ac:dyDescent="0.25">
      <c r="A577" s="11" t="s">
        <v>686</v>
      </c>
      <c r="B577" s="18" t="s">
        <v>48</v>
      </c>
      <c r="C577" s="11" t="s">
        <v>44</v>
      </c>
      <c r="D577" s="11" t="s">
        <v>11</v>
      </c>
      <c r="E577" s="34">
        <v>40587</v>
      </c>
      <c r="F577" s="20">
        <f t="shared" ca="1" si="8"/>
        <v>6</v>
      </c>
      <c r="G577" s="21"/>
      <c r="H577" s="22">
        <v>89450</v>
      </c>
      <c r="I577" s="23">
        <v>2</v>
      </c>
    </row>
    <row r="578" spans="1:9" x14ac:dyDescent="0.25">
      <c r="A578" s="11" t="s">
        <v>676</v>
      </c>
      <c r="B578" s="18" t="s">
        <v>32</v>
      </c>
      <c r="C578" s="11" t="s">
        <v>44</v>
      </c>
      <c r="D578" s="11" t="s">
        <v>5</v>
      </c>
      <c r="E578" s="34">
        <v>39123</v>
      </c>
      <c r="F578" s="20">
        <f t="shared" ref="F578:F641" ca="1" si="9">DATEDIF(E578,TODAY(),"Y")</f>
        <v>10</v>
      </c>
      <c r="G578" s="21" t="s">
        <v>26</v>
      </c>
      <c r="H578" s="22">
        <v>54270</v>
      </c>
      <c r="I578" s="23">
        <v>3</v>
      </c>
    </row>
    <row r="579" spans="1:9" x14ac:dyDescent="0.25">
      <c r="A579" s="11" t="s">
        <v>675</v>
      </c>
      <c r="B579" s="18" t="s">
        <v>48</v>
      </c>
      <c r="C579" s="11" t="s">
        <v>44</v>
      </c>
      <c r="D579" s="11" t="s">
        <v>5</v>
      </c>
      <c r="E579" s="34">
        <v>39134</v>
      </c>
      <c r="F579" s="20">
        <f t="shared" ca="1" si="9"/>
        <v>10</v>
      </c>
      <c r="G579" s="21" t="s">
        <v>4</v>
      </c>
      <c r="H579" s="22">
        <v>45110</v>
      </c>
      <c r="I579" s="23">
        <v>2</v>
      </c>
    </row>
    <row r="580" spans="1:9" x14ac:dyDescent="0.25">
      <c r="A580" s="11" t="s">
        <v>674</v>
      </c>
      <c r="B580" s="18" t="s">
        <v>16</v>
      </c>
      <c r="C580" s="11" t="s">
        <v>44</v>
      </c>
      <c r="D580" s="11" t="s">
        <v>5</v>
      </c>
      <c r="E580" s="34">
        <v>39141</v>
      </c>
      <c r="F580" s="20">
        <f t="shared" ca="1" si="9"/>
        <v>10</v>
      </c>
      <c r="G580" s="21" t="s">
        <v>4</v>
      </c>
      <c r="H580" s="22">
        <v>66824</v>
      </c>
      <c r="I580" s="23">
        <v>2</v>
      </c>
    </row>
    <row r="581" spans="1:9" x14ac:dyDescent="0.25">
      <c r="A581" s="11" t="s">
        <v>671</v>
      </c>
      <c r="B581" s="18" t="s">
        <v>16</v>
      </c>
      <c r="C581" s="11" t="s">
        <v>44</v>
      </c>
      <c r="D581" s="11" t="s">
        <v>5</v>
      </c>
      <c r="E581" s="34">
        <v>39137</v>
      </c>
      <c r="F581" s="20">
        <f t="shared" ca="1" si="9"/>
        <v>10</v>
      </c>
      <c r="G581" s="21" t="s">
        <v>26</v>
      </c>
      <c r="H581" s="22">
        <v>39000</v>
      </c>
      <c r="I581" s="23">
        <v>5</v>
      </c>
    </row>
    <row r="582" spans="1:9" x14ac:dyDescent="0.25">
      <c r="A582" s="11" t="s">
        <v>660</v>
      </c>
      <c r="B582" s="18" t="s">
        <v>9</v>
      </c>
      <c r="C582" s="11" t="s">
        <v>44</v>
      </c>
      <c r="D582" s="11" t="s">
        <v>14</v>
      </c>
      <c r="E582" s="34">
        <v>35842</v>
      </c>
      <c r="F582" s="20">
        <f t="shared" ca="1" si="9"/>
        <v>19</v>
      </c>
      <c r="G582" s="21" t="s">
        <v>18</v>
      </c>
      <c r="H582" s="22">
        <v>39530</v>
      </c>
      <c r="I582" s="23">
        <v>5</v>
      </c>
    </row>
    <row r="583" spans="1:9" x14ac:dyDescent="0.25">
      <c r="A583" s="11" t="s">
        <v>655</v>
      </c>
      <c r="B583" s="18" t="s">
        <v>16</v>
      </c>
      <c r="C583" s="11" t="s">
        <v>44</v>
      </c>
      <c r="D583" s="11" t="s">
        <v>14</v>
      </c>
      <c r="E583" s="34">
        <v>36196</v>
      </c>
      <c r="F583" s="20">
        <f t="shared" ca="1" si="9"/>
        <v>18</v>
      </c>
      <c r="G583" s="21" t="s">
        <v>26</v>
      </c>
      <c r="H583" s="22">
        <v>34980</v>
      </c>
      <c r="I583" s="23">
        <v>2</v>
      </c>
    </row>
    <row r="584" spans="1:9" x14ac:dyDescent="0.25">
      <c r="A584" s="11" t="s">
        <v>651</v>
      </c>
      <c r="B584" s="18" t="s">
        <v>12</v>
      </c>
      <c r="C584" s="11" t="s">
        <v>44</v>
      </c>
      <c r="D584" s="11" t="s">
        <v>11</v>
      </c>
      <c r="E584" s="34">
        <v>36214</v>
      </c>
      <c r="F584" s="20">
        <f t="shared" ca="1" si="9"/>
        <v>18</v>
      </c>
      <c r="G584" s="21"/>
      <c r="H584" s="22">
        <v>53310</v>
      </c>
      <c r="I584" s="23">
        <v>5</v>
      </c>
    </row>
    <row r="585" spans="1:9" x14ac:dyDescent="0.25">
      <c r="A585" s="11" t="s">
        <v>648</v>
      </c>
      <c r="B585" s="18" t="s">
        <v>2</v>
      </c>
      <c r="C585" s="11" t="s">
        <v>44</v>
      </c>
      <c r="D585" s="11" t="s">
        <v>0</v>
      </c>
      <c r="E585" s="34">
        <v>36557</v>
      </c>
      <c r="F585" s="20">
        <f t="shared" ca="1" si="9"/>
        <v>17</v>
      </c>
      <c r="G585" s="21"/>
      <c r="H585" s="22">
        <v>15552</v>
      </c>
      <c r="I585" s="23">
        <v>4</v>
      </c>
    </row>
    <row r="586" spans="1:9" x14ac:dyDescent="0.25">
      <c r="A586" s="11" t="s">
        <v>641</v>
      </c>
      <c r="B586" s="18" t="s">
        <v>48</v>
      </c>
      <c r="C586" s="11" t="s">
        <v>44</v>
      </c>
      <c r="D586" s="11" t="s">
        <v>11</v>
      </c>
      <c r="E586" s="34">
        <v>38027</v>
      </c>
      <c r="F586" s="20">
        <f t="shared" ca="1" si="9"/>
        <v>13</v>
      </c>
      <c r="G586" s="21"/>
      <c r="H586" s="22">
        <v>64590</v>
      </c>
      <c r="I586" s="23">
        <v>1</v>
      </c>
    </row>
    <row r="587" spans="1:9" x14ac:dyDescent="0.25">
      <c r="A587" s="11" t="s">
        <v>630</v>
      </c>
      <c r="B587" s="18" t="s">
        <v>12</v>
      </c>
      <c r="C587" s="11" t="s">
        <v>44</v>
      </c>
      <c r="D587" s="11" t="s">
        <v>5</v>
      </c>
      <c r="E587" s="34">
        <v>40581</v>
      </c>
      <c r="F587" s="20">
        <f t="shared" ca="1" si="9"/>
        <v>6</v>
      </c>
      <c r="G587" s="21" t="s">
        <v>18</v>
      </c>
      <c r="H587" s="22">
        <v>80260</v>
      </c>
      <c r="I587" s="23">
        <v>3</v>
      </c>
    </row>
    <row r="588" spans="1:9" x14ac:dyDescent="0.25">
      <c r="A588" s="11" t="s">
        <v>622</v>
      </c>
      <c r="B588" s="18" t="s">
        <v>12</v>
      </c>
      <c r="C588" s="11" t="s">
        <v>44</v>
      </c>
      <c r="D588" s="11" t="s">
        <v>5</v>
      </c>
      <c r="E588" s="34">
        <v>40990</v>
      </c>
      <c r="F588" s="20">
        <f t="shared" ca="1" si="9"/>
        <v>5</v>
      </c>
      <c r="G588" s="21" t="s">
        <v>26</v>
      </c>
      <c r="H588" s="22">
        <v>65571</v>
      </c>
      <c r="I588" s="23">
        <v>3</v>
      </c>
    </row>
    <row r="589" spans="1:9" x14ac:dyDescent="0.25">
      <c r="A589" s="11" t="s">
        <v>603</v>
      </c>
      <c r="B589" s="18" t="s">
        <v>12</v>
      </c>
      <c r="C589" s="11" t="s">
        <v>44</v>
      </c>
      <c r="D589" s="11" t="s">
        <v>5</v>
      </c>
      <c r="E589" s="34">
        <v>38784</v>
      </c>
      <c r="F589" s="20">
        <f t="shared" ca="1" si="9"/>
        <v>11</v>
      </c>
      <c r="G589" s="21" t="s">
        <v>26</v>
      </c>
      <c r="H589" s="22">
        <v>78710</v>
      </c>
      <c r="I589" s="23">
        <v>4</v>
      </c>
    </row>
    <row r="590" spans="1:9" x14ac:dyDescent="0.25">
      <c r="A590" s="11" t="s">
        <v>592</v>
      </c>
      <c r="B590" s="18" t="s">
        <v>16</v>
      </c>
      <c r="C590" s="11" t="s">
        <v>44</v>
      </c>
      <c r="D590" s="11" t="s">
        <v>0</v>
      </c>
      <c r="E590" s="34">
        <v>35861</v>
      </c>
      <c r="F590" s="20">
        <f t="shared" ca="1" si="9"/>
        <v>19</v>
      </c>
      <c r="G590" s="21"/>
      <c r="H590" s="22">
        <v>12836</v>
      </c>
      <c r="I590" s="23">
        <v>5</v>
      </c>
    </row>
    <row r="591" spans="1:9" x14ac:dyDescent="0.25">
      <c r="A591" s="11" t="s">
        <v>591</v>
      </c>
      <c r="B591" s="18" t="s">
        <v>32</v>
      </c>
      <c r="C591" s="11" t="s">
        <v>44</v>
      </c>
      <c r="D591" s="11" t="s">
        <v>0</v>
      </c>
      <c r="E591" s="34">
        <v>35869</v>
      </c>
      <c r="F591" s="20">
        <f t="shared" ca="1" si="9"/>
        <v>19</v>
      </c>
      <c r="G591" s="21"/>
      <c r="H591" s="22">
        <v>17912</v>
      </c>
      <c r="I591" s="23">
        <v>5</v>
      </c>
    </row>
    <row r="592" spans="1:9" x14ac:dyDescent="0.25">
      <c r="A592" s="11" t="s">
        <v>589</v>
      </c>
      <c r="B592" s="18" t="s">
        <v>12</v>
      </c>
      <c r="C592" s="11" t="s">
        <v>44</v>
      </c>
      <c r="D592" s="11" t="s">
        <v>5</v>
      </c>
      <c r="E592" s="34">
        <v>36245</v>
      </c>
      <c r="F592" s="20">
        <f t="shared" ca="1" si="9"/>
        <v>18</v>
      </c>
      <c r="G592" s="21" t="s">
        <v>26</v>
      </c>
      <c r="H592" s="22">
        <v>58410</v>
      </c>
      <c r="I592" s="23">
        <v>5</v>
      </c>
    </row>
    <row r="593" spans="1:9" x14ac:dyDescent="0.25">
      <c r="A593" s="11" t="s">
        <v>571</v>
      </c>
      <c r="B593" s="18" t="s">
        <v>12</v>
      </c>
      <c r="C593" s="11" t="s">
        <v>44</v>
      </c>
      <c r="D593" s="11" t="s">
        <v>11</v>
      </c>
      <c r="E593" s="34">
        <v>38793</v>
      </c>
      <c r="F593" s="20">
        <f t="shared" ca="1" si="9"/>
        <v>11</v>
      </c>
      <c r="G593" s="21"/>
      <c r="H593" s="22">
        <v>85930</v>
      </c>
      <c r="I593" s="23">
        <v>2</v>
      </c>
    </row>
    <row r="594" spans="1:9" x14ac:dyDescent="0.25">
      <c r="A594" s="11" t="s">
        <v>567</v>
      </c>
      <c r="B594" s="18" t="s">
        <v>32</v>
      </c>
      <c r="C594" s="11" t="s">
        <v>44</v>
      </c>
      <c r="D594" s="11" t="s">
        <v>5</v>
      </c>
      <c r="E594" s="34">
        <v>39153</v>
      </c>
      <c r="F594" s="20">
        <f t="shared" ca="1" si="9"/>
        <v>10</v>
      </c>
      <c r="G594" s="21" t="s">
        <v>4</v>
      </c>
      <c r="H594" s="22">
        <v>43600</v>
      </c>
      <c r="I594" s="23">
        <v>5</v>
      </c>
    </row>
    <row r="595" spans="1:9" x14ac:dyDescent="0.25">
      <c r="A595" s="11" t="s">
        <v>547</v>
      </c>
      <c r="B595" s="18" t="s">
        <v>12</v>
      </c>
      <c r="C595" s="11" t="s">
        <v>44</v>
      </c>
      <c r="D595" s="11" t="s">
        <v>5</v>
      </c>
      <c r="E595" s="34">
        <v>41016</v>
      </c>
      <c r="F595" s="20">
        <f t="shared" ca="1" si="9"/>
        <v>5</v>
      </c>
      <c r="G595" s="21" t="s">
        <v>26</v>
      </c>
      <c r="H595" s="22">
        <v>68470</v>
      </c>
      <c r="I595" s="23">
        <v>4</v>
      </c>
    </row>
    <row r="596" spans="1:9" x14ac:dyDescent="0.25">
      <c r="A596" s="11" t="s">
        <v>535</v>
      </c>
      <c r="B596" s="18" t="s">
        <v>12</v>
      </c>
      <c r="C596" s="11" t="s">
        <v>44</v>
      </c>
      <c r="D596" s="11" t="s">
        <v>5</v>
      </c>
      <c r="E596" s="34">
        <v>39183</v>
      </c>
      <c r="F596" s="20">
        <f t="shared" ca="1" si="9"/>
        <v>10</v>
      </c>
      <c r="G596" s="21" t="s">
        <v>28</v>
      </c>
      <c r="H596" s="22">
        <v>82700</v>
      </c>
      <c r="I596" s="23">
        <v>3</v>
      </c>
    </row>
    <row r="597" spans="1:9" x14ac:dyDescent="0.25">
      <c r="A597" s="11" t="s">
        <v>524</v>
      </c>
      <c r="B597" s="18" t="s">
        <v>12</v>
      </c>
      <c r="C597" s="11" t="s">
        <v>44</v>
      </c>
      <c r="D597" s="11" t="s">
        <v>5</v>
      </c>
      <c r="E597" s="34">
        <v>35896</v>
      </c>
      <c r="F597" s="20">
        <f t="shared" ca="1" si="9"/>
        <v>19</v>
      </c>
      <c r="G597" s="21" t="s">
        <v>4</v>
      </c>
      <c r="H597" s="22">
        <v>70280</v>
      </c>
      <c r="I597" s="23">
        <v>3</v>
      </c>
    </row>
    <row r="598" spans="1:9" x14ac:dyDescent="0.25">
      <c r="A598" s="11" t="s">
        <v>512</v>
      </c>
      <c r="B598" s="18" t="s">
        <v>16</v>
      </c>
      <c r="C598" s="11" t="s">
        <v>44</v>
      </c>
      <c r="D598" s="11" t="s">
        <v>11</v>
      </c>
      <c r="E598" s="34">
        <v>36642</v>
      </c>
      <c r="F598" s="20">
        <f t="shared" ca="1" si="9"/>
        <v>17</v>
      </c>
      <c r="G598" s="21"/>
      <c r="H598" s="22">
        <v>77760</v>
      </c>
      <c r="I598" s="23">
        <v>3</v>
      </c>
    </row>
    <row r="599" spans="1:9" x14ac:dyDescent="0.25">
      <c r="A599" s="11" t="s">
        <v>469</v>
      </c>
      <c r="B599" s="18" t="s">
        <v>12</v>
      </c>
      <c r="C599" s="11" t="s">
        <v>44</v>
      </c>
      <c r="D599" s="11" t="s">
        <v>5</v>
      </c>
      <c r="E599" s="34">
        <v>38856</v>
      </c>
      <c r="F599" s="20">
        <f t="shared" ca="1" si="9"/>
        <v>11</v>
      </c>
      <c r="G599" s="21" t="s">
        <v>4</v>
      </c>
      <c r="H599" s="22">
        <v>37770</v>
      </c>
      <c r="I599" s="23">
        <v>5</v>
      </c>
    </row>
    <row r="600" spans="1:9" x14ac:dyDescent="0.25">
      <c r="A600" s="11" t="s">
        <v>458</v>
      </c>
      <c r="B600" s="18" t="s">
        <v>32</v>
      </c>
      <c r="C600" s="11" t="s">
        <v>44</v>
      </c>
      <c r="D600" s="11" t="s">
        <v>5</v>
      </c>
      <c r="E600" s="34">
        <v>36290</v>
      </c>
      <c r="F600" s="20">
        <f t="shared" ca="1" si="9"/>
        <v>18</v>
      </c>
      <c r="G600" s="21" t="s">
        <v>4</v>
      </c>
      <c r="H600" s="22">
        <v>39000</v>
      </c>
      <c r="I600" s="23">
        <v>3</v>
      </c>
    </row>
    <row r="601" spans="1:9" x14ac:dyDescent="0.25">
      <c r="A601" s="11" t="s">
        <v>410</v>
      </c>
      <c r="B601" s="18" t="s">
        <v>12</v>
      </c>
      <c r="C601" s="11" t="s">
        <v>44</v>
      </c>
      <c r="D601" s="11" t="s">
        <v>5</v>
      </c>
      <c r="E601" s="34">
        <v>36312</v>
      </c>
      <c r="F601" s="20">
        <f t="shared" ca="1" si="9"/>
        <v>18</v>
      </c>
      <c r="G601" s="21" t="s">
        <v>26</v>
      </c>
      <c r="H601" s="22">
        <v>69200</v>
      </c>
      <c r="I601" s="23">
        <v>4</v>
      </c>
    </row>
    <row r="602" spans="1:9" x14ac:dyDescent="0.25">
      <c r="A602" s="11" t="s">
        <v>395</v>
      </c>
      <c r="B602" s="18" t="s">
        <v>32</v>
      </c>
      <c r="C602" s="11" t="s">
        <v>44</v>
      </c>
      <c r="D602" s="11" t="s">
        <v>14</v>
      </c>
      <c r="E602" s="34">
        <v>37775</v>
      </c>
      <c r="F602" s="20">
        <f t="shared" ca="1" si="9"/>
        <v>14</v>
      </c>
      <c r="G602" s="21" t="s">
        <v>28</v>
      </c>
      <c r="H602" s="22">
        <v>28525</v>
      </c>
      <c r="I602" s="23">
        <v>4</v>
      </c>
    </row>
    <row r="603" spans="1:9" x14ac:dyDescent="0.25">
      <c r="A603" s="11" t="s">
        <v>392</v>
      </c>
      <c r="B603" s="18" t="s">
        <v>9</v>
      </c>
      <c r="C603" s="11" t="s">
        <v>44</v>
      </c>
      <c r="D603" s="11" t="s">
        <v>5</v>
      </c>
      <c r="E603" s="34">
        <v>37793</v>
      </c>
      <c r="F603" s="20">
        <f t="shared" ca="1" si="9"/>
        <v>14</v>
      </c>
      <c r="G603" s="21" t="s">
        <v>26</v>
      </c>
      <c r="H603" s="22">
        <v>29210</v>
      </c>
      <c r="I603" s="23">
        <v>5</v>
      </c>
    </row>
    <row r="604" spans="1:9" x14ac:dyDescent="0.25">
      <c r="A604" s="11" t="s">
        <v>381</v>
      </c>
      <c r="B604" s="18" t="s">
        <v>16</v>
      </c>
      <c r="C604" s="11" t="s">
        <v>44</v>
      </c>
      <c r="D604" s="11" t="s">
        <v>11</v>
      </c>
      <c r="E604" s="34">
        <v>40350</v>
      </c>
      <c r="F604" s="20">
        <f t="shared" ca="1" si="9"/>
        <v>7</v>
      </c>
      <c r="G604" s="21"/>
      <c r="H604" s="22">
        <v>21580</v>
      </c>
      <c r="I604" s="23">
        <v>3</v>
      </c>
    </row>
    <row r="605" spans="1:9" x14ac:dyDescent="0.25">
      <c r="A605" s="11" t="s">
        <v>376</v>
      </c>
      <c r="B605" s="18" t="s">
        <v>16</v>
      </c>
      <c r="C605" s="11" t="s">
        <v>44</v>
      </c>
      <c r="D605" s="11" t="s">
        <v>11</v>
      </c>
      <c r="E605" s="34">
        <v>40726</v>
      </c>
      <c r="F605" s="20">
        <f t="shared" ca="1" si="9"/>
        <v>6</v>
      </c>
      <c r="G605" s="21"/>
      <c r="H605" s="22">
        <v>46650</v>
      </c>
      <c r="I605" s="23">
        <v>2</v>
      </c>
    </row>
    <row r="606" spans="1:9" x14ac:dyDescent="0.25">
      <c r="A606" s="11" t="s">
        <v>365</v>
      </c>
      <c r="B606" s="18" t="s">
        <v>12</v>
      </c>
      <c r="C606" s="11" t="s">
        <v>44</v>
      </c>
      <c r="D606" s="11" t="s">
        <v>5</v>
      </c>
      <c r="E606" s="34">
        <v>39273</v>
      </c>
      <c r="F606" s="20">
        <f t="shared" ca="1" si="9"/>
        <v>10</v>
      </c>
      <c r="G606" s="21" t="s">
        <v>26</v>
      </c>
      <c r="H606" s="22">
        <v>54200</v>
      </c>
      <c r="I606" s="23">
        <v>4</v>
      </c>
    </row>
    <row r="607" spans="1:9" x14ac:dyDescent="0.25">
      <c r="A607" s="11" t="s">
        <v>358</v>
      </c>
      <c r="B607" s="18" t="s">
        <v>16</v>
      </c>
      <c r="C607" s="11" t="s">
        <v>44</v>
      </c>
      <c r="D607" s="11" t="s">
        <v>0</v>
      </c>
      <c r="E607" s="34">
        <v>39293</v>
      </c>
      <c r="F607" s="20">
        <f t="shared" ca="1" si="9"/>
        <v>9</v>
      </c>
      <c r="G607" s="21"/>
      <c r="H607" s="22">
        <v>26484</v>
      </c>
      <c r="I607" s="23">
        <v>5</v>
      </c>
    </row>
    <row r="608" spans="1:9" x14ac:dyDescent="0.25">
      <c r="A608" s="11" t="s">
        <v>335</v>
      </c>
      <c r="B608" s="18" t="s">
        <v>32</v>
      </c>
      <c r="C608" s="11" t="s">
        <v>44</v>
      </c>
      <c r="D608" s="11" t="s">
        <v>5</v>
      </c>
      <c r="E608" s="34">
        <v>36360</v>
      </c>
      <c r="F608" s="20">
        <f t="shared" ca="1" si="9"/>
        <v>18</v>
      </c>
      <c r="G608" s="21" t="s">
        <v>4</v>
      </c>
      <c r="H608" s="22">
        <v>67020</v>
      </c>
      <c r="I608" s="23">
        <v>1</v>
      </c>
    </row>
    <row r="609" spans="1:9" x14ac:dyDescent="0.25">
      <c r="A609" s="11" t="s">
        <v>328</v>
      </c>
      <c r="B609" s="18" t="s">
        <v>48</v>
      </c>
      <c r="C609" s="11" t="s">
        <v>44</v>
      </c>
      <c r="D609" s="11" t="s">
        <v>11</v>
      </c>
      <c r="E609" s="34">
        <v>37082</v>
      </c>
      <c r="F609" s="20">
        <f t="shared" ca="1" si="9"/>
        <v>16</v>
      </c>
      <c r="G609" s="21"/>
      <c r="H609" s="22">
        <v>46780</v>
      </c>
      <c r="I609" s="23">
        <v>2</v>
      </c>
    </row>
    <row r="610" spans="1:9" x14ac:dyDescent="0.25">
      <c r="A610" s="11" t="s">
        <v>323</v>
      </c>
      <c r="B610" s="18" t="s">
        <v>9</v>
      </c>
      <c r="C610" s="11" t="s">
        <v>44</v>
      </c>
      <c r="D610" s="11" t="s">
        <v>14</v>
      </c>
      <c r="E610" s="34">
        <v>37815</v>
      </c>
      <c r="F610" s="20">
        <f t="shared" ca="1" si="9"/>
        <v>14</v>
      </c>
      <c r="G610" s="21" t="s">
        <v>26</v>
      </c>
      <c r="H610" s="22">
        <v>48740</v>
      </c>
      <c r="I610" s="23">
        <v>1</v>
      </c>
    </row>
    <row r="611" spans="1:9" x14ac:dyDescent="0.25">
      <c r="A611" s="11" t="s">
        <v>318</v>
      </c>
      <c r="B611" s="18" t="s">
        <v>12</v>
      </c>
      <c r="C611" s="11" t="s">
        <v>44</v>
      </c>
      <c r="D611" s="11" t="s">
        <v>5</v>
      </c>
      <c r="E611" s="34">
        <v>38902</v>
      </c>
      <c r="F611" s="20">
        <f t="shared" ca="1" si="9"/>
        <v>11</v>
      </c>
      <c r="G611" s="21" t="s">
        <v>26</v>
      </c>
      <c r="H611" s="22">
        <v>73560</v>
      </c>
      <c r="I611" s="23">
        <v>3</v>
      </c>
    </row>
    <row r="612" spans="1:9" x14ac:dyDescent="0.25">
      <c r="A612" s="11" t="s">
        <v>304</v>
      </c>
      <c r="B612" s="18" t="s">
        <v>48</v>
      </c>
      <c r="C612" s="11" t="s">
        <v>44</v>
      </c>
      <c r="D612" s="11" t="s">
        <v>5</v>
      </c>
      <c r="E612" s="34">
        <v>40759</v>
      </c>
      <c r="F612" s="20">
        <f t="shared" ca="1" si="9"/>
        <v>5</v>
      </c>
      <c r="G612" s="21" t="s">
        <v>26</v>
      </c>
      <c r="H612" s="22">
        <v>67920</v>
      </c>
      <c r="I612" s="23">
        <v>4</v>
      </c>
    </row>
    <row r="613" spans="1:9" x14ac:dyDescent="0.25">
      <c r="A613" s="11" t="s">
        <v>280</v>
      </c>
      <c r="B613" s="18" t="s">
        <v>16</v>
      </c>
      <c r="C613" s="11" t="s">
        <v>44</v>
      </c>
      <c r="D613" s="11" t="s">
        <v>5</v>
      </c>
      <c r="E613" s="34">
        <v>36012</v>
      </c>
      <c r="F613" s="20">
        <f t="shared" ca="1" si="9"/>
        <v>18</v>
      </c>
      <c r="G613" s="21" t="s">
        <v>28</v>
      </c>
      <c r="H613" s="22">
        <v>78950</v>
      </c>
      <c r="I613" s="23">
        <v>1</v>
      </c>
    </row>
    <row r="614" spans="1:9" x14ac:dyDescent="0.25">
      <c r="A614" s="11" t="s">
        <v>244</v>
      </c>
      <c r="B614" s="18" t="s">
        <v>16</v>
      </c>
      <c r="C614" s="11" t="s">
        <v>44</v>
      </c>
      <c r="D614" s="11" t="s">
        <v>5</v>
      </c>
      <c r="E614" s="34">
        <v>41157</v>
      </c>
      <c r="F614" s="20">
        <f t="shared" ca="1" si="9"/>
        <v>4</v>
      </c>
      <c r="G614" s="21" t="s">
        <v>8</v>
      </c>
      <c r="H614" s="22">
        <v>86240</v>
      </c>
      <c r="I614" s="23">
        <v>1</v>
      </c>
    </row>
    <row r="615" spans="1:9" x14ac:dyDescent="0.25">
      <c r="A615" s="11" t="s">
        <v>231</v>
      </c>
      <c r="B615" s="18" t="s">
        <v>16</v>
      </c>
      <c r="C615" s="11" t="s">
        <v>44</v>
      </c>
      <c r="D615" s="11" t="s">
        <v>14</v>
      </c>
      <c r="E615" s="34">
        <v>38975</v>
      </c>
      <c r="F615" s="20">
        <f t="shared" ca="1" si="9"/>
        <v>10</v>
      </c>
      <c r="G615" s="21" t="s">
        <v>4</v>
      </c>
      <c r="H615" s="22">
        <v>42740</v>
      </c>
      <c r="I615" s="23">
        <v>2</v>
      </c>
    </row>
    <row r="616" spans="1:9" x14ac:dyDescent="0.25">
      <c r="A616" s="11" t="s">
        <v>222</v>
      </c>
      <c r="B616" s="18" t="s">
        <v>16</v>
      </c>
      <c r="C616" s="11" t="s">
        <v>44</v>
      </c>
      <c r="D616" s="11" t="s">
        <v>11</v>
      </c>
      <c r="E616" s="34">
        <v>36406</v>
      </c>
      <c r="F616" s="20">
        <f t="shared" ca="1" si="9"/>
        <v>17</v>
      </c>
      <c r="G616" s="21"/>
      <c r="H616" s="22">
        <v>60800</v>
      </c>
      <c r="I616" s="23">
        <v>4</v>
      </c>
    </row>
    <row r="617" spans="1:9" x14ac:dyDescent="0.25">
      <c r="A617" s="11" t="s">
        <v>221</v>
      </c>
      <c r="B617" s="18" t="s">
        <v>12</v>
      </c>
      <c r="C617" s="11" t="s">
        <v>44</v>
      </c>
      <c r="D617" s="11" t="s">
        <v>5</v>
      </c>
      <c r="E617" s="34">
        <v>36407</v>
      </c>
      <c r="F617" s="20">
        <f t="shared" ca="1" si="9"/>
        <v>17</v>
      </c>
      <c r="G617" s="21" t="s">
        <v>28</v>
      </c>
      <c r="H617" s="22">
        <v>45880</v>
      </c>
      <c r="I617" s="23">
        <v>5</v>
      </c>
    </row>
    <row r="618" spans="1:9" x14ac:dyDescent="0.25">
      <c r="A618" s="11" t="s">
        <v>217</v>
      </c>
      <c r="B618" s="18" t="s">
        <v>12</v>
      </c>
      <c r="C618" s="11" t="s">
        <v>44</v>
      </c>
      <c r="D618" s="11" t="s">
        <v>14</v>
      </c>
      <c r="E618" s="34">
        <v>36423</v>
      </c>
      <c r="F618" s="20">
        <f t="shared" ca="1" si="9"/>
        <v>17</v>
      </c>
      <c r="G618" s="21" t="s">
        <v>8</v>
      </c>
      <c r="H618" s="22">
        <v>47350</v>
      </c>
      <c r="I618" s="23">
        <v>1</v>
      </c>
    </row>
    <row r="619" spans="1:9" x14ac:dyDescent="0.25">
      <c r="A619" s="11" t="s">
        <v>204</v>
      </c>
      <c r="B619" s="18" t="s">
        <v>32</v>
      </c>
      <c r="C619" s="11" t="s">
        <v>44</v>
      </c>
      <c r="D619" s="11" t="s">
        <v>5</v>
      </c>
      <c r="E619" s="34">
        <v>38237</v>
      </c>
      <c r="F619" s="20">
        <f t="shared" ca="1" si="9"/>
        <v>12</v>
      </c>
      <c r="G619" s="21" t="s">
        <v>4</v>
      </c>
      <c r="H619" s="22">
        <v>31910</v>
      </c>
      <c r="I619" s="23">
        <v>5</v>
      </c>
    </row>
    <row r="620" spans="1:9" x14ac:dyDescent="0.25">
      <c r="A620" s="11" t="s">
        <v>199</v>
      </c>
      <c r="B620" s="18" t="s">
        <v>12</v>
      </c>
      <c r="C620" s="11" t="s">
        <v>44</v>
      </c>
      <c r="D620" s="11" t="s">
        <v>11</v>
      </c>
      <c r="E620" s="34">
        <v>39720</v>
      </c>
      <c r="F620" s="20">
        <f t="shared" ca="1" si="9"/>
        <v>8</v>
      </c>
      <c r="G620" s="21"/>
      <c r="H620" s="22">
        <v>43320</v>
      </c>
      <c r="I620" s="23">
        <v>5</v>
      </c>
    </row>
    <row r="621" spans="1:9" x14ac:dyDescent="0.25">
      <c r="A621" s="11" t="s">
        <v>198</v>
      </c>
      <c r="B621" s="18" t="s">
        <v>9</v>
      </c>
      <c r="C621" s="11" t="s">
        <v>44</v>
      </c>
      <c r="D621" s="11" t="s">
        <v>5</v>
      </c>
      <c r="E621" s="34">
        <v>40078</v>
      </c>
      <c r="F621" s="20">
        <f t="shared" ca="1" si="9"/>
        <v>7</v>
      </c>
      <c r="G621" s="21" t="s">
        <v>4</v>
      </c>
      <c r="H621" s="22">
        <v>23190</v>
      </c>
      <c r="I621" s="23">
        <v>5</v>
      </c>
    </row>
    <row r="622" spans="1:9" x14ac:dyDescent="0.25">
      <c r="A622" s="11" t="s">
        <v>182</v>
      </c>
      <c r="B622" s="18" t="s">
        <v>2</v>
      </c>
      <c r="C622" s="11" t="s">
        <v>44</v>
      </c>
      <c r="D622" s="11" t="s">
        <v>14</v>
      </c>
      <c r="E622" s="34">
        <v>41195</v>
      </c>
      <c r="F622" s="20">
        <f t="shared" ca="1" si="9"/>
        <v>4</v>
      </c>
      <c r="G622" s="21" t="s">
        <v>4</v>
      </c>
      <c r="H622" s="22">
        <v>25885</v>
      </c>
      <c r="I622" s="23">
        <v>5</v>
      </c>
    </row>
    <row r="623" spans="1:9" x14ac:dyDescent="0.25">
      <c r="A623" s="11" t="s">
        <v>171</v>
      </c>
      <c r="B623" s="18" t="s">
        <v>16</v>
      </c>
      <c r="C623" s="11" t="s">
        <v>44</v>
      </c>
      <c r="D623" s="11" t="s">
        <v>5</v>
      </c>
      <c r="E623" s="34">
        <v>40469</v>
      </c>
      <c r="F623" s="20">
        <f t="shared" ca="1" si="9"/>
        <v>6</v>
      </c>
      <c r="G623" s="21" t="s">
        <v>28</v>
      </c>
      <c r="H623" s="22">
        <v>63030</v>
      </c>
      <c r="I623" s="23">
        <v>1</v>
      </c>
    </row>
    <row r="624" spans="1:9" x14ac:dyDescent="0.25">
      <c r="A624" s="11" t="s">
        <v>166</v>
      </c>
      <c r="B624" s="18" t="s">
        <v>9</v>
      </c>
      <c r="C624" s="11" t="s">
        <v>44</v>
      </c>
      <c r="D624" s="11" t="s">
        <v>5</v>
      </c>
      <c r="E624" s="34">
        <v>39002</v>
      </c>
      <c r="F624" s="20">
        <f t="shared" ca="1" si="9"/>
        <v>10</v>
      </c>
      <c r="G624" s="21" t="s">
        <v>4</v>
      </c>
      <c r="H624" s="22">
        <v>32120</v>
      </c>
      <c r="I624" s="23">
        <v>1</v>
      </c>
    </row>
    <row r="625" spans="1:9" x14ac:dyDescent="0.25">
      <c r="A625" s="11" t="s">
        <v>164</v>
      </c>
      <c r="B625" s="18" t="s">
        <v>32</v>
      </c>
      <c r="C625" s="11" t="s">
        <v>44</v>
      </c>
      <c r="D625" s="11" t="s">
        <v>11</v>
      </c>
      <c r="E625" s="34">
        <v>36070</v>
      </c>
      <c r="F625" s="20">
        <f t="shared" ca="1" si="9"/>
        <v>18</v>
      </c>
      <c r="G625" s="21"/>
      <c r="H625" s="22">
        <v>59050</v>
      </c>
      <c r="I625" s="23">
        <v>4</v>
      </c>
    </row>
    <row r="626" spans="1:9" x14ac:dyDescent="0.25">
      <c r="A626" s="11" t="s">
        <v>162</v>
      </c>
      <c r="B626" s="18" t="s">
        <v>16</v>
      </c>
      <c r="C626" s="11" t="s">
        <v>44</v>
      </c>
      <c r="D626" s="11" t="s">
        <v>5</v>
      </c>
      <c r="E626" s="34">
        <v>36078</v>
      </c>
      <c r="F626" s="20">
        <f t="shared" ca="1" si="9"/>
        <v>18</v>
      </c>
      <c r="G626" s="21" t="s">
        <v>8</v>
      </c>
      <c r="H626" s="22">
        <v>79610</v>
      </c>
      <c r="I626" s="23">
        <v>2</v>
      </c>
    </row>
    <row r="627" spans="1:9" x14ac:dyDescent="0.25">
      <c r="A627" s="11" t="s">
        <v>160</v>
      </c>
      <c r="B627" s="18" t="s">
        <v>32</v>
      </c>
      <c r="C627" s="11" t="s">
        <v>44</v>
      </c>
      <c r="D627" s="11" t="s">
        <v>5</v>
      </c>
      <c r="E627" s="34">
        <v>36081</v>
      </c>
      <c r="F627" s="20">
        <f t="shared" ca="1" si="9"/>
        <v>18</v>
      </c>
      <c r="G627" s="21" t="s">
        <v>4</v>
      </c>
      <c r="H627" s="22">
        <v>67407</v>
      </c>
      <c r="I627" s="23">
        <v>5</v>
      </c>
    </row>
    <row r="628" spans="1:9" x14ac:dyDescent="0.25">
      <c r="A628" s="11" t="s">
        <v>135</v>
      </c>
      <c r="B628" s="18" t="s">
        <v>12</v>
      </c>
      <c r="C628" s="11" t="s">
        <v>44</v>
      </c>
      <c r="D628" s="11" t="s">
        <v>5</v>
      </c>
      <c r="E628" s="34">
        <v>39745</v>
      </c>
      <c r="F628" s="20">
        <f t="shared" ca="1" si="9"/>
        <v>8</v>
      </c>
      <c r="G628" s="21" t="s">
        <v>4</v>
      </c>
      <c r="H628" s="22">
        <v>29330</v>
      </c>
      <c r="I628" s="23">
        <v>5</v>
      </c>
    </row>
    <row r="629" spans="1:9" x14ac:dyDescent="0.25">
      <c r="A629" s="11" t="s">
        <v>123</v>
      </c>
      <c r="B629" s="18" t="s">
        <v>2</v>
      </c>
      <c r="C629" s="11" t="s">
        <v>44</v>
      </c>
      <c r="D629" s="11" t="s">
        <v>5</v>
      </c>
      <c r="E629" s="34">
        <v>40853</v>
      </c>
      <c r="F629" s="20">
        <f t="shared" ca="1" si="9"/>
        <v>5</v>
      </c>
      <c r="G629" s="21" t="s">
        <v>4</v>
      </c>
      <c r="H629" s="22">
        <v>63050</v>
      </c>
      <c r="I629" s="23">
        <v>3</v>
      </c>
    </row>
    <row r="630" spans="1:9" x14ac:dyDescent="0.25">
      <c r="A630" s="11" t="s">
        <v>120</v>
      </c>
      <c r="B630" s="18" t="s">
        <v>12</v>
      </c>
      <c r="C630" s="11" t="s">
        <v>44</v>
      </c>
      <c r="D630" s="11" t="s">
        <v>11</v>
      </c>
      <c r="E630" s="34">
        <v>41219</v>
      </c>
      <c r="F630" s="20">
        <f t="shared" ca="1" si="9"/>
        <v>4</v>
      </c>
      <c r="G630" s="21"/>
      <c r="H630" s="22">
        <v>55690</v>
      </c>
      <c r="I630" s="23">
        <v>2</v>
      </c>
    </row>
    <row r="631" spans="1:9" x14ac:dyDescent="0.25">
      <c r="A631" s="11" t="s">
        <v>116</v>
      </c>
      <c r="B631" s="18" t="s">
        <v>16</v>
      </c>
      <c r="C631" s="11" t="s">
        <v>44</v>
      </c>
      <c r="D631" s="11" t="s">
        <v>5</v>
      </c>
      <c r="E631" s="34">
        <v>39398</v>
      </c>
      <c r="F631" s="20">
        <f t="shared" ca="1" si="9"/>
        <v>9</v>
      </c>
      <c r="G631" s="21" t="s">
        <v>18</v>
      </c>
      <c r="H631" s="22">
        <v>48490</v>
      </c>
      <c r="I631" s="23">
        <v>2</v>
      </c>
    </row>
    <row r="632" spans="1:9" x14ac:dyDescent="0.25">
      <c r="A632" s="11" t="s">
        <v>109</v>
      </c>
      <c r="B632" s="18" t="s">
        <v>16</v>
      </c>
      <c r="C632" s="11" t="s">
        <v>44</v>
      </c>
      <c r="D632" s="11" t="s">
        <v>5</v>
      </c>
      <c r="E632" s="34">
        <v>40486</v>
      </c>
      <c r="F632" s="20">
        <f t="shared" ca="1" si="9"/>
        <v>6</v>
      </c>
      <c r="G632" s="21" t="s">
        <v>4</v>
      </c>
      <c r="H632" s="22">
        <v>66440</v>
      </c>
      <c r="I632" s="23">
        <v>3</v>
      </c>
    </row>
    <row r="633" spans="1:9" x14ac:dyDescent="0.25">
      <c r="A633" s="11" t="s">
        <v>96</v>
      </c>
      <c r="B633" s="18" t="s">
        <v>12</v>
      </c>
      <c r="C633" s="11" t="s">
        <v>44</v>
      </c>
      <c r="D633" s="11" t="s">
        <v>11</v>
      </c>
      <c r="E633" s="34">
        <v>36479</v>
      </c>
      <c r="F633" s="20">
        <f t="shared" ca="1" si="9"/>
        <v>17</v>
      </c>
      <c r="G633" s="21"/>
      <c r="H633" s="22">
        <v>54840</v>
      </c>
      <c r="I633" s="23">
        <v>4</v>
      </c>
    </row>
    <row r="634" spans="1:9" x14ac:dyDescent="0.25">
      <c r="A634" s="11" t="s">
        <v>73</v>
      </c>
      <c r="B634" s="18" t="s">
        <v>12</v>
      </c>
      <c r="C634" s="11" t="s">
        <v>44</v>
      </c>
      <c r="D634" s="11" t="s">
        <v>5</v>
      </c>
      <c r="E634" s="34">
        <v>39797</v>
      </c>
      <c r="F634" s="20">
        <f t="shared" ca="1" si="9"/>
        <v>8</v>
      </c>
      <c r="G634" s="21" t="s">
        <v>26</v>
      </c>
      <c r="H634" s="22">
        <v>53900</v>
      </c>
      <c r="I634" s="23">
        <v>5</v>
      </c>
    </row>
    <row r="635" spans="1:9" x14ac:dyDescent="0.25">
      <c r="A635" s="11" t="s">
        <v>57</v>
      </c>
      <c r="B635" s="18" t="s">
        <v>2</v>
      </c>
      <c r="C635" s="11" t="s">
        <v>44</v>
      </c>
      <c r="D635" s="11" t="s">
        <v>0</v>
      </c>
      <c r="E635" s="34">
        <v>39417</v>
      </c>
      <c r="F635" s="20">
        <f t="shared" ca="1" si="9"/>
        <v>9</v>
      </c>
      <c r="G635" s="21"/>
      <c r="H635" s="22">
        <v>23692</v>
      </c>
      <c r="I635" s="23">
        <v>4</v>
      </c>
    </row>
    <row r="636" spans="1:9" x14ac:dyDescent="0.25">
      <c r="A636" s="11" t="s">
        <v>55</v>
      </c>
      <c r="B636" s="18" t="s">
        <v>16</v>
      </c>
      <c r="C636" s="11" t="s">
        <v>44</v>
      </c>
      <c r="D636" s="11" t="s">
        <v>0</v>
      </c>
      <c r="E636" s="34">
        <v>40515</v>
      </c>
      <c r="F636" s="20">
        <f t="shared" ca="1" si="9"/>
        <v>6</v>
      </c>
      <c r="G636" s="21"/>
      <c r="H636" s="22">
        <v>33508</v>
      </c>
      <c r="I636" s="23">
        <v>4</v>
      </c>
    </row>
    <row r="637" spans="1:9" x14ac:dyDescent="0.25">
      <c r="A637" s="11" t="s">
        <v>54</v>
      </c>
      <c r="B637" s="18" t="s">
        <v>12</v>
      </c>
      <c r="C637" s="11" t="s">
        <v>44</v>
      </c>
      <c r="D637" s="11" t="s">
        <v>5</v>
      </c>
      <c r="E637" s="34">
        <v>40521</v>
      </c>
      <c r="F637" s="20">
        <f t="shared" ca="1" si="9"/>
        <v>6</v>
      </c>
      <c r="G637" s="21" t="s">
        <v>4</v>
      </c>
      <c r="H637" s="22">
        <v>34330</v>
      </c>
      <c r="I637" s="23">
        <v>3</v>
      </c>
    </row>
    <row r="638" spans="1:9" x14ac:dyDescent="0.25">
      <c r="A638" s="11" t="s">
        <v>45</v>
      </c>
      <c r="B638" s="18" t="s">
        <v>2</v>
      </c>
      <c r="C638" s="11" t="s">
        <v>44</v>
      </c>
      <c r="D638" s="11" t="s">
        <v>5</v>
      </c>
      <c r="E638" s="34">
        <v>36514</v>
      </c>
      <c r="F638" s="20">
        <f t="shared" ca="1" si="9"/>
        <v>17</v>
      </c>
      <c r="G638" s="21" t="s">
        <v>4</v>
      </c>
      <c r="H638" s="22">
        <v>48250</v>
      </c>
      <c r="I638" s="23">
        <v>3</v>
      </c>
    </row>
    <row r="639" spans="1:9" x14ac:dyDescent="0.25">
      <c r="A639" s="11" t="s">
        <v>750</v>
      </c>
      <c r="B639" s="18" t="s">
        <v>12</v>
      </c>
      <c r="C639" s="11" t="s">
        <v>6</v>
      </c>
      <c r="D639" s="11" t="s">
        <v>11</v>
      </c>
      <c r="E639" s="34">
        <v>39087</v>
      </c>
      <c r="F639" s="20">
        <f t="shared" ca="1" si="9"/>
        <v>10</v>
      </c>
      <c r="G639" s="21"/>
      <c r="H639" s="22">
        <v>70150</v>
      </c>
      <c r="I639" s="23">
        <v>2</v>
      </c>
    </row>
    <row r="640" spans="1:9" x14ac:dyDescent="0.25">
      <c r="A640" s="11" t="s">
        <v>749</v>
      </c>
      <c r="B640" s="18" t="s">
        <v>16</v>
      </c>
      <c r="C640" s="11" t="s">
        <v>6</v>
      </c>
      <c r="D640" s="11" t="s">
        <v>11</v>
      </c>
      <c r="E640" s="34">
        <v>39090</v>
      </c>
      <c r="F640" s="20">
        <f t="shared" ca="1" si="9"/>
        <v>10</v>
      </c>
      <c r="G640" s="21"/>
      <c r="H640" s="22">
        <v>63290</v>
      </c>
      <c r="I640" s="23">
        <v>5</v>
      </c>
    </row>
    <row r="641" spans="1:9" x14ac:dyDescent="0.25">
      <c r="A641" s="11" t="s">
        <v>748</v>
      </c>
      <c r="B641" s="18" t="s">
        <v>9</v>
      </c>
      <c r="C641" s="11" t="s">
        <v>6</v>
      </c>
      <c r="D641" s="11" t="s">
        <v>5</v>
      </c>
      <c r="E641" s="34">
        <v>39091</v>
      </c>
      <c r="F641" s="20">
        <f t="shared" ca="1" si="9"/>
        <v>10</v>
      </c>
      <c r="G641" s="21" t="s">
        <v>4</v>
      </c>
      <c r="H641" s="22">
        <v>46410</v>
      </c>
      <c r="I641" s="23">
        <v>2</v>
      </c>
    </row>
    <row r="642" spans="1:9" x14ac:dyDescent="0.25">
      <c r="A642" s="11" t="s">
        <v>741</v>
      </c>
      <c r="B642" s="18" t="s">
        <v>16</v>
      </c>
      <c r="C642" s="11" t="s">
        <v>6</v>
      </c>
      <c r="D642" s="11" t="s">
        <v>11</v>
      </c>
      <c r="E642" s="34">
        <v>39106</v>
      </c>
      <c r="F642" s="20">
        <f t="shared" ref="F642:F705" ca="1" si="10">DATEDIF(E642,TODAY(),"Y")</f>
        <v>10</v>
      </c>
      <c r="G642" s="21"/>
      <c r="H642" s="22">
        <v>64263</v>
      </c>
      <c r="I642" s="23">
        <v>3</v>
      </c>
    </row>
    <row r="643" spans="1:9" x14ac:dyDescent="0.25">
      <c r="A643" s="11" t="s">
        <v>724</v>
      </c>
      <c r="B643" s="18" t="s">
        <v>12</v>
      </c>
      <c r="C643" s="11" t="s">
        <v>6</v>
      </c>
      <c r="D643" s="11" t="s">
        <v>11</v>
      </c>
      <c r="E643" s="34">
        <v>35826</v>
      </c>
      <c r="F643" s="20">
        <f t="shared" ca="1" si="10"/>
        <v>19</v>
      </c>
      <c r="G643" s="21"/>
      <c r="H643" s="22">
        <v>45030</v>
      </c>
      <c r="I643" s="23">
        <v>3</v>
      </c>
    </row>
    <row r="644" spans="1:9" x14ac:dyDescent="0.25">
      <c r="A644" s="11" t="s">
        <v>714</v>
      </c>
      <c r="B644" s="18" t="s">
        <v>12</v>
      </c>
      <c r="C644" s="11" t="s">
        <v>6</v>
      </c>
      <c r="D644" s="11" t="s">
        <v>5</v>
      </c>
      <c r="E644" s="34">
        <v>36549</v>
      </c>
      <c r="F644" s="20">
        <f t="shared" ca="1" si="10"/>
        <v>17</v>
      </c>
      <c r="G644" s="21" t="s">
        <v>4</v>
      </c>
      <c r="H644" s="22">
        <v>35460</v>
      </c>
      <c r="I644" s="23">
        <v>1</v>
      </c>
    </row>
    <row r="645" spans="1:9" x14ac:dyDescent="0.25">
      <c r="A645" s="11" t="s">
        <v>710</v>
      </c>
      <c r="B645" s="18" t="s">
        <v>12</v>
      </c>
      <c r="C645" s="11" t="s">
        <v>6</v>
      </c>
      <c r="D645" s="11" t="s">
        <v>14</v>
      </c>
      <c r="E645" s="34">
        <v>36918</v>
      </c>
      <c r="F645" s="20">
        <f t="shared" ca="1" si="10"/>
        <v>16</v>
      </c>
      <c r="G645" s="21" t="s">
        <v>26</v>
      </c>
      <c r="H645" s="22">
        <v>17205</v>
      </c>
      <c r="I645" s="23">
        <v>5</v>
      </c>
    </row>
    <row r="646" spans="1:9" x14ac:dyDescent="0.25">
      <c r="A646" s="11" t="s">
        <v>692</v>
      </c>
      <c r="B646" s="18" t="s">
        <v>12</v>
      </c>
      <c r="C646" s="11" t="s">
        <v>6</v>
      </c>
      <c r="D646" s="11" t="s">
        <v>11</v>
      </c>
      <c r="E646" s="45">
        <v>40563</v>
      </c>
      <c r="F646" s="20">
        <f t="shared" ca="1" si="10"/>
        <v>6</v>
      </c>
      <c r="G646" s="21"/>
      <c r="H646" s="22">
        <v>55510</v>
      </c>
      <c r="I646" s="23">
        <v>3</v>
      </c>
    </row>
    <row r="647" spans="1:9" x14ac:dyDescent="0.25">
      <c r="A647" s="11" t="s">
        <v>691</v>
      </c>
      <c r="B647" s="18" t="s">
        <v>12</v>
      </c>
      <c r="C647" s="11" t="s">
        <v>6</v>
      </c>
      <c r="D647" s="11" t="s">
        <v>5</v>
      </c>
      <c r="E647" s="34">
        <v>40568</v>
      </c>
      <c r="F647" s="20">
        <f t="shared" ca="1" si="10"/>
        <v>6</v>
      </c>
      <c r="G647" s="21" t="s">
        <v>26</v>
      </c>
      <c r="H647" s="22">
        <v>46390</v>
      </c>
      <c r="I647" s="23">
        <v>5</v>
      </c>
    </row>
    <row r="648" spans="1:9" x14ac:dyDescent="0.25">
      <c r="A648" s="11" t="s">
        <v>688</v>
      </c>
      <c r="B648" s="18" t="s">
        <v>16</v>
      </c>
      <c r="C648" s="11" t="s">
        <v>6</v>
      </c>
      <c r="D648" s="11" t="s">
        <v>5</v>
      </c>
      <c r="E648" s="34">
        <v>40584</v>
      </c>
      <c r="F648" s="20">
        <f t="shared" ca="1" si="10"/>
        <v>6</v>
      </c>
      <c r="G648" s="21" t="s">
        <v>26</v>
      </c>
      <c r="H648" s="22">
        <v>24200</v>
      </c>
      <c r="I648" s="23">
        <v>5</v>
      </c>
    </row>
    <row r="649" spans="1:9" x14ac:dyDescent="0.25">
      <c r="A649" s="11" t="s">
        <v>677</v>
      </c>
      <c r="B649" s="18" t="s">
        <v>12</v>
      </c>
      <c r="C649" s="11" t="s">
        <v>6</v>
      </c>
      <c r="D649" s="11" t="s">
        <v>14</v>
      </c>
      <c r="E649" s="34">
        <v>39118</v>
      </c>
      <c r="F649" s="20">
        <f t="shared" ca="1" si="10"/>
        <v>10</v>
      </c>
      <c r="G649" s="21" t="s">
        <v>26</v>
      </c>
      <c r="H649" s="22">
        <v>20075</v>
      </c>
      <c r="I649" s="23">
        <v>1</v>
      </c>
    </row>
    <row r="650" spans="1:9" x14ac:dyDescent="0.25">
      <c r="A650" s="11" t="s">
        <v>666</v>
      </c>
      <c r="B650" s="18" t="s">
        <v>12</v>
      </c>
      <c r="C650" s="11" t="s">
        <v>6</v>
      </c>
      <c r="D650" s="11" t="s">
        <v>14</v>
      </c>
      <c r="E650" s="34">
        <v>38753</v>
      </c>
      <c r="F650" s="20">
        <f t="shared" ca="1" si="10"/>
        <v>11</v>
      </c>
      <c r="G650" s="21" t="s">
        <v>28</v>
      </c>
      <c r="H650" s="22">
        <v>37660</v>
      </c>
      <c r="I650" s="23">
        <v>4</v>
      </c>
    </row>
    <row r="651" spans="1:9" x14ac:dyDescent="0.25">
      <c r="A651" s="11" t="s">
        <v>657</v>
      </c>
      <c r="B651" s="18" t="s">
        <v>32</v>
      </c>
      <c r="C651" s="11" t="s">
        <v>6</v>
      </c>
      <c r="D651" s="11" t="s">
        <v>11</v>
      </c>
      <c r="E651" s="34">
        <v>36193</v>
      </c>
      <c r="F651" s="20">
        <f t="shared" ca="1" si="10"/>
        <v>18</v>
      </c>
      <c r="G651" s="21"/>
      <c r="H651" s="22">
        <v>58250</v>
      </c>
      <c r="I651" s="23">
        <v>2</v>
      </c>
    </row>
    <row r="652" spans="1:9" x14ac:dyDescent="0.25">
      <c r="A652" s="11" t="s">
        <v>634</v>
      </c>
      <c r="B652" s="18" t="s">
        <v>12</v>
      </c>
      <c r="C652" s="11" t="s">
        <v>6</v>
      </c>
      <c r="D652" s="11" t="s">
        <v>11</v>
      </c>
      <c r="E652" s="34">
        <v>40235</v>
      </c>
      <c r="F652" s="20">
        <f t="shared" ca="1" si="10"/>
        <v>7</v>
      </c>
      <c r="G652" s="21"/>
      <c r="H652" s="22">
        <v>80729</v>
      </c>
      <c r="I652" s="23">
        <v>3</v>
      </c>
    </row>
    <row r="653" spans="1:9" x14ac:dyDescent="0.25">
      <c r="A653" s="11" t="s">
        <v>623</v>
      </c>
      <c r="B653" s="18" t="s">
        <v>12</v>
      </c>
      <c r="C653" s="11" t="s">
        <v>6</v>
      </c>
      <c r="D653" s="11" t="s">
        <v>5</v>
      </c>
      <c r="E653" s="34">
        <v>40986</v>
      </c>
      <c r="F653" s="20">
        <f t="shared" ca="1" si="10"/>
        <v>5</v>
      </c>
      <c r="G653" s="21" t="s">
        <v>28</v>
      </c>
      <c r="H653" s="22">
        <v>46550</v>
      </c>
      <c r="I653" s="23">
        <v>4</v>
      </c>
    </row>
    <row r="654" spans="1:9" x14ac:dyDescent="0.25">
      <c r="A654" s="11" t="s">
        <v>619</v>
      </c>
      <c r="B654" s="18" t="s">
        <v>16</v>
      </c>
      <c r="C654" s="11" t="s">
        <v>6</v>
      </c>
      <c r="D654" s="11" t="s">
        <v>14</v>
      </c>
      <c r="E654" s="34">
        <v>39155</v>
      </c>
      <c r="F654" s="20">
        <f t="shared" ca="1" si="10"/>
        <v>10</v>
      </c>
      <c r="G654" s="21" t="s">
        <v>18</v>
      </c>
      <c r="H654" s="22">
        <v>27710</v>
      </c>
      <c r="I654" s="23">
        <v>3</v>
      </c>
    </row>
    <row r="655" spans="1:9" x14ac:dyDescent="0.25">
      <c r="A655" s="11" t="s">
        <v>609</v>
      </c>
      <c r="B655" s="18" t="s">
        <v>12</v>
      </c>
      <c r="C655" s="11" t="s">
        <v>6</v>
      </c>
      <c r="D655" s="11" t="s">
        <v>5</v>
      </c>
      <c r="E655" s="34">
        <v>40250</v>
      </c>
      <c r="F655" s="20">
        <f t="shared" ca="1" si="10"/>
        <v>7</v>
      </c>
      <c r="G655" s="21" t="s">
        <v>4</v>
      </c>
      <c r="H655" s="22">
        <v>33590</v>
      </c>
      <c r="I655" s="23">
        <v>5</v>
      </c>
    </row>
    <row r="656" spans="1:9" x14ac:dyDescent="0.25">
      <c r="A656" s="11" t="s">
        <v>596</v>
      </c>
      <c r="B656" s="18" t="s">
        <v>32</v>
      </c>
      <c r="C656" s="11" t="s">
        <v>6</v>
      </c>
      <c r="D656" s="11" t="s">
        <v>14</v>
      </c>
      <c r="E656" s="34">
        <v>38805</v>
      </c>
      <c r="F656" s="20">
        <f t="shared" ca="1" si="10"/>
        <v>11</v>
      </c>
      <c r="G656" s="21" t="s">
        <v>28</v>
      </c>
      <c r="H656" s="22">
        <v>13690</v>
      </c>
      <c r="I656" s="23">
        <v>5</v>
      </c>
    </row>
    <row r="657" spans="1:9" x14ac:dyDescent="0.25">
      <c r="A657" s="11" t="s">
        <v>590</v>
      </c>
      <c r="B657" s="18" t="s">
        <v>9</v>
      </c>
      <c r="C657" s="11" t="s">
        <v>6</v>
      </c>
      <c r="D657" s="11" t="s">
        <v>5</v>
      </c>
      <c r="E657" s="34">
        <v>36243</v>
      </c>
      <c r="F657" s="20">
        <f t="shared" ca="1" si="10"/>
        <v>18</v>
      </c>
      <c r="G657" s="21" t="s">
        <v>8</v>
      </c>
      <c r="H657" s="22">
        <v>77680</v>
      </c>
      <c r="I657" s="23">
        <v>3</v>
      </c>
    </row>
    <row r="658" spans="1:9" x14ac:dyDescent="0.25">
      <c r="A658" s="11" t="s">
        <v>584</v>
      </c>
      <c r="B658" s="18" t="s">
        <v>12</v>
      </c>
      <c r="C658" s="11" t="s">
        <v>6</v>
      </c>
      <c r="D658" s="11" t="s">
        <v>5</v>
      </c>
      <c r="E658" s="34">
        <v>36956</v>
      </c>
      <c r="F658" s="20">
        <f t="shared" ca="1" si="10"/>
        <v>16</v>
      </c>
      <c r="G658" s="21" t="s">
        <v>8</v>
      </c>
      <c r="H658" s="22">
        <v>49930</v>
      </c>
      <c r="I658" s="23">
        <v>1</v>
      </c>
    </row>
    <row r="659" spans="1:9" x14ac:dyDescent="0.25">
      <c r="A659" s="11" t="s">
        <v>583</v>
      </c>
      <c r="B659" s="18" t="s">
        <v>12</v>
      </c>
      <c r="C659" s="11" t="s">
        <v>6</v>
      </c>
      <c r="D659" s="11" t="s">
        <v>5</v>
      </c>
      <c r="E659" s="34">
        <v>36967</v>
      </c>
      <c r="F659" s="20">
        <f t="shared" ca="1" si="10"/>
        <v>16</v>
      </c>
      <c r="G659" s="21" t="s">
        <v>26</v>
      </c>
      <c r="H659" s="22">
        <v>63060</v>
      </c>
      <c r="I659" s="23">
        <v>4</v>
      </c>
    </row>
    <row r="660" spans="1:9" x14ac:dyDescent="0.25">
      <c r="A660" s="11" t="s">
        <v>573</v>
      </c>
      <c r="B660" s="18" t="s">
        <v>9</v>
      </c>
      <c r="C660" s="11" t="s">
        <v>6</v>
      </c>
      <c r="D660" s="11" t="s">
        <v>11</v>
      </c>
      <c r="E660" s="34">
        <v>39534</v>
      </c>
      <c r="F660" s="20">
        <f t="shared" ca="1" si="10"/>
        <v>9</v>
      </c>
      <c r="G660" s="21"/>
      <c r="H660" s="22">
        <v>32880</v>
      </c>
      <c r="I660" s="23">
        <v>3</v>
      </c>
    </row>
    <row r="661" spans="1:9" x14ac:dyDescent="0.25">
      <c r="A661" s="11" t="s">
        <v>565</v>
      </c>
      <c r="B661" s="18" t="s">
        <v>9</v>
      </c>
      <c r="C661" s="11" t="s">
        <v>6</v>
      </c>
      <c r="D661" s="11" t="s">
        <v>5</v>
      </c>
      <c r="E661" s="34">
        <v>39171</v>
      </c>
      <c r="F661" s="20">
        <f t="shared" ca="1" si="10"/>
        <v>10</v>
      </c>
      <c r="G661" s="21" t="s">
        <v>18</v>
      </c>
      <c r="H661" s="22">
        <v>25690</v>
      </c>
      <c r="I661" s="23">
        <v>2</v>
      </c>
    </row>
    <row r="662" spans="1:9" x14ac:dyDescent="0.25">
      <c r="A662" s="11" t="s">
        <v>563</v>
      </c>
      <c r="B662" s="18" t="s">
        <v>9</v>
      </c>
      <c r="C662" s="11" t="s">
        <v>6</v>
      </c>
      <c r="D662" s="11" t="s">
        <v>14</v>
      </c>
      <c r="E662" s="34">
        <v>39535</v>
      </c>
      <c r="F662" s="20">
        <f t="shared" ca="1" si="10"/>
        <v>9</v>
      </c>
      <c r="G662" s="21" t="s">
        <v>8</v>
      </c>
      <c r="H662" s="22">
        <v>49080</v>
      </c>
      <c r="I662" s="23">
        <v>5</v>
      </c>
    </row>
    <row r="663" spans="1:9" x14ac:dyDescent="0.25">
      <c r="A663" s="11" t="s">
        <v>537</v>
      </c>
      <c r="B663" s="18" t="s">
        <v>16</v>
      </c>
      <c r="C663" s="11" t="s">
        <v>6</v>
      </c>
      <c r="D663" s="11" t="s">
        <v>5</v>
      </c>
      <c r="E663" s="34">
        <v>39539</v>
      </c>
      <c r="F663" s="20">
        <f t="shared" ca="1" si="10"/>
        <v>9</v>
      </c>
      <c r="G663" s="21" t="s">
        <v>4</v>
      </c>
      <c r="H663" s="22">
        <v>73850</v>
      </c>
      <c r="I663" s="23">
        <v>2</v>
      </c>
    </row>
    <row r="664" spans="1:9" x14ac:dyDescent="0.25">
      <c r="A664" s="11" t="s">
        <v>515</v>
      </c>
      <c r="B664" s="18" t="s">
        <v>12</v>
      </c>
      <c r="C664" s="11" t="s">
        <v>6</v>
      </c>
      <c r="D664" s="11" t="s">
        <v>5</v>
      </c>
      <c r="E664" s="34">
        <v>36619</v>
      </c>
      <c r="F664" s="20">
        <f t="shared" ca="1" si="10"/>
        <v>17</v>
      </c>
      <c r="G664" s="21" t="s">
        <v>28</v>
      </c>
      <c r="H664" s="22">
        <v>71970</v>
      </c>
      <c r="I664" s="23">
        <v>4</v>
      </c>
    </row>
    <row r="665" spans="1:9" x14ac:dyDescent="0.25">
      <c r="A665" s="11" t="s">
        <v>508</v>
      </c>
      <c r="B665" s="18" t="s">
        <v>48</v>
      </c>
      <c r="C665" s="11" t="s">
        <v>6</v>
      </c>
      <c r="D665" s="11" t="s">
        <v>5</v>
      </c>
      <c r="E665" s="34">
        <v>37009</v>
      </c>
      <c r="F665" s="20">
        <f t="shared" ca="1" si="10"/>
        <v>16</v>
      </c>
      <c r="G665" s="21" t="s">
        <v>4</v>
      </c>
      <c r="H665" s="22">
        <v>78710</v>
      </c>
      <c r="I665" s="23">
        <v>2</v>
      </c>
    </row>
    <row r="666" spans="1:9" x14ac:dyDescent="0.25">
      <c r="A666" s="11" t="s">
        <v>492</v>
      </c>
      <c r="B666" s="18" t="s">
        <v>16</v>
      </c>
      <c r="C666" s="11" t="s">
        <v>6</v>
      </c>
      <c r="D666" s="11" t="s">
        <v>5</v>
      </c>
      <c r="E666" s="34">
        <v>40637</v>
      </c>
      <c r="F666" s="20">
        <f t="shared" ca="1" si="10"/>
        <v>6</v>
      </c>
      <c r="G666" s="21" t="s">
        <v>26</v>
      </c>
      <c r="H666" s="22">
        <v>86640</v>
      </c>
      <c r="I666" s="23">
        <v>3</v>
      </c>
    </row>
    <row r="667" spans="1:9" x14ac:dyDescent="0.25">
      <c r="A667" s="11" t="s">
        <v>491</v>
      </c>
      <c r="B667" s="18" t="s">
        <v>48</v>
      </c>
      <c r="C667" s="11" t="s">
        <v>6</v>
      </c>
      <c r="D667" s="11" t="s">
        <v>11</v>
      </c>
      <c r="E667" s="45">
        <v>40638</v>
      </c>
      <c r="F667" s="20">
        <f t="shared" ca="1" si="10"/>
        <v>6</v>
      </c>
      <c r="G667" s="21"/>
      <c r="H667" s="22">
        <v>42990</v>
      </c>
      <c r="I667" s="23">
        <v>4</v>
      </c>
    </row>
    <row r="668" spans="1:9" x14ac:dyDescent="0.25">
      <c r="A668" s="11" t="s">
        <v>480</v>
      </c>
      <c r="B668" s="18" t="s">
        <v>12</v>
      </c>
      <c r="C668" s="11" t="s">
        <v>6</v>
      </c>
      <c r="D668" s="11" t="s">
        <v>0</v>
      </c>
      <c r="E668" s="34">
        <v>39208</v>
      </c>
      <c r="F668" s="20">
        <f t="shared" ca="1" si="10"/>
        <v>10</v>
      </c>
      <c r="G668" s="21"/>
      <c r="H668" s="22">
        <v>26944</v>
      </c>
      <c r="I668" s="23">
        <v>4</v>
      </c>
    </row>
    <row r="669" spans="1:9" x14ac:dyDescent="0.25">
      <c r="A669" s="11" t="s">
        <v>468</v>
      </c>
      <c r="B669" s="18" t="s">
        <v>12</v>
      </c>
      <c r="C669" s="11" t="s">
        <v>6</v>
      </c>
      <c r="D669" s="11" t="s">
        <v>0</v>
      </c>
      <c r="E669" s="34">
        <v>38863</v>
      </c>
      <c r="F669" s="20">
        <f t="shared" ca="1" si="10"/>
        <v>11</v>
      </c>
      <c r="G669" s="21"/>
      <c r="H669" s="22">
        <v>28768</v>
      </c>
      <c r="I669" s="23">
        <v>3</v>
      </c>
    </row>
    <row r="670" spans="1:9" x14ac:dyDescent="0.25">
      <c r="A670" s="11" t="s">
        <v>453</v>
      </c>
      <c r="B670" s="18" t="s">
        <v>12</v>
      </c>
      <c r="C670" s="11" t="s">
        <v>6</v>
      </c>
      <c r="D670" s="11" t="s">
        <v>5</v>
      </c>
      <c r="E670" s="34">
        <v>36672</v>
      </c>
      <c r="F670" s="20">
        <f t="shared" ca="1" si="10"/>
        <v>17</v>
      </c>
      <c r="G670" s="21" t="s">
        <v>28</v>
      </c>
      <c r="H670" s="22">
        <v>65320</v>
      </c>
      <c r="I670" s="23">
        <v>5</v>
      </c>
    </row>
    <row r="671" spans="1:9" x14ac:dyDescent="0.25">
      <c r="A671" s="11" t="s">
        <v>438</v>
      </c>
      <c r="B671" s="18" t="s">
        <v>16</v>
      </c>
      <c r="C671" s="11" t="s">
        <v>6</v>
      </c>
      <c r="D671" s="11" t="s">
        <v>5</v>
      </c>
      <c r="E671" s="45">
        <v>40680</v>
      </c>
      <c r="F671" s="20">
        <f t="shared" ca="1" si="10"/>
        <v>6</v>
      </c>
      <c r="G671" s="21" t="s">
        <v>26</v>
      </c>
      <c r="H671" s="22">
        <v>23030</v>
      </c>
      <c r="I671" s="23">
        <v>4</v>
      </c>
    </row>
    <row r="672" spans="1:9" x14ac:dyDescent="0.25">
      <c r="A672" s="11" t="s">
        <v>437</v>
      </c>
      <c r="B672" s="18" t="s">
        <v>16</v>
      </c>
      <c r="C672" s="11" t="s">
        <v>6</v>
      </c>
      <c r="D672" s="11" t="s">
        <v>5</v>
      </c>
      <c r="E672" s="45">
        <v>40680</v>
      </c>
      <c r="F672" s="20">
        <f t="shared" ca="1" si="10"/>
        <v>6</v>
      </c>
      <c r="G672" s="21" t="s">
        <v>8</v>
      </c>
      <c r="H672" s="22">
        <v>40260</v>
      </c>
      <c r="I672" s="23">
        <v>5</v>
      </c>
    </row>
    <row r="673" spans="1:9" x14ac:dyDescent="0.25">
      <c r="A673" s="11" t="s">
        <v>436</v>
      </c>
      <c r="B673" s="18" t="s">
        <v>12</v>
      </c>
      <c r="C673" s="11" t="s">
        <v>6</v>
      </c>
      <c r="D673" s="11" t="s">
        <v>14</v>
      </c>
      <c r="E673" s="34">
        <v>40696</v>
      </c>
      <c r="F673" s="20">
        <f t="shared" ca="1" si="10"/>
        <v>6</v>
      </c>
      <c r="G673" s="21" t="s">
        <v>4</v>
      </c>
      <c r="H673" s="22">
        <v>13455</v>
      </c>
      <c r="I673" s="23">
        <v>2</v>
      </c>
    </row>
    <row r="674" spans="1:9" x14ac:dyDescent="0.25">
      <c r="A674" s="11" t="s">
        <v>435</v>
      </c>
      <c r="B674" s="18" t="s">
        <v>32</v>
      </c>
      <c r="C674" s="11" t="s">
        <v>6</v>
      </c>
      <c r="D674" s="11" t="s">
        <v>11</v>
      </c>
      <c r="E674" s="34">
        <v>40706</v>
      </c>
      <c r="F674" s="20">
        <f t="shared" ca="1" si="10"/>
        <v>6</v>
      </c>
      <c r="G674" s="21"/>
      <c r="H674" s="22">
        <v>34680</v>
      </c>
      <c r="I674" s="23">
        <v>5</v>
      </c>
    </row>
    <row r="675" spans="1:9" x14ac:dyDescent="0.25">
      <c r="A675" s="11" t="s">
        <v>431</v>
      </c>
      <c r="B675" s="18" t="s">
        <v>9</v>
      </c>
      <c r="C675" s="11" t="s">
        <v>6</v>
      </c>
      <c r="D675" s="11" t="s">
        <v>11</v>
      </c>
      <c r="E675" s="34">
        <v>40718</v>
      </c>
      <c r="F675" s="20">
        <f t="shared" ca="1" si="10"/>
        <v>6</v>
      </c>
      <c r="G675" s="21"/>
      <c r="H675" s="22">
        <v>26020</v>
      </c>
      <c r="I675" s="23">
        <v>5</v>
      </c>
    </row>
    <row r="676" spans="1:9" x14ac:dyDescent="0.25">
      <c r="A676" s="11" t="s">
        <v>428</v>
      </c>
      <c r="B676" s="18" t="s">
        <v>12</v>
      </c>
      <c r="C676" s="11" t="s">
        <v>6</v>
      </c>
      <c r="D676" s="11" t="s">
        <v>11</v>
      </c>
      <c r="E676" s="34">
        <v>39239</v>
      </c>
      <c r="F676" s="20">
        <f t="shared" ca="1" si="10"/>
        <v>10</v>
      </c>
      <c r="G676" s="21"/>
      <c r="H676" s="22">
        <v>75550</v>
      </c>
      <c r="I676" s="23">
        <v>3</v>
      </c>
    </row>
    <row r="677" spans="1:9" x14ac:dyDescent="0.25">
      <c r="A677" s="11" t="s">
        <v>427</v>
      </c>
      <c r="B677" s="18" t="s">
        <v>9</v>
      </c>
      <c r="C677" s="11" t="s">
        <v>6</v>
      </c>
      <c r="D677" s="11" t="s">
        <v>11</v>
      </c>
      <c r="E677" s="34">
        <v>39248</v>
      </c>
      <c r="F677" s="20">
        <f t="shared" ca="1" si="10"/>
        <v>10</v>
      </c>
      <c r="G677" s="21"/>
      <c r="H677" s="22">
        <v>78590</v>
      </c>
      <c r="I677" s="23">
        <v>1</v>
      </c>
    </row>
    <row r="678" spans="1:9" x14ac:dyDescent="0.25">
      <c r="A678" s="11" t="s">
        <v>426</v>
      </c>
      <c r="B678" s="18" t="s">
        <v>12</v>
      </c>
      <c r="C678" s="11" t="s">
        <v>6</v>
      </c>
      <c r="D678" s="11" t="s">
        <v>14</v>
      </c>
      <c r="E678" s="34">
        <v>39253</v>
      </c>
      <c r="F678" s="20">
        <f t="shared" ca="1" si="10"/>
        <v>10</v>
      </c>
      <c r="G678" s="21" t="s">
        <v>8</v>
      </c>
      <c r="H678" s="22">
        <v>11230</v>
      </c>
      <c r="I678" s="23">
        <v>4</v>
      </c>
    </row>
    <row r="679" spans="1:9" x14ac:dyDescent="0.25">
      <c r="A679" s="11" t="s">
        <v>407</v>
      </c>
      <c r="B679" s="18" t="s">
        <v>16</v>
      </c>
      <c r="C679" s="11" t="s">
        <v>6</v>
      </c>
      <c r="D679" s="11" t="s">
        <v>5</v>
      </c>
      <c r="E679" s="34">
        <v>36330</v>
      </c>
      <c r="F679" s="20">
        <f t="shared" ca="1" si="10"/>
        <v>18</v>
      </c>
      <c r="G679" s="21" t="s">
        <v>8</v>
      </c>
      <c r="H679" s="22">
        <v>61850</v>
      </c>
      <c r="I679" s="23">
        <v>2</v>
      </c>
    </row>
    <row r="680" spans="1:9" x14ac:dyDescent="0.25">
      <c r="A680" s="11" t="s">
        <v>398</v>
      </c>
      <c r="B680" s="18" t="s">
        <v>2</v>
      </c>
      <c r="C680" s="11" t="s">
        <v>6</v>
      </c>
      <c r="D680" s="11" t="s">
        <v>11</v>
      </c>
      <c r="E680" s="34">
        <v>37065</v>
      </c>
      <c r="F680" s="20">
        <f t="shared" ca="1" si="10"/>
        <v>16</v>
      </c>
      <c r="G680" s="21"/>
      <c r="H680" s="22">
        <v>77136</v>
      </c>
      <c r="I680" s="23">
        <v>5</v>
      </c>
    </row>
    <row r="681" spans="1:9" x14ac:dyDescent="0.25">
      <c r="A681" s="11" t="s">
        <v>385</v>
      </c>
      <c r="B681" s="18" t="s">
        <v>32</v>
      </c>
      <c r="C681" s="11" t="s">
        <v>6</v>
      </c>
      <c r="D681" s="11" t="s">
        <v>5</v>
      </c>
      <c r="E681" s="34">
        <v>39602</v>
      </c>
      <c r="F681" s="20">
        <f t="shared" ca="1" si="10"/>
        <v>9</v>
      </c>
      <c r="G681" s="21" t="s">
        <v>26</v>
      </c>
      <c r="H681" s="22">
        <v>79380</v>
      </c>
      <c r="I681" s="23">
        <v>5</v>
      </c>
    </row>
    <row r="682" spans="1:9" x14ac:dyDescent="0.25">
      <c r="A682" s="11" t="s">
        <v>382</v>
      </c>
      <c r="B682" s="18" t="s">
        <v>2</v>
      </c>
      <c r="C682" s="11" t="s">
        <v>6</v>
      </c>
      <c r="D682" s="11" t="s">
        <v>11</v>
      </c>
      <c r="E682" s="48">
        <v>40334</v>
      </c>
      <c r="F682" s="20">
        <f t="shared" ca="1" si="10"/>
        <v>7</v>
      </c>
      <c r="G682" s="21"/>
      <c r="H682" s="22">
        <v>47280</v>
      </c>
      <c r="I682" s="23">
        <v>1</v>
      </c>
    </row>
    <row r="683" spans="1:9" x14ac:dyDescent="0.25">
      <c r="A683" s="11" t="s">
        <v>371</v>
      </c>
      <c r="B683" s="18" t="s">
        <v>32</v>
      </c>
      <c r="C683" s="11" t="s">
        <v>6</v>
      </c>
      <c r="D683" s="11" t="s">
        <v>11</v>
      </c>
      <c r="E683" s="34">
        <v>41094</v>
      </c>
      <c r="F683" s="20">
        <f t="shared" ca="1" si="10"/>
        <v>5</v>
      </c>
      <c r="G683" s="21"/>
      <c r="H683" s="22">
        <v>59128</v>
      </c>
      <c r="I683" s="23">
        <v>4</v>
      </c>
    </row>
    <row r="684" spans="1:9" x14ac:dyDescent="0.25">
      <c r="A684" s="11" t="s">
        <v>370</v>
      </c>
      <c r="B684" s="18" t="s">
        <v>16</v>
      </c>
      <c r="C684" s="11" t="s">
        <v>6</v>
      </c>
      <c r="D684" s="11" t="s">
        <v>5</v>
      </c>
      <c r="E684" s="34">
        <v>41111</v>
      </c>
      <c r="F684" s="20">
        <f t="shared" ca="1" si="10"/>
        <v>5</v>
      </c>
      <c r="G684" s="21" t="s">
        <v>28</v>
      </c>
      <c r="H684" s="22">
        <v>62780</v>
      </c>
      <c r="I684" s="23">
        <v>3</v>
      </c>
    </row>
    <row r="685" spans="1:9" x14ac:dyDescent="0.25">
      <c r="A685" s="11" t="s">
        <v>367</v>
      </c>
      <c r="B685" s="18" t="s">
        <v>16</v>
      </c>
      <c r="C685" s="11" t="s">
        <v>6</v>
      </c>
      <c r="D685" s="11" t="s">
        <v>14</v>
      </c>
      <c r="E685" s="34">
        <v>39267</v>
      </c>
      <c r="F685" s="20">
        <f t="shared" ca="1" si="10"/>
        <v>10</v>
      </c>
      <c r="G685" s="21" t="s">
        <v>26</v>
      </c>
      <c r="H685" s="22">
        <v>49545</v>
      </c>
      <c r="I685" s="23">
        <v>2</v>
      </c>
    </row>
    <row r="686" spans="1:9" x14ac:dyDescent="0.25">
      <c r="A686" s="11" t="s">
        <v>366</v>
      </c>
      <c r="B686" s="18" t="s">
        <v>9</v>
      </c>
      <c r="C686" s="11" t="s">
        <v>6</v>
      </c>
      <c r="D686" s="11" t="s">
        <v>11</v>
      </c>
      <c r="E686" s="34">
        <v>39272</v>
      </c>
      <c r="F686" s="20">
        <f t="shared" ca="1" si="10"/>
        <v>10</v>
      </c>
      <c r="G686" s="21"/>
      <c r="H686" s="22">
        <v>35240</v>
      </c>
      <c r="I686" s="23">
        <v>3</v>
      </c>
    </row>
    <row r="687" spans="1:9" x14ac:dyDescent="0.25">
      <c r="A687" s="11" t="s">
        <v>356</v>
      </c>
      <c r="B687" s="18" t="s">
        <v>12</v>
      </c>
      <c r="C687" s="11" t="s">
        <v>6</v>
      </c>
      <c r="D687" s="11" t="s">
        <v>11</v>
      </c>
      <c r="E687" s="34">
        <v>39648</v>
      </c>
      <c r="F687" s="20">
        <f t="shared" ca="1" si="10"/>
        <v>9</v>
      </c>
      <c r="G687" s="21"/>
      <c r="H687" s="22">
        <v>45105</v>
      </c>
      <c r="I687" s="23">
        <v>1</v>
      </c>
    </row>
    <row r="688" spans="1:9" x14ac:dyDescent="0.25">
      <c r="A688" s="11" t="s">
        <v>352</v>
      </c>
      <c r="B688" s="18" t="s">
        <v>12</v>
      </c>
      <c r="C688" s="11" t="s">
        <v>6</v>
      </c>
      <c r="D688" s="11" t="s">
        <v>0</v>
      </c>
      <c r="E688" s="34">
        <v>40360</v>
      </c>
      <c r="F688" s="20">
        <f t="shared" ca="1" si="10"/>
        <v>7</v>
      </c>
      <c r="G688" s="21"/>
      <c r="H688" s="22">
        <v>33752</v>
      </c>
      <c r="I688" s="23">
        <v>3</v>
      </c>
    </row>
    <row r="689" spans="1:9" x14ac:dyDescent="0.25">
      <c r="A689" s="11" t="s">
        <v>348</v>
      </c>
      <c r="B689" s="18" t="s">
        <v>12</v>
      </c>
      <c r="C689" s="11" t="s">
        <v>6</v>
      </c>
      <c r="D689" s="11" t="s">
        <v>5</v>
      </c>
      <c r="E689" s="34">
        <v>40389</v>
      </c>
      <c r="F689" s="20">
        <f t="shared" ca="1" si="10"/>
        <v>6</v>
      </c>
      <c r="G689" s="21" t="s">
        <v>26</v>
      </c>
      <c r="H689" s="22">
        <v>58370</v>
      </c>
      <c r="I689" s="23">
        <v>5</v>
      </c>
    </row>
    <row r="690" spans="1:9" x14ac:dyDescent="0.25">
      <c r="A690" s="11" t="s">
        <v>346</v>
      </c>
      <c r="B690" s="18" t="s">
        <v>12</v>
      </c>
      <c r="C690" s="11" t="s">
        <v>6</v>
      </c>
      <c r="D690" s="11" t="s">
        <v>5</v>
      </c>
      <c r="E690" s="34">
        <v>38914</v>
      </c>
      <c r="F690" s="20">
        <f t="shared" ca="1" si="10"/>
        <v>11</v>
      </c>
      <c r="G690" s="21" t="s">
        <v>4</v>
      </c>
      <c r="H690" s="22">
        <v>41380</v>
      </c>
      <c r="I690" s="23">
        <v>2</v>
      </c>
    </row>
    <row r="691" spans="1:9" x14ac:dyDescent="0.25">
      <c r="A691" s="11" t="s">
        <v>334</v>
      </c>
      <c r="B691" s="18" t="s">
        <v>48</v>
      </c>
      <c r="C691" s="11" t="s">
        <v>6</v>
      </c>
      <c r="D691" s="11" t="s">
        <v>14</v>
      </c>
      <c r="E691" s="34">
        <v>36365</v>
      </c>
      <c r="F691" s="20">
        <f t="shared" ca="1" si="10"/>
        <v>17</v>
      </c>
      <c r="G691" s="21" t="s">
        <v>18</v>
      </c>
      <c r="H691" s="22">
        <v>19825</v>
      </c>
      <c r="I691" s="23">
        <v>2</v>
      </c>
    </row>
    <row r="692" spans="1:9" x14ac:dyDescent="0.25">
      <c r="A692" s="11" t="s">
        <v>327</v>
      </c>
      <c r="B692" s="18" t="s">
        <v>16</v>
      </c>
      <c r="C692" s="11" t="s">
        <v>6</v>
      </c>
      <c r="D692" s="11" t="s">
        <v>11</v>
      </c>
      <c r="E692" s="49">
        <v>37099</v>
      </c>
      <c r="F692" s="20">
        <f t="shared" ca="1" si="10"/>
        <v>15</v>
      </c>
      <c r="G692" s="21"/>
      <c r="H692" s="22">
        <v>28270</v>
      </c>
      <c r="I692" s="23">
        <v>5</v>
      </c>
    </row>
    <row r="693" spans="1:9" x14ac:dyDescent="0.25">
      <c r="A693" s="11" t="s">
        <v>326</v>
      </c>
      <c r="B693" s="18" t="s">
        <v>2</v>
      </c>
      <c r="C693" s="11" t="s">
        <v>6</v>
      </c>
      <c r="D693" s="11" t="s">
        <v>11</v>
      </c>
      <c r="E693" s="34">
        <v>37453</v>
      </c>
      <c r="F693" s="20">
        <f t="shared" ca="1" si="10"/>
        <v>15</v>
      </c>
      <c r="G693" s="21"/>
      <c r="H693" s="22">
        <v>49090</v>
      </c>
      <c r="I693" s="23">
        <v>4</v>
      </c>
    </row>
    <row r="694" spans="1:9" x14ac:dyDescent="0.25">
      <c r="A694" s="11" t="s">
        <v>324</v>
      </c>
      <c r="B694" s="18" t="s">
        <v>12</v>
      </c>
      <c r="C694" s="11" t="s">
        <v>6</v>
      </c>
      <c r="D694" s="11" t="s">
        <v>5</v>
      </c>
      <c r="E694" s="34">
        <v>37810</v>
      </c>
      <c r="F694" s="20">
        <f t="shared" ca="1" si="10"/>
        <v>14</v>
      </c>
      <c r="G694" s="21" t="s">
        <v>4</v>
      </c>
      <c r="H694" s="22">
        <v>48010</v>
      </c>
      <c r="I694" s="23">
        <v>3</v>
      </c>
    </row>
    <row r="695" spans="1:9" x14ac:dyDescent="0.25">
      <c r="A695" s="11" t="s">
        <v>314</v>
      </c>
      <c r="B695" s="18" t="s">
        <v>12</v>
      </c>
      <c r="C695" s="11" t="s">
        <v>6</v>
      </c>
      <c r="D695" s="11" t="s">
        <v>5</v>
      </c>
      <c r="E695" s="34">
        <v>39283</v>
      </c>
      <c r="F695" s="20">
        <f t="shared" ca="1" si="10"/>
        <v>10</v>
      </c>
      <c r="G695" s="21" t="s">
        <v>26</v>
      </c>
      <c r="H695" s="22">
        <v>24980</v>
      </c>
      <c r="I695" s="23">
        <v>3</v>
      </c>
    </row>
    <row r="696" spans="1:9" x14ac:dyDescent="0.25">
      <c r="A696" s="11" t="s">
        <v>312</v>
      </c>
      <c r="B696" s="18" t="s">
        <v>16</v>
      </c>
      <c r="C696" s="11" t="s">
        <v>6</v>
      </c>
      <c r="D696" s="11" t="s">
        <v>5</v>
      </c>
      <c r="E696" s="34">
        <v>40018</v>
      </c>
      <c r="F696" s="20">
        <f t="shared" ca="1" si="10"/>
        <v>7</v>
      </c>
      <c r="G696" s="21" t="s">
        <v>4</v>
      </c>
      <c r="H696" s="22">
        <v>34990</v>
      </c>
      <c r="I696" s="23">
        <v>3</v>
      </c>
    </row>
    <row r="697" spans="1:9" x14ac:dyDescent="0.25">
      <c r="A697" s="11" t="s">
        <v>298</v>
      </c>
      <c r="B697" s="18" t="s">
        <v>32</v>
      </c>
      <c r="C697" s="11" t="s">
        <v>6</v>
      </c>
      <c r="D697" s="11" t="s">
        <v>11</v>
      </c>
      <c r="E697" s="34">
        <v>41125</v>
      </c>
      <c r="F697" s="20">
        <f t="shared" ca="1" si="10"/>
        <v>4</v>
      </c>
      <c r="G697" s="21"/>
      <c r="H697" s="22">
        <v>70300</v>
      </c>
      <c r="I697" s="23">
        <v>3</v>
      </c>
    </row>
    <row r="698" spans="1:9" x14ac:dyDescent="0.25">
      <c r="A698" s="11" t="s">
        <v>290</v>
      </c>
      <c r="B698" s="18" t="s">
        <v>9</v>
      </c>
      <c r="C698" s="11" t="s">
        <v>6</v>
      </c>
      <c r="D698" s="11" t="s">
        <v>11</v>
      </c>
      <c r="E698" s="34">
        <v>40393</v>
      </c>
      <c r="F698" s="20">
        <f t="shared" ca="1" si="10"/>
        <v>6</v>
      </c>
      <c r="G698" s="21"/>
      <c r="H698" s="22">
        <v>41770</v>
      </c>
      <c r="I698" s="23">
        <v>5</v>
      </c>
    </row>
    <row r="699" spans="1:9" x14ac:dyDescent="0.25">
      <c r="A699" s="11" t="s">
        <v>287</v>
      </c>
      <c r="B699" s="18" t="s">
        <v>2</v>
      </c>
      <c r="C699" s="11" t="s">
        <v>6</v>
      </c>
      <c r="D699" s="11" t="s">
        <v>14</v>
      </c>
      <c r="E699" s="34">
        <v>40410</v>
      </c>
      <c r="F699" s="20">
        <f t="shared" ca="1" si="10"/>
        <v>6</v>
      </c>
      <c r="G699" s="21" t="s">
        <v>4</v>
      </c>
      <c r="H699" s="22">
        <v>38105</v>
      </c>
      <c r="I699" s="23">
        <v>2</v>
      </c>
    </row>
    <row r="700" spans="1:9" x14ac:dyDescent="0.25">
      <c r="A700" s="11" t="s">
        <v>285</v>
      </c>
      <c r="B700" s="18" t="s">
        <v>48</v>
      </c>
      <c r="C700" s="11" t="s">
        <v>6</v>
      </c>
      <c r="D700" s="11" t="s">
        <v>5</v>
      </c>
      <c r="E700" s="34">
        <v>40420</v>
      </c>
      <c r="F700" s="20">
        <f t="shared" ca="1" si="10"/>
        <v>6</v>
      </c>
      <c r="G700" s="21" t="s">
        <v>26</v>
      </c>
      <c r="H700" s="22">
        <v>31690</v>
      </c>
      <c r="I700" s="23">
        <v>4</v>
      </c>
    </row>
    <row r="701" spans="1:9" x14ac:dyDescent="0.25">
      <c r="A701" s="11" t="s">
        <v>279</v>
      </c>
      <c r="B701" s="18" t="s">
        <v>12</v>
      </c>
      <c r="C701" s="11" t="s">
        <v>6</v>
      </c>
      <c r="D701" s="11" t="s">
        <v>5</v>
      </c>
      <c r="E701" s="34">
        <v>36025</v>
      </c>
      <c r="F701" s="20">
        <f t="shared" ca="1" si="10"/>
        <v>18</v>
      </c>
      <c r="G701" s="21" t="s">
        <v>28</v>
      </c>
      <c r="H701" s="22">
        <v>64470</v>
      </c>
      <c r="I701" s="23">
        <v>5</v>
      </c>
    </row>
    <row r="702" spans="1:9" x14ac:dyDescent="0.25">
      <c r="A702" s="11" t="s">
        <v>268</v>
      </c>
      <c r="B702" s="18" t="s">
        <v>48</v>
      </c>
      <c r="C702" s="11" t="s">
        <v>6</v>
      </c>
      <c r="D702" s="11" t="s">
        <v>5</v>
      </c>
      <c r="E702" s="34">
        <v>37495</v>
      </c>
      <c r="F702" s="20">
        <f t="shared" ca="1" si="10"/>
        <v>14</v>
      </c>
      <c r="G702" s="21" t="s">
        <v>8</v>
      </c>
      <c r="H702" s="22">
        <v>60300</v>
      </c>
      <c r="I702" s="23">
        <v>2</v>
      </c>
    </row>
    <row r="703" spans="1:9" x14ac:dyDescent="0.25">
      <c r="A703" s="11" t="s">
        <v>261</v>
      </c>
      <c r="B703" s="18" t="s">
        <v>9</v>
      </c>
      <c r="C703" s="11" t="s">
        <v>6</v>
      </c>
      <c r="D703" s="11" t="s">
        <v>5</v>
      </c>
      <c r="E703" s="34">
        <v>39679</v>
      </c>
      <c r="F703" s="20">
        <f t="shared" ca="1" si="10"/>
        <v>8</v>
      </c>
      <c r="G703" s="21" t="s">
        <v>26</v>
      </c>
      <c r="H703" s="22">
        <v>22820</v>
      </c>
      <c r="I703" s="23">
        <v>5</v>
      </c>
    </row>
    <row r="704" spans="1:9" x14ac:dyDescent="0.25">
      <c r="A704" s="11" t="s">
        <v>250</v>
      </c>
      <c r="B704" s="18" t="s">
        <v>12</v>
      </c>
      <c r="C704" s="11" t="s">
        <v>6</v>
      </c>
      <c r="D704" s="11" t="s">
        <v>11</v>
      </c>
      <c r="E704" s="34">
        <v>39719</v>
      </c>
      <c r="F704" s="20">
        <f t="shared" ca="1" si="10"/>
        <v>8</v>
      </c>
      <c r="G704" s="21"/>
      <c r="H704" s="22">
        <v>23340</v>
      </c>
      <c r="I704" s="23">
        <v>4</v>
      </c>
    </row>
    <row r="705" spans="1:9" x14ac:dyDescent="0.25">
      <c r="A705" s="11" t="s">
        <v>248</v>
      </c>
      <c r="B705" s="18" t="s">
        <v>12</v>
      </c>
      <c r="C705" s="11" t="s">
        <v>6</v>
      </c>
      <c r="D705" s="11" t="s">
        <v>11</v>
      </c>
      <c r="E705" s="34">
        <v>40800</v>
      </c>
      <c r="F705" s="20">
        <f t="shared" ca="1" si="10"/>
        <v>5</v>
      </c>
      <c r="G705" s="21"/>
      <c r="H705" s="22">
        <v>62480</v>
      </c>
      <c r="I705" s="23">
        <v>5</v>
      </c>
    </row>
    <row r="706" spans="1:9" x14ac:dyDescent="0.25">
      <c r="A706" s="11" t="s">
        <v>246</v>
      </c>
      <c r="B706" s="18" t="s">
        <v>16</v>
      </c>
      <c r="C706" s="11" t="s">
        <v>6</v>
      </c>
      <c r="D706" s="11" t="s">
        <v>11</v>
      </c>
      <c r="E706" s="34">
        <v>40811</v>
      </c>
      <c r="F706" s="20">
        <f t="shared" ref="F706:F742" ca="1" si="11">DATEDIF(E706,TODAY(),"Y")</f>
        <v>5</v>
      </c>
      <c r="G706" s="21"/>
      <c r="H706" s="22">
        <v>61134</v>
      </c>
      <c r="I706" s="23">
        <v>4</v>
      </c>
    </row>
    <row r="707" spans="1:9" x14ac:dyDescent="0.25">
      <c r="A707" s="11" t="s">
        <v>238</v>
      </c>
      <c r="B707" s="18" t="s">
        <v>32</v>
      </c>
      <c r="C707" s="11" t="s">
        <v>6</v>
      </c>
      <c r="D707" s="11" t="s">
        <v>14</v>
      </c>
      <c r="E707" s="34">
        <v>39343</v>
      </c>
      <c r="F707" s="20">
        <f t="shared" ca="1" si="11"/>
        <v>9</v>
      </c>
      <c r="G707" s="21" t="s">
        <v>8</v>
      </c>
      <c r="H707" s="22">
        <v>23000</v>
      </c>
      <c r="I707" s="23">
        <v>4</v>
      </c>
    </row>
    <row r="708" spans="1:9" x14ac:dyDescent="0.25">
      <c r="A708" s="11" t="s">
        <v>234</v>
      </c>
      <c r="B708" s="18" t="s">
        <v>9</v>
      </c>
      <c r="C708" s="11" t="s">
        <v>6</v>
      </c>
      <c r="D708" s="11" t="s">
        <v>11</v>
      </c>
      <c r="E708" s="34">
        <v>40451</v>
      </c>
      <c r="F708" s="20">
        <f t="shared" ca="1" si="11"/>
        <v>6</v>
      </c>
      <c r="G708" s="21"/>
      <c r="H708" s="22">
        <v>87830</v>
      </c>
      <c r="I708" s="23">
        <v>2</v>
      </c>
    </row>
    <row r="709" spans="1:9" x14ac:dyDescent="0.25">
      <c r="A709" s="11" t="s">
        <v>225</v>
      </c>
      <c r="B709" s="18" t="s">
        <v>9</v>
      </c>
      <c r="C709" s="11" t="s">
        <v>6</v>
      </c>
      <c r="D709" s="11" t="s">
        <v>14</v>
      </c>
      <c r="E709" s="34">
        <v>36053</v>
      </c>
      <c r="F709" s="20">
        <f t="shared" ca="1" si="11"/>
        <v>18</v>
      </c>
      <c r="G709" s="21" t="s">
        <v>8</v>
      </c>
      <c r="H709" s="22">
        <v>46105</v>
      </c>
      <c r="I709" s="23">
        <v>5</v>
      </c>
    </row>
    <row r="710" spans="1:9" x14ac:dyDescent="0.25">
      <c r="A710" s="11" t="s">
        <v>210</v>
      </c>
      <c r="B710" s="18" t="s">
        <v>2</v>
      </c>
      <c r="C710" s="11" t="s">
        <v>6</v>
      </c>
      <c r="D710" s="11" t="s">
        <v>11</v>
      </c>
      <c r="E710" s="34">
        <v>37141</v>
      </c>
      <c r="F710" s="20">
        <f t="shared" ca="1" si="11"/>
        <v>15</v>
      </c>
      <c r="G710" s="21"/>
      <c r="H710" s="22">
        <v>25530</v>
      </c>
      <c r="I710" s="23">
        <v>3</v>
      </c>
    </row>
    <row r="711" spans="1:9" x14ac:dyDescent="0.25">
      <c r="A711" s="11" t="s">
        <v>168</v>
      </c>
      <c r="B711" s="18" t="s">
        <v>16</v>
      </c>
      <c r="C711" s="11" t="s">
        <v>6</v>
      </c>
      <c r="D711" s="11" t="s">
        <v>5</v>
      </c>
      <c r="E711" s="34">
        <v>40477</v>
      </c>
      <c r="F711" s="20">
        <f t="shared" ca="1" si="11"/>
        <v>6</v>
      </c>
      <c r="G711" s="21" t="s">
        <v>26</v>
      </c>
      <c r="H711" s="22">
        <v>27130</v>
      </c>
      <c r="I711" s="23">
        <v>5</v>
      </c>
    </row>
    <row r="712" spans="1:9" x14ac:dyDescent="0.25">
      <c r="A712" s="11" t="s">
        <v>161</v>
      </c>
      <c r="B712" s="18" t="s">
        <v>48</v>
      </c>
      <c r="C712" s="11" t="s">
        <v>6</v>
      </c>
      <c r="D712" s="11" t="s">
        <v>5</v>
      </c>
      <c r="E712" s="34">
        <v>36080</v>
      </c>
      <c r="F712" s="20">
        <f t="shared" ca="1" si="11"/>
        <v>18</v>
      </c>
      <c r="G712" s="21" t="s">
        <v>4</v>
      </c>
      <c r="H712" s="22">
        <v>48410</v>
      </c>
      <c r="I712" s="23">
        <v>5</v>
      </c>
    </row>
    <row r="713" spans="1:9" x14ac:dyDescent="0.25">
      <c r="A713" s="11" t="s">
        <v>148</v>
      </c>
      <c r="B713" s="18" t="s">
        <v>2</v>
      </c>
      <c r="C713" s="11" t="s">
        <v>6</v>
      </c>
      <c r="D713" s="11" t="s">
        <v>0</v>
      </c>
      <c r="E713" s="34">
        <v>36458</v>
      </c>
      <c r="F713" s="20">
        <f t="shared" ca="1" si="11"/>
        <v>17</v>
      </c>
      <c r="G713" s="21"/>
      <c r="H713" s="22">
        <v>32536</v>
      </c>
      <c r="I713" s="23">
        <v>2</v>
      </c>
    </row>
    <row r="714" spans="1:9" x14ac:dyDescent="0.25">
      <c r="A714" s="11" t="s">
        <v>147</v>
      </c>
      <c r="B714" s="18" t="s">
        <v>12</v>
      </c>
      <c r="C714" s="11" t="s">
        <v>6</v>
      </c>
      <c r="D714" s="11" t="s">
        <v>14</v>
      </c>
      <c r="E714" s="34">
        <v>36462</v>
      </c>
      <c r="F714" s="20">
        <f t="shared" ca="1" si="11"/>
        <v>17</v>
      </c>
      <c r="G714" s="21" t="s">
        <v>4</v>
      </c>
      <c r="H714" s="22">
        <v>26185</v>
      </c>
      <c r="I714" s="23">
        <v>5</v>
      </c>
    </row>
    <row r="715" spans="1:9" x14ac:dyDescent="0.25">
      <c r="A715" s="11" t="s">
        <v>141</v>
      </c>
      <c r="B715" s="18" t="s">
        <v>48</v>
      </c>
      <c r="C715" s="11" t="s">
        <v>6</v>
      </c>
      <c r="D715" s="11" t="s">
        <v>5</v>
      </c>
      <c r="E715" s="34">
        <v>39722</v>
      </c>
      <c r="F715" s="20">
        <f t="shared" ca="1" si="11"/>
        <v>8</v>
      </c>
      <c r="G715" s="21" t="s">
        <v>26</v>
      </c>
      <c r="H715" s="22">
        <v>44530</v>
      </c>
      <c r="I715" s="23">
        <v>2</v>
      </c>
    </row>
    <row r="716" spans="1:9" x14ac:dyDescent="0.25">
      <c r="A716" s="11" t="s">
        <v>140</v>
      </c>
      <c r="B716" s="18" t="s">
        <v>32</v>
      </c>
      <c r="C716" s="11" t="s">
        <v>6</v>
      </c>
      <c r="D716" s="11" t="s">
        <v>0</v>
      </c>
      <c r="E716" s="34">
        <v>39742</v>
      </c>
      <c r="F716" s="20">
        <f t="shared" ca="1" si="11"/>
        <v>8</v>
      </c>
      <c r="G716" s="21"/>
      <c r="H716" s="22">
        <v>37344</v>
      </c>
      <c r="I716" s="23">
        <v>2</v>
      </c>
    </row>
    <row r="717" spans="1:9" x14ac:dyDescent="0.25">
      <c r="A717" s="11" t="s">
        <v>137</v>
      </c>
      <c r="B717" s="18" t="s">
        <v>12</v>
      </c>
      <c r="C717" s="11" t="s">
        <v>6</v>
      </c>
      <c r="D717" s="11" t="s">
        <v>5</v>
      </c>
      <c r="E717" s="34">
        <v>39728</v>
      </c>
      <c r="F717" s="20">
        <f t="shared" ca="1" si="11"/>
        <v>8</v>
      </c>
      <c r="G717" s="21" t="s">
        <v>26</v>
      </c>
      <c r="H717" s="22">
        <v>82370</v>
      </c>
      <c r="I717" s="23">
        <v>5</v>
      </c>
    </row>
    <row r="718" spans="1:9" x14ac:dyDescent="0.25">
      <c r="A718" s="11" t="s">
        <v>136</v>
      </c>
      <c r="B718" s="18" t="s">
        <v>32</v>
      </c>
      <c r="C718" s="11" t="s">
        <v>6</v>
      </c>
      <c r="D718" s="11" t="s">
        <v>11</v>
      </c>
      <c r="E718" s="34">
        <v>39728</v>
      </c>
      <c r="F718" s="20">
        <f t="shared" ca="1" si="11"/>
        <v>8</v>
      </c>
      <c r="G718" s="21"/>
      <c r="H718" s="22">
        <v>86040</v>
      </c>
      <c r="I718" s="23">
        <v>5</v>
      </c>
    </row>
    <row r="719" spans="1:9" x14ac:dyDescent="0.25">
      <c r="A719" s="11" t="s">
        <v>124</v>
      </c>
      <c r="B719" s="18" t="s">
        <v>16</v>
      </c>
      <c r="C719" s="11" t="s">
        <v>6</v>
      </c>
      <c r="D719" s="11" t="s">
        <v>11</v>
      </c>
      <c r="E719" s="34">
        <v>39768</v>
      </c>
      <c r="F719" s="20">
        <f t="shared" ca="1" si="11"/>
        <v>8</v>
      </c>
      <c r="G719" s="21"/>
      <c r="H719" s="22">
        <v>63610</v>
      </c>
      <c r="I719" s="23">
        <v>5</v>
      </c>
    </row>
    <row r="720" spans="1:9" x14ac:dyDescent="0.25">
      <c r="A720" s="11" t="s">
        <v>121</v>
      </c>
      <c r="B720" s="18" t="s">
        <v>12</v>
      </c>
      <c r="C720" s="11" t="s">
        <v>6</v>
      </c>
      <c r="D720" s="11" t="s">
        <v>11</v>
      </c>
      <c r="E720" s="34">
        <v>40867</v>
      </c>
      <c r="F720" s="20">
        <f t="shared" ca="1" si="11"/>
        <v>5</v>
      </c>
      <c r="G720" s="21"/>
      <c r="H720" s="22">
        <v>57500</v>
      </c>
      <c r="I720" s="23">
        <v>1</v>
      </c>
    </row>
    <row r="721" spans="1:9" x14ac:dyDescent="0.25">
      <c r="A721" s="11" t="s">
        <v>119</v>
      </c>
      <c r="B721" s="18" t="s">
        <v>2</v>
      </c>
      <c r="C721" s="11" t="s">
        <v>6</v>
      </c>
      <c r="D721" s="11" t="s">
        <v>5</v>
      </c>
      <c r="E721" s="34">
        <v>41226</v>
      </c>
      <c r="F721" s="20">
        <f t="shared" ca="1" si="11"/>
        <v>4</v>
      </c>
      <c r="G721" s="21" t="s">
        <v>18</v>
      </c>
      <c r="H721" s="22">
        <v>32160</v>
      </c>
      <c r="I721" s="23">
        <v>3</v>
      </c>
    </row>
    <row r="722" spans="1:9" x14ac:dyDescent="0.25">
      <c r="A722" s="11" t="s">
        <v>115</v>
      </c>
      <c r="B722" s="18" t="s">
        <v>12</v>
      </c>
      <c r="C722" s="11" t="s">
        <v>6</v>
      </c>
      <c r="D722" s="11" t="s">
        <v>5</v>
      </c>
      <c r="E722" s="34">
        <v>39399</v>
      </c>
      <c r="F722" s="20">
        <f t="shared" ca="1" si="11"/>
        <v>9</v>
      </c>
      <c r="G722" s="21" t="s">
        <v>4</v>
      </c>
      <c r="H722" s="22">
        <v>87220</v>
      </c>
      <c r="I722" s="23">
        <v>1</v>
      </c>
    </row>
    <row r="723" spans="1:9" x14ac:dyDescent="0.25">
      <c r="A723" s="11" t="s">
        <v>94</v>
      </c>
      <c r="B723" s="18" t="s">
        <v>48</v>
      </c>
      <c r="C723" s="11" t="s">
        <v>6</v>
      </c>
      <c r="D723" s="11" t="s">
        <v>5</v>
      </c>
      <c r="E723" s="34">
        <v>36843</v>
      </c>
      <c r="F723" s="20">
        <f t="shared" ca="1" si="11"/>
        <v>16</v>
      </c>
      <c r="G723" s="21" t="s">
        <v>4</v>
      </c>
      <c r="H723" s="22">
        <v>47630</v>
      </c>
      <c r="I723" s="23">
        <v>3</v>
      </c>
    </row>
    <row r="724" spans="1:9" x14ac:dyDescent="0.25">
      <c r="A724" s="11" t="s">
        <v>61</v>
      </c>
      <c r="B724" s="18" t="s">
        <v>16</v>
      </c>
      <c r="C724" s="11" t="s">
        <v>6</v>
      </c>
      <c r="D724" s="11" t="s">
        <v>5</v>
      </c>
      <c r="E724" s="34">
        <v>41262</v>
      </c>
      <c r="F724" s="20">
        <f t="shared" ca="1" si="11"/>
        <v>4</v>
      </c>
      <c r="G724" s="21" t="s">
        <v>28</v>
      </c>
      <c r="H724" s="22">
        <v>59490</v>
      </c>
      <c r="I724" s="23">
        <v>3</v>
      </c>
    </row>
    <row r="725" spans="1:9" x14ac:dyDescent="0.25">
      <c r="A725" s="11" t="s">
        <v>60</v>
      </c>
      <c r="B725" s="18" t="s">
        <v>16</v>
      </c>
      <c r="C725" s="11" t="s">
        <v>6</v>
      </c>
      <c r="D725" s="11" t="s">
        <v>5</v>
      </c>
      <c r="E725" s="34">
        <v>39784</v>
      </c>
      <c r="F725" s="20">
        <f t="shared" ca="1" si="11"/>
        <v>8</v>
      </c>
      <c r="G725" s="21" t="s">
        <v>26</v>
      </c>
      <c r="H725" s="22">
        <v>69510</v>
      </c>
      <c r="I725" s="23">
        <v>5</v>
      </c>
    </row>
    <row r="726" spans="1:9" x14ac:dyDescent="0.25">
      <c r="A726" s="11" t="s">
        <v>56</v>
      </c>
      <c r="B726" s="18" t="s">
        <v>12</v>
      </c>
      <c r="C726" s="11" t="s">
        <v>6</v>
      </c>
      <c r="D726" s="11" t="s">
        <v>5</v>
      </c>
      <c r="E726" s="34">
        <v>39435</v>
      </c>
      <c r="F726" s="20">
        <f t="shared" ca="1" si="11"/>
        <v>9</v>
      </c>
      <c r="G726" s="21" t="s">
        <v>18</v>
      </c>
      <c r="H726" s="22">
        <v>64780</v>
      </c>
      <c r="I726" s="23">
        <v>5</v>
      </c>
    </row>
    <row r="727" spans="1:9" x14ac:dyDescent="0.25">
      <c r="A727" s="11" t="s">
        <v>51</v>
      </c>
      <c r="B727" s="18" t="s">
        <v>2</v>
      </c>
      <c r="C727" s="11" t="s">
        <v>6</v>
      </c>
      <c r="D727" s="11" t="s">
        <v>5</v>
      </c>
      <c r="E727" s="34">
        <v>39063</v>
      </c>
      <c r="F727" s="20">
        <f t="shared" ca="1" si="11"/>
        <v>10</v>
      </c>
      <c r="G727" s="21" t="s">
        <v>26</v>
      </c>
      <c r="H727" s="22">
        <v>86320</v>
      </c>
      <c r="I727" s="23">
        <v>4</v>
      </c>
    </row>
    <row r="728" spans="1:9" x14ac:dyDescent="0.25">
      <c r="A728" s="11" t="s">
        <v>34</v>
      </c>
      <c r="B728" s="18" t="s">
        <v>12</v>
      </c>
      <c r="C728" s="11" t="s">
        <v>6</v>
      </c>
      <c r="D728" s="11" t="s">
        <v>5</v>
      </c>
      <c r="E728" s="34">
        <v>38328</v>
      </c>
      <c r="F728" s="20">
        <f t="shared" ca="1" si="11"/>
        <v>12</v>
      </c>
      <c r="G728" s="21" t="s">
        <v>28</v>
      </c>
      <c r="H728" s="22">
        <v>48280</v>
      </c>
      <c r="I728" s="23">
        <v>4</v>
      </c>
    </row>
    <row r="729" spans="1:9" x14ac:dyDescent="0.25">
      <c r="A729" s="11" t="s">
        <v>33</v>
      </c>
      <c r="B729" s="18" t="s">
        <v>32</v>
      </c>
      <c r="C729" s="11" t="s">
        <v>6</v>
      </c>
      <c r="D729" s="11" t="s">
        <v>5</v>
      </c>
      <c r="E729" s="34">
        <v>38347</v>
      </c>
      <c r="F729" s="20">
        <f t="shared" ca="1" si="11"/>
        <v>12</v>
      </c>
      <c r="G729" s="21" t="s">
        <v>4</v>
      </c>
      <c r="H729" s="22">
        <v>81340</v>
      </c>
      <c r="I729" s="23">
        <v>2</v>
      </c>
    </row>
    <row r="730" spans="1:9" x14ac:dyDescent="0.25">
      <c r="A730" s="11" t="s">
        <v>29</v>
      </c>
      <c r="B730" s="18" t="s">
        <v>9</v>
      </c>
      <c r="C730" s="11" t="s">
        <v>6</v>
      </c>
      <c r="D730" s="11" t="s">
        <v>5</v>
      </c>
      <c r="E730" s="34">
        <v>39441</v>
      </c>
      <c r="F730" s="20">
        <f t="shared" ca="1" si="11"/>
        <v>9</v>
      </c>
      <c r="G730" s="21" t="s">
        <v>28</v>
      </c>
      <c r="H730" s="22">
        <v>68860</v>
      </c>
      <c r="I730" s="23">
        <v>2</v>
      </c>
    </row>
    <row r="731" spans="1:9" x14ac:dyDescent="0.25">
      <c r="A731" s="11" t="s">
        <v>13</v>
      </c>
      <c r="B731" s="18" t="s">
        <v>12</v>
      </c>
      <c r="C731" s="11" t="s">
        <v>6</v>
      </c>
      <c r="D731" s="11" t="s">
        <v>11</v>
      </c>
      <c r="E731" s="34">
        <v>40523</v>
      </c>
      <c r="F731" s="20">
        <f t="shared" ca="1" si="11"/>
        <v>6</v>
      </c>
      <c r="G731" s="21"/>
      <c r="H731" s="22">
        <v>46570</v>
      </c>
      <c r="I731" s="23">
        <v>4</v>
      </c>
    </row>
    <row r="732" spans="1:9" x14ac:dyDescent="0.25">
      <c r="A732" s="11" t="s">
        <v>7</v>
      </c>
      <c r="B732" s="18" t="s">
        <v>2</v>
      </c>
      <c r="C732" s="11" t="s">
        <v>6</v>
      </c>
      <c r="D732" s="11" t="s">
        <v>5</v>
      </c>
      <c r="E732" s="45">
        <v>40536</v>
      </c>
      <c r="F732" s="20">
        <f t="shared" ca="1" si="11"/>
        <v>6</v>
      </c>
      <c r="G732" s="21" t="s">
        <v>4</v>
      </c>
      <c r="H732" s="22">
        <v>70730</v>
      </c>
      <c r="I732" s="23">
        <v>1</v>
      </c>
    </row>
    <row r="733" spans="1:9" x14ac:dyDescent="0.25">
      <c r="A733" s="11" t="s">
        <v>579</v>
      </c>
      <c r="B733" s="18" t="s">
        <v>2</v>
      </c>
      <c r="C733" s="11" t="s">
        <v>329</v>
      </c>
      <c r="D733" s="11" t="s">
        <v>5</v>
      </c>
      <c r="E733" s="34">
        <v>37684</v>
      </c>
      <c r="F733" s="20">
        <f t="shared" ca="1" si="11"/>
        <v>14</v>
      </c>
      <c r="G733" s="21" t="s">
        <v>4</v>
      </c>
      <c r="H733" s="22">
        <v>42800</v>
      </c>
      <c r="I733" s="23">
        <v>5</v>
      </c>
    </row>
    <row r="734" spans="1:9" x14ac:dyDescent="0.25">
      <c r="A734" s="11" t="s">
        <v>510</v>
      </c>
      <c r="B734" s="18" t="s">
        <v>16</v>
      </c>
      <c r="C734" s="11" t="s">
        <v>329</v>
      </c>
      <c r="D734" s="11" t="s">
        <v>5</v>
      </c>
      <c r="E734" s="34">
        <v>36991</v>
      </c>
      <c r="F734" s="20">
        <f t="shared" ca="1" si="11"/>
        <v>16</v>
      </c>
      <c r="G734" s="21" t="s">
        <v>26</v>
      </c>
      <c r="H734" s="22">
        <v>63670</v>
      </c>
      <c r="I734" s="23">
        <v>5</v>
      </c>
    </row>
    <row r="735" spans="1:9" x14ac:dyDescent="0.25">
      <c r="A735" s="11" t="s">
        <v>488</v>
      </c>
      <c r="B735" s="18" t="s">
        <v>32</v>
      </c>
      <c r="C735" s="11" t="s">
        <v>329</v>
      </c>
      <c r="D735" s="11" t="s">
        <v>11</v>
      </c>
      <c r="E735" s="34">
        <v>40692</v>
      </c>
      <c r="F735" s="20">
        <f t="shared" ca="1" si="11"/>
        <v>6</v>
      </c>
      <c r="G735" s="21"/>
      <c r="H735" s="22">
        <v>85510</v>
      </c>
      <c r="I735" s="23">
        <v>4</v>
      </c>
    </row>
    <row r="736" spans="1:9" x14ac:dyDescent="0.25">
      <c r="A736" s="11" t="s">
        <v>379</v>
      </c>
      <c r="B736" s="18" t="s">
        <v>16</v>
      </c>
      <c r="C736" s="11" t="s">
        <v>329</v>
      </c>
      <c r="D736" s="11" t="s">
        <v>11</v>
      </c>
      <c r="E736" s="34">
        <v>40719</v>
      </c>
      <c r="F736" s="20">
        <f t="shared" ca="1" si="11"/>
        <v>6</v>
      </c>
      <c r="G736" s="21"/>
      <c r="H736" s="22">
        <v>66132</v>
      </c>
      <c r="I736" s="23">
        <v>4</v>
      </c>
    </row>
    <row r="737" spans="1:12" x14ac:dyDescent="0.25">
      <c r="A737" s="11" t="s">
        <v>330</v>
      </c>
      <c r="B737" s="18" t="s">
        <v>32</v>
      </c>
      <c r="C737" s="11" t="s">
        <v>329</v>
      </c>
      <c r="D737" s="11" t="s">
        <v>5</v>
      </c>
      <c r="E737" s="34">
        <v>37073</v>
      </c>
      <c r="F737" s="20">
        <f t="shared" ca="1" si="11"/>
        <v>16</v>
      </c>
      <c r="G737" s="21" t="s">
        <v>8</v>
      </c>
      <c r="H737" s="22">
        <v>40680</v>
      </c>
      <c r="I737" s="23">
        <v>5</v>
      </c>
    </row>
    <row r="738" spans="1:12" x14ac:dyDescent="0.25">
      <c r="A738" s="11" t="s">
        <v>678</v>
      </c>
      <c r="B738" s="18" t="s">
        <v>12</v>
      </c>
      <c r="C738" s="11" t="s">
        <v>1</v>
      </c>
      <c r="D738" s="11" t="s">
        <v>11</v>
      </c>
      <c r="E738" s="34">
        <v>39116</v>
      </c>
      <c r="F738" s="20">
        <f t="shared" ca="1" si="11"/>
        <v>10</v>
      </c>
      <c r="G738" s="21"/>
      <c r="H738" s="22">
        <v>60760</v>
      </c>
      <c r="I738" s="23">
        <v>2</v>
      </c>
      <c r="L738" s="44"/>
    </row>
    <row r="739" spans="1:12" x14ac:dyDescent="0.25">
      <c r="A739" s="11" t="s">
        <v>647</v>
      </c>
      <c r="B739" s="18" t="s">
        <v>2</v>
      </c>
      <c r="C739" s="11" t="s">
        <v>1</v>
      </c>
      <c r="D739" s="11" t="s">
        <v>14</v>
      </c>
      <c r="E739" s="34">
        <v>36557</v>
      </c>
      <c r="F739" s="20">
        <f t="shared" ca="1" si="11"/>
        <v>17</v>
      </c>
      <c r="G739" s="21" t="s">
        <v>26</v>
      </c>
      <c r="H739" s="22">
        <v>31250</v>
      </c>
      <c r="I739" s="23">
        <v>2</v>
      </c>
    </row>
    <row r="740" spans="1:12" x14ac:dyDescent="0.25">
      <c r="A740" s="11" t="s">
        <v>357</v>
      </c>
      <c r="B740" s="18" t="s">
        <v>12</v>
      </c>
      <c r="C740" s="11" t="s">
        <v>1</v>
      </c>
      <c r="D740" s="11" t="s">
        <v>11</v>
      </c>
      <c r="E740" s="34">
        <v>39639</v>
      </c>
      <c r="F740" s="20">
        <f t="shared" ca="1" si="11"/>
        <v>9</v>
      </c>
      <c r="G740" s="21"/>
      <c r="H740" s="22">
        <v>64720</v>
      </c>
      <c r="I740" s="23">
        <v>5</v>
      </c>
    </row>
    <row r="741" spans="1:12" x14ac:dyDescent="0.25">
      <c r="A741" s="11" t="s">
        <v>308</v>
      </c>
      <c r="B741" s="18" t="s">
        <v>48</v>
      </c>
      <c r="C741" s="11" t="s">
        <v>1</v>
      </c>
      <c r="D741" s="11" t="s">
        <v>5</v>
      </c>
      <c r="E741" s="34">
        <v>40384</v>
      </c>
      <c r="F741" s="20">
        <f t="shared" ca="1" si="11"/>
        <v>6</v>
      </c>
      <c r="G741" s="21" t="s">
        <v>26</v>
      </c>
      <c r="H741" s="22">
        <v>46680</v>
      </c>
      <c r="I741" s="23">
        <v>1</v>
      </c>
    </row>
    <row r="742" spans="1:12" x14ac:dyDescent="0.25">
      <c r="A742" s="11" t="s">
        <v>3</v>
      </c>
      <c r="B742" s="18" t="s">
        <v>2</v>
      </c>
      <c r="C742" s="11" t="s">
        <v>1</v>
      </c>
      <c r="D742" s="11" t="s">
        <v>0</v>
      </c>
      <c r="E742" s="34">
        <v>40543</v>
      </c>
      <c r="F742" s="20">
        <f t="shared" ca="1" si="11"/>
        <v>6</v>
      </c>
      <c r="G742" s="21"/>
      <c r="H742" s="22">
        <v>19044</v>
      </c>
      <c r="I742" s="23">
        <v>1</v>
      </c>
      <c r="L742" s="44"/>
    </row>
  </sheetData>
  <sortState ref="A2:P742">
    <sortCondition ref="C4"/>
  </sortState>
  <phoneticPr fontId="6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D742"/>
  <sheetViews>
    <sheetView topLeftCell="A2" zoomScale="115" zoomScaleNormal="115" zoomScaleSheetLayoutView="100" zoomScalePageLayoutView="115" workbookViewId="0">
      <selection activeCell="J2" sqref="J2:J742"/>
    </sheetView>
  </sheetViews>
  <sheetFormatPr defaultColWidth="19.85546875" defaultRowHeight="15" x14ac:dyDescent="0.25"/>
  <cols>
    <col min="1" max="1" width="19.28515625" style="11" bestFit="1" customWidth="1"/>
    <col min="2" max="2" width="8.28515625" style="23" bestFit="1" customWidth="1"/>
    <col min="3" max="3" width="18" style="11" customWidth="1"/>
    <col min="4" max="4" width="9.7109375" style="11" bestFit="1" customWidth="1"/>
    <col min="5" max="5" width="10.85546875" style="34" bestFit="1" customWidth="1"/>
    <col min="6" max="6" width="7.42578125" style="50" bestFit="1" customWidth="1"/>
    <col min="7" max="7" width="8.42578125" style="11" bestFit="1" customWidth="1"/>
    <col min="8" max="8" width="9.42578125" style="41" customWidth="1"/>
    <col min="9" max="9" width="10.140625" style="11" bestFit="1" customWidth="1"/>
    <col min="10" max="10" width="12.28515625" style="31" bestFit="1" customWidth="1"/>
    <col min="11" max="11" width="8.42578125" style="26" bestFit="1" customWidth="1"/>
    <col min="12" max="12" width="7.42578125" style="11" customWidth="1"/>
    <col min="13" max="13" width="7.28515625" style="11" customWidth="1"/>
    <col min="14" max="14" width="9.85546875" style="11" customWidth="1"/>
    <col min="15" max="15" width="9" style="11" bestFit="1" customWidth="1"/>
    <col min="16" max="16" width="4.85546875" style="11" bestFit="1" customWidth="1"/>
    <col min="17" max="17" width="9.28515625" style="11" customWidth="1"/>
    <col min="18" max="18" width="5.42578125" style="11" bestFit="1" customWidth="1"/>
    <col min="19" max="23" width="4.5703125" style="11" bestFit="1" customWidth="1"/>
    <col min="24" max="24" width="5.42578125" style="11" customWidth="1"/>
    <col min="25" max="25" width="6" style="11" bestFit="1" customWidth="1"/>
    <col min="26" max="30" width="4.5703125" style="11" bestFit="1" customWidth="1"/>
    <col min="31" max="16384" width="19.85546875" style="11"/>
  </cols>
  <sheetData>
    <row r="1" spans="1:30" x14ac:dyDescent="0.25">
      <c r="A1" s="1" t="s">
        <v>793</v>
      </c>
      <c r="B1" s="2" t="s">
        <v>792</v>
      </c>
      <c r="C1" s="3" t="s">
        <v>791</v>
      </c>
      <c r="D1" s="3" t="s">
        <v>790</v>
      </c>
      <c r="E1" s="4" t="s">
        <v>789</v>
      </c>
      <c r="F1" s="5" t="s">
        <v>788</v>
      </c>
      <c r="G1" s="3" t="s">
        <v>787</v>
      </c>
      <c r="H1" s="6" t="s">
        <v>786</v>
      </c>
      <c r="I1" s="2" t="s">
        <v>785</v>
      </c>
      <c r="J1" s="7" t="s">
        <v>784</v>
      </c>
      <c r="K1" s="8" t="s">
        <v>783</v>
      </c>
      <c r="M1" s="9">
        <v>2.9100000000000001E-2</v>
      </c>
      <c r="N1" s="9"/>
      <c r="O1" s="10" t="s">
        <v>782</v>
      </c>
      <c r="P1" s="10"/>
      <c r="R1" s="12"/>
      <c r="S1" s="13" t="s">
        <v>781</v>
      </c>
      <c r="T1" s="13" t="s">
        <v>780</v>
      </c>
      <c r="U1" s="13" t="s">
        <v>779</v>
      </c>
      <c r="V1" s="13" t="s">
        <v>778</v>
      </c>
      <c r="W1" s="13" t="s">
        <v>777</v>
      </c>
      <c r="X1" s="14"/>
      <c r="Y1" s="15"/>
      <c r="Z1" s="16" t="s">
        <v>781</v>
      </c>
      <c r="AA1" s="16" t="s">
        <v>780</v>
      </c>
      <c r="AB1" s="16" t="s">
        <v>779</v>
      </c>
      <c r="AC1" s="16" t="s">
        <v>778</v>
      </c>
      <c r="AD1" s="16" t="s">
        <v>777</v>
      </c>
    </row>
    <row r="2" spans="1:30" x14ac:dyDescent="0.25">
      <c r="A2" s="17" t="s">
        <v>723</v>
      </c>
      <c r="B2" s="18" t="s">
        <v>32</v>
      </c>
      <c r="C2" s="17" t="s">
        <v>24</v>
      </c>
      <c r="D2" s="17" t="s">
        <v>5</v>
      </c>
      <c r="E2" s="19">
        <v>36171</v>
      </c>
      <c r="F2" s="20">
        <f ca="1">DATEDIF(E2,TODAY(),"Y")</f>
        <v>18</v>
      </c>
      <c r="G2" s="21" t="s">
        <v>26</v>
      </c>
      <c r="H2" s="22">
        <v>54550</v>
      </c>
      <c r="I2" s="23">
        <v>1</v>
      </c>
      <c r="J2" s="24">
        <f>H2+2000</f>
        <v>56550</v>
      </c>
      <c r="K2" s="25"/>
      <c r="L2" s="26"/>
      <c r="O2" s="27">
        <v>0</v>
      </c>
      <c r="P2" s="28">
        <v>0</v>
      </c>
      <c r="R2" s="12" t="s">
        <v>775</v>
      </c>
      <c r="S2" s="29">
        <v>33</v>
      </c>
      <c r="T2" s="29">
        <v>40</v>
      </c>
      <c r="U2" s="29">
        <v>37</v>
      </c>
      <c r="V2" s="29">
        <v>48</v>
      </c>
      <c r="W2" s="29">
        <v>48</v>
      </c>
      <c r="X2" s="29"/>
      <c r="Y2" s="30" t="s">
        <v>774</v>
      </c>
      <c r="Z2" s="29">
        <v>45</v>
      </c>
      <c r="AA2" s="29">
        <v>47</v>
      </c>
      <c r="AB2" s="29">
        <v>35</v>
      </c>
      <c r="AC2" s="29">
        <v>49</v>
      </c>
      <c r="AD2" s="29">
        <v>37</v>
      </c>
    </row>
    <row r="3" spans="1:30" x14ac:dyDescent="0.25">
      <c r="A3" s="17" t="s">
        <v>684</v>
      </c>
      <c r="B3" s="18" t="s">
        <v>32</v>
      </c>
      <c r="C3" s="17" t="s">
        <v>24</v>
      </c>
      <c r="D3" s="17" t="s">
        <v>14</v>
      </c>
      <c r="E3" s="19">
        <v>40595</v>
      </c>
      <c r="F3" s="20">
        <f t="shared" ref="F3:F66" ca="1" si="0">DATEDIF(E3,TODAY(),"Y")</f>
        <v>6</v>
      </c>
      <c r="G3" s="21" t="s">
        <v>28</v>
      </c>
      <c r="H3" s="22">
        <v>26795</v>
      </c>
      <c r="I3" s="23">
        <v>4</v>
      </c>
      <c r="J3" s="24">
        <f t="shared" ref="J3:J66" si="1">H3+2000</f>
        <v>28795</v>
      </c>
      <c r="K3" s="25"/>
      <c r="L3" s="26"/>
      <c r="O3" s="32">
        <v>5000</v>
      </c>
      <c r="P3" s="33">
        <v>0.01</v>
      </c>
      <c r="R3" s="12" t="s">
        <v>772</v>
      </c>
      <c r="S3" s="29">
        <v>35</v>
      </c>
      <c r="T3" s="29">
        <v>38</v>
      </c>
      <c r="U3" s="29">
        <v>36</v>
      </c>
      <c r="V3" s="29">
        <v>48</v>
      </c>
      <c r="W3" s="29">
        <v>41</v>
      </c>
      <c r="X3" s="29"/>
      <c r="Y3" s="30" t="s">
        <v>771</v>
      </c>
      <c r="Z3" s="29">
        <v>39</v>
      </c>
      <c r="AA3" s="29">
        <v>35</v>
      </c>
      <c r="AB3" s="29">
        <v>45</v>
      </c>
      <c r="AC3" s="29">
        <v>34</v>
      </c>
      <c r="AD3" s="29">
        <v>37</v>
      </c>
    </row>
    <row r="4" spans="1:30" x14ac:dyDescent="0.25">
      <c r="A4" s="17" t="s">
        <v>569</v>
      </c>
      <c r="B4" s="18" t="s">
        <v>32</v>
      </c>
      <c r="C4" s="17" t="s">
        <v>24</v>
      </c>
      <c r="D4" s="17" t="s">
        <v>11</v>
      </c>
      <c r="E4" s="19">
        <v>39147</v>
      </c>
      <c r="F4" s="20">
        <f t="shared" ca="1" si="0"/>
        <v>10</v>
      </c>
      <c r="G4" s="21"/>
      <c r="H4" s="22">
        <v>42540</v>
      </c>
      <c r="I4" s="23">
        <v>5</v>
      </c>
      <c r="J4" s="24">
        <f t="shared" si="1"/>
        <v>44540</v>
      </c>
      <c r="O4" s="32">
        <v>25000</v>
      </c>
      <c r="P4" s="33">
        <v>0.05</v>
      </c>
      <c r="R4" s="12" t="s">
        <v>769</v>
      </c>
      <c r="S4" s="29">
        <v>49</v>
      </c>
      <c r="T4" s="29">
        <v>36</v>
      </c>
      <c r="U4" s="29">
        <v>40</v>
      </c>
      <c r="V4" s="29">
        <v>35</v>
      </c>
      <c r="W4" s="29">
        <v>44</v>
      </c>
      <c r="X4" s="29"/>
      <c r="Y4" s="30" t="s">
        <v>768</v>
      </c>
      <c r="Z4" s="29">
        <v>30</v>
      </c>
      <c r="AA4" s="29">
        <v>45</v>
      </c>
      <c r="AB4" s="29">
        <v>43</v>
      </c>
      <c r="AC4" s="29">
        <v>46</v>
      </c>
      <c r="AD4" s="29">
        <v>30</v>
      </c>
    </row>
    <row r="5" spans="1:30" x14ac:dyDescent="0.25">
      <c r="A5" s="17" t="s">
        <v>294</v>
      </c>
      <c r="B5" s="18" t="s">
        <v>48</v>
      </c>
      <c r="C5" s="17" t="s">
        <v>24</v>
      </c>
      <c r="D5" s="17" t="s">
        <v>0</v>
      </c>
      <c r="E5" s="19">
        <v>41151</v>
      </c>
      <c r="F5" s="20">
        <f t="shared" ca="1" si="0"/>
        <v>4</v>
      </c>
      <c r="G5" s="21"/>
      <c r="H5" s="22">
        <v>35680</v>
      </c>
      <c r="I5" s="23">
        <v>2</v>
      </c>
      <c r="J5" s="24">
        <f t="shared" si="1"/>
        <v>37680</v>
      </c>
      <c r="L5" s="26"/>
      <c r="O5" s="32">
        <v>35000</v>
      </c>
      <c r="P5" s="33">
        <v>0.06</v>
      </c>
      <c r="R5" s="12" t="s">
        <v>766</v>
      </c>
      <c r="S5" s="29">
        <v>35</v>
      </c>
      <c r="T5" s="29">
        <v>46</v>
      </c>
      <c r="U5" s="29">
        <v>44</v>
      </c>
      <c r="V5" s="29">
        <v>48</v>
      </c>
      <c r="W5" s="29">
        <v>47</v>
      </c>
      <c r="X5" s="29"/>
      <c r="Y5" s="30" t="s">
        <v>765</v>
      </c>
      <c r="Z5" s="29">
        <v>46</v>
      </c>
      <c r="AA5" s="29">
        <v>40</v>
      </c>
      <c r="AB5" s="29">
        <v>45</v>
      </c>
      <c r="AC5" s="29">
        <v>45</v>
      </c>
      <c r="AD5" s="29">
        <v>37</v>
      </c>
    </row>
    <row r="6" spans="1:30" x14ac:dyDescent="0.25">
      <c r="A6" s="17" t="s">
        <v>25</v>
      </c>
      <c r="B6" s="18" t="s">
        <v>2</v>
      </c>
      <c r="C6" s="17" t="s">
        <v>24</v>
      </c>
      <c r="D6" s="17" t="s">
        <v>5</v>
      </c>
      <c r="E6" s="19">
        <v>39447</v>
      </c>
      <c r="F6" s="20">
        <f t="shared" ca="1" si="0"/>
        <v>9</v>
      </c>
      <c r="G6" s="21" t="s">
        <v>18</v>
      </c>
      <c r="H6" s="22">
        <v>72830</v>
      </c>
      <c r="I6" s="23">
        <v>2</v>
      </c>
      <c r="J6" s="24">
        <f t="shared" si="1"/>
        <v>74830</v>
      </c>
      <c r="L6" s="26"/>
      <c r="O6" s="32">
        <v>45000</v>
      </c>
      <c r="P6" s="33">
        <v>7.0000000000000007E-2</v>
      </c>
      <c r="R6" s="12" t="s">
        <v>763</v>
      </c>
      <c r="S6" s="29">
        <v>31</v>
      </c>
      <c r="T6" s="29">
        <v>49</v>
      </c>
      <c r="U6" s="29">
        <v>43</v>
      </c>
      <c r="V6" s="29">
        <v>42</v>
      </c>
      <c r="W6" s="29">
        <v>34</v>
      </c>
      <c r="X6" s="29"/>
      <c r="Y6" s="30" t="s">
        <v>762</v>
      </c>
      <c r="Z6" s="29">
        <v>38</v>
      </c>
      <c r="AA6" s="29">
        <v>39</v>
      </c>
      <c r="AB6" s="29">
        <v>42</v>
      </c>
      <c r="AC6" s="29">
        <v>40</v>
      </c>
      <c r="AD6" s="29">
        <v>43</v>
      </c>
    </row>
    <row r="7" spans="1:30" x14ac:dyDescent="0.25">
      <c r="A7" s="11" t="s">
        <v>667</v>
      </c>
      <c r="B7" s="18" t="s">
        <v>12</v>
      </c>
      <c r="C7" s="11" t="s">
        <v>794</v>
      </c>
      <c r="D7" s="11" t="s">
        <v>5</v>
      </c>
      <c r="E7" s="34">
        <v>38751</v>
      </c>
      <c r="F7" s="20">
        <f t="shared" ca="1" si="0"/>
        <v>11</v>
      </c>
      <c r="G7" s="21" t="s">
        <v>26</v>
      </c>
      <c r="H7" s="22">
        <v>60830</v>
      </c>
      <c r="I7" s="23">
        <v>2</v>
      </c>
      <c r="J7" s="24">
        <f t="shared" si="1"/>
        <v>62830</v>
      </c>
      <c r="L7" s="26"/>
      <c r="O7" s="32">
        <v>55000</v>
      </c>
      <c r="P7" s="33">
        <v>0.08</v>
      </c>
      <c r="R7" s="12" t="s">
        <v>760</v>
      </c>
      <c r="S7" s="29">
        <v>43</v>
      </c>
      <c r="T7" s="29">
        <v>38</v>
      </c>
      <c r="U7" s="29">
        <v>44</v>
      </c>
      <c r="V7" s="29">
        <v>44</v>
      </c>
      <c r="W7" s="29">
        <v>39</v>
      </c>
      <c r="X7" s="29"/>
      <c r="Y7" s="30" t="s">
        <v>759</v>
      </c>
      <c r="Z7" s="29">
        <v>30</v>
      </c>
      <c r="AA7" s="29">
        <v>47</v>
      </c>
      <c r="AB7" s="29">
        <v>46</v>
      </c>
      <c r="AC7" s="29">
        <v>42</v>
      </c>
      <c r="AD7" s="29">
        <v>34</v>
      </c>
    </row>
    <row r="8" spans="1:30" x14ac:dyDescent="0.25">
      <c r="A8" s="17" t="s">
        <v>650</v>
      </c>
      <c r="B8" s="18" t="s">
        <v>48</v>
      </c>
      <c r="C8" s="17" t="s">
        <v>794</v>
      </c>
      <c r="D8" s="17" t="s">
        <v>14</v>
      </c>
      <c r="E8" s="19">
        <v>36217</v>
      </c>
      <c r="F8" s="20">
        <f t="shared" ca="1" si="0"/>
        <v>18</v>
      </c>
      <c r="G8" s="21" t="s">
        <v>26</v>
      </c>
      <c r="H8" s="22">
        <v>15240</v>
      </c>
      <c r="I8" s="23">
        <v>1</v>
      </c>
      <c r="J8" s="24">
        <f t="shared" si="1"/>
        <v>17240</v>
      </c>
      <c r="L8" s="26"/>
      <c r="O8" s="32">
        <v>65000</v>
      </c>
      <c r="P8" s="33">
        <v>0.1</v>
      </c>
    </row>
    <row r="9" spans="1:30" x14ac:dyDescent="0.25">
      <c r="A9" s="11" t="s">
        <v>540</v>
      </c>
      <c r="B9" s="18" t="s">
        <v>16</v>
      </c>
      <c r="C9" s="11" t="s">
        <v>794</v>
      </c>
      <c r="D9" s="11" t="s">
        <v>11</v>
      </c>
      <c r="E9" s="34">
        <v>39189</v>
      </c>
      <c r="F9" s="20">
        <f t="shared" ca="1" si="0"/>
        <v>10</v>
      </c>
      <c r="G9" s="21"/>
      <c r="H9" s="22">
        <v>66580</v>
      </c>
      <c r="I9" s="23">
        <v>5</v>
      </c>
      <c r="J9" s="24">
        <f t="shared" si="1"/>
        <v>68580</v>
      </c>
      <c r="K9" s="25"/>
      <c r="L9" s="26"/>
      <c r="O9" s="32">
        <v>75000</v>
      </c>
      <c r="P9" s="33">
        <v>0.11</v>
      </c>
      <c r="R9" s="35"/>
      <c r="S9" s="36"/>
      <c r="T9" s="36"/>
      <c r="U9" s="36"/>
      <c r="V9" s="36"/>
      <c r="W9" s="36"/>
      <c r="Y9" s="37"/>
      <c r="Z9" s="38"/>
      <c r="AA9" s="38"/>
      <c r="AB9" s="38"/>
      <c r="AC9" s="38"/>
    </row>
    <row r="10" spans="1:30" x14ac:dyDescent="0.25">
      <c r="A10" s="11" t="s">
        <v>521</v>
      </c>
      <c r="B10" s="18" t="s">
        <v>12</v>
      </c>
      <c r="C10" s="11" t="s">
        <v>794</v>
      </c>
      <c r="D10" s="11" t="s">
        <v>5</v>
      </c>
      <c r="E10" s="34">
        <v>36260</v>
      </c>
      <c r="F10" s="20">
        <f t="shared" ca="1" si="0"/>
        <v>18</v>
      </c>
      <c r="G10" s="21" t="s">
        <v>26</v>
      </c>
      <c r="H10" s="22">
        <v>75150</v>
      </c>
      <c r="I10" s="23">
        <v>1</v>
      </c>
      <c r="J10" s="24">
        <f t="shared" si="1"/>
        <v>77150</v>
      </c>
      <c r="O10" s="32">
        <v>85000</v>
      </c>
      <c r="P10" s="33">
        <v>0.12</v>
      </c>
      <c r="R10" s="35"/>
      <c r="S10" s="39"/>
      <c r="T10" s="39"/>
      <c r="U10" s="39"/>
      <c r="V10" s="39"/>
      <c r="W10" s="39"/>
      <c r="X10" s="40"/>
      <c r="Y10" s="41"/>
      <c r="Z10" s="21"/>
      <c r="AA10" s="21"/>
      <c r="AB10" s="21"/>
      <c r="AC10" s="21"/>
    </row>
    <row r="11" spans="1:30" x14ac:dyDescent="0.25">
      <c r="A11" s="11" t="s">
        <v>448</v>
      </c>
      <c r="B11" s="18" t="s">
        <v>48</v>
      </c>
      <c r="C11" s="11" t="s">
        <v>794</v>
      </c>
      <c r="D11" s="11" t="s">
        <v>5</v>
      </c>
      <c r="E11" s="34">
        <v>37404</v>
      </c>
      <c r="F11" s="20">
        <f t="shared" ca="1" si="0"/>
        <v>15</v>
      </c>
      <c r="G11" s="21" t="s">
        <v>26</v>
      </c>
      <c r="H11" s="22">
        <v>30780</v>
      </c>
      <c r="I11" s="23">
        <v>4</v>
      </c>
      <c r="J11" s="24">
        <f t="shared" si="1"/>
        <v>32780</v>
      </c>
      <c r="O11" s="32">
        <v>95000</v>
      </c>
      <c r="P11" s="33">
        <v>0.13</v>
      </c>
      <c r="R11" s="35"/>
      <c r="S11" s="39"/>
      <c r="T11" s="39"/>
      <c r="U11" s="39"/>
      <c r="V11" s="39"/>
      <c r="W11" s="39"/>
      <c r="X11" s="21"/>
      <c r="Y11" s="41"/>
      <c r="Z11" s="21"/>
      <c r="AA11" s="21"/>
      <c r="AB11" s="21"/>
      <c r="AC11" s="21"/>
    </row>
    <row r="12" spans="1:30" x14ac:dyDescent="0.25">
      <c r="A12" s="11" t="s">
        <v>394</v>
      </c>
      <c r="B12" s="18" t="s">
        <v>16</v>
      </c>
      <c r="C12" s="11" t="s">
        <v>794</v>
      </c>
      <c r="D12" s="11" t="s">
        <v>14</v>
      </c>
      <c r="E12" s="34">
        <v>37782</v>
      </c>
      <c r="F12" s="20">
        <f t="shared" ca="1" si="0"/>
        <v>14</v>
      </c>
      <c r="G12" s="21" t="s">
        <v>8</v>
      </c>
      <c r="H12" s="22">
        <v>17735</v>
      </c>
      <c r="I12" s="23">
        <v>3</v>
      </c>
      <c r="J12" s="24">
        <f t="shared" si="1"/>
        <v>19735</v>
      </c>
      <c r="O12" s="42"/>
      <c r="R12" s="35"/>
      <c r="S12" s="39"/>
      <c r="T12" s="39"/>
      <c r="U12" s="39"/>
      <c r="V12" s="39"/>
      <c r="W12" s="39"/>
      <c r="X12" s="21"/>
      <c r="Y12" s="41"/>
      <c r="Z12" s="21"/>
      <c r="AA12" s="21"/>
      <c r="AB12" s="21"/>
      <c r="AC12" s="21"/>
    </row>
    <row r="13" spans="1:30" x14ac:dyDescent="0.25">
      <c r="A13" s="17" t="s">
        <v>391</v>
      </c>
      <c r="B13" s="18" t="s">
        <v>16</v>
      </c>
      <c r="C13" s="17" t="s">
        <v>794</v>
      </c>
      <c r="D13" s="17" t="s">
        <v>5</v>
      </c>
      <c r="E13" s="19">
        <v>38142</v>
      </c>
      <c r="F13" s="20">
        <f t="shared" ca="1" si="0"/>
        <v>13</v>
      </c>
      <c r="G13" s="21" t="s">
        <v>26</v>
      </c>
      <c r="H13" s="22">
        <v>49350</v>
      </c>
      <c r="I13" s="23">
        <v>4</v>
      </c>
      <c r="J13" s="24">
        <f t="shared" si="1"/>
        <v>51350</v>
      </c>
      <c r="L13" s="26"/>
      <c r="O13" s="42"/>
      <c r="R13" s="35"/>
      <c r="S13" s="39"/>
      <c r="T13" s="39"/>
      <c r="U13" s="39"/>
      <c r="V13" s="39"/>
      <c r="W13" s="39"/>
      <c r="X13" s="21"/>
      <c r="Y13" s="41"/>
      <c r="Z13" s="21"/>
      <c r="AA13" s="21"/>
      <c r="AB13" s="21"/>
      <c r="AC13" s="21"/>
    </row>
    <row r="14" spans="1:30" x14ac:dyDescent="0.25">
      <c r="A14" s="17" t="s">
        <v>876</v>
      </c>
      <c r="B14" s="18" t="s">
        <v>16</v>
      </c>
      <c r="C14" s="17" t="s">
        <v>794</v>
      </c>
      <c r="D14" s="17" t="s">
        <v>14</v>
      </c>
      <c r="E14" s="19">
        <v>40779</v>
      </c>
      <c r="F14" s="20">
        <f t="shared" ca="1" si="0"/>
        <v>5</v>
      </c>
      <c r="G14" s="21" t="s">
        <v>28</v>
      </c>
      <c r="H14" s="22">
        <v>30445</v>
      </c>
      <c r="I14" s="23">
        <v>1</v>
      </c>
      <c r="J14" s="24">
        <f t="shared" si="1"/>
        <v>32445</v>
      </c>
      <c r="L14" s="26"/>
      <c r="R14" s="35"/>
      <c r="S14" s="39"/>
      <c r="T14" s="39"/>
      <c r="U14" s="39"/>
      <c r="V14" s="39"/>
      <c r="W14" s="39"/>
      <c r="X14" s="21"/>
      <c r="Y14" s="41"/>
      <c r="Z14" s="21"/>
      <c r="AA14" s="21"/>
      <c r="AB14" s="21"/>
      <c r="AC14" s="21"/>
    </row>
    <row r="15" spans="1:30" x14ac:dyDescent="0.25">
      <c r="A15" s="11" t="s">
        <v>296</v>
      </c>
      <c r="B15" s="18" t="s">
        <v>12</v>
      </c>
      <c r="C15" s="11" t="s">
        <v>794</v>
      </c>
      <c r="D15" s="11" t="s">
        <v>5</v>
      </c>
      <c r="E15" s="34">
        <v>41136</v>
      </c>
      <c r="F15" s="20">
        <f t="shared" ca="1" si="0"/>
        <v>4</v>
      </c>
      <c r="G15" s="21" t="s">
        <v>26</v>
      </c>
      <c r="H15" s="22">
        <v>79760</v>
      </c>
      <c r="I15" s="23">
        <v>5</v>
      </c>
      <c r="J15" s="24">
        <f t="shared" si="1"/>
        <v>81760</v>
      </c>
      <c r="L15" s="231" t="s">
        <v>911</v>
      </c>
      <c r="R15" s="35"/>
      <c r="S15" s="39"/>
      <c r="T15" s="39"/>
      <c r="U15" s="39"/>
      <c r="V15" s="39"/>
      <c r="W15" s="39"/>
      <c r="X15" s="21"/>
      <c r="Y15" s="41"/>
      <c r="Z15" s="21"/>
      <c r="AA15" s="21"/>
      <c r="AB15" s="21"/>
      <c r="AC15" s="21"/>
    </row>
    <row r="16" spans="1:30" x14ac:dyDescent="0.25">
      <c r="A16" s="11" t="s">
        <v>272</v>
      </c>
      <c r="B16" s="18" t="s">
        <v>2</v>
      </c>
      <c r="C16" s="11" t="s">
        <v>794</v>
      </c>
      <c r="D16" s="11" t="s">
        <v>5</v>
      </c>
      <c r="E16" s="34">
        <v>36764</v>
      </c>
      <c r="F16" s="20">
        <f t="shared" ca="1" si="0"/>
        <v>16</v>
      </c>
      <c r="G16" s="21" t="s">
        <v>8</v>
      </c>
      <c r="H16" s="22">
        <v>74840</v>
      </c>
      <c r="I16" s="23">
        <v>4</v>
      </c>
      <c r="J16" s="24">
        <f t="shared" si="1"/>
        <v>76840</v>
      </c>
      <c r="L16" s="11" t="s">
        <v>909</v>
      </c>
      <c r="S16" s="43"/>
      <c r="T16" s="43"/>
      <c r="U16" s="43"/>
      <c r="V16" s="43"/>
      <c r="W16" s="21"/>
      <c r="X16" s="21"/>
      <c r="Y16" s="21"/>
      <c r="Z16" s="21"/>
      <c r="AA16" s="21"/>
      <c r="AB16" s="21"/>
      <c r="AC16" s="21"/>
    </row>
    <row r="17" spans="1:12" x14ac:dyDescent="0.25">
      <c r="A17" s="17" t="s">
        <v>249</v>
      </c>
      <c r="B17" s="18" t="s">
        <v>9</v>
      </c>
      <c r="C17" s="17" t="s">
        <v>794</v>
      </c>
      <c r="D17" s="17" t="s">
        <v>0</v>
      </c>
      <c r="E17" s="19">
        <v>40787</v>
      </c>
      <c r="F17" s="20">
        <f t="shared" ca="1" si="0"/>
        <v>5</v>
      </c>
      <c r="G17" s="21" t="s">
        <v>26</v>
      </c>
      <c r="H17" s="22">
        <v>29070</v>
      </c>
      <c r="I17" s="23">
        <v>3</v>
      </c>
      <c r="J17" s="24">
        <f t="shared" si="1"/>
        <v>31070</v>
      </c>
      <c r="L17" s="26" t="s">
        <v>910</v>
      </c>
    </row>
    <row r="18" spans="1:12" x14ac:dyDescent="0.25">
      <c r="A18" s="11" t="s">
        <v>215</v>
      </c>
      <c r="B18" s="18" t="s">
        <v>32</v>
      </c>
      <c r="C18" s="11" t="s">
        <v>794</v>
      </c>
      <c r="D18" s="11" t="s">
        <v>11</v>
      </c>
      <c r="E18" s="34">
        <v>36777</v>
      </c>
      <c r="F18" s="20">
        <f t="shared" ca="1" si="0"/>
        <v>16</v>
      </c>
      <c r="G18" s="21"/>
      <c r="H18" s="22">
        <v>76690</v>
      </c>
      <c r="I18" s="23">
        <v>3</v>
      </c>
      <c r="J18" s="24">
        <f t="shared" si="1"/>
        <v>78690</v>
      </c>
      <c r="L18" s="26"/>
    </row>
    <row r="19" spans="1:12" x14ac:dyDescent="0.25">
      <c r="A19" s="17" t="s">
        <v>200</v>
      </c>
      <c r="B19" s="18" t="s">
        <v>32</v>
      </c>
      <c r="C19" s="17" t="s">
        <v>794</v>
      </c>
      <c r="D19" s="17" t="s">
        <v>5</v>
      </c>
      <c r="E19" s="19">
        <v>39704</v>
      </c>
      <c r="F19" s="20">
        <f t="shared" ca="1" si="0"/>
        <v>8</v>
      </c>
      <c r="G19" s="21" t="s">
        <v>8</v>
      </c>
      <c r="H19" s="22">
        <v>58290</v>
      </c>
      <c r="I19" s="23">
        <v>5</v>
      </c>
      <c r="J19" s="24">
        <f t="shared" si="1"/>
        <v>60290</v>
      </c>
      <c r="L19" s="26"/>
    </row>
    <row r="20" spans="1:12" x14ac:dyDescent="0.25">
      <c r="A20" s="17" t="s">
        <v>103</v>
      </c>
      <c r="B20" s="18" t="s">
        <v>9</v>
      </c>
      <c r="C20" s="17" t="s">
        <v>794</v>
      </c>
      <c r="D20" s="17" t="s">
        <v>5</v>
      </c>
      <c r="E20" s="19">
        <v>39029</v>
      </c>
      <c r="F20" s="20">
        <f t="shared" ca="1" si="0"/>
        <v>10</v>
      </c>
      <c r="G20" s="21" t="s">
        <v>4</v>
      </c>
      <c r="H20" s="22">
        <v>85300</v>
      </c>
      <c r="I20" s="23">
        <v>2</v>
      </c>
      <c r="J20" s="24">
        <f t="shared" si="1"/>
        <v>87300</v>
      </c>
      <c r="L20" s="26"/>
    </row>
    <row r="21" spans="1:12" x14ac:dyDescent="0.25">
      <c r="A21" s="17" t="s">
        <v>77</v>
      </c>
      <c r="B21" s="18" t="s">
        <v>32</v>
      </c>
      <c r="C21" s="17" t="s">
        <v>794</v>
      </c>
      <c r="D21" s="17" t="s">
        <v>0</v>
      </c>
      <c r="E21" s="19">
        <v>40126</v>
      </c>
      <c r="F21" s="20">
        <f t="shared" ca="1" si="0"/>
        <v>7</v>
      </c>
      <c r="G21" s="21"/>
      <c r="H21" s="22">
        <v>10636</v>
      </c>
      <c r="I21" s="23">
        <v>4</v>
      </c>
      <c r="J21" s="24">
        <f t="shared" si="1"/>
        <v>12636</v>
      </c>
      <c r="L21" s="26"/>
    </row>
    <row r="22" spans="1:12" x14ac:dyDescent="0.25">
      <c r="A22" s="11" t="s">
        <v>49</v>
      </c>
      <c r="B22" s="18" t="s">
        <v>48</v>
      </c>
      <c r="C22" s="11" t="s">
        <v>794</v>
      </c>
      <c r="D22" s="11" t="s">
        <v>5</v>
      </c>
      <c r="E22" s="34">
        <v>36143</v>
      </c>
      <c r="F22" s="20">
        <f t="shared" ca="1" si="0"/>
        <v>18</v>
      </c>
      <c r="G22" s="21" t="s">
        <v>4</v>
      </c>
      <c r="H22" s="22">
        <v>72090</v>
      </c>
      <c r="I22" s="23">
        <v>5</v>
      </c>
      <c r="J22" s="24">
        <f t="shared" si="1"/>
        <v>74090</v>
      </c>
    </row>
    <row r="23" spans="1:12" x14ac:dyDescent="0.25">
      <c r="A23" s="11" t="s">
        <v>31</v>
      </c>
      <c r="B23" s="18" t="s">
        <v>2</v>
      </c>
      <c r="C23" s="11" t="s">
        <v>794</v>
      </c>
      <c r="D23" s="11" t="s">
        <v>5</v>
      </c>
      <c r="E23" s="34">
        <v>39069</v>
      </c>
      <c r="F23" s="20">
        <f t="shared" ca="1" si="0"/>
        <v>10</v>
      </c>
      <c r="G23" s="21" t="s">
        <v>18</v>
      </c>
      <c r="H23" s="22">
        <v>37670</v>
      </c>
      <c r="I23" s="23">
        <v>3</v>
      </c>
      <c r="J23" s="24">
        <f t="shared" si="1"/>
        <v>39670</v>
      </c>
    </row>
    <row r="24" spans="1:12" x14ac:dyDescent="0.25">
      <c r="A24" s="11" t="s">
        <v>730</v>
      </c>
      <c r="B24" s="18" t="s">
        <v>16</v>
      </c>
      <c r="C24" s="11" t="s">
        <v>795</v>
      </c>
      <c r="D24" s="11" t="s">
        <v>5</v>
      </c>
      <c r="E24" s="34">
        <v>38746</v>
      </c>
      <c r="F24" s="20">
        <f t="shared" ca="1" si="0"/>
        <v>11</v>
      </c>
      <c r="G24" s="21" t="s">
        <v>4</v>
      </c>
      <c r="H24" s="22">
        <v>49360</v>
      </c>
      <c r="I24" s="23">
        <v>2</v>
      </c>
      <c r="J24" s="24">
        <f t="shared" si="1"/>
        <v>51360</v>
      </c>
    </row>
    <row r="25" spans="1:12" x14ac:dyDescent="0.25">
      <c r="A25" s="11" t="s">
        <v>713</v>
      </c>
      <c r="B25" s="18" t="s">
        <v>32</v>
      </c>
      <c r="C25" s="11" t="s">
        <v>795</v>
      </c>
      <c r="D25" s="11" t="s">
        <v>5</v>
      </c>
      <c r="E25" s="34">
        <v>36893</v>
      </c>
      <c r="F25" s="20">
        <f t="shared" ca="1" si="0"/>
        <v>16</v>
      </c>
      <c r="G25" s="21" t="s">
        <v>4</v>
      </c>
      <c r="H25" s="22">
        <v>33640</v>
      </c>
      <c r="I25" s="23">
        <v>3</v>
      </c>
      <c r="J25" s="24">
        <f t="shared" si="1"/>
        <v>35640</v>
      </c>
    </row>
    <row r="26" spans="1:12" x14ac:dyDescent="0.25">
      <c r="A26" s="11" t="s">
        <v>652</v>
      </c>
      <c r="B26" s="18" t="s">
        <v>12</v>
      </c>
      <c r="C26" s="11" t="s">
        <v>795</v>
      </c>
      <c r="D26" s="11" t="s">
        <v>5</v>
      </c>
      <c r="E26" s="34">
        <v>36214</v>
      </c>
      <c r="F26" s="20">
        <f t="shared" ca="1" si="0"/>
        <v>18</v>
      </c>
      <c r="G26" s="21" t="s">
        <v>8</v>
      </c>
      <c r="H26" s="22">
        <v>47850</v>
      </c>
      <c r="I26" s="23">
        <v>1</v>
      </c>
      <c r="J26" s="24">
        <f t="shared" si="1"/>
        <v>49850</v>
      </c>
    </row>
    <row r="27" spans="1:12" x14ac:dyDescent="0.25">
      <c r="A27" s="11" t="s">
        <v>576</v>
      </c>
      <c r="B27" s="18" t="s">
        <v>48</v>
      </c>
      <c r="C27" s="11" t="s">
        <v>795</v>
      </c>
      <c r="D27" s="11" t="s">
        <v>5</v>
      </c>
      <c r="E27" s="34">
        <v>38051</v>
      </c>
      <c r="F27" s="20">
        <f t="shared" ca="1" si="0"/>
        <v>13</v>
      </c>
      <c r="G27" s="21" t="s">
        <v>26</v>
      </c>
      <c r="H27" s="22">
        <v>30350</v>
      </c>
      <c r="I27" s="23">
        <v>1</v>
      </c>
      <c r="J27" s="24">
        <f t="shared" si="1"/>
        <v>32350</v>
      </c>
    </row>
    <row r="28" spans="1:12" x14ac:dyDescent="0.25">
      <c r="A28" s="11" t="s">
        <v>516</v>
      </c>
      <c r="B28" s="18" t="s">
        <v>32</v>
      </c>
      <c r="C28" s="11" t="s">
        <v>795</v>
      </c>
      <c r="D28" s="11" t="s">
        <v>5</v>
      </c>
      <c r="E28" s="34">
        <v>36619</v>
      </c>
      <c r="F28" s="20">
        <f t="shared" ca="1" si="0"/>
        <v>17</v>
      </c>
      <c r="G28" s="21" t="s">
        <v>18</v>
      </c>
      <c r="H28" s="22">
        <v>56440</v>
      </c>
      <c r="I28" s="23">
        <v>1</v>
      </c>
      <c r="J28" s="24">
        <f t="shared" si="1"/>
        <v>58440</v>
      </c>
    </row>
    <row r="29" spans="1:12" x14ac:dyDescent="0.25">
      <c r="A29" s="11" t="s">
        <v>472</v>
      </c>
      <c r="B29" s="18" t="s">
        <v>32</v>
      </c>
      <c r="C29" s="11" t="s">
        <v>795</v>
      </c>
      <c r="D29" s="11" t="s">
        <v>14</v>
      </c>
      <c r="E29" s="34">
        <v>38851</v>
      </c>
      <c r="F29" s="20">
        <f t="shared" ca="1" si="0"/>
        <v>11</v>
      </c>
      <c r="G29" s="21" t="s">
        <v>26</v>
      </c>
      <c r="H29" s="22">
        <v>11025</v>
      </c>
      <c r="I29" s="23">
        <v>1</v>
      </c>
      <c r="J29" s="24">
        <f t="shared" si="1"/>
        <v>13025</v>
      </c>
    </row>
    <row r="30" spans="1:12" x14ac:dyDescent="0.25">
      <c r="A30" s="11" t="s">
        <v>233</v>
      </c>
      <c r="B30" s="18" t="s">
        <v>16</v>
      </c>
      <c r="C30" s="11" t="s">
        <v>795</v>
      </c>
      <c r="D30" s="11" t="s">
        <v>0</v>
      </c>
      <c r="E30" s="34">
        <v>38961</v>
      </c>
      <c r="F30" s="20">
        <f t="shared" ca="1" si="0"/>
        <v>10</v>
      </c>
      <c r="G30" s="21"/>
      <c r="H30" s="22">
        <v>20028</v>
      </c>
      <c r="I30" s="23">
        <v>4</v>
      </c>
      <c r="J30" s="24">
        <f t="shared" si="1"/>
        <v>22028</v>
      </c>
    </row>
    <row r="31" spans="1:12" x14ac:dyDescent="0.25">
      <c r="A31" s="11" t="s">
        <v>133</v>
      </c>
      <c r="B31" s="18" t="s">
        <v>32</v>
      </c>
      <c r="C31" s="11" t="s">
        <v>795</v>
      </c>
      <c r="D31" s="11" t="s">
        <v>5</v>
      </c>
      <c r="E31" s="34">
        <v>40106</v>
      </c>
      <c r="F31" s="20">
        <f t="shared" ca="1" si="0"/>
        <v>7</v>
      </c>
      <c r="G31" s="21" t="s">
        <v>28</v>
      </c>
      <c r="H31" s="22">
        <v>51180</v>
      </c>
      <c r="I31" s="23">
        <v>3</v>
      </c>
      <c r="J31" s="24">
        <f t="shared" si="1"/>
        <v>53180</v>
      </c>
      <c r="K31" s="25"/>
    </row>
    <row r="32" spans="1:12" x14ac:dyDescent="0.25">
      <c r="A32" s="11" t="s">
        <v>122</v>
      </c>
      <c r="B32" s="18" t="s">
        <v>32</v>
      </c>
      <c r="C32" s="11" t="s">
        <v>795</v>
      </c>
      <c r="D32" s="11" t="s">
        <v>5</v>
      </c>
      <c r="E32" s="34">
        <v>40856</v>
      </c>
      <c r="F32" s="20">
        <f t="shared" ca="1" si="0"/>
        <v>5</v>
      </c>
      <c r="G32" s="21" t="s">
        <v>28</v>
      </c>
      <c r="H32" s="22">
        <v>41350</v>
      </c>
      <c r="I32" s="23">
        <v>2</v>
      </c>
      <c r="J32" s="24">
        <f t="shared" si="1"/>
        <v>43350</v>
      </c>
    </row>
    <row r="33" spans="1:14" x14ac:dyDescent="0.25">
      <c r="A33" s="11" t="s">
        <v>114</v>
      </c>
      <c r="B33" s="18" t="s">
        <v>12</v>
      </c>
      <c r="C33" s="11" t="s">
        <v>795</v>
      </c>
      <c r="D33" s="11" t="s">
        <v>5</v>
      </c>
      <c r="E33" s="34">
        <v>39414</v>
      </c>
      <c r="F33" s="20">
        <f t="shared" ca="1" si="0"/>
        <v>9</v>
      </c>
      <c r="G33" s="21" t="s">
        <v>26</v>
      </c>
      <c r="H33" s="22">
        <v>73440</v>
      </c>
      <c r="I33" s="23">
        <v>1</v>
      </c>
      <c r="J33" s="24">
        <f t="shared" si="1"/>
        <v>75440</v>
      </c>
    </row>
    <row r="34" spans="1:14" x14ac:dyDescent="0.25">
      <c r="A34" s="11" t="s">
        <v>546</v>
      </c>
      <c r="B34" s="18" t="s">
        <v>12</v>
      </c>
      <c r="C34" s="11" t="s">
        <v>795</v>
      </c>
      <c r="D34" s="11" t="s">
        <v>5</v>
      </c>
      <c r="E34" s="34">
        <v>41018</v>
      </c>
      <c r="F34" s="20">
        <f t="shared" ca="1" si="0"/>
        <v>5</v>
      </c>
      <c r="G34" s="21" t="s">
        <v>26</v>
      </c>
      <c r="H34" s="22">
        <v>46220</v>
      </c>
      <c r="I34" s="23">
        <v>3</v>
      </c>
      <c r="J34" s="24">
        <f t="shared" si="1"/>
        <v>48220</v>
      </c>
      <c r="K34" s="25"/>
      <c r="L34" s="44"/>
    </row>
    <row r="35" spans="1:14" x14ac:dyDescent="0.25">
      <c r="A35" s="11" t="s">
        <v>105</v>
      </c>
      <c r="B35" s="18" t="s">
        <v>9</v>
      </c>
      <c r="C35" s="11" t="s">
        <v>795</v>
      </c>
      <c r="D35" s="11" t="s">
        <v>11</v>
      </c>
      <c r="E35" s="34">
        <v>40508</v>
      </c>
      <c r="F35" s="20">
        <f t="shared" ca="1" si="0"/>
        <v>6</v>
      </c>
      <c r="G35" s="21"/>
      <c r="H35" s="22">
        <v>58130</v>
      </c>
      <c r="I35" s="23">
        <v>2</v>
      </c>
      <c r="J35" s="24">
        <f t="shared" si="1"/>
        <v>60130</v>
      </c>
    </row>
    <row r="36" spans="1:14" x14ac:dyDescent="0.25">
      <c r="A36" s="11" t="s">
        <v>30</v>
      </c>
      <c r="B36" s="18" t="s">
        <v>12</v>
      </c>
      <c r="C36" s="11" t="s">
        <v>795</v>
      </c>
      <c r="D36" s="11" t="s">
        <v>14</v>
      </c>
      <c r="E36" s="34">
        <v>39417</v>
      </c>
      <c r="F36" s="20">
        <f t="shared" ca="1" si="0"/>
        <v>9</v>
      </c>
      <c r="G36" s="21" t="s">
        <v>18</v>
      </c>
      <c r="H36" s="22">
        <v>46095</v>
      </c>
      <c r="I36" s="23">
        <v>3</v>
      </c>
      <c r="J36" s="24">
        <f t="shared" si="1"/>
        <v>48095</v>
      </c>
    </row>
    <row r="37" spans="1:14" x14ac:dyDescent="0.25">
      <c r="A37" s="11" t="s">
        <v>21</v>
      </c>
      <c r="B37" s="18" t="s">
        <v>16</v>
      </c>
      <c r="C37" s="11" t="s">
        <v>795</v>
      </c>
      <c r="D37" s="11" t="s">
        <v>14</v>
      </c>
      <c r="E37" s="34">
        <v>40152</v>
      </c>
      <c r="F37" s="20">
        <f t="shared" ca="1" si="0"/>
        <v>7</v>
      </c>
      <c r="G37" s="21" t="s">
        <v>4</v>
      </c>
      <c r="H37" s="22">
        <v>28680</v>
      </c>
      <c r="I37" s="23">
        <v>1</v>
      </c>
      <c r="J37" s="24">
        <f t="shared" si="1"/>
        <v>30680</v>
      </c>
      <c r="M37" s="44"/>
      <c r="N37" s="44"/>
    </row>
    <row r="38" spans="1:14" x14ac:dyDescent="0.25">
      <c r="A38" s="11" t="s">
        <v>753</v>
      </c>
      <c r="B38" s="18" t="s">
        <v>12</v>
      </c>
      <c r="C38" s="11" t="s">
        <v>796</v>
      </c>
      <c r="D38" s="11" t="s">
        <v>0</v>
      </c>
      <c r="E38" s="34">
        <v>40925</v>
      </c>
      <c r="F38" s="20">
        <f t="shared" ca="1" si="0"/>
        <v>5</v>
      </c>
      <c r="G38" s="21"/>
      <c r="H38" s="22">
        <v>14568</v>
      </c>
      <c r="I38" s="23">
        <v>3</v>
      </c>
      <c r="J38" s="24">
        <f t="shared" si="1"/>
        <v>16568</v>
      </c>
      <c r="L38" s="44"/>
    </row>
    <row r="39" spans="1:14" x14ac:dyDescent="0.25">
      <c r="A39" s="11" t="s">
        <v>746</v>
      </c>
      <c r="B39" s="18" t="s">
        <v>32</v>
      </c>
      <c r="C39" s="11" t="s">
        <v>796</v>
      </c>
      <c r="D39" s="11" t="s">
        <v>11</v>
      </c>
      <c r="E39" s="34">
        <v>39094</v>
      </c>
      <c r="F39" s="20">
        <f t="shared" ca="1" si="0"/>
        <v>10</v>
      </c>
      <c r="G39" s="21"/>
      <c r="H39" s="22">
        <v>83020</v>
      </c>
      <c r="I39" s="23">
        <v>4</v>
      </c>
      <c r="J39" s="24">
        <f t="shared" si="1"/>
        <v>85020</v>
      </c>
    </row>
    <row r="40" spans="1:14" x14ac:dyDescent="0.25">
      <c r="A40" s="11" t="s">
        <v>737</v>
      </c>
      <c r="B40" s="18" t="s">
        <v>16</v>
      </c>
      <c r="C40" s="11" t="s">
        <v>796</v>
      </c>
      <c r="D40" s="11" t="s">
        <v>5</v>
      </c>
      <c r="E40" s="34">
        <v>40200</v>
      </c>
      <c r="F40" s="20">
        <f t="shared" ca="1" si="0"/>
        <v>7</v>
      </c>
      <c r="G40" s="21" t="s">
        <v>18</v>
      </c>
      <c r="H40" s="22">
        <v>77350</v>
      </c>
      <c r="I40" s="23">
        <v>5</v>
      </c>
      <c r="J40" s="24">
        <f t="shared" si="1"/>
        <v>79350</v>
      </c>
      <c r="K40" s="25"/>
    </row>
    <row r="41" spans="1:14" x14ac:dyDescent="0.25">
      <c r="A41" s="11" t="s">
        <v>712</v>
      </c>
      <c r="B41" s="18" t="s">
        <v>2</v>
      </c>
      <c r="C41" s="11" t="s">
        <v>796</v>
      </c>
      <c r="D41" s="11" t="s">
        <v>14</v>
      </c>
      <c r="E41" s="34">
        <v>36896</v>
      </c>
      <c r="F41" s="20">
        <f t="shared" ca="1" si="0"/>
        <v>16</v>
      </c>
      <c r="G41" s="21" t="s">
        <v>26</v>
      </c>
      <c r="H41" s="22">
        <v>35280</v>
      </c>
      <c r="I41" s="23">
        <v>3</v>
      </c>
      <c r="J41" s="24">
        <f t="shared" si="1"/>
        <v>37280</v>
      </c>
    </row>
    <row r="42" spans="1:14" x14ac:dyDescent="0.25">
      <c r="A42" s="11" t="s">
        <v>669</v>
      </c>
      <c r="B42" s="18" t="s">
        <v>9</v>
      </c>
      <c r="C42" s="11" t="s">
        <v>796</v>
      </c>
      <c r="D42" s="11" t="s">
        <v>11</v>
      </c>
      <c r="E42" s="34">
        <v>40233</v>
      </c>
      <c r="F42" s="20">
        <f t="shared" ca="1" si="0"/>
        <v>7</v>
      </c>
      <c r="G42" s="21"/>
      <c r="H42" s="22">
        <v>64390</v>
      </c>
      <c r="I42" s="23">
        <v>2</v>
      </c>
      <c r="J42" s="24">
        <f t="shared" si="1"/>
        <v>66390</v>
      </c>
    </row>
    <row r="43" spans="1:14" x14ac:dyDescent="0.25">
      <c r="A43" s="11" t="s">
        <v>664</v>
      </c>
      <c r="B43" s="18" t="s">
        <v>12</v>
      </c>
      <c r="C43" s="11" t="s">
        <v>796</v>
      </c>
      <c r="D43" s="11" t="s">
        <v>5</v>
      </c>
      <c r="E43" s="34">
        <v>35829</v>
      </c>
      <c r="F43" s="20">
        <f t="shared" ca="1" si="0"/>
        <v>19</v>
      </c>
      <c r="G43" s="21" t="s">
        <v>26</v>
      </c>
      <c r="H43" s="22">
        <v>61030</v>
      </c>
      <c r="I43" s="23">
        <v>3</v>
      </c>
      <c r="J43" s="24">
        <f t="shared" si="1"/>
        <v>63030</v>
      </c>
      <c r="K43" s="25"/>
      <c r="L43" s="44"/>
    </row>
    <row r="44" spans="1:14" x14ac:dyDescent="0.25">
      <c r="A44" s="11" t="s">
        <v>661</v>
      </c>
      <c r="B44" s="18" t="s">
        <v>16</v>
      </c>
      <c r="C44" s="11" t="s">
        <v>796</v>
      </c>
      <c r="D44" s="11" t="s">
        <v>14</v>
      </c>
      <c r="E44" s="34">
        <v>35842</v>
      </c>
      <c r="F44" s="20">
        <f t="shared" ca="1" si="0"/>
        <v>19</v>
      </c>
      <c r="G44" s="21" t="s">
        <v>8</v>
      </c>
      <c r="H44" s="22">
        <v>23380</v>
      </c>
      <c r="I44" s="23">
        <v>4</v>
      </c>
      <c r="J44" s="24">
        <f t="shared" si="1"/>
        <v>25380</v>
      </c>
    </row>
    <row r="45" spans="1:14" x14ac:dyDescent="0.25">
      <c r="A45" s="11" t="s">
        <v>659</v>
      </c>
      <c r="B45" s="18" t="s">
        <v>16</v>
      </c>
      <c r="C45" s="11" t="s">
        <v>796</v>
      </c>
      <c r="D45" s="11" t="s">
        <v>11</v>
      </c>
      <c r="E45" s="34">
        <v>35848</v>
      </c>
      <c r="F45" s="20">
        <f t="shared" ca="1" si="0"/>
        <v>19</v>
      </c>
      <c r="G45" s="21"/>
      <c r="H45" s="22">
        <v>85480</v>
      </c>
      <c r="I45" s="23">
        <v>5</v>
      </c>
      <c r="J45" s="24">
        <f t="shared" si="1"/>
        <v>87480</v>
      </c>
    </row>
    <row r="46" spans="1:14" x14ac:dyDescent="0.25">
      <c r="A46" s="11" t="s">
        <v>632</v>
      </c>
      <c r="B46" s="18" t="s">
        <v>48</v>
      </c>
      <c r="C46" s="11" t="s">
        <v>796</v>
      </c>
      <c r="D46" s="11" t="s">
        <v>5</v>
      </c>
      <c r="E46" s="34">
        <v>40575</v>
      </c>
      <c r="F46" s="20">
        <f t="shared" ca="1" si="0"/>
        <v>6</v>
      </c>
      <c r="G46" s="21" t="s">
        <v>8</v>
      </c>
      <c r="H46" s="22">
        <v>74710</v>
      </c>
      <c r="I46" s="23">
        <v>2</v>
      </c>
      <c r="J46" s="24">
        <f t="shared" si="1"/>
        <v>76710</v>
      </c>
    </row>
    <row r="47" spans="1:14" x14ac:dyDescent="0.25">
      <c r="A47" s="11" t="s">
        <v>629</v>
      </c>
      <c r="B47" s="18" t="s">
        <v>12</v>
      </c>
      <c r="C47" s="11" t="s">
        <v>796</v>
      </c>
      <c r="D47" s="11" t="s">
        <v>5</v>
      </c>
      <c r="E47" s="34">
        <v>40596</v>
      </c>
      <c r="F47" s="20">
        <f t="shared" ca="1" si="0"/>
        <v>6</v>
      </c>
      <c r="G47" s="21" t="s">
        <v>18</v>
      </c>
      <c r="H47" s="22">
        <v>68910</v>
      </c>
      <c r="I47" s="23">
        <v>5</v>
      </c>
      <c r="J47" s="24">
        <f t="shared" si="1"/>
        <v>70910</v>
      </c>
    </row>
    <row r="48" spans="1:14" x14ac:dyDescent="0.25">
      <c r="A48" s="11" t="s">
        <v>624</v>
      </c>
      <c r="B48" s="18" t="s">
        <v>48</v>
      </c>
      <c r="C48" s="11" t="s">
        <v>796</v>
      </c>
      <c r="D48" s="11" t="s">
        <v>11</v>
      </c>
      <c r="E48" s="34">
        <v>40983</v>
      </c>
      <c r="F48" s="20">
        <f t="shared" ca="1" si="0"/>
        <v>5</v>
      </c>
      <c r="G48" s="21"/>
      <c r="H48" s="22">
        <v>64460</v>
      </c>
      <c r="I48" s="23">
        <v>1</v>
      </c>
      <c r="J48" s="24">
        <f t="shared" si="1"/>
        <v>66460</v>
      </c>
    </row>
    <row r="49" spans="1:14" x14ac:dyDescent="0.25">
      <c r="A49" s="11" t="s">
        <v>601</v>
      </c>
      <c r="B49" s="18" t="s">
        <v>16</v>
      </c>
      <c r="C49" s="11" t="s">
        <v>796</v>
      </c>
      <c r="D49" s="11" t="s">
        <v>11</v>
      </c>
      <c r="E49" s="34">
        <v>38792</v>
      </c>
      <c r="F49" s="20">
        <f t="shared" ca="1" si="0"/>
        <v>11</v>
      </c>
      <c r="G49" s="21"/>
      <c r="H49" s="22">
        <v>74740</v>
      </c>
      <c r="I49" s="23">
        <v>5</v>
      </c>
      <c r="J49" s="24">
        <f t="shared" si="1"/>
        <v>76740</v>
      </c>
    </row>
    <row r="50" spans="1:14" x14ac:dyDescent="0.25">
      <c r="A50" s="11" t="s">
        <v>598</v>
      </c>
      <c r="B50" s="18" t="s">
        <v>32</v>
      </c>
      <c r="C50" s="11" t="s">
        <v>796</v>
      </c>
      <c r="D50" s="11" t="s">
        <v>14</v>
      </c>
      <c r="E50" s="34">
        <v>38804</v>
      </c>
      <c r="F50" s="20">
        <f t="shared" ca="1" si="0"/>
        <v>11</v>
      </c>
      <c r="G50" s="21" t="s">
        <v>18</v>
      </c>
      <c r="H50" s="22">
        <v>48415</v>
      </c>
      <c r="I50" s="23">
        <v>4</v>
      </c>
      <c r="J50" s="24">
        <f t="shared" si="1"/>
        <v>50415</v>
      </c>
    </row>
    <row r="51" spans="1:14" x14ac:dyDescent="0.25">
      <c r="A51" s="11" t="s">
        <v>586</v>
      </c>
      <c r="B51" s="18" t="s">
        <v>12</v>
      </c>
      <c r="C51" s="11" t="s">
        <v>796</v>
      </c>
      <c r="D51" s="11" t="s">
        <v>0</v>
      </c>
      <c r="E51" s="34">
        <v>36602</v>
      </c>
      <c r="F51" s="20">
        <f t="shared" ca="1" si="0"/>
        <v>17</v>
      </c>
      <c r="G51" s="21"/>
      <c r="H51" s="22">
        <v>30080</v>
      </c>
      <c r="I51" s="23">
        <v>3</v>
      </c>
      <c r="J51" s="24">
        <f t="shared" si="1"/>
        <v>32080</v>
      </c>
    </row>
    <row r="52" spans="1:14" x14ac:dyDescent="0.25">
      <c r="A52" s="11" t="s">
        <v>552</v>
      </c>
      <c r="B52" s="18" t="s">
        <v>32</v>
      </c>
      <c r="C52" s="11" t="s">
        <v>796</v>
      </c>
      <c r="D52" s="11" t="s">
        <v>5</v>
      </c>
      <c r="E52" s="34">
        <v>40653</v>
      </c>
      <c r="F52" s="20">
        <f t="shared" ca="1" si="0"/>
        <v>6</v>
      </c>
      <c r="G52" s="21" t="s">
        <v>8</v>
      </c>
      <c r="H52" s="22">
        <v>49810</v>
      </c>
      <c r="I52" s="23">
        <v>2</v>
      </c>
      <c r="J52" s="24">
        <f t="shared" si="1"/>
        <v>51810</v>
      </c>
      <c r="M52" s="44"/>
      <c r="N52" s="44"/>
    </row>
    <row r="53" spans="1:14" x14ac:dyDescent="0.25">
      <c r="A53" s="11" t="s">
        <v>532</v>
      </c>
      <c r="B53" s="18" t="s">
        <v>32</v>
      </c>
      <c r="C53" s="11" t="s">
        <v>796</v>
      </c>
      <c r="D53" s="11" t="s">
        <v>11</v>
      </c>
      <c r="E53" s="34">
        <v>40273</v>
      </c>
      <c r="F53" s="20">
        <f t="shared" ca="1" si="0"/>
        <v>7</v>
      </c>
      <c r="G53" s="21"/>
      <c r="H53" s="22">
        <v>50550</v>
      </c>
      <c r="I53" s="23">
        <v>2</v>
      </c>
      <c r="J53" s="24">
        <f t="shared" si="1"/>
        <v>52550</v>
      </c>
    </row>
    <row r="54" spans="1:14" x14ac:dyDescent="0.25">
      <c r="A54" s="11" t="s">
        <v>523</v>
      </c>
      <c r="B54" s="18" t="s">
        <v>16</v>
      </c>
      <c r="C54" s="11" t="s">
        <v>796</v>
      </c>
      <c r="D54" s="11" t="s">
        <v>11</v>
      </c>
      <c r="E54" s="34">
        <v>35902</v>
      </c>
      <c r="F54" s="20">
        <f t="shared" ca="1" si="0"/>
        <v>19</v>
      </c>
      <c r="G54" s="21"/>
      <c r="H54" s="22">
        <v>63340</v>
      </c>
      <c r="I54" s="23">
        <v>3</v>
      </c>
      <c r="J54" s="24">
        <f t="shared" si="1"/>
        <v>65340</v>
      </c>
    </row>
    <row r="55" spans="1:14" x14ac:dyDescent="0.25">
      <c r="A55" s="11" t="s">
        <v>509</v>
      </c>
      <c r="B55" s="18" t="s">
        <v>12</v>
      </c>
      <c r="C55" s="11" t="s">
        <v>796</v>
      </c>
      <c r="D55" s="11" t="s">
        <v>5</v>
      </c>
      <c r="E55" s="34">
        <v>37008</v>
      </c>
      <c r="F55" s="20">
        <f t="shared" ca="1" si="0"/>
        <v>16</v>
      </c>
      <c r="G55" s="21" t="s">
        <v>26</v>
      </c>
      <c r="H55" s="22">
        <v>27180</v>
      </c>
      <c r="I55" s="23">
        <v>4</v>
      </c>
      <c r="J55" s="24">
        <f t="shared" si="1"/>
        <v>29180</v>
      </c>
    </row>
    <row r="56" spans="1:14" x14ac:dyDescent="0.25">
      <c r="A56" s="11" t="s">
        <v>507</v>
      </c>
      <c r="B56" s="18" t="s">
        <v>12</v>
      </c>
      <c r="C56" s="11" t="s">
        <v>796</v>
      </c>
      <c r="D56" s="11" t="s">
        <v>5</v>
      </c>
      <c r="E56" s="34">
        <v>37348</v>
      </c>
      <c r="F56" s="20">
        <f t="shared" ca="1" si="0"/>
        <v>15</v>
      </c>
      <c r="G56" s="21" t="s">
        <v>28</v>
      </c>
      <c r="H56" s="22">
        <v>85880</v>
      </c>
      <c r="I56" s="23">
        <v>3</v>
      </c>
      <c r="J56" s="24">
        <f t="shared" si="1"/>
        <v>87880</v>
      </c>
    </row>
    <row r="57" spans="1:14" x14ac:dyDescent="0.25">
      <c r="A57" s="11" t="s">
        <v>500</v>
      </c>
      <c r="B57" s="18" t="s">
        <v>9</v>
      </c>
      <c r="C57" s="11" t="s">
        <v>796</v>
      </c>
      <c r="D57" s="11" t="s">
        <v>11</v>
      </c>
      <c r="E57" s="34">
        <v>39922</v>
      </c>
      <c r="F57" s="20">
        <f t="shared" ca="1" si="0"/>
        <v>8</v>
      </c>
      <c r="G57" s="21"/>
      <c r="H57" s="22">
        <v>25790</v>
      </c>
      <c r="I57" s="23">
        <v>3</v>
      </c>
      <c r="J57" s="24">
        <f t="shared" si="1"/>
        <v>27790</v>
      </c>
      <c r="M57" s="44"/>
      <c r="N57" s="44"/>
    </row>
    <row r="58" spans="1:14" x14ac:dyDescent="0.25">
      <c r="A58" s="11" t="s">
        <v>497</v>
      </c>
      <c r="B58" s="18" t="s">
        <v>16</v>
      </c>
      <c r="C58" s="11" t="s">
        <v>796</v>
      </c>
      <c r="D58" s="11" t="s">
        <v>5</v>
      </c>
      <c r="E58" s="34">
        <v>40274</v>
      </c>
      <c r="F58" s="20">
        <f t="shared" ca="1" si="0"/>
        <v>7</v>
      </c>
      <c r="G58" s="21" t="s">
        <v>28</v>
      </c>
      <c r="H58" s="22">
        <v>38730</v>
      </c>
      <c r="I58" s="23">
        <v>1</v>
      </c>
      <c r="J58" s="24">
        <f t="shared" si="1"/>
        <v>40730</v>
      </c>
    </row>
    <row r="59" spans="1:14" x14ac:dyDescent="0.25">
      <c r="A59" s="11" t="s">
        <v>496</v>
      </c>
      <c r="B59" s="18" t="s">
        <v>32</v>
      </c>
      <c r="C59" s="11" t="s">
        <v>796</v>
      </c>
      <c r="D59" s="11" t="s">
        <v>5</v>
      </c>
      <c r="E59" s="45">
        <v>40292</v>
      </c>
      <c r="F59" s="20">
        <f t="shared" ca="1" si="0"/>
        <v>7</v>
      </c>
      <c r="G59" s="21" t="s">
        <v>26</v>
      </c>
      <c r="H59" s="22">
        <v>23280</v>
      </c>
      <c r="I59" s="23">
        <v>1</v>
      </c>
      <c r="J59" s="24">
        <f t="shared" si="1"/>
        <v>25280</v>
      </c>
      <c r="M59" s="44"/>
      <c r="N59" s="44"/>
    </row>
    <row r="60" spans="1:14" x14ac:dyDescent="0.25">
      <c r="A60" s="11" t="s">
        <v>486</v>
      </c>
      <c r="B60" s="18" t="s">
        <v>12</v>
      </c>
      <c r="C60" s="11" t="s">
        <v>796</v>
      </c>
      <c r="D60" s="11" t="s">
        <v>5</v>
      </c>
      <c r="E60" s="34">
        <v>41051</v>
      </c>
      <c r="F60" s="20">
        <f t="shared" ca="1" si="0"/>
        <v>5</v>
      </c>
      <c r="G60" s="21" t="s">
        <v>28</v>
      </c>
      <c r="H60" s="22">
        <v>31830</v>
      </c>
      <c r="I60" s="23">
        <v>3</v>
      </c>
      <c r="J60" s="24">
        <f t="shared" si="1"/>
        <v>33830</v>
      </c>
    </row>
    <row r="61" spans="1:14" x14ac:dyDescent="0.25">
      <c r="A61" s="11" t="s">
        <v>483</v>
      </c>
      <c r="B61" s="18" t="s">
        <v>12</v>
      </c>
      <c r="C61" s="11" t="s">
        <v>796</v>
      </c>
      <c r="D61" s="11" t="s">
        <v>5</v>
      </c>
      <c r="E61" s="34">
        <v>39588</v>
      </c>
      <c r="F61" s="20">
        <f t="shared" ca="1" si="0"/>
        <v>9</v>
      </c>
      <c r="G61" s="21" t="s">
        <v>28</v>
      </c>
      <c r="H61" s="22">
        <v>74670</v>
      </c>
      <c r="I61" s="23">
        <v>5</v>
      </c>
      <c r="J61" s="24">
        <f t="shared" si="1"/>
        <v>76670</v>
      </c>
    </row>
    <row r="62" spans="1:14" x14ac:dyDescent="0.25">
      <c r="A62" s="11" t="s">
        <v>479</v>
      </c>
      <c r="B62" s="18" t="s">
        <v>16</v>
      </c>
      <c r="C62" s="11" t="s">
        <v>796</v>
      </c>
      <c r="D62" s="11" t="s">
        <v>5</v>
      </c>
      <c r="E62" s="34">
        <v>39215</v>
      </c>
      <c r="F62" s="20">
        <f t="shared" ca="1" si="0"/>
        <v>10</v>
      </c>
      <c r="G62" s="21" t="s">
        <v>26</v>
      </c>
      <c r="H62" s="22">
        <v>31910</v>
      </c>
      <c r="I62" s="23">
        <v>5</v>
      </c>
      <c r="J62" s="24">
        <f t="shared" si="1"/>
        <v>33910</v>
      </c>
    </row>
    <row r="63" spans="1:14" x14ac:dyDescent="0.25">
      <c r="A63" s="11" t="s">
        <v>475</v>
      </c>
      <c r="B63" s="18" t="s">
        <v>48</v>
      </c>
      <c r="C63" s="11" t="s">
        <v>796</v>
      </c>
      <c r="D63" s="11" t="s">
        <v>5</v>
      </c>
      <c r="E63" s="34">
        <v>40310</v>
      </c>
      <c r="F63" s="20">
        <f t="shared" ca="1" si="0"/>
        <v>7</v>
      </c>
      <c r="G63" s="21" t="s">
        <v>8</v>
      </c>
      <c r="H63" s="22">
        <v>82120</v>
      </c>
      <c r="I63" s="23">
        <v>5</v>
      </c>
      <c r="J63" s="24">
        <f t="shared" si="1"/>
        <v>84120</v>
      </c>
    </row>
    <row r="64" spans="1:14" x14ac:dyDescent="0.25">
      <c r="A64" s="11" t="s">
        <v>473</v>
      </c>
      <c r="B64" s="18" t="s">
        <v>12</v>
      </c>
      <c r="C64" s="11" t="s">
        <v>796</v>
      </c>
      <c r="D64" s="11" t="s">
        <v>5</v>
      </c>
      <c r="E64" s="34">
        <v>40320</v>
      </c>
      <c r="F64" s="20">
        <f t="shared" ca="1" si="0"/>
        <v>7</v>
      </c>
      <c r="G64" s="21" t="s">
        <v>18</v>
      </c>
      <c r="H64" s="22">
        <v>77580</v>
      </c>
      <c r="I64" s="23">
        <v>3</v>
      </c>
      <c r="J64" s="24">
        <f t="shared" si="1"/>
        <v>79580</v>
      </c>
    </row>
    <row r="65" spans="1:12" x14ac:dyDescent="0.25">
      <c r="A65" s="11" t="s">
        <v>470</v>
      </c>
      <c r="B65" s="18" t="s">
        <v>12</v>
      </c>
      <c r="C65" s="11" t="s">
        <v>796</v>
      </c>
      <c r="D65" s="11" t="s">
        <v>11</v>
      </c>
      <c r="E65" s="34">
        <v>38856</v>
      </c>
      <c r="F65" s="20">
        <f t="shared" ca="1" si="0"/>
        <v>11</v>
      </c>
      <c r="G65" s="21"/>
      <c r="H65" s="22">
        <v>84200</v>
      </c>
      <c r="I65" s="23">
        <v>2</v>
      </c>
      <c r="J65" s="24">
        <f t="shared" si="1"/>
        <v>86200</v>
      </c>
      <c r="K65" s="25"/>
      <c r="L65" s="44"/>
    </row>
    <row r="66" spans="1:12" x14ac:dyDescent="0.25">
      <c r="A66" s="11" t="s">
        <v>461</v>
      </c>
      <c r="B66" s="18" t="s">
        <v>2</v>
      </c>
      <c r="C66" s="11" t="s">
        <v>796</v>
      </c>
      <c r="D66" s="11" t="s">
        <v>11</v>
      </c>
      <c r="E66" s="34">
        <v>35940</v>
      </c>
      <c r="F66" s="20">
        <f t="shared" ca="1" si="0"/>
        <v>19</v>
      </c>
      <c r="G66" s="21"/>
      <c r="H66" s="22">
        <v>88000</v>
      </c>
      <c r="I66" s="23">
        <v>5</v>
      </c>
      <c r="J66" s="24">
        <f t="shared" si="1"/>
        <v>90000</v>
      </c>
    </row>
    <row r="67" spans="1:12" x14ac:dyDescent="0.25">
      <c r="A67" s="11" t="s">
        <v>450</v>
      </c>
      <c r="B67" s="18" t="s">
        <v>12</v>
      </c>
      <c r="C67" s="11" t="s">
        <v>796</v>
      </c>
      <c r="D67" s="11" t="s">
        <v>5</v>
      </c>
      <c r="E67" s="34">
        <v>37018</v>
      </c>
      <c r="F67" s="20">
        <f t="shared" ref="F67:F130" ca="1" si="2">DATEDIF(E67,TODAY(),"Y")</f>
        <v>16</v>
      </c>
      <c r="G67" s="21" t="s">
        <v>4</v>
      </c>
      <c r="H67" s="22">
        <v>28650</v>
      </c>
      <c r="I67" s="23">
        <v>4</v>
      </c>
      <c r="J67" s="24">
        <f t="shared" ref="J67:J130" si="3">H67+2000</f>
        <v>30650</v>
      </c>
    </row>
    <row r="68" spans="1:12" x14ac:dyDescent="0.25">
      <c r="A68" s="11" t="s">
        <v>442</v>
      </c>
      <c r="B68" s="18" t="s">
        <v>12</v>
      </c>
      <c r="C68" s="11" t="s">
        <v>796</v>
      </c>
      <c r="D68" s="11" t="s">
        <v>11</v>
      </c>
      <c r="E68" s="34">
        <v>39959</v>
      </c>
      <c r="F68" s="20">
        <f t="shared" ca="1" si="2"/>
        <v>8</v>
      </c>
      <c r="G68" s="21"/>
      <c r="H68" s="22">
        <v>79460</v>
      </c>
      <c r="I68" s="23">
        <v>5</v>
      </c>
      <c r="J68" s="24">
        <f t="shared" si="3"/>
        <v>81460</v>
      </c>
    </row>
    <row r="69" spans="1:12" x14ac:dyDescent="0.25">
      <c r="A69" s="11" t="s">
        <v>413</v>
      </c>
      <c r="B69" s="18" t="s">
        <v>32</v>
      </c>
      <c r="C69" s="11" t="s">
        <v>796</v>
      </c>
      <c r="D69" s="11" t="s">
        <v>5</v>
      </c>
      <c r="E69" s="34">
        <v>35965</v>
      </c>
      <c r="F69" s="20">
        <f t="shared" ca="1" si="2"/>
        <v>19</v>
      </c>
      <c r="G69" s="47" t="s">
        <v>18</v>
      </c>
      <c r="H69" s="22">
        <v>34780</v>
      </c>
      <c r="I69" s="23">
        <v>4</v>
      </c>
      <c r="J69" s="24">
        <f t="shared" si="3"/>
        <v>36780</v>
      </c>
    </row>
    <row r="70" spans="1:12" x14ac:dyDescent="0.25">
      <c r="A70" s="11" t="s">
        <v>393</v>
      </c>
      <c r="B70" s="18" t="s">
        <v>12</v>
      </c>
      <c r="C70" s="11" t="s">
        <v>796</v>
      </c>
      <c r="D70" s="11" t="s">
        <v>5</v>
      </c>
      <c r="E70" s="34">
        <v>37785</v>
      </c>
      <c r="F70" s="20">
        <f t="shared" ca="1" si="2"/>
        <v>14</v>
      </c>
      <c r="G70" s="21" t="s">
        <v>4</v>
      </c>
      <c r="H70" s="22">
        <v>87280</v>
      </c>
      <c r="I70" s="23">
        <v>4</v>
      </c>
      <c r="J70" s="24">
        <f t="shared" si="3"/>
        <v>89280</v>
      </c>
    </row>
    <row r="71" spans="1:12" x14ac:dyDescent="0.25">
      <c r="A71" s="11" t="s">
        <v>372</v>
      </c>
      <c r="B71" s="18" t="s">
        <v>32</v>
      </c>
      <c r="C71" s="11" t="s">
        <v>796</v>
      </c>
      <c r="D71" s="11" t="s">
        <v>5</v>
      </c>
      <c r="E71" s="34">
        <v>41091</v>
      </c>
      <c r="F71" s="20">
        <f t="shared" ca="1" si="2"/>
        <v>5</v>
      </c>
      <c r="G71" s="21" t="s">
        <v>26</v>
      </c>
      <c r="H71" s="22">
        <v>71150</v>
      </c>
      <c r="I71" s="23">
        <v>2</v>
      </c>
      <c r="J71" s="24">
        <f t="shared" si="3"/>
        <v>73150</v>
      </c>
    </row>
    <row r="72" spans="1:12" x14ac:dyDescent="0.25">
      <c r="A72" s="11" t="s">
        <v>361</v>
      </c>
      <c r="B72" s="18" t="s">
        <v>16</v>
      </c>
      <c r="C72" s="11" t="s">
        <v>796</v>
      </c>
      <c r="D72" s="11" t="s">
        <v>14</v>
      </c>
      <c r="E72" s="34">
        <v>39279</v>
      </c>
      <c r="F72" s="20">
        <f t="shared" ca="1" si="2"/>
        <v>10</v>
      </c>
      <c r="G72" s="21" t="s">
        <v>26</v>
      </c>
      <c r="H72" s="22">
        <v>26890</v>
      </c>
      <c r="I72" s="23">
        <v>3</v>
      </c>
      <c r="J72" s="24">
        <f t="shared" si="3"/>
        <v>28890</v>
      </c>
    </row>
    <row r="73" spans="1:12" x14ac:dyDescent="0.25">
      <c r="A73" s="11" t="s">
        <v>349</v>
      </c>
      <c r="B73" s="18" t="s">
        <v>12</v>
      </c>
      <c r="C73" s="11" t="s">
        <v>796</v>
      </c>
      <c r="D73" s="11" t="s">
        <v>11</v>
      </c>
      <c r="E73" s="34">
        <v>40368</v>
      </c>
      <c r="F73" s="20">
        <f t="shared" ca="1" si="2"/>
        <v>7</v>
      </c>
      <c r="G73" s="21"/>
      <c r="H73" s="22">
        <v>89310</v>
      </c>
      <c r="I73" s="23">
        <v>5</v>
      </c>
      <c r="J73" s="24">
        <f t="shared" si="3"/>
        <v>91310</v>
      </c>
    </row>
    <row r="74" spans="1:12" x14ac:dyDescent="0.25">
      <c r="A74" s="11" t="s">
        <v>300</v>
      </c>
      <c r="B74" s="18" t="s">
        <v>12</v>
      </c>
      <c r="C74" s="11" t="s">
        <v>796</v>
      </c>
      <c r="D74" s="11" t="s">
        <v>14</v>
      </c>
      <c r="E74" s="34">
        <v>40777</v>
      </c>
      <c r="F74" s="20">
        <f t="shared" ca="1" si="2"/>
        <v>5</v>
      </c>
      <c r="G74" s="21" t="s">
        <v>28</v>
      </c>
      <c r="H74" s="22">
        <v>13800</v>
      </c>
      <c r="I74" s="23">
        <v>3</v>
      </c>
      <c r="J74" s="24">
        <f t="shared" si="3"/>
        <v>15800</v>
      </c>
    </row>
    <row r="75" spans="1:12" x14ac:dyDescent="0.25">
      <c r="A75" s="11" t="s">
        <v>293</v>
      </c>
      <c r="B75" s="18" t="s">
        <v>12</v>
      </c>
      <c r="C75" s="11" t="s">
        <v>796</v>
      </c>
      <c r="D75" s="11" t="s">
        <v>14</v>
      </c>
      <c r="E75" s="34">
        <v>39662</v>
      </c>
      <c r="F75" s="20">
        <f t="shared" ca="1" si="2"/>
        <v>8</v>
      </c>
      <c r="G75" s="21" t="s">
        <v>8</v>
      </c>
      <c r="H75" s="22">
        <v>38920</v>
      </c>
      <c r="I75" s="23">
        <v>4</v>
      </c>
      <c r="J75" s="24">
        <f t="shared" si="3"/>
        <v>40920</v>
      </c>
    </row>
    <row r="76" spans="1:12" x14ac:dyDescent="0.25">
      <c r="A76" s="11" t="s">
        <v>284</v>
      </c>
      <c r="B76" s="18" t="s">
        <v>32</v>
      </c>
      <c r="C76" s="11" t="s">
        <v>796</v>
      </c>
      <c r="D76" s="11" t="s">
        <v>5</v>
      </c>
      <c r="E76" s="34">
        <v>38954</v>
      </c>
      <c r="F76" s="20">
        <f t="shared" ca="1" si="2"/>
        <v>10</v>
      </c>
      <c r="G76" s="21" t="s">
        <v>26</v>
      </c>
      <c r="H76" s="22">
        <v>40920</v>
      </c>
      <c r="I76" s="23">
        <v>4</v>
      </c>
      <c r="J76" s="24">
        <f t="shared" si="3"/>
        <v>42920</v>
      </c>
    </row>
    <row r="77" spans="1:12" x14ac:dyDescent="0.25">
      <c r="A77" s="11" t="s">
        <v>277</v>
      </c>
      <c r="B77" s="18" t="s">
        <v>9</v>
      </c>
      <c r="C77" s="11" t="s">
        <v>796</v>
      </c>
      <c r="D77" s="11" t="s">
        <v>11</v>
      </c>
      <c r="E77" s="34">
        <v>36038</v>
      </c>
      <c r="F77" s="20">
        <f t="shared" ca="1" si="2"/>
        <v>18</v>
      </c>
      <c r="G77" s="21"/>
      <c r="H77" s="22">
        <v>30340</v>
      </c>
      <c r="I77" s="23">
        <v>3</v>
      </c>
      <c r="J77" s="24">
        <f t="shared" si="3"/>
        <v>32340</v>
      </c>
    </row>
    <row r="78" spans="1:12" x14ac:dyDescent="0.25">
      <c r="A78" s="11" t="s">
        <v>224</v>
      </c>
      <c r="B78" s="18" t="s">
        <v>32</v>
      </c>
      <c r="C78" s="11" t="s">
        <v>796</v>
      </c>
      <c r="D78" s="11" t="s">
        <v>0</v>
      </c>
      <c r="E78" s="34">
        <v>36059</v>
      </c>
      <c r="F78" s="20">
        <f t="shared" ca="1" si="2"/>
        <v>18</v>
      </c>
      <c r="G78" s="21"/>
      <c r="H78" s="22">
        <v>18500</v>
      </c>
      <c r="I78" s="23">
        <v>5</v>
      </c>
      <c r="J78" s="24">
        <f t="shared" si="3"/>
        <v>20500</v>
      </c>
    </row>
    <row r="79" spans="1:12" x14ac:dyDescent="0.25">
      <c r="A79" s="11" t="s">
        <v>203</v>
      </c>
      <c r="B79" s="18" t="s">
        <v>32</v>
      </c>
      <c r="C79" s="11" t="s">
        <v>796</v>
      </c>
      <c r="D79" s="11" t="s">
        <v>11</v>
      </c>
      <c r="E79" s="34">
        <v>38970</v>
      </c>
      <c r="F79" s="20">
        <f t="shared" ca="1" si="2"/>
        <v>10</v>
      </c>
      <c r="G79" s="21"/>
      <c r="H79" s="22">
        <v>83070</v>
      </c>
      <c r="I79" s="23">
        <v>3</v>
      </c>
      <c r="J79" s="24">
        <f t="shared" si="3"/>
        <v>85070</v>
      </c>
    </row>
    <row r="80" spans="1:12" x14ac:dyDescent="0.25">
      <c r="A80" s="11" t="s">
        <v>196</v>
      </c>
      <c r="B80" s="18" t="s">
        <v>16</v>
      </c>
      <c r="C80" s="11" t="s">
        <v>796</v>
      </c>
      <c r="D80" s="11" t="s">
        <v>5</v>
      </c>
      <c r="E80" s="34">
        <v>40085</v>
      </c>
      <c r="F80" s="20">
        <f t="shared" ca="1" si="2"/>
        <v>7</v>
      </c>
      <c r="G80" s="21" t="s">
        <v>26</v>
      </c>
      <c r="H80" s="22">
        <v>41490</v>
      </c>
      <c r="I80" s="23">
        <v>5</v>
      </c>
      <c r="J80" s="24">
        <f t="shared" si="3"/>
        <v>43490</v>
      </c>
    </row>
    <row r="81" spans="1:12" x14ac:dyDescent="0.25">
      <c r="A81" s="11" t="s">
        <v>186</v>
      </c>
      <c r="B81" s="18" t="s">
        <v>16</v>
      </c>
      <c r="C81" s="11" t="s">
        <v>796</v>
      </c>
      <c r="D81" s="11" t="s">
        <v>5</v>
      </c>
      <c r="E81" s="34">
        <v>40832</v>
      </c>
      <c r="F81" s="20">
        <f t="shared" ca="1" si="2"/>
        <v>5</v>
      </c>
      <c r="G81" s="21" t="s">
        <v>4</v>
      </c>
      <c r="H81" s="22">
        <v>85920</v>
      </c>
      <c r="I81" s="23">
        <v>4</v>
      </c>
      <c r="J81" s="24">
        <f t="shared" si="3"/>
        <v>87920</v>
      </c>
    </row>
    <row r="82" spans="1:12" x14ac:dyDescent="0.25">
      <c r="A82" s="11" t="s">
        <v>181</v>
      </c>
      <c r="B82" s="18" t="s">
        <v>12</v>
      </c>
      <c r="C82" s="11" t="s">
        <v>796</v>
      </c>
      <c r="D82" s="11" t="s">
        <v>5</v>
      </c>
      <c r="E82" s="34">
        <v>41200</v>
      </c>
      <c r="F82" s="20">
        <f t="shared" ca="1" si="2"/>
        <v>4</v>
      </c>
      <c r="G82" s="21" t="s">
        <v>4</v>
      </c>
      <c r="H82" s="22">
        <v>71670</v>
      </c>
      <c r="I82" s="23">
        <v>4</v>
      </c>
      <c r="J82" s="24">
        <f t="shared" si="3"/>
        <v>73670</v>
      </c>
    </row>
    <row r="83" spans="1:12" x14ac:dyDescent="0.25">
      <c r="A83" s="11" t="s">
        <v>176</v>
      </c>
      <c r="B83" s="18" t="s">
        <v>2</v>
      </c>
      <c r="C83" s="11" t="s">
        <v>796</v>
      </c>
      <c r="D83" s="11" t="s">
        <v>5</v>
      </c>
      <c r="E83" s="34">
        <v>39379</v>
      </c>
      <c r="F83" s="20">
        <f t="shared" ca="1" si="2"/>
        <v>9</v>
      </c>
      <c r="G83" s="21" t="s">
        <v>26</v>
      </c>
      <c r="H83" s="22">
        <v>67890</v>
      </c>
      <c r="I83" s="23">
        <v>5</v>
      </c>
      <c r="J83" s="24">
        <f t="shared" si="3"/>
        <v>69890</v>
      </c>
    </row>
    <row r="84" spans="1:12" x14ac:dyDescent="0.25">
      <c r="A84" s="11" t="s">
        <v>154</v>
      </c>
      <c r="B84" s="18" t="s">
        <v>32</v>
      </c>
      <c r="C84" s="11" t="s">
        <v>796</v>
      </c>
      <c r="D84" s="11" t="s">
        <v>11</v>
      </c>
      <c r="E84" s="34">
        <v>36087</v>
      </c>
      <c r="F84" s="20">
        <f t="shared" ca="1" si="2"/>
        <v>18</v>
      </c>
      <c r="G84" s="21"/>
      <c r="H84" s="22">
        <v>76930</v>
      </c>
      <c r="I84" s="23">
        <v>1</v>
      </c>
      <c r="J84" s="24">
        <f t="shared" si="3"/>
        <v>78930</v>
      </c>
    </row>
    <row r="85" spans="1:12" x14ac:dyDescent="0.25">
      <c r="A85" s="11" t="s">
        <v>144</v>
      </c>
      <c r="B85" s="18" t="s">
        <v>16</v>
      </c>
      <c r="C85" s="11" t="s">
        <v>796</v>
      </c>
      <c r="D85" s="11" t="s">
        <v>5</v>
      </c>
      <c r="E85" s="34">
        <v>37176</v>
      </c>
      <c r="F85" s="20">
        <f t="shared" ca="1" si="2"/>
        <v>15</v>
      </c>
      <c r="G85" s="21" t="s">
        <v>18</v>
      </c>
      <c r="H85" s="22">
        <v>62790</v>
      </c>
      <c r="I85" s="23">
        <v>2</v>
      </c>
      <c r="J85" s="24">
        <f t="shared" si="3"/>
        <v>64790</v>
      </c>
    </row>
    <row r="86" spans="1:12" x14ac:dyDescent="0.25">
      <c r="A86" s="11" t="s">
        <v>113</v>
      </c>
      <c r="B86" s="18" t="s">
        <v>12</v>
      </c>
      <c r="C86" s="11" t="s">
        <v>796</v>
      </c>
      <c r="D86" s="11" t="s">
        <v>11</v>
      </c>
      <c r="E86" s="34">
        <v>39765</v>
      </c>
      <c r="F86" s="20">
        <f t="shared" ca="1" si="2"/>
        <v>8</v>
      </c>
      <c r="G86" s="21"/>
      <c r="H86" s="22">
        <v>46670</v>
      </c>
      <c r="I86" s="23">
        <v>3</v>
      </c>
      <c r="J86" s="24">
        <f t="shared" si="3"/>
        <v>48670</v>
      </c>
    </row>
    <row r="87" spans="1:12" x14ac:dyDescent="0.25">
      <c r="A87" s="11" t="s">
        <v>97</v>
      </c>
      <c r="B87" s="18" t="s">
        <v>32</v>
      </c>
      <c r="C87" s="11" t="s">
        <v>796</v>
      </c>
      <c r="D87" s="11" t="s">
        <v>11</v>
      </c>
      <c r="E87" s="34">
        <v>36470</v>
      </c>
      <c r="F87" s="20">
        <f t="shared" ca="1" si="2"/>
        <v>17</v>
      </c>
      <c r="G87" s="21"/>
      <c r="H87" s="22">
        <v>23560</v>
      </c>
      <c r="I87" s="23">
        <v>3</v>
      </c>
      <c r="J87" s="24">
        <f t="shared" si="3"/>
        <v>25560</v>
      </c>
    </row>
    <row r="88" spans="1:12" x14ac:dyDescent="0.25">
      <c r="A88" s="11" t="s">
        <v>95</v>
      </c>
      <c r="B88" s="18" t="s">
        <v>32</v>
      </c>
      <c r="C88" s="11" t="s">
        <v>796</v>
      </c>
      <c r="D88" s="11" t="s">
        <v>0</v>
      </c>
      <c r="E88" s="34">
        <v>36487</v>
      </c>
      <c r="F88" s="20">
        <f t="shared" ca="1" si="2"/>
        <v>17</v>
      </c>
      <c r="G88" s="21"/>
      <c r="H88" s="22">
        <v>33056</v>
      </c>
      <c r="I88" s="23">
        <v>5</v>
      </c>
      <c r="J88" s="24">
        <f t="shared" si="3"/>
        <v>35056</v>
      </c>
    </row>
    <row r="89" spans="1:12" x14ac:dyDescent="0.25">
      <c r="A89" s="11" t="s">
        <v>83</v>
      </c>
      <c r="B89" s="18" t="s">
        <v>32</v>
      </c>
      <c r="C89" s="11" t="s">
        <v>796</v>
      </c>
      <c r="D89" s="11" t="s">
        <v>11</v>
      </c>
      <c r="E89" s="34">
        <v>39040</v>
      </c>
      <c r="F89" s="20">
        <f t="shared" ca="1" si="2"/>
        <v>10</v>
      </c>
      <c r="G89" s="21"/>
      <c r="H89" s="22">
        <v>62150</v>
      </c>
      <c r="I89" s="23">
        <v>4</v>
      </c>
      <c r="J89" s="24">
        <f t="shared" si="3"/>
        <v>64150</v>
      </c>
    </row>
    <row r="90" spans="1:12" x14ac:dyDescent="0.25">
      <c r="A90" s="11" t="s">
        <v>75</v>
      </c>
      <c r="B90" s="18" t="s">
        <v>16</v>
      </c>
      <c r="C90" s="11" t="s">
        <v>796</v>
      </c>
      <c r="D90" s="11" t="s">
        <v>5</v>
      </c>
      <c r="E90" s="34">
        <v>40501</v>
      </c>
      <c r="F90" s="20">
        <f t="shared" ca="1" si="2"/>
        <v>6</v>
      </c>
      <c r="G90" s="21" t="s">
        <v>18</v>
      </c>
      <c r="H90" s="22">
        <v>77820</v>
      </c>
      <c r="I90" s="23">
        <v>3</v>
      </c>
      <c r="J90" s="24">
        <f t="shared" si="3"/>
        <v>79820</v>
      </c>
    </row>
    <row r="91" spans="1:12" x14ac:dyDescent="0.25">
      <c r="A91" s="11" t="s">
        <v>71</v>
      </c>
      <c r="B91" s="18" t="s">
        <v>16</v>
      </c>
      <c r="C91" s="11" t="s">
        <v>796</v>
      </c>
      <c r="D91" s="11" t="s">
        <v>11</v>
      </c>
      <c r="E91" s="34">
        <v>39803</v>
      </c>
      <c r="F91" s="20">
        <f t="shared" ca="1" si="2"/>
        <v>8</v>
      </c>
      <c r="G91" s="21"/>
      <c r="H91" s="22">
        <v>42940</v>
      </c>
      <c r="I91" s="23">
        <v>1</v>
      </c>
      <c r="J91" s="24">
        <f t="shared" si="3"/>
        <v>44940</v>
      </c>
    </row>
    <row r="92" spans="1:12" x14ac:dyDescent="0.25">
      <c r="A92" s="11" t="s">
        <v>68</v>
      </c>
      <c r="B92" s="18" t="s">
        <v>16</v>
      </c>
      <c r="C92" s="11" t="s">
        <v>796</v>
      </c>
      <c r="D92" s="11" t="s">
        <v>5</v>
      </c>
      <c r="E92" s="34">
        <v>40880</v>
      </c>
      <c r="F92" s="20">
        <f t="shared" ca="1" si="2"/>
        <v>5</v>
      </c>
      <c r="G92" s="21" t="s">
        <v>28</v>
      </c>
      <c r="H92" s="22">
        <v>61400</v>
      </c>
      <c r="I92" s="23">
        <v>5</v>
      </c>
      <c r="J92" s="24">
        <f t="shared" si="3"/>
        <v>63400</v>
      </c>
    </row>
    <row r="93" spans="1:12" x14ac:dyDescent="0.25">
      <c r="A93" s="11" t="s">
        <v>46</v>
      </c>
      <c r="B93" s="18" t="s">
        <v>12</v>
      </c>
      <c r="C93" s="11" t="s">
        <v>796</v>
      </c>
      <c r="D93" s="11" t="s">
        <v>5</v>
      </c>
      <c r="E93" s="34">
        <v>36506</v>
      </c>
      <c r="F93" s="20">
        <f t="shared" ca="1" si="2"/>
        <v>17</v>
      </c>
      <c r="G93" s="21" t="s">
        <v>4</v>
      </c>
      <c r="H93" s="22">
        <v>32100</v>
      </c>
      <c r="I93" s="23">
        <v>1</v>
      </c>
      <c r="J93" s="24">
        <f t="shared" si="3"/>
        <v>34100</v>
      </c>
      <c r="L93" s="44"/>
    </row>
    <row r="94" spans="1:12" x14ac:dyDescent="0.25">
      <c r="A94" s="11" t="s">
        <v>39</v>
      </c>
      <c r="B94" s="18" t="s">
        <v>16</v>
      </c>
      <c r="C94" s="11" t="s">
        <v>796</v>
      </c>
      <c r="D94" s="11" t="s">
        <v>5</v>
      </c>
      <c r="E94" s="34">
        <v>37241</v>
      </c>
      <c r="F94" s="20">
        <f t="shared" ca="1" si="2"/>
        <v>15</v>
      </c>
      <c r="G94" s="21" t="s">
        <v>26</v>
      </c>
      <c r="H94" s="22">
        <v>71950</v>
      </c>
      <c r="I94" s="23">
        <v>5</v>
      </c>
      <c r="J94" s="24">
        <f t="shared" si="3"/>
        <v>73950</v>
      </c>
    </row>
    <row r="95" spans="1:12" x14ac:dyDescent="0.25">
      <c r="A95" s="11" t="s">
        <v>35</v>
      </c>
      <c r="B95" s="18" t="s">
        <v>32</v>
      </c>
      <c r="C95" s="11" t="s">
        <v>796</v>
      </c>
      <c r="D95" s="11" t="s">
        <v>5</v>
      </c>
      <c r="E95" s="34">
        <v>37960</v>
      </c>
      <c r="F95" s="20">
        <f t="shared" ca="1" si="2"/>
        <v>13</v>
      </c>
      <c r="G95" s="21" t="s">
        <v>26</v>
      </c>
      <c r="H95" s="22">
        <v>66890</v>
      </c>
      <c r="I95" s="23">
        <v>5</v>
      </c>
      <c r="J95" s="24">
        <f t="shared" si="3"/>
        <v>68890</v>
      </c>
    </row>
    <row r="96" spans="1:12" x14ac:dyDescent="0.25">
      <c r="A96" s="11" t="s">
        <v>22</v>
      </c>
      <c r="B96" s="18" t="s">
        <v>2</v>
      </c>
      <c r="C96" s="11" t="s">
        <v>796</v>
      </c>
      <c r="D96" s="11" t="s">
        <v>14</v>
      </c>
      <c r="E96" s="34">
        <v>39802</v>
      </c>
      <c r="F96" s="20">
        <f t="shared" ca="1" si="2"/>
        <v>8</v>
      </c>
      <c r="G96" s="21" t="s">
        <v>8</v>
      </c>
      <c r="H96" s="22">
        <v>22535</v>
      </c>
      <c r="I96" s="23">
        <v>3</v>
      </c>
      <c r="J96" s="24">
        <f t="shared" si="3"/>
        <v>24535</v>
      </c>
    </row>
    <row r="97" spans="1:12" x14ac:dyDescent="0.25">
      <c r="A97" s="11" t="s">
        <v>639</v>
      </c>
      <c r="B97" s="18" t="s">
        <v>16</v>
      </c>
      <c r="C97" s="11" t="s">
        <v>797</v>
      </c>
      <c r="D97" s="11" t="s">
        <v>5</v>
      </c>
      <c r="E97" s="34">
        <v>39492</v>
      </c>
      <c r="F97" s="20">
        <f t="shared" ca="1" si="2"/>
        <v>9</v>
      </c>
      <c r="G97" s="21" t="s">
        <v>26</v>
      </c>
      <c r="H97" s="22">
        <v>36630</v>
      </c>
      <c r="I97" s="23">
        <v>4</v>
      </c>
      <c r="J97" s="24">
        <f t="shared" si="3"/>
        <v>38630</v>
      </c>
    </row>
    <row r="98" spans="1:12" x14ac:dyDescent="0.25">
      <c r="A98" s="11" t="s">
        <v>637</v>
      </c>
      <c r="B98" s="18" t="s">
        <v>12</v>
      </c>
      <c r="C98" s="11" t="s">
        <v>797</v>
      </c>
      <c r="D98" s="11" t="s">
        <v>11</v>
      </c>
      <c r="E98" s="34">
        <v>38755</v>
      </c>
      <c r="F98" s="20">
        <f t="shared" ca="1" si="2"/>
        <v>11</v>
      </c>
      <c r="G98" s="21"/>
      <c r="H98" s="22">
        <v>78860</v>
      </c>
      <c r="I98" s="23">
        <v>2</v>
      </c>
      <c r="J98" s="24">
        <f t="shared" si="3"/>
        <v>80860</v>
      </c>
    </row>
    <row r="99" spans="1:12" x14ac:dyDescent="0.25">
      <c r="A99" s="11" t="s">
        <v>564</v>
      </c>
      <c r="B99" s="18" t="s">
        <v>16</v>
      </c>
      <c r="C99" s="11" t="s">
        <v>797</v>
      </c>
      <c r="D99" s="11" t="s">
        <v>11</v>
      </c>
      <c r="E99" s="34">
        <v>39529</v>
      </c>
      <c r="F99" s="20">
        <f t="shared" ca="1" si="2"/>
        <v>9</v>
      </c>
      <c r="G99" s="21"/>
      <c r="H99" s="22">
        <v>35620</v>
      </c>
      <c r="I99" s="23">
        <v>4</v>
      </c>
      <c r="J99" s="24">
        <f t="shared" si="3"/>
        <v>37620</v>
      </c>
    </row>
    <row r="100" spans="1:12" x14ac:dyDescent="0.25">
      <c r="A100" s="11" t="s">
        <v>559</v>
      </c>
      <c r="B100" s="18" t="s">
        <v>12</v>
      </c>
      <c r="C100" s="11" t="s">
        <v>797</v>
      </c>
      <c r="D100" s="11" t="s">
        <v>11</v>
      </c>
      <c r="E100" s="45">
        <v>40253</v>
      </c>
      <c r="F100" s="20">
        <f t="shared" ca="1" si="2"/>
        <v>7</v>
      </c>
      <c r="G100" s="21"/>
      <c r="H100" s="22">
        <v>59350</v>
      </c>
      <c r="I100" s="23">
        <v>5</v>
      </c>
      <c r="J100" s="24">
        <f t="shared" si="3"/>
        <v>61350</v>
      </c>
    </row>
    <row r="101" spans="1:12" x14ac:dyDescent="0.25">
      <c r="A101" s="11" t="s">
        <v>499</v>
      </c>
      <c r="B101" s="18" t="s">
        <v>12</v>
      </c>
      <c r="C101" s="11" t="s">
        <v>797</v>
      </c>
      <c r="D101" s="11" t="s">
        <v>5</v>
      </c>
      <c r="E101" s="34">
        <v>39923</v>
      </c>
      <c r="F101" s="20">
        <f t="shared" ca="1" si="2"/>
        <v>8</v>
      </c>
      <c r="G101" s="21" t="s">
        <v>26</v>
      </c>
      <c r="H101" s="22">
        <v>76440</v>
      </c>
      <c r="I101" s="23">
        <v>3</v>
      </c>
      <c r="J101" s="24">
        <f t="shared" si="3"/>
        <v>78440</v>
      </c>
    </row>
    <row r="102" spans="1:12" x14ac:dyDescent="0.25">
      <c r="A102" s="11" t="s">
        <v>205</v>
      </c>
      <c r="B102" s="18" t="s">
        <v>12</v>
      </c>
      <c r="C102" s="11" t="s">
        <v>797</v>
      </c>
      <c r="D102" s="11" t="s">
        <v>5</v>
      </c>
      <c r="E102" s="34">
        <v>37883</v>
      </c>
      <c r="F102" s="20">
        <f t="shared" ca="1" si="2"/>
        <v>13</v>
      </c>
      <c r="G102" s="21" t="s">
        <v>26</v>
      </c>
      <c r="H102" s="22">
        <v>86530</v>
      </c>
      <c r="I102" s="23">
        <v>1</v>
      </c>
      <c r="J102" s="24">
        <f t="shared" si="3"/>
        <v>88530</v>
      </c>
    </row>
    <row r="103" spans="1:12" x14ac:dyDescent="0.25">
      <c r="A103" s="11" t="s">
        <v>81</v>
      </c>
      <c r="B103" s="18" t="s">
        <v>9</v>
      </c>
      <c r="C103" s="11" t="s">
        <v>797</v>
      </c>
      <c r="D103" s="11" t="s">
        <v>5</v>
      </c>
      <c r="E103" s="34">
        <v>39388</v>
      </c>
      <c r="F103" s="20">
        <f t="shared" ca="1" si="2"/>
        <v>9</v>
      </c>
      <c r="G103" s="21" t="s">
        <v>26</v>
      </c>
      <c r="H103" s="22">
        <v>71120</v>
      </c>
      <c r="I103" s="23">
        <v>4</v>
      </c>
      <c r="J103" s="24">
        <f t="shared" si="3"/>
        <v>73120</v>
      </c>
    </row>
    <row r="104" spans="1:12" x14ac:dyDescent="0.25">
      <c r="A104" s="11" t="s">
        <v>74</v>
      </c>
      <c r="B104" s="18" t="s">
        <v>48</v>
      </c>
      <c r="C104" s="11" t="s">
        <v>797</v>
      </c>
      <c r="D104" s="11" t="s">
        <v>14</v>
      </c>
      <c r="E104" s="45">
        <v>40505</v>
      </c>
      <c r="F104" s="20">
        <f t="shared" ca="1" si="2"/>
        <v>6</v>
      </c>
      <c r="G104" s="21" t="s">
        <v>4</v>
      </c>
      <c r="H104" s="22">
        <v>46230</v>
      </c>
      <c r="I104" s="23">
        <v>2</v>
      </c>
      <c r="J104" s="24">
        <f t="shared" si="3"/>
        <v>48230</v>
      </c>
      <c r="L104" s="44"/>
    </row>
    <row r="105" spans="1:12" x14ac:dyDescent="0.25">
      <c r="A105" s="11" t="s">
        <v>734</v>
      </c>
      <c r="B105" s="18" t="s">
        <v>16</v>
      </c>
      <c r="C105" s="11" t="s">
        <v>15</v>
      </c>
      <c r="D105" s="11" t="s">
        <v>5</v>
      </c>
      <c r="E105" s="34">
        <v>38736</v>
      </c>
      <c r="F105" s="20">
        <f t="shared" ca="1" si="2"/>
        <v>11</v>
      </c>
      <c r="G105" s="21" t="s">
        <v>4</v>
      </c>
      <c r="H105" s="22">
        <v>22920</v>
      </c>
      <c r="I105" s="23">
        <v>3</v>
      </c>
      <c r="J105" s="24">
        <f t="shared" si="3"/>
        <v>24920</v>
      </c>
    </row>
    <row r="106" spans="1:12" x14ac:dyDescent="0.25">
      <c r="A106" s="11" t="s">
        <v>719</v>
      </c>
      <c r="B106" s="18" t="s">
        <v>9</v>
      </c>
      <c r="C106" s="11" t="s">
        <v>15</v>
      </c>
      <c r="D106" s="11" t="s">
        <v>5</v>
      </c>
      <c r="E106" s="34">
        <v>36182</v>
      </c>
      <c r="F106" s="20">
        <f t="shared" ca="1" si="2"/>
        <v>18</v>
      </c>
      <c r="G106" s="21" t="s">
        <v>4</v>
      </c>
      <c r="H106" s="22">
        <v>68300</v>
      </c>
      <c r="I106" s="23">
        <v>5</v>
      </c>
      <c r="J106" s="24">
        <f t="shared" si="3"/>
        <v>70300</v>
      </c>
    </row>
    <row r="107" spans="1:12" x14ac:dyDescent="0.25">
      <c r="A107" s="11" t="s">
        <v>690</v>
      </c>
      <c r="B107" s="18" t="s">
        <v>12</v>
      </c>
      <c r="C107" s="11" t="s">
        <v>15</v>
      </c>
      <c r="D107" s="11" t="s">
        <v>14</v>
      </c>
      <c r="E107" s="34">
        <v>40572</v>
      </c>
      <c r="F107" s="20">
        <f t="shared" ca="1" si="2"/>
        <v>6</v>
      </c>
      <c r="G107" s="21" t="s">
        <v>4</v>
      </c>
      <c r="H107" s="22">
        <v>10520</v>
      </c>
      <c r="I107" s="23">
        <v>4</v>
      </c>
      <c r="J107" s="24">
        <f t="shared" si="3"/>
        <v>12520</v>
      </c>
      <c r="L107" s="44"/>
    </row>
    <row r="108" spans="1:12" x14ac:dyDescent="0.25">
      <c r="A108" s="11" t="s">
        <v>599</v>
      </c>
      <c r="B108" s="18" t="s">
        <v>2</v>
      </c>
      <c r="C108" s="11" t="s">
        <v>15</v>
      </c>
      <c r="D108" s="11" t="s">
        <v>5</v>
      </c>
      <c r="E108" s="34">
        <v>38801</v>
      </c>
      <c r="F108" s="20">
        <f t="shared" ca="1" si="2"/>
        <v>11</v>
      </c>
      <c r="G108" s="21" t="s">
        <v>18</v>
      </c>
      <c r="H108" s="22">
        <v>26510</v>
      </c>
      <c r="I108" s="23">
        <v>1</v>
      </c>
      <c r="J108" s="24">
        <f t="shared" si="3"/>
        <v>28510</v>
      </c>
    </row>
    <row r="109" spans="1:12" x14ac:dyDescent="0.25">
      <c r="A109" s="11" t="s">
        <v>588</v>
      </c>
      <c r="B109" s="18" t="s">
        <v>16</v>
      </c>
      <c r="C109" s="11" t="s">
        <v>15</v>
      </c>
      <c r="D109" s="11" t="s">
        <v>5</v>
      </c>
      <c r="E109" s="34">
        <v>36249</v>
      </c>
      <c r="F109" s="20">
        <f t="shared" ca="1" si="2"/>
        <v>18</v>
      </c>
      <c r="G109" s="21" t="s">
        <v>26</v>
      </c>
      <c r="H109" s="22">
        <v>49860</v>
      </c>
      <c r="I109" s="23">
        <v>2</v>
      </c>
      <c r="J109" s="24">
        <f t="shared" si="3"/>
        <v>51860</v>
      </c>
    </row>
    <row r="110" spans="1:12" x14ac:dyDescent="0.25">
      <c r="A110" s="11" t="s">
        <v>568</v>
      </c>
      <c r="B110" s="18" t="s">
        <v>12</v>
      </c>
      <c r="C110" s="11" t="s">
        <v>15</v>
      </c>
      <c r="D110" s="11" t="s">
        <v>5</v>
      </c>
      <c r="E110" s="34">
        <v>39147</v>
      </c>
      <c r="F110" s="20">
        <f t="shared" ca="1" si="2"/>
        <v>10</v>
      </c>
      <c r="G110" s="21" t="s">
        <v>4</v>
      </c>
      <c r="H110" s="22">
        <v>43680</v>
      </c>
      <c r="I110" s="23">
        <v>5</v>
      </c>
      <c r="J110" s="24">
        <f t="shared" si="3"/>
        <v>45680</v>
      </c>
    </row>
    <row r="111" spans="1:12" x14ac:dyDescent="0.25">
      <c r="A111" s="11" t="s">
        <v>441</v>
      </c>
      <c r="B111" s="18" t="s">
        <v>16</v>
      </c>
      <c r="C111" s="11" t="s">
        <v>15</v>
      </c>
      <c r="D111" s="11" t="s">
        <v>0</v>
      </c>
      <c r="E111" s="45">
        <v>40313</v>
      </c>
      <c r="F111" s="20">
        <f t="shared" ca="1" si="2"/>
        <v>7</v>
      </c>
      <c r="G111" s="21"/>
      <c r="H111" s="22">
        <v>27484</v>
      </c>
      <c r="I111" s="23">
        <v>4</v>
      </c>
      <c r="J111" s="24">
        <f t="shared" si="3"/>
        <v>29484</v>
      </c>
      <c r="L111" s="44"/>
    </row>
    <row r="112" spans="1:12" x14ac:dyDescent="0.25">
      <c r="A112" s="11" t="s">
        <v>378</v>
      </c>
      <c r="B112" s="18" t="s">
        <v>12</v>
      </c>
      <c r="C112" s="11" t="s">
        <v>15</v>
      </c>
      <c r="D112" s="11" t="s">
        <v>5</v>
      </c>
      <c r="E112" s="34">
        <v>39646</v>
      </c>
      <c r="F112" s="20">
        <f t="shared" ca="1" si="2"/>
        <v>9</v>
      </c>
      <c r="G112" s="21" t="s">
        <v>4</v>
      </c>
      <c r="H112" s="22">
        <v>69060</v>
      </c>
      <c r="I112" s="23">
        <v>1</v>
      </c>
      <c r="J112" s="24">
        <f t="shared" si="3"/>
        <v>71060</v>
      </c>
    </row>
    <row r="113" spans="1:12" x14ac:dyDescent="0.25">
      <c r="A113" s="11" t="s">
        <v>17</v>
      </c>
      <c r="B113" s="18" t="s">
        <v>16</v>
      </c>
      <c r="C113" s="11" t="s">
        <v>15</v>
      </c>
      <c r="D113" s="11" t="s">
        <v>14</v>
      </c>
      <c r="E113" s="45">
        <v>40516</v>
      </c>
      <c r="F113" s="20">
        <f t="shared" ca="1" si="2"/>
        <v>6</v>
      </c>
      <c r="G113" s="21" t="s">
        <v>4</v>
      </c>
      <c r="H113" s="22">
        <v>28625</v>
      </c>
      <c r="I113" s="23">
        <v>1</v>
      </c>
      <c r="J113" s="24">
        <f t="shared" si="3"/>
        <v>30625</v>
      </c>
      <c r="L113" s="44"/>
    </row>
    <row r="114" spans="1:12" x14ac:dyDescent="0.25">
      <c r="A114" s="11" t="s">
        <v>776</v>
      </c>
      <c r="B114" s="18" t="s">
        <v>48</v>
      </c>
      <c r="C114" s="11" t="s">
        <v>798</v>
      </c>
      <c r="D114" s="11" t="s">
        <v>11</v>
      </c>
      <c r="E114" s="34">
        <v>40550</v>
      </c>
      <c r="F114" s="20">
        <f t="shared" ca="1" si="2"/>
        <v>6</v>
      </c>
      <c r="G114" s="21"/>
      <c r="H114" s="22">
        <v>80050</v>
      </c>
      <c r="I114" s="23">
        <v>2</v>
      </c>
      <c r="J114" s="24">
        <f t="shared" si="3"/>
        <v>82050</v>
      </c>
    </row>
    <row r="115" spans="1:12" x14ac:dyDescent="0.25">
      <c r="A115" s="11" t="s">
        <v>757</v>
      </c>
      <c r="B115" s="18" t="s">
        <v>16</v>
      </c>
      <c r="C115" s="11" t="s">
        <v>798</v>
      </c>
      <c r="D115" s="11" t="s">
        <v>5</v>
      </c>
      <c r="E115" s="34">
        <v>40918</v>
      </c>
      <c r="F115" s="20">
        <f t="shared" ca="1" si="2"/>
        <v>5</v>
      </c>
      <c r="G115" s="21" t="s">
        <v>18</v>
      </c>
      <c r="H115" s="22">
        <v>82500</v>
      </c>
      <c r="I115" s="23">
        <v>5</v>
      </c>
      <c r="J115" s="24">
        <f t="shared" si="3"/>
        <v>84500</v>
      </c>
    </row>
    <row r="116" spans="1:12" x14ac:dyDescent="0.25">
      <c r="A116" s="11" t="s">
        <v>744</v>
      </c>
      <c r="B116" s="18" t="s">
        <v>12</v>
      </c>
      <c r="C116" s="11" t="s">
        <v>798</v>
      </c>
      <c r="D116" s="11" t="s">
        <v>14</v>
      </c>
      <c r="E116" s="34">
        <v>39107</v>
      </c>
      <c r="F116" s="20">
        <f t="shared" ca="1" si="2"/>
        <v>10</v>
      </c>
      <c r="G116" s="21" t="s">
        <v>8</v>
      </c>
      <c r="H116" s="22">
        <v>18655</v>
      </c>
      <c r="I116" s="23">
        <v>4</v>
      </c>
      <c r="J116" s="24">
        <f t="shared" si="3"/>
        <v>20655</v>
      </c>
    </row>
    <row r="117" spans="1:12" x14ac:dyDescent="0.25">
      <c r="A117" s="11" t="s">
        <v>721</v>
      </c>
      <c r="B117" s="18" t="s">
        <v>48</v>
      </c>
      <c r="C117" s="11" t="s">
        <v>798</v>
      </c>
      <c r="D117" s="11" t="s">
        <v>11</v>
      </c>
      <c r="E117" s="34">
        <v>36176</v>
      </c>
      <c r="F117" s="20">
        <f t="shared" ca="1" si="2"/>
        <v>18</v>
      </c>
      <c r="G117" s="21"/>
      <c r="H117" s="22">
        <v>32940</v>
      </c>
      <c r="I117" s="23">
        <v>5</v>
      </c>
      <c r="J117" s="24">
        <f t="shared" si="3"/>
        <v>34940</v>
      </c>
    </row>
    <row r="118" spans="1:12" x14ac:dyDescent="0.25">
      <c r="A118" s="11" t="s">
        <v>665</v>
      </c>
      <c r="B118" s="18" t="s">
        <v>2</v>
      </c>
      <c r="C118" s="11" t="s">
        <v>798</v>
      </c>
      <c r="D118" s="11" t="s">
        <v>5</v>
      </c>
      <c r="E118" s="34">
        <v>38774</v>
      </c>
      <c r="F118" s="20">
        <f t="shared" ca="1" si="2"/>
        <v>11</v>
      </c>
      <c r="G118" s="21" t="s">
        <v>26</v>
      </c>
      <c r="H118" s="22">
        <v>80120</v>
      </c>
      <c r="I118" s="23">
        <v>4</v>
      </c>
      <c r="J118" s="24">
        <f t="shared" si="3"/>
        <v>82120</v>
      </c>
    </row>
    <row r="119" spans="1:12" x14ac:dyDescent="0.25">
      <c r="A119" s="11" t="s">
        <v>642</v>
      </c>
      <c r="B119" s="18" t="s">
        <v>9</v>
      </c>
      <c r="C119" s="11" t="s">
        <v>798</v>
      </c>
      <c r="D119" s="11" t="s">
        <v>11</v>
      </c>
      <c r="E119" s="34">
        <v>37667</v>
      </c>
      <c r="F119" s="20">
        <f t="shared" ca="1" si="2"/>
        <v>14</v>
      </c>
      <c r="G119" s="21"/>
      <c r="H119" s="22">
        <v>73390</v>
      </c>
      <c r="I119" s="23">
        <v>2</v>
      </c>
      <c r="J119" s="24">
        <f t="shared" si="3"/>
        <v>75390</v>
      </c>
    </row>
    <row r="120" spans="1:12" x14ac:dyDescent="0.25">
      <c r="A120" s="11" t="s">
        <v>607</v>
      </c>
      <c r="B120" s="18" t="s">
        <v>32</v>
      </c>
      <c r="C120" s="11" t="s">
        <v>798</v>
      </c>
      <c r="D120" s="11" t="s">
        <v>11</v>
      </c>
      <c r="E120" s="34">
        <v>40263</v>
      </c>
      <c r="F120" s="20">
        <f t="shared" ca="1" si="2"/>
        <v>7</v>
      </c>
      <c r="G120" s="21"/>
      <c r="H120" s="22">
        <v>35260</v>
      </c>
      <c r="I120" s="23">
        <v>2</v>
      </c>
      <c r="J120" s="24">
        <f t="shared" si="3"/>
        <v>37260</v>
      </c>
    </row>
    <row r="121" spans="1:12" x14ac:dyDescent="0.25">
      <c r="A121" s="11" t="s">
        <v>519</v>
      </c>
      <c r="B121" s="18" t="s">
        <v>12</v>
      </c>
      <c r="C121" s="11" t="s">
        <v>798</v>
      </c>
      <c r="D121" s="11" t="s">
        <v>5</v>
      </c>
      <c r="E121" s="34">
        <v>36269</v>
      </c>
      <c r="F121" s="20">
        <f t="shared" ca="1" si="2"/>
        <v>18</v>
      </c>
      <c r="G121" s="21" t="s">
        <v>4</v>
      </c>
      <c r="H121" s="22">
        <v>61330</v>
      </c>
      <c r="I121" s="23">
        <v>1</v>
      </c>
      <c r="J121" s="24">
        <f t="shared" si="3"/>
        <v>63330</v>
      </c>
    </row>
    <row r="122" spans="1:12" x14ac:dyDescent="0.25">
      <c r="A122" s="11" t="s">
        <v>415</v>
      </c>
      <c r="B122" s="18" t="s">
        <v>16</v>
      </c>
      <c r="C122" s="11" t="s">
        <v>798</v>
      </c>
      <c r="D122" s="11" t="s">
        <v>11</v>
      </c>
      <c r="E122" s="34">
        <v>35959</v>
      </c>
      <c r="F122" s="20">
        <f t="shared" ca="1" si="2"/>
        <v>19</v>
      </c>
      <c r="G122" s="21"/>
      <c r="H122" s="22">
        <v>64470</v>
      </c>
      <c r="I122" s="23">
        <v>3</v>
      </c>
      <c r="J122" s="24">
        <f t="shared" si="3"/>
        <v>66470</v>
      </c>
    </row>
    <row r="123" spans="1:12" x14ac:dyDescent="0.25">
      <c r="A123" s="11" t="s">
        <v>373</v>
      </c>
      <c r="B123" s="18" t="s">
        <v>32</v>
      </c>
      <c r="C123" s="11" t="s">
        <v>798</v>
      </c>
      <c r="D123" s="11" t="s">
        <v>5</v>
      </c>
      <c r="E123" s="34">
        <v>40752</v>
      </c>
      <c r="F123" s="20">
        <f t="shared" ca="1" si="2"/>
        <v>5</v>
      </c>
      <c r="G123" s="21" t="s">
        <v>4</v>
      </c>
      <c r="H123" s="22">
        <v>37620</v>
      </c>
      <c r="I123" s="23">
        <v>5</v>
      </c>
      <c r="J123" s="24">
        <f t="shared" si="3"/>
        <v>39620</v>
      </c>
      <c r="K123" s="25"/>
      <c r="L123" s="44"/>
    </row>
    <row r="124" spans="1:12" x14ac:dyDescent="0.25">
      <c r="A124" s="11" t="s">
        <v>339</v>
      </c>
      <c r="B124" s="18" t="s">
        <v>2</v>
      </c>
      <c r="C124" s="11" t="s">
        <v>798</v>
      </c>
      <c r="D124" s="11" t="s">
        <v>11</v>
      </c>
      <c r="E124" s="34">
        <v>36342</v>
      </c>
      <c r="F124" s="20">
        <f t="shared" ca="1" si="2"/>
        <v>18</v>
      </c>
      <c r="G124" s="21"/>
      <c r="H124" s="22">
        <v>86970</v>
      </c>
      <c r="I124" s="23">
        <v>4</v>
      </c>
      <c r="J124" s="24">
        <f t="shared" si="3"/>
        <v>88970</v>
      </c>
    </row>
    <row r="125" spans="1:12" x14ac:dyDescent="0.25">
      <c r="A125" s="11" t="s">
        <v>337</v>
      </c>
      <c r="B125" s="18" t="s">
        <v>16</v>
      </c>
      <c r="C125" s="11" t="s">
        <v>798</v>
      </c>
      <c r="D125" s="11" t="s">
        <v>14</v>
      </c>
      <c r="E125" s="34">
        <v>36357</v>
      </c>
      <c r="F125" s="20">
        <f t="shared" ca="1" si="2"/>
        <v>18</v>
      </c>
      <c r="G125" s="21" t="s">
        <v>8</v>
      </c>
      <c r="H125" s="22">
        <v>42905</v>
      </c>
      <c r="I125" s="23">
        <v>1</v>
      </c>
      <c r="J125" s="24">
        <f t="shared" si="3"/>
        <v>44905</v>
      </c>
    </row>
    <row r="126" spans="1:12" x14ac:dyDescent="0.25">
      <c r="A126" s="11" t="s">
        <v>297</v>
      </c>
      <c r="B126" s="18" t="s">
        <v>12</v>
      </c>
      <c r="C126" s="11" t="s">
        <v>798</v>
      </c>
      <c r="D126" s="11" t="s">
        <v>5</v>
      </c>
      <c r="E126" s="34">
        <v>41128</v>
      </c>
      <c r="F126" s="20">
        <f t="shared" ca="1" si="2"/>
        <v>4</v>
      </c>
      <c r="G126" s="21" t="s">
        <v>4</v>
      </c>
      <c r="H126" s="22">
        <v>82760</v>
      </c>
      <c r="I126" s="23">
        <v>4</v>
      </c>
      <c r="J126" s="24">
        <f t="shared" si="3"/>
        <v>84760</v>
      </c>
    </row>
    <row r="127" spans="1:12" x14ac:dyDescent="0.25">
      <c r="A127" s="11" t="s">
        <v>283</v>
      </c>
      <c r="B127" s="18" t="s">
        <v>12</v>
      </c>
      <c r="C127" s="11" t="s">
        <v>798</v>
      </c>
      <c r="D127" s="11" t="s">
        <v>0</v>
      </c>
      <c r="E127" s="34">
        <v>38960</v>
      </c>
      <c r="F127" s="20">
        <f t="shared" ca="1" si="2"/>
        <v>10</v>
      </c>
      <c r="G127" s="21"/>
      <c r="H127" s="22">
        <v>12676</v>
      </c>
      <c r="I127" s="23">
        <v>2</v>
      </c>
      <c r="J127" s="24">
        <f t="shared" si="3"/>
        <v>14676</v>
      </c>
    </row>
    <row r="128" spans="1:12" x14ac:dyDescent="0.25">
      <c r="A128" s="11" t="s">
        <v>270</v>
      </c>
      <c r="B128" s="18" t="s">
        <v>16</v>
      </c>
      <c r="C128" s="11" t="s">
        <v>798</v>
      </c>
      <c r="D128" s="11" t="s">
        <v>5</v>
      </c>
      <c r="E128" s="34">
        <v>37113</v>
      </c>
      <c r="F128" s="20">
        <f t="shared" ca="1" si="2"/>
        <v>15</v>
      </c>
      <c r="G128" s="21" t="s">
        <v>18</v>
      </c>
      <c r="H128" s="22">
        <v>61150</v>
      </c>
      <c r="I128" s="23">
        <v>4</v>
      </c>
      <c r="J128" s="24">
        <f t="shared" si="3"/>
        <v>63150</v>
      </c>
    </row>
    <row r="129" spans="1:11" x14ac:dyDescent="0.25">
      <c r="A129" s="11" t="s">
        <v>163</v>
      </c>
      <c r="B129" s="18" t="s">
        <v>16</v>
      </c>
      <c r="C129" s="11" t="s">
        <v>798</v>
      </c>
      <c r="D129" s="11" t="s">
        <v>5</v>
      </c>
      <c r="E129" s="34">
        <v>36077</v>
      </c>
      <c r="F129" s="20">
        <f t="shared" ca="1" si="2"/>
        <v>18</v>
      </c>
      <c r="G129" s="21" t="s">
        <v>4</v>
      </c>
      <c r="H129" s="22">
        <v>50110</v>
      </c>
      <c r="I129" s="23">
        <v>1</v>
      </c>
      <c r="J129" s="24">
        <f t="shared" si="3"/>
        <v>52110</v>
      </c>
    </row>
    <row r="130" spans="1:11" x14ac:dyDescent="0.25">
      <c r="A130" s="11" t="s">
        <v>126</v>
      </c>
      <c r="B130" s="18" t="s">
        <v>12</v>
      </c>
      <c r="C130" s="11" t="s">
        <v>798</v>
      </c>
      <c r="D130" s="11" t="s">
        <v>0</v>
      </c>
      <c r="E130" s="34">
        <v>39758</v>
      </c>
      <c r="F130" s="20">
        <f t="shared" ca="1" si="2"/>
        <v>8</v>
      </c>
      <c r="G130" s="21"/>
      <c r="H130" s="22">
        <v>14712</v>
      </c>
      <c r="I130" s="23">
        <v>5</v>
      </c>
      <c r="J130" s="24">
        <f t="shared" si="3"/>
        <v>16712</v>
      </c>
    </row>
    <row r="131" spans="1:11" x14ac:dyDescent="0.25">
      <c r="A131" s="11" t="s">
        <v>104</v>
      </c>
      <c r="B131" s="18" t="s">
        <v>16</v>
      </c>
      <c r="C131" s="11" t="s">
        <v>798</v>
      </c>
      <c r="D131" s="11" t="s">
        <v>11</v>
      </c>
      <c r="E131" s="34">
        <v>39024</v>
      </c>
      <c r="F131" s="20">
        <f t="shared" ref="F131:F194" ca="1" si="4">DATEDIF(E131,TODAY(),"Y")</f>
        <v>10</v>
      </c>
      <c r="G131" s="21"/>
      <c r="H131" s="22">
        <v>76020</v>
      </c>
      <c r="I131" s="23">
        <v>1</v>
      </c>
      <c r="J131" s="24">
        <f t="shared" ref="J131:J194" si="5">H131+2000</f>
        <v>78020</v>
      </c>
    </row>
    <row r="132" spans="1:11" x14ac:dyDescent="0.25">
      <c r="A132" s="11" t="s">
        <v>37</v>
      </c>
      <c r="B132" s="18" t="s">
        <v>2</v>
      </c>
      <c r="C132" s="11" t="s">
        <v>798</v>
      </c>
      <c r="D132" s="11" t="s">
        <v>5</v>
      </c>
      <c r="E132" s="34">
        <v>37612</v>
      </c>
      <c r="F132" s="20">
        <f t="shared" ca="1" si="4"/>
        <v>14</v>
      </c>
      <c r="G132" s="21" t="s">
        <v>18</v>
      </c>
      <c r="H132" s="22">
        <v>39740</v>
      </c>
      <c r="I132" s="23">
        <v>1</v>
      </c>
      <c r="J132" s="24">
        <f t="shared" si="5"/>
        <v>41740</v>
      </c>
    </row>
    <row r="133" spans="1:11" x14ac:dyDescent="0.25">
      <c r="A133" s="11" t="s">
        <v>645</v>
      </c>
      <c r="B133" s="18" t="s">
        <v>32</v>
      </c>
      <c r="C133" s="11" t="s">
        <v>800</v>
      </c>
      <c r="D133" s="11" t="s">
        <v>5</v>
      </c>
      <c r="E133" s="34">
        <v>36569</v>
      </c>
      <c r="F133" s="20">
        <f t="shared" ca="1" si="4"/>
        <v>17</v>
      </c>
      <c r="G133" s="21" t="s">
        <v>4</v>
      </c>
      <c r="H133" s="22">
        <v>75060</v>
      </c>
      <c r="I133" s="23">
        <v>5</v>
      </c>
      <c r="J133" s="24">
        <f t="shared" si="5"/>
        <v>77060</v>
      </c>
    </row>
    <row r="134" spans="1:11" x14ac:dyDescent="0.25">
      <c r="A134" s="11" t="s">
        <v>387</v>
      </c>
      <c r="B134" s="18" t="s">
        <v>12</v>
      </c>
      <c r="C134" s="11" t="s">
        <v>800</v>
      </c>
      <c r="D134" s="11" t="s">
        <v>11</v>
      </c>
      <c r="E134" s="34">
        <v>39623</v>
      </c>
      <c r="F134" s="20">
        <f t="shared" ca="1" si="4"/>
        <v>9</v>
      </c>
      <c r="G134" s="21"/>
      <c r="H134" s="22">
        <v>60060</v>
      </c>
      <c r="I134" s="23">
        <v>2</v>
      </c>
      <c r="J134" s="24">
        <f t="shared" si="5"/>
        <v>62060</v>
      </c>
    </row>
    <row r="135" spans="1:11" x14ac:dyDescent="0.25">
      <c r="A135" s="11" t="s">
        <v>265</v>
      </c>
      <c r="B135" s="18" t="s">
        <v>12</v>
      </c>
      <c r="C135" s="11" t="s">
        <v>800</v>
      </c>
      <c r="D135" s="11" t="s">
        <v>5</v>
      </c>
      <c r="E135" s="34">
        <v>39683</v>
      </c>
      <c r="F135" s="20">
        <f t="shared" ca="1" si="4"/>
        <v>8</v>
      </c>
      <c r="G135" s="21" t="s">
        <v>26</v>
      </c>
      <c r="H135" s="22">
        <v>47350</v>
      </c>
      <c r="I135" s="23">
        <v>5</v>
      </c>
      <c r="J135" s="24">
        <f t="shared" si="5"/>
        <v>49350</v>
      </c>
    </row>
    <row r="136" spans="1:11" x14ac:dyDescent="0.25">
      <c r="A136" s="11" t="s">
        <v>257</v>
      </c>
      <c r="B136" s="18" t="s">
        <v>32</v>
      </c>
      <c r="C136" s="11" t="s">
        <v>800</v>
      </c>
      <c r="D136" s="11" t="s">
        <v>5</v>
      </c>
      <c r="E136" s="45">
        <v>40400</v>
      </c>
      <c r="F136" s="20">
        <f t="shared" ca="1" si="4"/>
        <v>6</v>
      </c>
      <c r="G136" s="21" t="s">
        <v>4</v>
      </c>
      <c r="H136" s="22">
        <v>79150</v>
      </c>
      <c r="I136" s="23">
        <v>2</v>
      </c>
      <c r="J136" s="24">
        <f t="shared" si="5"/>
        <v>81150</v>
      </c>
    </row>
    <row r="137" spans="1:11" x14ac:dyDescent="0.25">
      <c r="A137" s="11" t="s">
        <v>235</v>
      </c>
      <c r="B137" s="18" t="s">
        <v>16</v>
      </c>
      <c r="C137" s="11" t="s">
        <v>800</v>
      </c>
      <c r="D137" s="11" t="s">
        <v>5</v>
      </c>
      <c r="E137" s="34">
        <v>40442</v>
      </c>
      <c r="F137" s="20">
        <f t="shared" ca="1" si="4"/>
        <v>6</v>
      </c>
      <c r="G137" s="21" t="s">
        <v>26</v>
      </c>
      <c r="H137" s="22">
        <v>66740</v>
      </c>
      <c r="I137" s="23">
        <v>2</v>
      </c>
      <c r="J137" s="24">
        <f t="shared" si="5"/>
        <v>68740</v>
      </c>
    </row>
    <row r="138" spans="1:11" x14ac:dyDescent="0.25">
      <c r="A138" s="11" t="s">
        <v>739</v>
      </c>
      <c r="B138" s="18" t="s">
        <v>12</v>
      </c>
      <c r="C138" s="11" t="s">
        <v>799</v>
      </c>
      <c r="D138" s="11" t="s">
        <v>14</v>
      </c>
      <c r="E138" s="34">
        <v>40184</v>
      </c>
      <c r="F138" s="20">
        <f t="shared" ca="1" si="4"/>
        <v>7</v>
      </c>
      <c r="G138" s="21" t="s">
        <v>8</v>
      </c>
      <c r="H138" s="22">
        <v>21220</v>
      </c>
      <c r="I138" s="23">
        <v>3</v>
      </c>
      <c r="J138" s="24">
        <f t="shared" si="5"/>
        <v>23220</v>
      </c>
    </row>
    <row r="139" spans="1:11" x14ac:dyDescent="0.25">
      <c r="A139" s="11" t="s">
        <v>738</v>
      </c>
      <c r="B139" s="18" t="s">
        <v>16</v>
      </c>
      <c r="C139" s="11" t="s">
        <v>799</v>
      </c>
      <c r="D139" s="11" t="s">
        <v>5</v>
      </c>
      <c r="E139" s="34">
        <v>40198</v>
      </c>
      <c r="F139" s="20">
        <f t="shared" ca="1" si="4"/>
        <v>7</v>
      </c>
      <c r="G139" s="21" t="s">
        <v>8</v>
      </c>
      <c r="H139" s="22">
        <v>49260</v>
      </c>
      <c r="I139" s="23">
        <v>3</v>
      </c>
      <c r="J139" s="24">
        <f t="shared" si="5"/>
        <v>51260</v>
      </c>
    </row>
    <row r="140" spans="1:11" x14ac:dyDescent="0.25">
      <c r="A140" s="11" t="s">
        <v>707</v>
      </c>
      <c r="B140" s="18" t="s">
        <v>12</v>
      </c>
      <c r="C140" s="11" t="s">
        <v>799</v>
      </c>
      <c r="D140" s="11" t="s">
        <v>11</v>
      </c>
      <c r="E140" s="34">
        <v>37641</v>
      </c>
      <c r="F140" s="20">
        <f t="shared" ca="1" si="4"/>
        <v>14</v>
      </c>
      <c r="G140" s="21"/>
      <c r="H140" s="22">
        <v>31970</v>
      </c>
      <c r="I140" s="23">
        <v>5</v>
      </c>
      <c r="J140" s="24">
        <f t="shared" si="5"/>
        <v>33970</v>
      </c>
    </row>
    <row r="141" spans="1:11" x14ac:dyDescent="0.25">
      <c r="A141" s="11" t="s">
        <v>670</v>
      </c>
      <c r="B141" s="18" t="s">
        <v>12</v>
      </c>
      <c r="C141" s="11" t="s">
        <v>799</v>
      </c>
      <c r="D141" s="11" t="s">
        <v>14</v>
      </c>
      <c r="E141" s="34">
        <v>39138</v>
      </c>
      <c r="F141" s="20">
        <f t="shared" ca="1" si="4"/>
        <v>10</v>
      </c>
      <c r="G141" s="21" t="s">
        <v>18</v>
      </c>
      <c r="H141" s="22">
        <v>15005</v>
      </c>
      <c r="I141" s="23">
        <v>4</v>
      </c>
      <c r="J141" s="24">
        <f t="shared" si="5"/>
        <v>17005</v>
      </c>
      <c r="K141" s="25"/>
    </row>
    <row r="142" spans="1:11" x14ac:dyDescent="0.25">
      <c r="A142" s="11" t="s">
        <v>643</v>
      </c>
      <c r="B142" s="18" t="s">
        <v>16</v>
      </c>
      <c r="C142" s="11" t="s">
        <v>799</v>
      </c>
      <c r="D142" s="11" t="s">
        <v>5</v>
      </c>
      <c r="E142" s="34">
        <v>37288</v>
      </c>
      <c r="F142" s="20">
        <f t="shared" ca="1" si="4"/>
        <v>15</v>
      </c>
      <c r="G142" s="21" t="s">
        <v>26</v>
      </c>
      <c r="H142" s="22">
        <v>42480</v>
      </c>
      <c r="I142" s="23">
        <v>3</v>
      </c>
      <c r="J142" s="24">
        <f t="shared" si="5"/>
        <v>44480</v>
      </c>
    </row>
    <row r="143" spans="1:11" x14ac:dyDescent="0.25">
      <c r="A143" s="11" t="s">
        <v>638</v>
      </c>
      <c r="B143" s="18" t="s">
        <v>12</v>
      </c>
      <c r="C143" s="11" t="s">
        <v>799</v>
      </c>
      <c r="D143" s="11" t="s">
        <v>5</v>
      </c>
      <c r="E143" s="34">
        <v>38753</v>
      </c>
      <c r="F143" s="20">
        <f t="shared" ca="1" si="4"/>
        <v>11</v>
      </c>
      <c r="G143" s="21" t="s">
        <v>26</v>
      </c>
      <c r="H143" s="22">
        <v>22410</v>
      </c>
      <c r="I143" s="23">
        <v>4</v>
      </c>
      <c r="J143" s="24">
        <f t="shared" si="5"/>
        <v>24410</v>
      </c>
    </row>
    <row r="144" spans="1:11" x14ac:dyDescent="0.25">
      <c r="A144" s="11" t="s">
        <v>633</v>
      </c>
      <c r="B144" s="18" t="s">
        <v>16</v>
      </c>
      <c r="C144" s="11" t="s">
        <v>799</v>
      </c>
      <c r="D144" s="11" t="s">
        <v>11</v>
      </c>
      <c r="E144" s="45">
        <v>40236</v>
      </c>
      <c r="F144" s="20">
        <f t="shared" ca="1" si="4"/>
        <v>7</v>
      </c>
      <c r="G144" s="21"/>
      <c r="H144" s="22">
        <v>45830</v>
      </c>
      <c r="I144" s="23">
        <v>4</v>
      </c>
      <c r="J144" s="24">
        <f t="shared" si="5"/>
        <v>47830</v>
      </c>
    </row>
    <row r="145" spans="1:11" x14ac:dyDescent="0.25">
      <c r="A145" s="11" t="s">
        <v>613</v>
      </c>
      <c r="B145" s="18" t="s">
        <v>32</v>
      </c>
      <c r="C145" s="11" t="s">
        <v>799</v>
      </c>
      <c r="D145" s="11" t="s">
        <v>11</v>
      </c>
      <c r="E145" s="34">
        <v>39144</v>
      </c>
      <c r="F145" s="20">
        <f t="shared" ca="1" si="4"/>
        <v>10</v>
      </c>
      <c r="G145" s="21"/>
      <c r="H145" s="22">
        <v>45040</v>
      </c>
      <c r="I145" s="23">
        <v>5</v>
      </c>
      <c r="J145" s="24">
        <f t="shared" si="5"/>
        <v>47040</v>
      </c>
    </row>
    <row r="146" spans="1:11" x14ac:dyDescent="0.25">
      <c r="A146" s="11" t="s">
        <v>612</v>
      </c>
      <c r="B146" s="18" t="s">
        <v>16</v>
      </c>
      <c r="C146" s="11" t="s">
        <v>799</v>
      </c>
      <c r="D146" s="11" t="s">
        <v>11</v>
      </c>
      <c r="E146" s="34">
        <v>39154</v>
      </c>
      <c r="F146" s="20">
        <f t="shared" ca="1" si="4"/>
        <v>10</v>
      </c>
      <c r="G146" s="21"/>
      <c r="H146" s="22">
        <v>26360</v>
      </c>
      <c r="I146" s="23">
        <v>4</v>
      </c>
      <c r="J146" s="24">
        <f t="shared" si="5"/>
        <v>28360</v>
      </c>
    </row>
    <row r="147" spans="1:11" x14ac:dyDescent="0.25">
      <c r="A147" s="11" t="s">
        <v>602</v>
      </c>
      <c r="B147" s="18" t="s">
        <v>12</v>
      </c>
      <c r="C147" s="11" t="s">
        <v>799</v>
      </c>
      <c r="D147" s="11" t="s">
        <v>5</v>
      </c>
      <c r="E147" s="34">
        <v>38788</v>
      </c>
      <c r="F147" s="20">
        <f t="shared" ca="1" si="4"/>
        <v>11</v>
      </c>
      <c r="G147" s="21" t="s">
        <v>4</v>
      </c>
      <c r="H147" s="22">
        <v>37750</v>
      </c>
      <c r="I147" s="23">
        <v>5</v>
      </c>
      <c r="J147" s="24">
        <f t="shared" si="5"/>
        <v>39750</v>
      </c>
    </row>
    <row r="148" spans="1:11" x14ac:dyDescent="0.25">
      <c r="A148" s="11" t="s">
        <v>561</v>
      </c>
      <c r="B148" s="18" t="s">
        <v>16</v>
      </c>
      <c r="C148" s="11" t="s">
        <v>799</v>
      </c>
      <c r="D148" s="11" t="s">
        <v>0</v>
      </c>
      <c r="E148" s="34">
        <v>39893</v>
      </c>
      <c r="F148" s="20">
        <f t="shared" ca="1" si="4"/>
        <v>8</v>
      </c>
      <c r="G148" s="21"/>
      <c r="H148" s="22">
        <v>15744</v>
      </c>
      <c r="I148" s="23">
        <v>3</v>
      </c>
      <c r="J148" s="24">
        <f t="shared" si="5"/>
        <v>17744</v>
      </c>
    </row>
    <row r="149" spans="1:11" x14ac:dyDescent="0.25">
      <c r="A149" s="11" t="s">
        <v>557</v>
      </c>
      <c r="B149" s="18" t="s">
        <v>2</v>
      </c>
      <c r="C149" s="11" t="s">
        <v>799</v>
      </c>
      <c r="D149" s="11" t="s">
        <v>11</v>
      </c>
      <c r="E149" s="34">
        <v>40259</v>
      </c>
      <c r="F149" s="20">
        <f t="shared" ca="1" si="4"/>
        <v>7</v>
      </c>
      <c r="G149" s="21"/>
      <c r="H149" s="22">
        <v>45710</v>
      </c>
      <c r="I149" s="23">
        <v>3</v>
      </c>
      <c r="J149" s="24">
        <f t="shared" si="5"/>
        <v>47710</v>
      </c>
    </row>
    <row r="150" spans="1:11" x14ac:dyDescent="0.25">
      <c r="A150" s="11" t="s">
        <v>548</v>
      </c>
      <c r="B150" s="18" t="s">
        <v>32</v>
      </c>
      <c r="C150" s="11" t="s">
        <v>799</v>
      </c>
      <c r="D150" s="11" t="s">
        <v>14</v>
      </c>
      <c r="E150" s="34">
        <v>41014</v>
      </c>
      <c r="F150" s="20">
        <f t="shared" ca="1" si="4"/>
        <v>5</v>
      </c>
      <c r="G150" s="21" t="s">
        <v>26</v>
      </c>
      <c r="H150" s="22">
        <v>34110</v>
      </c>
      <c r="I150" s="23">
        <v>4</v>
      </c>
      <c r="J150" s="24">
        <f t="shared" si="5"/>
        <v>36110</v>
      </c>
      <c r="K150" s="25"/>
    </row>
    <row r="151" spans="1:11" x14ac:dyDescent="0.25">
      <c r="A151" s="11" t="s">
        <v>539</v>
      </c>
      <c r="B151" s="18" t="s">
        <v>12</v>
      </c>
      <c r="C151" s="11" t="s">
        <v>799</v>
      </c>
      <c r="D151" s="11" t="s">
        <v>5</v>
      </c>
      <c r="E151" s="34">
        <v>39199</v>
      </c>
      <c r="F151" s="20">
        <f t="shared" ca="1" si="4"/>
        <v>10</v>
      </c>
      <c r="G151" s="21" t="s">
        <v>26</v>
      </c>
      <c r="H151" s="22">
        <v>31840</v>
      </c>
      <c r="I151" s="23">
        <v>1</v>
      </c>
      <c r="J151" s="24">
        <f t="shared" si="5"/>
        <v>33840</v>
      </c>
    </row>
    <row r="152" spans="1:11" x14ac:dyDescent="0.25">
      <c r="A152" s="11" t="s">
        <v>520</v>
      </c>
      <c r="B152" s="18" t="s">
        <v>9</v>
      </c>
      <c r="C152" s="11" t="s">
        <v>799</v>
      </c>
      <c r="D152" s="11" t="s">
        <v>0</v>
      </c>
      <c r="E152" s="34">
        <v>36263</v>
      </c>
      <c r="F152" s="20">
        <f t="shared" ca="1" si="4"/>
        <v>18</v>
      </c>
      <c r="G152" s="21"/>
      <c r="H152" s="22">
        <v>38768</v>
      </c>
      <c r="I152" s="23">
        <v>4</v>
      </c>
      <c r="J152" s="24">
        <f t="shared" si="5"/>
        <v>40768</v>
      </c>
    </row>
    <row r="153" spans="1:11" x14ac:dyDescent="0.25">
      <c r="A153" s="11" t="s">
        <v>511</v>
      </c>
      <c r="B153" s="18" t="s">
        <v>32</v>
      </c>
      <c r="C153" s="11" t="s">
        <v>799</v>
      </c>
      <c r="D153" s="11" t="s">
        <v>5</v>
      </c>
      <c r="E153" s="34">
        <v>36643</v>
      </c>
      <c r="F153" s="20">
        <f t="shared" ca="1" si="4"/>
        <v>17</v>
      </c>
      <c r="G153" s="21" t="s">
        <v>4</v>
      </c>
      <c r="H153" s="22">
        <v>71380</v>
      </c>
      <c r="I153" s="23">
        <v>2</v>
      </c>
      <c r="J153" s="24">
        <f t="shared" si="5"/>
        <v>73380</v>
      </c>
    </row>
    <row r="154" spans="1:11" x14ac:dyDescent="0.25">
      <c r="A154" s="11" t="s">
        <v>478</v>
      </c>
      <c r="B154" s="18" t="s">
        <v>12</v>
      </c>
      <c r="C154" s="11" t="s">
        <v>799</v>
      </c>
      <c r="D154" s="11" t="s">
        <v>14</v>
      </c>
      <c r="E154" s="34">
        <v>40299</v>
      </c>
      <c r="F154" s="20">
        <f t="shared" ca="1" si="4"/>
        <v>7</v>
      </c>
      <c r="G154" s="21" t="s">
        <v>8</v>
      </c>
      <c r="H154" s="22">
        <v>32835</v>
      </c>
      <c r="I154" s="23">
        <v>2</v>
      </c>
      <c r="J154" s="24">
        <f t="shared" si="5"/>
        <v>34835</v>
      </c>
    </row>
    <row r="155" spans="1:11" x14ac:dyDescent="0.25">
      <c r="A155" s="11" t="s">
        <v>462</v>
      </c>
      <c r="B155" s="18" t="s">
        <v>16</v>
      </c>
      <c r="C155" s="11" t="s">
        <v>799</v>
      </c>
      <c r="D155" s="11" t="s">
        <v>11</v>
      </c>
      <c r="E155" s="34">
        <v>35939</v>
      </c>
      <c r="F155" s="20">
        <f t="shared" ca="1" si="4"/>
        <v>19</v>
      </c>
      <c r="G155" s="21"/>
      <c r="H155" s="22">
        <v>25120</v>
      </c>
      <c r="I155" s="23">
        <v>5</v>
      </c>
      <c r="J155" s="24">
        <f t="shared" si="5"/>
        <v>27120</v>
      </c>
    </row>
    <row r="156" spans="1:11" x14ac:dyDescent="0.25">
      <c r="A156" s="11" t="s">
        <v>445</v>
      </c>
      <c r="B156" s="18" t="s">
        <v>12</v>
      </c>
      <c r="C156" s="11" t="s">
        <v>799</v>
      </c>
      <c r="D156" s="11" t="s">
        <v>5</v>
      </c>
      <c r="E156" s="34">
        <v>38135</v>
      </c>
      <c r="F156" s="20">
        <f t="shared" ca="1" si="4"/>
        <v>13</v>
      </c>
      <c r="G156" s="21" t="s">
        <v>18</v>
      </c>
      <c r="H156" s="22">
        <v>65560</v>
      </c>
      <c r="I156" s="23">
        <v>1</v>
      </c>
      <c r="J156" s="24">
        <f t="shared" si="5"/>
        <v>67560</v>
      </c>
    </row>
    <row r="157" spans="1:11" x14ac:dyDescent="0.25">
      <c r="A157" s="11" t="s">
        <v>433</v>
      </c>
      <c r="B157" s="18" t="s">
        <v>16</v>
      </c>
      <c r="C157" s="11" t="s">
        <v>799</v>
      </c>
      <c r="D157" s="11" t="s">
        <v>5</v>
      </c>
      <c r="E157" s="34">
        <v>40710</v>
      </c>
      <c r="F157" s="20">
        <f t="shared" ca="1" si="4"/>
        <v>6</v>
      </c>
      <c r="G157" s="21" t="s">
        <v>4</v>
      </c>
      <c r="H157" s="22">
        <v>32140</v>
      </c>
      <c r="I157" s="23">
        <v>2</v>
      </c>
      <c r="J157" s="24">
        <f t="shared" si="5"/>
        <v>34140</v>
      </c>
    </row>
    <row r="158" spans="1:11" x14ac:dyDescent="0.25">
      <c r="A158" s="11" t="s">
        <v>417</v>
      </c>
      <c r="B158" s="18" t="s">
        <v>16</v>
      </c>
      <c r="C158" s="11" t="s">
        <v>799</v>
      </c>
      <c r="D158" s="11" t="s">
        <v>5</v>
      </c>
      <c r="E158" s="34">
        <v>38892</v>
      </c>
      <c r="F158" s="20">
        <f t="shared" ca="1" si="4"/>
        <v>11</v>
      </c>
      <c r="G158" s="21" t="s">
        <v>4</v>
      </c>
      <c r="H158" s="22">
        <v>56870</v>
      </c>
      <c r="I158" s="23">
        <v>1</v>
      </c>
      <c r="J158" s="24">
        <f t="shared" si="5"/>
        <v>58870</v>
      </c>
    </row>
    <row r="159" spans="1:11" x14ac:dyDescent="0.25">
      <c r="A159" s="11" t="s">
        <v>377</v>
      </c>
      <c r="B159" s="18" t="s">
        <v>9</v>
      </c>
      <c r="C159" s="11" t="s">
        <v>799</v>
      </c>
      <c r="D159" s="11" t="s">
        <v>5</v>
      </c>
      <c r="E159" s="34">
        <v>39654</v>
      </c>
      <c r="F159" s="20">
        <f t="shared" ca="1" si="4"/>
        <v>8</v>
      </c>
      <c r="G159" s="21" t="s">
        <v>8</v>
      </c>
      <c r="H159" s="22">
        <v>32360</v>
      </c>
      <c r="I159" s="23">
        <v>4</v>
      </c>
      <c r="J159" s="24">
        <f t="shared" si="5"/>
        <v>34360</v>
      </c>
    </row>
    <row r="160" spans="1:11" x14ac:dyDescent="0.25">
      <c r="A160" s="11" t="s">
        <v>375</v>
      </c>
      <c r="B160" s="18" t="s">
        <v>12</v>
      </c>
      <c r="C160" s="11" t="s">
        <v>799</v>
      </c>
      <c r="D160" s="11" t="s">
        <v>11</v>
      </c>
      <c r="E160" s="34">
        <v>40729</v>
      </c>
      <c r="F160" s="20">
        <f t="shared" ca="1" si="4"/>
        <v>6</v>
      </c>
      <c r="G160" s="21"/>
      <c r="H160" s="22">
        <v>22320</v>
      </c>
      <c r="I160" s="23">
        <v>2</v>
      </c>
      <c r="J160" s="24">
        <f t="shared" si="5"/>
        <v>24320</v>
      </c>
    </row>
    <row r="161" spans="1:10" x14ac:dyDescent="0.25">
      <c r="A161" s="11" t="s">
        <v>364</v>
      </c>
      <c r="B161" s="18" t="s">
        <v>32</v>
      </c>
      <c r="C161" s="11" t="s">
        <v>799</v>
      </c>
      <c r="D161" s="11" t="s">
        <v>11</v>
      </c>
      <c r="E161" s="34">
        <v>39274</v>
      </c>
      <c r="F161" s="20">
        <f t="shared" ca="1" si="4"/>
        <v>10</v>
      </c>
      <c r="G161" s="21"/>
      <c r="H161" s="22">
        <v>64090</v>
      </c>
      <c r="I161" s="23">
        <v>2</v>
      </c>
      <c r="J161" s="24">
        <f t="shared" si="5"/>
        <v>66090</v>
      </c>
    </row>
    <row r="162" spans="1:10" x14ac:dyDescent="0.25">
      <c r="A162" s="11" t="s">
        <v>351</v>
      </c>
      <c r="B162" s="18" t="s">
        <v>12</v>
      </c>
      <c r="C162" s="11" t="s">
        <v>799</v>
      </c>
      <c r="D162" s="11" t="s">
        <v>5</v>
      </c>
      <c r="E162" s="34">
        <v>40366</v>
      </c>
      <c r="F162" s="20">
        <f t="shared" ca="1" si="4"/>
        <v>7</v>
      </c>
      <c r="G162" s="21" t="s">
        <v>26</v>
      </c>
      <c r="H162" s="22">
        <v>63780</v>
      </c>
      <c r="I162" s="23">
        <v>5</v>
      </c>
      <c r="J162" s="24">
        <f t="shared" si="5"/>
        <v>65780</v>
      </c>
    </row>
    <row r="163" spans="1:10" x14ac:dyDescent="0.25">
      <c r="A163" s="11" t="s">
        <v>344</v>
      </c>
      <c r="B163" s="18" t="s">
        <v>48</v>
      </c>
      <c r="C163" s="11" t="s">
        <v>799</v>
      </c>
      <c r="D163" s="11" t="s">
        <v>5</v>
      </c>
      <c r="E163" s="34">
        <v>35989</v>
      </c>
      <c r="F163" s="20">
        <f t="shared" ca="1" si="4"/>
        <v>19</v>
      </c>
      <c r="G163" s="21" t="s">
        <v>28</v>
      </c>
      <c r="H163" s="22">
        <v>71010</v>
      </c>
      <c r="I163" s="23">
        <v>5</v>
      </c>
      <c r="J163" s="24">
        <f t="shared" si="5"/>
        <v>73010</v>
      </c>
    </row>
    <row r="164" spans="1:10" x14ac:dyDescent="0.25">
      <c r="A164" s="11" t="s">
        <v>292</v>
      </c>
      <c r="B164" s="18" t="s">
        <v>12</v>
      </c>
      <c r="C164" s="11" t="s">
        <v>799</v>
      </c>
      <c r="D164" s="11" t="s">
        <v>11</v>
      </c>
      <c r="E164" s="34">
        <v>39295</v>
      </c>
      <c r="F164" s="20">
        <f t="shared" ca="1" si="4"/>
        <v>9</v>
      </c>
      <c r="G164" s="21"/>
      <c r="H164" s="22">
        <v>40560</v>
      </c>
      <c r="I164" s="23">
        <v>5</v>
      </c>
      <c r="J164" s="24">
        <f t="shared" si="5"/>
        <v>42560</v>
      </c>
    </row>
    <row r="165" spans="1:10" x14ac:dyDescent="0.25">
      <c r="A165" s="11" t="s">
        <v>260</v>
      </c>
      <c r="B165" s="18" t="s">
        <v>48</v>
      </c>
      <c r="C165" s="11" t="s">
        <v>799</v>
      </c>
      <c r="D165" s="11" t="s">
        <v>11</v>
      </c>
      <c r="E165" s="34">
        <v>40054</v>
      </c>
      <c r="F165" s="20">
        <f t="shared" ca="1" si="4"/>
        <v>7</v>
      </c>
      <c r="G165" s="21"/>
      <c r="H165" s="22">
        <v>56920</v>
      </c>
      <c r="I165" s="23">
        <v>4</v>
      </c>
      <c r="J165" s="24">
        <f t="shared" si="5"/>
        <v>58920</v>
      </c>
    </row>
    <row r="166" spans="1:10" x14ac:dyDescent="0.25">
      <c r="A166" s="11" t="s">
        <v>258</v>
      </c>
      <c r="B166" s="18" t="s">
        <v>16</v>
      </c>
      <c r="C166" s="11" t="s">
        <v>799</v>
      </c>
      <c r="D166" s="11" t="s">
        <v>5</v>
      </c>
      <c r="E166" s="34">
        <v>40399</v>
      </c>
      <c r="F166" s="20">
        <f t="shared" ca="1" si="4"/>
        <v>6</v>
      </c>
      <c r="G166" s="21" t="s">
        <v>18</v>
      </c>
      <c r="H166" s="22">
        <v>32640</v>
      </c>
      <c r="I166" s="23">
        <v>4</v>
      </c>
      <c r="J166" s="24">
        <f t="shared" si="5"/>
        <v>34640</v>
      </c>
    </row>
    <row r="167" spans="1:10" x14ac:dyDescent="0.25">
      <c r="A167" s="11" t="s">
        <v>252</v>
      </c>
      <c r="B167" s="18" t="s">
        <v>16</v>
      </c>
      <c r="C167" s="11" t="s">
        <v>799</v>
      </c>
      <c r="D167" s="11" t="s">
        <v>5</v>
      </c>
      <c r="E167" s="34">
        <v>39692</v>
      </c>
      <c r="F167" s="20">
        <f t="shared" ca="1" si="4"/>
        <v>8</v>
      </c>
      <c r="G167" s="21" t="s">
        <v>18</v>
      </c>
      <c r="H167" s="22">
        <v>35360</v>
      </c>
      <c r="I167" s="23">
        <v>5</v>
      </c>
      <c r="J167" s="24">
        <f t="shared" si="5"/>
        <v>37360</v>
      </c>
    </row>
    <row r="168" spans="1:10" x14ac:dyDescent="0.25">
      <c r="A168" s="11" t="s">
        <v>243</v>
      </c>
      <c r="B168" s="18" t="s">
        <v>9</v>
      </c>
      <c r="C168" s="11" t="s">
        <v>799</v>
      </c>
      <c r="D168" s="11" t="s">
        <v>5</v>
      </c>
      <c r="E168" s="34">
        <v>41177</v>
      </c>
      <c r="F168" s="20">
        <f t="shared" ca="1" si="4"/>
        <v>4</v>
      </c>
      <c r="G168" s="21" t="s">
        <v>26</v>
      </c>
      <c r="H168" s="22">
        <v>64510</v>
      </c>
      <c r="I168" s="23">
        <v>3</v>
      </c>
      <c r="J168" s="24">
        <f t="shared" si="5"/>
        <v>66510</v>
      </c>
    </row>
    <row r="169" spans="1:10" x14ac:dyDescent="0.25">
      <c r="A169" s="11" t="s">
        <v>242</v>
      </c>
      <c r="B169" s="18" t="s">
        <v>16</v>
      </c>
      <c r="C169" s="11" t="s">
        <v>799</v>
      </c>
      <c r="D169" s="11" t="s">
        <v>5</v>
      </c>
      <c r="E169" s="34">
        <v>39326</v>
      </c>
      <c r="F169" s="20">
        <f t="shared" ca="1" si="4"/>
        <v>9</v>
      </c>
      <c r="G169" s="21" t="s">
        <v>26</v>
      </c>
      <c r="H169" s="22">
        <v>72900</v>
      </c>
      <c r="I169" s="23">
        <v>3</v>
      </c>
      <c r="J169" s="24">
        <f t="shared" si="5"/>
        <v>74900</v>
      </c>
    </row>
    <row r="170" spans="1:10" x14ac:dyDescent="0.25">
      <c r="A170" s="11" t="s">
        <v>219</v>
      </c>
      <c r="B170" s="18" t="s">
        <v>9</v>
      </c>
      <c r="C170" s="11" t="s">
        <v>799</v>
      </c>
      <c r="D170" s="11" t="s">
        <v>5</v>
      </c>
      <c r="E170" s="34">
        <v>36414</v>
      </c>
      <c r="F170" s="20">
        <f t="shared" ca="1" si="4"/>
        <v>17</v>
      </c>
      <c r="G170" s="21" t="s">
        <v>8</v>
      </c>
      <c r="H170" s="22">
        <v>39680</v>
      </c>
      <c r="I170" s="23">
        <v>5</v>
      </c>
      <c r="J170" s="24">
        <f t="shared" si="5"/>
        <v>41680</v>
      </c>
    </row>
    <row r="171" spans="1:10" x14ac:dyDescent="0.25">
      <c r="A171" s="11" t="s">
        <v>159</v>
      </c>
      <c r="B171" s="18" t="s">
        <v>48</v>
      </c>
      <c r="C171" s="11" t="s">
        <v>799</v>
      </c>
      <c r="D171" s="11" t="s">
        <v>5</v>
      </c>
      <c r="E171" s="34">
        <v>36082</v>
      </c>
      <c r="F171" s="20">
        <f t="shared" ca="1" si="4"/>
        <v>18</v>
      </c>
      <c r="G171" s="21" t="s">
        <v>4</v>
      </c>
      <c r="H171" s="22">
        <v>82400</v>
      </c>
      <c r="I171" s="23">
        <v>2</v>
      </c>
      <c r="J171" s="24">
        <f t="shared" si="5"/>
        <v>84400</v>
      </c>
    </row>
    <row r="172" spans="1:10" x14ac:dyDescent="0.25">
      <c r="A172" s="11" t="s">
        <v>130</v>
      </c>
      <c r="B172" s="18" t="s">
        <v>12</v>
      </c>
      <c r="C172" s="11" t="s">
        <v>799</v>
      </c>
      <c r="D172" s="11" t="s">
        <v>5</v>
      </c>
      <c r="E172" s="34">
        <v>40470</v>
      </c>
      <c r="F172" s="20">
        <f t="shared" ca="1" si="4"/>
        <v>6</v>
      </c>
      <c r="G172" s="21" t="s">
        <v>4</v>
      </c>
      <c r="H172" s="22">
        <v>42620</v>
      </c>
      <c r="I172" s="23">
        <v>3</v>
      </c>
      <c r="J172" s="24">
        <f t="shared" si="5"/>
        <v>44620</v>
      </c>
    </row>
    <row r="173" spans="1:10" x14ac:dyDescent="0.25">
      <c r="A173" s="11" t="s">
        <v>118</v>
      </c>
      <c r="B173" s="18" t="s">
        <v>48</v>
      </c>
      <c r="C173" s="11" t="s">
        <v>799</v>
      </c>
      <c r="D173" s="11" t="s">
        <v>5</v>
      </c>
      <c r="E173" s="34">
        <v>41228</v>
      </c>
      <c r="F173" s="20">
        <f t="shared" ca="1" si="4"/>
        <v>4</v>
      </c>
      <c r="G173" s="21" t="s">
        <v>4</v>
      </c>
      <c r="H173" s="22">
        <v>46340</v>
      </c>
      <c r="I173" s="23">
        <v>5</v>
      </c>
      <c r="J173" s="24">
        <f t="shared" si="5"/>
        <v>48340</v>
      </c>
    </row>
    <row r="174" spans="1:10" x14ac:dyDescent="0.25">
      <c r="A174" s="11" t="s">
        <v>78</v>
      </c>
      <c r="B174" s="18" t="s">
        <v>16</v>
      </c>
      <c r="C174" s="11" t="s">
        <v>799</v>
      </c>
      <c r="D174" s="11" t="s">
        <v>14</v>
      </c>
      <c r="E174" s="34">
        <v>39768</v>
      </c>
      <c r="F174" s="20">
        <f t="shared" ca="1" si="4"/>
        <v>8</v>
      </c>
      <c r="G174" s="21" t="s">
        <v>26</v>
      </c>
      <c r="H174" s="22">
        <v>39515</v>
      </c>
      <c r="I174" s="23">
        <v>5</v>
      </c>
      <c r="J174" s="24">
        <f t="shared" si="5"/>
        <v>41515</v>
      </c>
    </row>
    <row r="175" spans="1:10" x14ac:dyDescent="0.25">
      <c r="A175" s="11" t="s">
        <v>63</v>
      </c>
      <c r="B175" s="18" t="s">
        <v>16</v>
      </c>
      <c r="C175" s="11" t="s">
        <v>799</v>
      </c>
      <c r="D175" s="11" t="s">
        <v>11</v>
      </c>
      <c r="E175" s="34">
        <v>41254</v>
      </c>
      <c r="F175" s="20">
        <f t="shared" ca="1" si="4"/>
        <v>4</v>
      </c>
      <c r="G175" s="21"/>
      <c r="H175" s="22">
        <v>81070</v>
      </c>
      <c r="I175" s="23">
        <v>5</v>
      </c>
      <c r="J175" s="24">
        <f t="shared" si="5"/>
        <v>83070</v>
      </c>
    </row>
    <row r="176" spans="1:10" x14ac:dyDescent="0.25">
      <c r="A176" s="11" t="s">
        <v>616</v>
      </c>
      <c r="B176" s="18" t="s">
        <v>16</v>
      </c>
      <c r="C176" s="11" t="s">
        <v>42</v>
      </c>
      <c r="D176" s="11" t="s">
        <v>14</v>
      </c>
      <c r="E176" s="34">
        <v>39515</v>
      </c>
      <c r="F176" s="20">
        <f t="shared" ca="1" si="4"/>
        <v>9</v>
      </c>
      <c r="G176" s="21" t="s">
        <v>18</v>
      </c>
      <c r="H176" s="22">
        <v>89780</v>
      </c>
      <c r="I176" s="23">
        <v>4</v>
      </c>
      <c r="J176" s="24">
        <f t="shared" si="5"/>
        <v>91780</v>
      </c>
    </row>
    <row r="177" spans="1:10" x14ac:dyDescent="0.25">
      <c r="A177" s="11" t="s">
        <v>556</v>
      </c>
      <c r="B177" s="18" t="s">
        <v>48</v>
      </c>
      <c r="C177" s="11" t="s">
        <v>42</v>
      </c>
      <c r="D177" s="11" t="s">
        <v>11</v>
      </c>
      <c r="E177" s="34">
        <v>40263</v>
      </c>
      <c r="F177" s="20">
        <f t="shared" ca="1" si="4"/>
        <v>7</v>
      </c>
      <c r="G177" s="21" t="s">
        <v>18</v>
      </c>
      <c r="H177" s="22">
        <v>71190</v>
      </c>
      <c r="I177" s="23">
        <v>4</v>
      </c>
      <c r="J177" s="24">
        <f t="shared" si="5"/>
        <v>73190</v>
      </c>
    </row>
    <row r="178" spans="1:10" x14ac:dyDescent="0.25">
      <c r="A178" s="11" t="s">
        <v>489</v>
      </c>
      <c r="B178" s="18" t="s">
        <v>16</v>
      </c>
      <c r="C178" s="11" t="s">
        <v>42</v>
      </c>
      <c r="D178" s="11" t="s">
        <v>5</v>
      </c>
      <c r="E178" s="34">
        <v>40690</v>
      </c>
      <c r="F178" s="20">
        <f t="shared" ca="1" si="4"/>
        <v>6</v>
      </c>
      <c r="G178" s="21" t="s">
        <v>26</v>
      </c>
      <c r="H178" s="22">
        <v>89140</v>
      </c>
      <c r="I178" s="23">
        <v>1</v>
      </c>
      <c r="J178" s="24">
        <f t="shared" si="5"/>
        <v>91140</v>
      </c>
    </row>
    <row r="179" spans="1:10" x14ac:dyDescent="0.25">
      <c r="A179" s="11" t="s">
        <v>452</v>
      </c>
      <c r="B179" s="18" t="s">
        <v>9</v>
      </c>
      <c r="C179" s="11" t="s">
        <v>42</v>
      </c>
      <c r="D179" s="11" t="s">
        <v>11</v>
      </c>
      <c r="E179" s="34">
        <v>36673</v>
      </c>
      <c r="F179" s="20">
        <f t="shared" ca="1" si="4"/>
        <v>17</v>
      </c>
      <c r="G179" s="21" t="s">
        <v>4</v>
      </c>
      <c r="H179" s="22">
        <v>69410</v>
      </c>
      <c r="I179" s="23">
        <v>4</v>
      </c>
      <c r="J179" s="24">
        <f t="shared" si="5"/>
        <v>71410</v>
      </c>
    </row>
    <row r="180" spans="1:10" x14ac:dyDescent="0.25">
      <c r="A180" s="11" t="s">
        <v>399</v>
      </c>
      <c r="B180" s="18" t="s">
        <v>9</v>
      </c>
      <c r="C180" s="11" t="s">
        <v>42</v>
      </c>
      <c r="D180" s="11" t="s">
        <v>5</v>
      </c>
      <c r="E180" s="34">
        <v>37043</v>
      </c>
      <c r="F180" s="20">
        <f t="shared" ca="1" si="4"/>
        <v>16</v>
      </c>
      <c r="G180" s="21" t="s">
        <v>28</v>
      </c>
      <c r="H180" s="22">
        <v>45150</v>
      </c>
      <c r="I180" s="23">
        <v>1</v>
      </c>
      <c r="J180" s="24">
        <f t="shared" si="5"/>
        <v>47150</v>
      </c>
    </row>
    <row r="181" spans="1:10" x14ac:dyDescent="0.25">
      <c r="A181" s="11" t="s">
        <v>209</v>
      </c>
      <c r="B181" s="18" t="s">
        <v>12</v>
      </c>
      <c r="C181" s="11" t="s">
        <v>42</v>
      </c>
      <c r="D181" s="11" t="s">
        <v>14</v>
      </c>
      <c r="E181" s="34">
        <v>37505</v>
      </c>
      <c r="F181" s="20">
        <f t="shared" ca="1" si="4"/>
        <v>14</v>
      </c>
      <c r="G181" s="21" t="s">
        <v>8</v>
      </c>
      <c r="H181" s="22">
        <v>51800</v>
      </c>
      <c r="I181" s="23">
        <v>1</v>
      </c>
      <c r="J181" s="24">
        <f t="shared" si="5"/>
        <v>53800</v>
      </c>
    </row>
    <row r="182" spans="1:10" x14ac:dyDescent="0.25">
      <c r="A182" s="11" t="s">
        <v>89</v>
      </c>
      <c r="B182" s="18" t="s">
        <v>12</v>
      </c>
      <c r="C182" s="11" t="s">
        <v>42</v>
      </c>
      <c r="D182" s="11" t="s">
        <v>0</v>
      </c>
      <c r="E182" s="34">
        <v>37946</v>
      </c>
      <c r="F182" s="20">
        <f t="shared" ca="1" si="4"/>
        <v>13</v>
      </c>
      <c r="G182" s="21" t="s">
        <v>26</v>
      </c>
      <c r="H182" s="22">
        <v>85130</v>
      </c>
      <c r="I182" s="23">
        <v>5</v>
      </c>
      <c r="J182" s="24">
        <f t="shared" si="5"/>
        <v>87130</v>
      </c>
    </row>
    <row r="183" spans="1:10" x14ac:dyDescent="0.25">
      <c r="A183" s="11" t="s">
        <v>43</v>
      </c>
      <c r="B183" s="18" t="s">
        <v>16</v>
      </c>
      <c r="C183" s="11" t="s">
        <v>42</v>
      </c>
      <c r="D183" s="11" t="s">
        <v>0</v>
      </c>
      <c r="E183" s="34">
        <v>36519</v>
      </c>
      <c r="F183" s="20">
        <f t="shared" ca="1" si="4"/>
        <v>17</v>
      </c>
      <c r="G183" s="21" t="s">
        <v>4</v>
      </c>
      <c r="H183" s="22">
        <v>61860</v>
      </c>
      <c r="I183" s="23">
        <v>5</v>
      </c>
      <c r="J183" s="24">
        <f t="shared" si="5"/>
        <v>63860</v>
      </c>
    </row>
    <row r="184" spans="1:10" x14ac:dyDescent="0.25">
      <c r="A184" s="11" t="s">
        <v>756</v>
      </c>
      <c r="B184" s="18" t="s">
        <v>12</v>
      </c>
      <c r="C184" s="11" t="s">
        <v>19</v>
      </c>
      <c r="D184" s="11" t="s">
        <v>5</v>
      </c>
      <c r="E184" s="34">
        <v>40918</v>
      </c>
      <c r="F184" s="20">
        <f t="shared" ca="1" si="4"/>
        <v>5</v>
      </c>
      <c r="G184" s="21" t="s">
        <v>755</v>
      </c>
      <c r="H184" s="22">
        <v>56900</v>
      </c>
      <c r="I184" s="23">
        <v>5</v>
      </c>
      <c r="J184" s="24">
        <f t="shared" si="5"/>
        <v>58900</v>
      </c>
    </row>
    <row r="185" spans="1:10" x14ac:dyDescent="0.25">
      <c r="A185" s="11" t="s">
        <v>751</v>
      </c>
      <c r="B185" s="18" t="s">
        <v>16</v>
      </c>
      <c r="C185" s="11" t="s">
        <v>19</v>
      </c>
      <c r="D185" s="11" t="s">
        <v>5</v>
      </c>
      <c r="E185" s="34">
        <v>40936</v>
      </c>
      <c r="F185" s="20">
        <f t="shared" ca="1" si="4"/>
        <v>5</v>
      </c>
      <c r="G185" s="21" t="s">
        <v>26</v>
      </c>
      <c r="H185" s="22">
        <v>52940</v>
      </c>
      <c r="I185" s="23">
        <v>4</v>
      </c>
      <c r="J185" s="24">
        <f t="shared" si="5"/>
        <v>54940</v>
      </c>
    </row>
    <row r="186" spans="1:10" x14ac:dyDescent="0.25">
      <c r="A186" s="11" t="s">
        <v>747</v>
      </c>
      <c r="B186" s="18" t="s">
        <v>16</v>
      </c>
      <c r="C186" s="11" t="s">
        <v>19</v>
      </c>
      <c r="D186" s="11" t="s">
        <v>11</v>
      </c>
      <c r="E186" s="34">
        <v>39092</v>
      </c>
      <c r="F186" s="20">
        <f t="shared" ca="1" si="4"/>
        <v>10</v>
      </c>
      <c r="G186" s="21"/>
      <c r="H186" s="22">
        <v>73990</v>
      </c>
      <c r="I186" s="23">
        <v>3</v>
      </c>
      <c r="J186" s="24">
        <f t="shared" si="5"/>
        <v>75990</v>
      </c>
    </row>
    <row r="187" spans="1:10" x14ac:dyDescent="0.25">
      <c r="A187" s="11" t="s">
        <v>745</v>
      </c>
      <c r="B187" s="18" t="s">
        <v>16</v>
      </c>
      <c r="C187" s="11" t="s">
        <v>19</v>
      </c>
      <c r="D187" s="11" t="s">
        <v>5</v>
      </c>
      <c r="E187" s="34">
        <v>39106</v>
      </c>
      <c r="F187" s="20">
        <f t="shared" ca="1" si="4"/>
        <v>10</v>
      </c>
      <c r="G187" s="21" t="s">
        <v>4</v>
      </c>
      <c r="H187" s="22">
        <v>45500</v>
      </c>
      <c r="I187" s="23">
        <v>3</v>
      </c>
      <c r="J187" s="24">
        <f t="shared" si="5"/>
        <v>47500</v>
      </c>
    </row>
    <row r="188" spans="1:10" x14ac:dyDescent="0.25">
      <c r="A188" s="11" t="s">
        <v>733</v>
      </c>
      <c r="B188" s="18" t="s">
        <v>16</v>
      </c>
      <c r="C188" s="11" t="s">
        <v>19</v>
      </c>
      <c r="D188" s="11" t="s">
        <v>11</v>
      </c>
      <c r="E188" s="34">
        <v>38738</v>
      </c>
      <c r="F188" s="20">
        <f t="shared" ca="1" si="4"/>
        <v>11</v>
      </c>
      <c r="G188" s="21"/>
      <c r="H188" s="22">
        <v>42150</v>
      </c>
      <c r="I188" s="23">
        <v>5</v>
      </c>
      <c r="J188" s="24">
        <f t="shared" si="5"/>
        <v>44150</v>
      </c>
    </row>
    <row r="189" spans="1:10" x14ac:dyDescent="0.25">
      <c r="A189" s="11" t="s">
        <v>729</v>
      </c>
      <c r="B189" s="18" t="s">
        <v>48</v>
      </c>
      <c r="C189" s="11" t="s">
        <v>19</v>
      </c>
      <c r="D189" s="11" t="s">
        <v>5</v>
      </c>
      <c r="E189" s="34">
        <v>35801</v>
      </c>
      <c r="F189" s="20">
        <f t="shared" ca="1" si="4"/>
        <v>19</v>
      </c>
      <c r="G189" s="21" t="s">
        <v>26</v>
      </c>
      <c r="H189" s="22">
        <v>78570</v>
      </c>
      <c r="I189" s="23">
        <v>1</v>
      </c>
      <c r="J189" s="24">
        <f t="shared" si="5"/>
        <v>80570</v>
      </c>
    </row>
    <row r="190" spans="1:10" x14ac:dyDescent="0.25">
      <c r="A190" s="11" t="s">
        <v>727</v>
      </c>
      <c r="B190" s="18" t="s">
        <v>48</v>
      </c>
      <c r="C190" s="11" t="s">
        <v>19</v>
      </c>
      <c r="D190" s="11" t="s">
        <v>14</v>
      </c>
      <c r="E190" s="34">
        <v>35807</v>
      </c>
      <c r="F190" s="20">
        <f t="shared" ca="1" si="4"/>
        <v>19</v>
      </c>
      <c r="G190" s="21" t="s">
        <v>26</v>
      </c>
      <c r="H190" s="22">
        <v>48835</v>
      </c>
      <c r="I190" s="23">
        <v>5</v>
      </c>
      <c r="J190" s="24">
        <f t="shared" si="5"/>
        <v>50835</v>
      </c>
    </row>
    <row r="191" spans="1:10" x14ac:dyDescent="0.25">
      <c r="A191" s="11" t="s">
        <v>720</v>
      </c>
      <c r="B191" s="18" t="s">
        <v>16</v>
      </c>
      <c r="C191" s="11" t="s">
        <v>19</v>
      </c>
      <c r="D191" s="11" t="s">
        <v>14</v>
      </c>
      <c r="E191" s="34">
        <v>36177</v>
      </c>
      <c r="F191" s="20">
        <f t="shared" ca="1" si="4"/>
        <v>18</v>
      </c>
      <c r="G191" s="21" t="s">
        <v>18</v>
      </c>
      <c r="H191" s="22">
        <v>21670</v>
      </c>
      <c r="I191" s="23">
        <v>2</v>
      </c>
      <c r="J191" s="24">
        <f t="shared" si="5"/>
        <v>23670</v>
      </c>
    </row>
    <row r="192" spans="1:10" x14ac:dyDescent="0.25">
      <c r="A192" s="11" t="s">
        <v>716</v>
      </c>
      <c r="B192" s="18" t="s">
        <v>16</v>
      </c>
      <c r="C192" s="11" t="s">
        <v>19</v>
      </c>
      <c r="D192" s="11" t="s">
        <v>5</v>
      </c>
      <c r="E192" s="34">
        <v>36535</v>
      </c>
      <c r="F192" s="20">
        <f t="shared" ca="1" si="4"/>
        <v>17</v>
      </c>
      <c r="G192" s="21" t="s">
        <v>26</v>
      </c>
      <c r="H192" s="22">
        <v>76192</v>
      </c>
      <c r="I192" s="23">
        <v>4</v>
      </c>
      <c r="J192" s="24">
        <f t="shared" si="5"/>
        <v>78192</v>
      </c>
    </row>
    <row r="193" spans="1:10" x14ac:dyDescent="0.25">
      <c r="A193" s="11" t="s">
        <v>708</v>
      </c>
      <c r="B193" s="18" t="s">
        <v>12</v>
      </c>
      <c r="C193" s="11" t="s">
        <v>19</v>
      </c>
      <c r="D193" s="11" t="s">
        <v>11</v>
      </c>
      <c r="E193" s="34">
        <v>37634</v>
      </c>
      <c r="F193" s="20">
        <f t="shared" ca="1" si="4"/>
        <v>14</v>
      </c>
      <c r="G193" s="21"/>
      <c r="H193" s="22">
        <v>61370</v>
      </c>
      <c r="I193" s="23">
        <v>3</v>
      </c>
      <c r="J193" s="24">
        <f t="shared" si="5"/>
        <v>63370</v>
      </c>
    </row>
    <row r="194" spans="1:10" x14ac:dyDescent="0.25">
      <c r="A194" s="11" t="s">
        <v>704</v>
      </c>
      <c r="B194" s="18" t="s">
        <v>9</v>
      </c>
      <c r="C194" s="11" t="s">
        <v>19</v>
      </c>
      <c r="D194" s="11" t="s">
        <v>5</v>
      </c>
      <c r="E194" s="34">
        <v>39472</v>
      </c>
      <c r="F194" s="20">
        <f t="shared" ca="1" si="4"/>
        <v>9</v>
      </c>
      <c r="G194" s="21" t="s">
        <v>26</v>
      </c>
      <c r="H194" s="22">
        <v>41060</v>
      </c>
      <c r="I194" s="23">
        <v>3</v>
      </c>
      <c r="J194" s="24">
        <f t="shared" si="5"/>
        <v>43060</v>
      </c>
    </row>
    <row r="195" spans="1:10" x14ac:dyDescent="0.25">
      <c r="A195" s="11" t="s">
        <v>703</v>
      </c>
      <c r="B195" s="18" t="s">
        <v>12</v>
      </c>
      <c r="C195" s="11" t="s">
        <v>19</v>
      </c>
      <c r="D195" s="11" t="s">
        <v>5</v>
      </c>
      <c r="E195" s="34">
        <v>39472</v>
      </c>
      <c r="F195" s="20">
        <f t="shared" ref="F195:F258" ca="1" si="6">DATEDIF(E195,TODAY(),"Y")</f>
        <v>9</v>
      </c>
      <c r="G195" s="21" t="s">
        <v>26</v>
      </c>
      <c r="H195" s="22">
        <v>87760</v>
      </c>
      <c r="I195" s="23">
        <v>1</v>
      </c>
      <c r="J195" s="24">
        <f t="shared" ref="J195:J258" si="7">H195+2000</f>
        <v>89760</v>
      </c>
    </row>
    <row r="196" spans="1:10" x14ac:dyDescent="0.25">
      <c r="A196" s="11" t="s">
        <v>701</v>
      </c>
      <c r="B196" s="18" t="s">
        <v>32</v>
      </c>
      <c r="C196" s="11" t="s">
        <v>19</v>
      </c>
      <c r="D196" s="11" t="s">
        <v>5</v>
      </c>
      <c r="E196" s="34">
        <v>38733</v>
      </c>
      <c r="F196" s="20">
        <f t="shared" ca="1" si="6"/>
        <v>11</v>
      </c>
      <c r="G196" s="21" t="s">
        <v>8</v>
      </c>
      <c r="H196" s="22">
        <v>68710</v>
      </c>
      <c r="I196" s="23">
        <v>4</v>
      </c>
      <c r="J196" s="24">
        <f t="shared" si="7"/>
        <v>70710</v>
      </c>
    </row>
    <row r="197" spans="1:10" x14ac:dyDescent="0.25">
      <c r="A197" s="11" t="s">
        <v>700</v>
      </c>
      <c r="B197" s="18" t="s">
        <v>32</v>
      </c>
      <c r="C197" s="11" t="s">
        <v>19</v>
      </c>
      <c r="D197" s="11" t="s">
        <v>0</v>
      </c>
      <c r="E197" s="34">
        <v>39087</v>
      </c>
      <c r="F197" s="20">
        <f t="shared" ca="1" si="6"/>
        <v>10</v>
      </c>
      <c r="G197" s="21"/>
      <c r="H197" s="22">
        <v>14416</v>
      </c>
      <c r="I197" s="23">
        <v>4</v>
      </c>
      <c r="J197" s="24">
        <f t="shared" si="7"/>
        <v>16416</v>
      </c>
    </row>
    <row r="198" spans="1:10" x14ac:dyDescent="0.25">
      <c r="A198" s="11" t="s">
        <v>698</v>
      </c>
      <c r="B198" s="18" t="s">
        <v>2</v>
      </c>
      <c r="C198" s="11" t="s">
        <v>19</v>
      </c>
      <c r="D198" s="11" t="s">
        <v>5</v>
      </c>
      <c r="E198" s="34">
        <v>39455</v>
      </c>
      <c r="F198" s="20">
        <f t="shared" ca="1" si="6"/>
        <v>9</v>
      </c>
      <c r="G198" s="21" t="s">
        <v>4</v>
      </c>
      <c r="H198" s="22">
        <v>59420</v>
      </c>
      <c r="I198" s="23">
        <v>4</v>
      </c>
      <c r="J198" s="24">
        <f t="shared" si="7"/>
        <v>61420</v>
      </c>
    </row>
    <row r="199" spans="1:10" x14ac:dyDescent="0.25">
      <c r="A199" s="11" t="s">
        <v>696</v>
      </c>
      <c r="B199" s="18" t="s">
        <v>32</v>
      </c>
      <c r="C199" s="11" t="s">
        <v>19</v>
      </c>
      <c r="D199" s="11" t="s">
        <v>11</v>
      </c>
      <c r="E199" s="34">
        <v>39822</v>
      </c>
      <c r="F199" s="20">
        <f t="shared" ca="1" si="6"/>
        <v>8</v>
      </c>
      <c r="G199" s="21"/>
      <c r="H199" s="22">
        <v>60040</v>
      </c>
      <c r="I199" s="23">
        <v>5</v>
      </c>
      <c r="J199" s="24">
        <f t="shared" si="7"/>
        <v>62040</v>
      </c>
    </row>
    <row r="200" spans="1:10" x14ac:dyDescent="0.25">
      <c r="A200" s="11" t="s">
        <v>695</v>
      </c>
      <c r="B200" s="18" t="s">
        <v>32</v>
      </c>
      <c r="C200" s="11" t="s">
        <v>19</v>
      </c>
      <c r="D200" s="11" t="s">
        <v>11</v>
      </c>
      <c r="E200" s="34">
        <v>39830</v>
      </c>
      <c r="F200" s="20">
        <f t="shared" ca="1" si="6"/>
        <v>8</v>
      </c>
      <c r="G200" s="21"/>
      <c r="H200" s="22">
        <v>78520</v>
      </c>
      <c r="I200" s="23">
        <v>4</v>
      </c>
      <c r="J200" s="24">
        <f t="shared" si="7"/>
        <v>80520</v>
      </c>
    </row>
    <row r="201" spans="1:10" x14ac:dyDescent="0.25">
      <c r="A201" s="11" t="s">
        <v>694</v>
      </c>
      <c r="B201" s="18" t="s">
        <v>12</v>
      </c>
      <c r="C201" s="11" t="s">
        <v>19</v>
      </c>
      <c r="D201" s="11" t="s">
        <v>5</v>
      </c>
      <c r="E201" s="34">
        <v>40203</v>
      </c>
      <c r="F201" s="20">
        <f t="shared" ca="1" si="6"/>
        <v>7</v>
      </c>
      <c r="G201" s="21" t="s">
        <v>26</v>
      </c>
      <c r="H201" s="22">
        <v>35600</v>
      </c>
      <c r="I201" s="23">
        <v>5</v>
      </c>
      <c r="J201" s="24">
        <f t="shared" si="7"/>
        <v>37600</v>
      </c>
    </row>
    <row r="202" spans="1:10" x14ac:dyDescent="0.25">
      <c r="A202" s="11" t="s">
        <v>689</v>
      </c>
      <c r="B202" s="18" t="s">
        <v>16</v>
      </c>
      <c r="C202" s="11" t="s">
        <v>19</v>
      </c>
      <c r="D202" s="11" t="s">
        <v>0</v>
      </c>
      <c r="E202" s="34">
        <v>40574</v>
      </c>
      <c r="F202" s="20">
        <f t="shared" ca="1" si="6"/>
        <v>6</v>
      </c>
      <c r="G202" s="21"/>
      <c r="H202" s="22">
        <v>28424</v>
      </c>
      <c r="I202" s="23">
        <v>4</v>
      </c>
      <c r="J202" s="24">
        <f t="shared" si="7"/>
        <v>30424</v>
      </c>
    </row>
    <row r="203" spans="1:10" x14ac:dyDescent="0.25">
      <c r="A203" s="11" t="s">
        <v>680</v>
      </c>
      <c r="B203" s="18" t="s">
        <v>16</v>
      </c>
      <c r="C203" s="11" t="s">
        <v>19</v>
      </c>
      <c r="D203" s="11" t="s">
        <v>5</v>
      </c>
      <c r="E203" s="34">
        <v>40953</v>
      </c>
      <c r="F203" s="20">
        <f t="shared" ca="1" si="6"/>
        <v>5</v>
      </c>
      <c r="G203" s="21" t="s">
        <v>8</v>
      </c>
      <c r="H203" s="22">
        <v>60380</v>
      </c>
      <c r="I203" s="23">
        <v>4</v>
      </c>
      <c r="J203" s="24">
        <f t="shared" si="7"/>
        <v>62380</v>
      </c>
    </row>
    <row r="204" spans="1:10" x14ac:dyDescent="0.25">
      <c r="A204" s="11" t="s">
        <v>663</v>
      </c>
      <c r="B204" s="18" t="s">
        <v>32</v>
      </c>
      <c r="C204" s="11" t="s">
        <v>19</v>
      </c>
      <c r="D204" s="11" t="s">
        <v>0</v>
      </c>
      <c r="E204" s="34">
        <v>35829</v>
      </c>
      <c r="F204" s="20">
        <f t="shared" ca="1" si="6"/>
        <v>19</v>
      </c>
      <c r="G204" s="21"/>
      <c r="H204" s="22">
        <v>29176</v>
      </c>
      <c r="I204" s="23">
        <v>3</v>
      </c>
      <c r="J204" s="24">
        <f t="shared" si="7"/>
        <v>31176</v>
      </c>
    </row>
    <row r="205" spans="1:10" x14ac:dyDescent="0.25">
      <c r="A205" s="11" t="s">
        <v>662</v>
      </c>
      <c r="B205" s="18" t="s">
        <v>2</v>
      </c>
      <c r="C205" s="11" t="s">
        <v>19</v>
      </c>
      <c r="D205" s="11" t="s">
        <v>5</v>
      </c>
      <c r="E205" s="34">
        <v>35830</v>
      </c>
      <c r="F205" s="20">
        <f t="shared" ca="1" si="6"/>
        <v>19</v>
      </c>
      <c r="G205" s="21" t="s">
        <v>18</v>
      </c>
      <c r="H205" s="22">
        <v>35460</v>
      </c>
      <c r="I205" s="23">
        <v>5</v>
      </c>
      <c r="J205" s="24">
        <f t="shared" si="7"/>
        <v>37460</v>
      </c>
    </row>
    <row r="206" spans="1:10" x14ac:dyDescent="0.25">
      <c r="A206" s="11" t="s">
        <v>654</v>
      </c>
      <c r="B206" s="18" t="s">
        <v>48</v>
      </c>
      <c r="C206" s="11" t="s">
        <v>19</v>
      </c>
      <c r="D206" s="11" t="s">
        <v>5</v>
      </c>
      <c r="E206" s="34">
        <v>36198</v>
      </c>
      <c r="F206" s="20">
        <f t="shared" ca="1" si="6"/>
        <v>18</v>
      </c>
      <c r="G206" s="21" t="s">
        <v>8</v>
      </c>
      <c r="H206" s="22">
        <v>81400</v>
      </c>
      <c r="I206" s="23">
        <v>2</v>
      </c>
      <c r="J206" s="24">
        <f t="shared" si="7"/>
        <v>83400</v>
      </c>
    </row>
    <row r="207" spans="1:10" x14ac:dyDescent="0.25">
      <c r="A207" s="11" t="s">
        <v>640</v>
      </c>
      <c r="B207" s="18" t="s">
        <v>12</v>
      </c>
      <c r="C207" s="11" t="s">
        <v>19</v>
      </c>
      <c r="D207" s="11" t="s">
        <v>11</v>
      </c>
      <c r="E207" s="34">
        <v>38044</v>
      </c>
      <c r="F207" s="20">
        <f t="shared" ca="1" si="6"/>
        <v>13</v>
      </c>
      <c r="G207" s="21"/>
      <c r="H207" s="22">
        <v>57410</v>
      </c>
      <c r="I207" s="23">
        <v>2</v>
      </c>
      <c r="J207" s="24">
        <f t="shared" si="7"/>
        <v>59410</v>
      </c>
    </row>
    <row r="208" spans="1:10" x14ac:dyDescent="0.25">
      <c r="A208" s="11" t="s">
        <v>631</v>
      </c>
      <c r="B208" s="18" t="s">
        <v>32</v>
      </c>
      <c r="C208" s="11" t="s">
        <v>19</v>
      </c>
      <c r="D208" s="11" t="s">
        <v>5</v>
      </c>
      <c r="E208" s="34">
        <v>40578</v>
      </c>
      <c r="F208" s="20">
        <f t="shared" ca="1" si="6"/>
        <v>6</v>
      </c>
      <c r="G208" s="21" t="s">
        <v>26</v>
      </c>
      <c r="H208" s="22">
        <v>43820</v>
      </c>
      <c r="I208" s="23">
        <v>2</v>
      </c>
      <c r="J208" s="24">
        <f t="shared" si="7"/>
        <v>45820</v>
      </c>
    </row>
    <row r="209" spans="1:10" x14ac:dyDescent="0.25">
      <c r="A209" s="11" t="s">
        <v>621</v>
      </c>
      <c r="B209" s="18" t="s">
        <v>48</v>
      </c>
      <c r="C209" s="11" t="s">
        <v>19</v>
      </c>
      <c r="D209" s="11" t="s">
        <v>11</v>
      </c>
      <c r="E209" s="34">
        <v>39144</v>
      </c>
      <c r="F209" s="20">
        <f t="shared" ca="1" si="6"/>
        <v>10</v>
      </c>
      <c r="G209" s="21"/>
      <c r="H209" s="22">
        <v>64430</v>
      </c>
      <c r="I209" s="23">
        <v>4</v>
      </c>
      <c r="J209" s="24">
        <f t="shared" si="7"/>
        <v>66430</v>
      </c>
    </row>
    <row r="210" spans="1:10" x14ac:dyDescent="0.25">
      <c r="A210" s="11" t="s">
        <v>618</v>
      </c>
      <c r="B210" s="18" t="s">
        <v>32</v>
      </c>
      <c r="C210" s="11" t="s">
        <v>19</v>
      </c>
      <c r="D210" s="11" t="s">
        <v>11</v>
      </c>
      <c r="E210" s="34">
        <v>39166</v>
      </c>
      <c r="F210" s="20">
        <f t="shared" ca="1" si="6"/>
        <v>10</v>
      </c>
      <c r="G210" s="21"/>
      <c r="H210" s="22">
        <v>79220</v>
      </c>
      <c r="I210" s="23">
        <v>4</v>
      </c>
      <c r="J210" s="24">
        <f t="shared" si="7"/>
        <v>81220</v>
      </c>
    </row>
    <row r="211" spans="1:10" x14ac:dyDescent="0.25">
      <c r="A211" s="11" t="s">
        <v>615</v>
      </c>
      <c r="B211" s="18" t="s">
        <v>16</v>
      </c>
      <c r="C211" s="11" t="s">
        <v>19</v>
      </c>
      <c r="D211" s="11" t="s">
        <v>5</v>
      </c>
      <c r="E211" s="34">
        <v>39518</v>
      </c>
      <c r="F211" s="20">
        <f t="shared" ca="1" si="6"/>
        <v>9</v>
      </c>
      <c r="G211" s="21" t="s">
        <v>4</v>
      </c>
      <c r="H211" s="22">
        <v>24710</v>
      </c>
      <c r="I211" s="23">
        <v>2</v>
      </c>
      <c r="J211" s="24">
        <f t="shared" si="7"/>
        <v>26710</v>
      </c>
    </row>
    <row r="212" spans="1:10" x14ac:dyDescent="0.25">
      <c r="A212" s="11" t="s">
        <v>611</v>
      </c>
      <c r="B212" s="18" t="s">
        <v>48</v>
      </c>
      <c r="C212" s="11" t="s">
        <v>19</v>
      </c>
      <c r="D212" s="11" t="s">
        <v>5</v>
      </c>
      <c r="E212" s="34">
        <v>39168</v>
      </c>
      <c r="F212" s="20">
        <f t="shared" ca="1" si="6"/>
        <v>10</v>
      </c>
      <c r="G212" s="21" t="s">
        <v>26</v>
      </c>
      <c r="H212" s="22">
        <v>24300</v>
      </c>
      <c r="I212" s="23">
        <v>3</v>
      </c>
      <c r="J212" s="24">
        <f t="shared" si="7"/>
        <v>26300</v>
      </c>
    </row>
    <row r="213" spans="1:10" x14ac:dyDescent="0.25">
      <c r="A213" s="11" t="s">
        <v>604</v>
      </c>
      <c r="B213" s="18" t="s">
        <v>32</v>
      </c>
      <c r="C213" s="11" t="s">
        <v>19</v>
      </c>
      <c r="D213" s="11" t="s">
        <v>0</v>
      </c>
      <c r="E213" s="34">
        <v>38777</v>
      </c>
      <c r="F213" s="20">
        <f t="shared" ca="1" si="6"/>
        <v>11</v>
      </c>
      <c r="G213" s="21"/>
      <c r="H213" s="22">
        <v>22472</v>
      </c>
      <c r="I213" s="23">
        <v>1</v>
      </c>
      <c r="J213" s="24">
        <f t="shared" si="7"/>
        <v>24472</v>
      </c>
    </row>
    <row r="214" spans="1:10" x14ac:dyDescent="0.25">
      <c r="A214" s="11" t="s">
        <v>600</v>
      </c>
      <c r="B214" s="18" t="s">
        <v>32</v>
      </c>
      <c r="C214" s="11" t="s">
        <v>19</v>
      </c>
      <c r="D214" s="11" t="s">
        <v>5</v>
      </c>
      <c r="E214" s="34">
        <v>38798</v>
      </c>
      <c r="F214" s="20">
        <f t="shared" ca="1" si="6"/>
        <v>11</v>
      </c>
      <c r="G214" s="21" t="s">
        <v>4</v>
      </c>
      <c r="H214" s="22">
        <v>73144</v>
      </c>
      <c r="I214" s="23">
        <v>5</v>
      </c>
      <c r="J214" s="24">
        <f t="shared" si="7"/>
        <v>75144</v>
      </c>
    </row>
    <row r="215" spans="1:10" x14ac:dyDescent="0.25">
      <c r="A215" s="11" t="s">
        <v>595</v>
      </c>
      <c r="B215" s="18" t="s">
        <v>16</v>
      </c>
      <c r="C215" s="11" t="s">
        <v>19</v>
      </c>
      <c r="D215" s="11" t="s">
        <v>5</v>
      </c>
      <c r="E215" s="34">
        <v>38807</v>
      </c>
      <c r="F215" s="20">
        <f t="shared" ca="1" si="6"/>
        <v>11</v>
      </c>
      <c r="G215" s="21" t="s">
        <v>26</v>
      </c>
      <c r="H215" s="22">
        <v>79730</v>
      </c>
      <c r="I215" s="23">
        <v>2</v>
      </c>
      <c r="J215" s="24">
        <f t="shared" si="7"/>
        <v>81730</v>
      </c>
    </row>
    <row r="216" spans="1:10" x14ac:dyDescent="0.25">
      <c r="A216" s="11" t="s">
        <v>587</v>
      </c>
      <c r="B216" s="18" t="s">
        <v>9</v>
      </c>
      <c r="C216" s="11" t="s">
        <v>19</v>
      </c>
      <c r="D216" s="11" t="s">
        <v>11</v>
      </c>
      <c r="E216" s="34">
        <v>36600</v>
      </c>
      <c r="F216" s="20">
        <f t="shared" ca="1" si="6"/>
        <v>17</v>
      </c>
      <c r="G216" s="21"/>
      <c r="H216" s="22">
        <v>41840</v>
      </c>
      <c r="I216" s="23">
        <v>2</v>
      </c>
      <c r="J216" s="24">
        <f t="shared" si="7"/>
        <v>43840</v>
      </c>
    </row>
    <row r="217" spans="1:10" x14ac:dyDescent="0.25">
      <c r="A217" s="11" t="s">
        <v>585</v>
      </c>
      <c r="B217" s="18" t="s">
        <v>12</v>
      </c>
      <c r="C217" s="11" t="s">
        <v>19</v>
      </c>
      <c r="D217" s="11" t="s">
        <v>14</v>
      </c>
      <c r="E217" s="34">
        <v>36604</v>
      </c>
      <c r="F217" s="20">
        <f t="shared" ca="1" si="6"/>
        <v>17</v>
      </c>
      <c r="G217" s="21" t="s">
        <v>4</v>
      </c>
      <c r="H217" s="22">
        <v>46710</v>
      </c>
      <c r="I217" s="23">
        <v>3</v>
      </c>
      <c r="J217" s="24">
        <f t="shared" si="7"/>
        <v>48710</v>
      </c>
    </row>
    <row r="218" spans="1:10" x14ac:dyDescent="0.25">
      <c r="A218" s="11" t="s">
        <v>582</v>
      </c>
      <c r="B218" s="18" t="s">
        <v>12</v>
      </c>
      <c r="C218" s="11" t="s">
        <v>19</v>
      </c>
      <c r="D218" s="11" t="s">
        <v>11</v>
      </c>
      <c r="E218" s="34">
        <v>36977</v>
      </c>
      <c r="F218" s="20">
        <f t="shared" ca="1" si="6"/>
        <v>16</v>
      </c>
      <c r="G218" s="21"/>
      <c r="H218" s="22">
        <v>68510</v>
      </c>
      <c r="I218" s="23">
        <v>5</v>
      </c>
      <c r="J218" s="24">
        <f t="shared" si="7"/>
        <v>70510</v>
      </c>
    </row>
    <row r="219" spans="1:10" x14ac:dyDescent="0.25">
      <c r="A219" s="11" t="s">
        <v>581</v>
      </c>
      <c r="B219" s="18" t="s">
        <v>48</v>
      </c>
      <c r="C219" s="11" t="s">
        <v>19</v>
      </c>
      <c r="D219" s="11" t="s">
        <v>11</v>
      </c>
      <c r="E219" s="34">
        <v>37326</v>
      </c>
      <c r="F219" s="20">
        <f t="shared" ca="1" si="6"/>
        <v>15</v>
      </c>
      <c r="G219" s="21"/>
      <c r="H219" s="22">
        <v>52770</v>
      </c>
      <c r="I219" s="23">
        <v>2</v>
      </c>
      <c r="J219" s="24">
        <f t="shared" si="7"/>
        <v>54770</v>
      </c>
    </row>
    <row r="220" spans="1:10" x14ac:dyDescent="0.25">
      <c r="A220" s="11" t="s">
        <v>580</v>
      </c>
      <c r="B220" s="18" t="s">
        <v>16</v>
      </c>
      <c r="C220" s="11" t="s">
        <v>19</v>
      </c>
      <c r="D220" s="11" t="s">
        <v>5</v>
      </c>
      <c r="E220" s="34">
        <v>37331</v>
      </c>
      <c r="F220" s="20">
        <f t="shared" ca="1" si="6"/>
        <v>15</v>
      </c>
      <c r="G220" s="21" t="s">
        <v>4</v>
      </c>
      <c r="H220" s="22">
        <v>62750</v>
      </c>
      <c r="I220" s="23">
        <v>3</v>
      </c>
      <c r="J220" s="24">
        <f t="shared" si="7"/>
        <v>64750</v>
      </c>
    </row>
    <row r="221" spans="1:10" x14ac:dyDescent="0.25">
      <c r="A221" s="11" t="s">
        <v>575</v>
      </c>
      <c r="B221" s="18" t="s">
        <v>12</v>
      </c>
      <c r="C221" s="11" t="s">
        <v>19</v>
      </c>
      <c r="D221" s="11" t="s">
        <v>11</v>
      </c>
      <c r="E221" s="34">
        <v>38073</v>
      </c>
      <c r="F221" s="20">
        <f t="shared" ca="1" si="6"/>
        <v>13</v>
      </c>
      <c r="G221" s="21"/>
      <c r="H221" s="22">
        <v>39300</v>
      </c>
      <c r="I221" s="23">
        <v>2</v>
      </c>
      <c r="J221" s="24">
        <f t="shared" si="7"/>
        <v>41300</v>
      </c>
    </row>
    <row r="222" spans="1:10" x14ac:dyDescent="0.25">
      <c r="A222" s="11" t="s">
        <v>562</v>
      </c>
      <c r="B222" s="18" t="s">
        <v>32</v>
      </c>
      <c r="C222" s="11" t="s">
        <v>19</v>
      </c>
      <c r="D222" s="11" t="s">
        <v>11</v>
      </c>
      <c r="E222" s="34">
        <v>39538</v>
      </c>
      <c r="F222" s="20">
        <f t="shared" ca="1" si="6"/>
        <v>9</v>
      </c>
      <c r="G222" s="21"/>
      <c r="H222" s="22">
        <v>62780</v>
      </c>
      <c r="I222" s="23">
        <v>4</v>
      </c>
      <c r="J222" s="24">
        <f t="shared" si="7"/>
        <v>64780</v>
      </c>
    </row>
    <row r="223" spans="1:10" x14ac:dyDescent="0.25">
      <c r="A223" s="11" t="s">
        <v>555</v>
      </c>
      <c r="B223" s="18" t="s">
        <v>12</v>
      </c>
      <c r="C223" s="11" t="s">
        <v>19</v>
      </c>
      <c r="D223" s="11" t="s">
        <v>5</v>
      </c>
      <c r="E223" s="45">
        <v>40603</v>
      </c>
      <c r="F223" s="20">
        <f t="shared" ca="1" si="6"/>
        <v>6</v>
      </c>
      <c r="G223" s="21" t="s">
        <v>18</v>
      </c>
      <c r="H223" s="22">
        <v>44260</v>
      </c>
      <c r="I223" s="23">
        <v>1</v>
      </c>
      <c r="J223" s="24">
        <f t="shared" si="7"/>
        <v>46260</v>
      </c>
    </row>
    <row r="224" spans="1:10" x14ac:dyDescent="0.25">
      <c r="A224" s="11" t="s">
        <v>545</v>
      </c>
      <c r="B224" s="18" t="s">
        <v>32</v>
      </c>
      <c r="C224" s="11" t="s">
        <v>19</v>
      </c>
      <c r="D224" s="11" t="s">
        <v>5</v>
      </c>
      <c r="E224" s="34">
        <v>41025</v>
      </c>
      <c r="F224" s="20">
        <f t="shared" ca="1" si="6"/>
        <v>5</v>
      </c>
      <c r="G224" s="21" t="s">
        <v>4</v>
      </c>
      <c r="H224" s="22">
        <v>58910</v>
      </c>
      <c r="I224" s="23">
        <v>1</v>
      </c>
      <c r="J224" s="24">
        <f t="shared" si="7"/>
        <v>60910</v>
      </c>
    </row>
    <row r="225" spans="1:10" x14ac:dyDescent="0.25">
      <c r="A225" s="11" t="s">
        <v>544</v>
      </c>
      <c r="B225" s="18" t="s">
        <v>16</v>
      </c>
      <c r="C225" s="11" t="s">
        <v>19</v>
      </c>
      <c r="D225" s="11" t="s">
        <v>5</v>
      </c>
      <c r="E225" s="34">
        <v>41026</v>
      </c>
      <c r="F225" s="20">
        <f t="shared" ca="1" si="6"/>
        <v>5</v>
      </c>
      <c r="G225" s="21" t="s">
        <v>4</v>
      </c>
      <c r="H225" s="22">
        <v>26190</v>
      </c>
      <c r="I225" s="23">
        <v>5</v>
      </c>
      <c r="J225" s="24">
        <f t="shared" si="7"/>
        <v>28190</v>
      </c>
    </row>
    <row r="226" spans="1:10" x14ac:dyDescent="0.25">
      <c r="A226" s="11" t="s">
        <v>541</v>
      </c>
      <c r="B226" s="18" t="s">
        <v>9</v>
      </c>
      <c r="C226" s="11" t="s">
        <v>19</v>
      </c>
      <c r="D226" s="11" t="s">
        <v>5</v>
      </c>
      <c r="E226" s="34">
        <v>39181</v>
      </c>
      <c r="F226" s="20">
        <f t="shared" ca="1" si="6"/>
        <v>10</v>
      </c>
      <c r="G226" s="21" t="s">
        <v>4</v>
      </c>
      <c r="H226" s="22">
        <v>23330</v>
      </c>
      <c r="I226" s="23">
        <v>4</v>
      </c>
      <c r="J226" s="24">
        <f t="shared" si="7"/>
        <v>25330</v>
      </c>
    </row>
    <row r="227" spans="1:10" x14ac:dyDescent="0.25">
      <c r="A227" s="11" t="s">
        <v>538</v>
      </c>
      <c r="B227" s="18" t="s">
        <v>16</v>
      </c>
      <c r="C227" s="11" t="s">
        <v>19</v>
      </c>
      <c r="D227" s="11" t="s">
        <v>11</v>
      </c>
      <c r="E227" s="34">
        <v>39539</v>
      </c>
      <c r="F227" s="20">
        <f t="shared" ca="1" si="6"/>
        <v>9</v>
      </c>
      <c r="G227" s="21"/>
      <c r="H227" s="22">
        <v>63310</v>
      </c>
      <c r="I227" s="23">
        <v>3</v>
      </c>
      <c r="J227" s="24">
        <f t="shared" si="7"/>
        <v>65310</v>
      </c>
    </row>
    <row r="228" spans="1:10" x14ac:dyDescent="0.25">
      <c r="A228" s="11" t="s">
        <v>533</v>
      </c>
      <c r="B228" s="18" t="s">
        <v>16</v>
      </c>
      <c r="C228" s="11" t="s">
        <v>19</v>
      </c>
      <c r="D228" s="11" t="s">
        <v>5</v>
      </c>
      <c r="E228" s="34">
        <v>40269</v>
      </c>
      <c r="F228" s="20">
        <f t="shared" ca="1" si="6"/>
        <v>7</v>
      </c>
      <c r="G228" s="21" t="s">
        <v>4</v>
      </c>
      <c r="H228" s="22">
        <v>86260</v>
      </c>
      <c r="I228" s="23">
        <v>3</v>
      </c>
      <c r="J228" s="24">
        <f t="shared" si="7"/>
        <v>88260</v>
      </c>
    </row>
    <row r="229" spans="1:10" x14ac:dyDescent="0.25">
      <c r="A229" s="11" t="s">
        <v>530</v>
      </c>
      <c r="B229" s="18" t="s">
        <v>12</v>
      </c>
      <c r="C229" s="11" t="s">
        <v>19</v>
      </c>
      <c r="D229" s="11" t="s">
        <v>11</v>
      </c>
      <c r="E229" s="34">
        <v>40298</v>
      </c>
      <c r="F229" s="20">
        <f t="shared" ca="1" si="6"/>
        <v>7</v>
      </c>
      <c r="G229" s="21"/>
      <c r="H229" s="22">
        <v>24410</v>
      </c>
      <c r="I229" s="23">
        <v>3</v>
      </c>
      <c r="J229" s="24">
        <f t="shared" si="7"/>
        <v>26410</v>
      </c>
    </row>
    <row r="230" spans="1:10" x14ac:dyDescent="0.25">
      <c r="A230" s="11" t="s">
        <v>529</v>
      </c>
      <c r="B230" s="18" t="s">
        <v>12</v>
      </c>
      <c r="C230" s="11" t="s">
        <v>19</v>
      </c>
      <c r="D230" s="11" t="s">
        <v>5</v>
      </c>
      <c r="E230" s="34">
        <v>38813</v>
      </c>
      <c r="F230" s="20">
        <f t="shared" ca="1" si="6"/>
        <v>11</v>
      </c>
      <c r="G230" s="21" t="s">
        <v>4</v>
      </c>
      <c r="H230" s="22">
        <v>32390</v>
      </c>
      <c r="I230" s="23">
        <v>2</v>
      </c>
      <c r="J230" s="24">
        <f t="shared" si="7"/>
        <v>34390</v>
      </c>
    </row>
    <row r="231" spans="1:10" x14ac:dyDescent="0.25">
      <c r="A231" s="11" t="s">
        <v>527</v>
      </c>
      <c r="B231" s="18" t="s">
        <v>9</v>
      </c>
      <c r="C231" s="11" t="s">
        <v>19</v>
      </c>
      <c r="D231" s="11" t="s">
        <v>5</v>
      </c>
      <c r="E231" s="34">
        <v>38816</v>
      </c>
      <c r="F231" s="20">
        <f t="shared" ca="1" si="6"/>
        <v>11</v>
      </c>
      <c r="G231" s="21" t="s">
        <v>18</v>
      </c>
      <c r="H231" s="22">
        <v>44920</v>
      </c>
      <c r="I231" s="23">
        <v>1</v>
      </c>
      <c r="J231" s="24">
        <f t="shared" si="7"/>
        <v>46920</v>
      </c>
    </row>
    <row r="232" spans="1:10" x14ac:dyDescent="0.25">
      <c r="A232" s="11" t="s">
        <v>518</v>
      </c>
      <c r="B232" s="18" t="s">
        <v>16</v>
      </c>
      <c r="C232" s="11" t="s">
        <v>19</v>
      </c>
      <c r="D232" s="11" t="s">
        <v>14</v>
      </c>
      <c r="E232" s="34">
        <v>36269</v>
      </c>
      <c r="F232" s="20">
        <f t="shared" ca="1" si="6"/>
        <v>18</v>
      </c>
      <c r="G232" s="21" t="s">
        <v>4</v>
      </c>
      <c r="H232" s="22">
        <v>48190</v>
      </c>
      <c r="I232" s="23">
        <v>1</v>
      </c>
      <c r="J232" s="24">
        <f t="shared" si="7"/>
        <v>50190</v>
      </c>
    </row>
    <row r="233" spans="1:10" x14ac:dyDescent="0.25">
      <c r="A233" s="11" t="s">
        <v>517</v>
      </c>
      <c r="B233" s="18" t="s">
        <v>16</v>
      </c>
      <c r="C233" s="11" t="s">
        <v>19</v>
      </c>
      <c r="D233" s="11" t="s">
        <v>5</v>
      </c>
      <c r="E233" s="34">
        <v>36273</v>
      </c>
      <c r="F233" s="20">
        <f t="shared" ca="1" si="6"/>
        <v>18</v>
      </c>
      <c r="G233" s="21" t="s">
        <v>4</v>
      </c>
      <c r="H233" s="22">
        <v>61330</v>
      </c>
      <c r="I233" s="23">
        <v>4</v>
      </c>
      <c r="J233" s="24">
        <f t="shared" si="7"/>
        <v>63330</v>
      </c>
    </row>
    <row r="234" spans="1:10" x14ac:dyDescent="0.25">
      <c r="A234" s="11" t="s">
        <v>513</v>
      </c>
      <c r="B234" s="18" t="s">
        <v>16</v>
      </c>
      <c r="C234" s="11" t="s">
        <v>19</v>
      </c>
      <c r="D234" s="11" t="s">
        <v>11</v>
      </c>
      <c r="E234" s="34">
        <v>36637</v>
      </c>
      <c r="F234" s="20">
        <f t="shared" ca="1" si="6"/>
        <v>17</v>
      </c>
      <c r="G234" s="21"/>
      <c r="H234" s="22">
        <v>57600</v>
      </c>
      <c r="I234" s="23">
        <v>3</v>
      </c>
      <c r="J234" s="24">
        <f t="shared" si="7"/>
        <v>59600</v>
      </c>
    </row>
    <row r="235" spans="1:10" x14ac:dyDescent="0.25">
      <c r="A235" s="11" t="s">
        <v>506</v>
      </c>
      <c r="B235" s="18" t="s">
        <v>12</v>
      </c>
      <c r="C235" s="11" t="s">
        <v>19</v>
      </c>
      <c r="D235" s="11" t="s">
        <v>0</v>
      </c>
      <c r="E235" s="34">
        <v>37730</v>
      </c>
      <c r="F235" s="20">
        <f t="shared" ca="1" si="6"/>
        <v>14</v>
      </c>
      <c r="G235" s="21"/>
      <c r="H235" s="22">
        <v>8892</v>
      </c>
      <c r="I235" s="23">
        <v>1</v>
      </c>
      <c r="J235" s="24">
        <f t="shared" si="7"/>
        <v>10892</v>
      </c>
    </row>
    <row r="236" spans="1:10" x14ac:dyDescent="0.25">
      <c r="A236" s="11" t="s">
        <v>505</v>
      </c>
      <c r="B236" s="18" t="s">
        <v>32</v>
      </c>
      <c r="C236" s="11" t="s">
        <v>19</v>
      </c>
      <c r="D236" s="11" t="s">
        <v>5</v>
      </c>
      <c r="E236" s="34">
        <v>38809</v>
      </c>
      <c r="F236" s="20">
        <f t="shared" ca="1" si="6"/>
        <v>11</v>
      </c>
      <c r="G236" s="21" t="s">
        <v>28</v>
      </c>
      <c r="H236" s="22">
        <v>76584</v>
      </c>
      <c r="I236" s="23">
        <v>1</v>
      </c>
      <c r="J236" s="24">
        <f t="shared" si="7"/>
        <v>78584</v>
      </c>
    </row>
    <row r="237" spans="1:10" x14ac:dyDescent="0.25">
      <c r="A237" s="11" t="s">
        <v>504</v>
      </c>
      <c r="B237" s="18" t="s">
        <v>12</v>
      </c>
      <c r="C237" s="11" t="s">
        <v>19</v>
      </c>
      <c r="D237" s="11" t="s">
        <v>5</v>
      </c>
      <c r="E237" s="34">
        <v>38821</v>
      </c>
      <c r="F237" s="20">
        <f t="shared" ca="1" si="6"/>
        <v>11</v>
      </c>
      <c r="G237" s="21" t="s">
        <v>4</v>
      </c>
      <c r="H237" s="22">
        <v>65720</v>
      </c>
      <c r="I237" s="23">
        <v>1</v>
      </c>
      <c r="J237" s="24">
        <f t="shared" si="7"/>
        <v>67720</v>
      </c>
    </row>
    <row r="238" spans="1:10" x14ac:dyDescent="0.25">
      <c r="A238" s="11" t="s">
        <v>503</v>
      </c>
      <c r="B238" s="18" t="s">
        <v>12</v>
      </c>
      <c r="C238" s="11" t="s">
        <v>19</v>
      </c>
      <c r="D238" s="11" t="s">
        <v>5</v>
      </c>
      <c r="E238" s="34">
        <v>38832</v>
      </c>
      <c r="F238" s="20">
        <f t="shared" ca="1" si="6"/>
        <v>11</v>
      </c>
      <c r="G238" s="21" t="s">
        <v>8</v>
      </c>
      <c r="H238" s="22">
        <v>29420</v>
      </c>
      <c r="I238" s="23">
        <v>5</v>
      </c>
      <c r="J238" s="24">
        <f t="shared" si="7"/>
        <v>31420</v>
      </c>
    </row>
    <row r="239" spans="1:10" x14ac:dyDescent="0.25">
      <c r="A239" s="11" t="s">
        <v>502</v>
      </c>
      <c r="B239" s="18" t="s">
        <v>12</v>
      </c>
      <c r="C239" s="11" t="s">
        <v>19</v>
      </c>
      <c r="D239" s="11" t="s">
        <v>11</v>
      </c>
      <c r="E239" s="34">
        <v>39189</v>
      </c>
      <c r="F239" s="20">
        <f t="shared" ca="1" si="6"/>
        <v>10</v>
      </c>
      <c r="G239" s="21"/>
      <c r="H239" s="22">
        <v>63850</v>
      </c>
      <c r="I239" s="23">
        <v>2</v>
      </c>
      <c r="J239" s="24">
        <f t="shared" si="7"/>
        <v>65850</v>
      </c>
    </row>
    <row r="240" spans="1:10" x14ac:dyDescent="0.25">
      <c r="A240" s="11" t="s">
        <v>501</v>
      </c>
      <c r="B240" s="18" t="s">
        <v>16</v>
      </c>
      <c r="C240" s="11" t="s">
        <v>19</v>
      </c>
      <c r="D240" s="11" t="s">
        <v>11</v>
      </c>
      <c r="E240" s="34">
        <v>39545</v>
      </c>
      <c r="F240" s="20">
        <f t="shared" ca="1" si="6"/>
        <v>9</v>
      </c>
      <c r="G240" s="21"/>
      <c r="H240" s="22">
        <v>84170</v>
      </c>
      <c r="I240" s="23">
        <v>2</v>
      </c>
      <c r="J240" s="24">
        <f t="shared" si="7"/>
        <v>86170</v>
      </c>
    </row>
    <row r="241" spans="1:10" x14ac:dyDescent="0.25">
      <c r="A241" s="11" t="s">
        <v>498</v>
      </c>
      <c r="B241" s="18" t="s">
        <v>16</v>
      </c>
      <c r="C241" s="11" t="s">
        <v>19</v>
      </c>
      <c r="D241" s="11" t="s">
        <v>5</v>
      </c>
      <c r="E241" s="34">
        <v>40270</v>
      </c>
      <c r="F241" s="20">
        <f t="shared" ca="1" si="6"/>
        <v>7</v>
      </c>
      <c r="G241" s="21" t="s">
        <v>4</v>
      </c>
      <c r="H241" s="22">
        <v>35300</v>
      </c>
      <c r="I241" s="23">
        <v>5</v>
      </c>
      <c r="J241" s="24">
        <f t="shared" si="7"/>
        <v>37300</v>
      </c>
    </row>
    <row r="242" spans="1:10" x14ac:dyDescent="0.25">
      <c r="A242" s="11" t="s">
        <v>493</v>
      </c>
      <c r="B242" s="18" t="s">
        <v>16</v>
      </c>
      <c r="C242" s="11" t="s">
        <v>19</v>
      </c>
      <c r="D242" s="11" t="s">
        <v>5</v>
      </c>
      <c r="E242" s="34">
        <v>40634</v>
      </c>
      <c r="F242" s="20">
        <f t="shared" ca="1" si="6"/>
        <v>6</v>
      </c>
      <c r="G242" s="21" t="s">
        <v>26</v>
      </c>
      <c r="H242" s="22">
        <v>47440</v>
      </c>
      <c r="I242" s="23">
        <v>3</v>
      </c>
      <c r="J242" s="24">
        <f t="shared" si="7"/>
        <v>49440</v>
      </c>
    </row>
    <row r="243" spans="1:10" x14ac:dyDescent="0.25">
      <c r="A243" s="11" t="s">
        <v>485</v>
      </c>
      <c r="B243" s="18" t="s">
        <v>9</v>
      </c>
      <c r="C243" s="11" t="s">
        <v>19</v>
      </c>
      <c r="D243" s="11" t="s">
        <v>0</v>
      </c>
      <c r="E243" s="34">
        <v>41056</v>
      </c>
      <c r="F243" s="20">
        <f t="shared" ca="1" si="6"/>
        <v>5</v>
      </c>
      <c r="G243" s="21"/>
      <c r="H243" s="22">
        <v>22344</v>
      </c>
      <c r="I243" s="23">
        <v>4</v>
      </c>
      <c r="J243" s="24">
        <f t="shared" si="7"/>
        <v>24344</v>
      </c>
    </row>
    <row r="244" spans="1:10" x14ac:dyDescent="0.25">
      <c r="A244" s="11" t="s">
        <v>481</v>
      </c>
      <c r="B244" s="18" t="s">
        <v>48</v>
      </c>
      <c r="C244" s="11" t="s">
        <v>19</v>
      </c>
      <c r="D244" s="11" t="s">
        <v>5</v>
      </c>
      <c r="E244" s="34">
        <v>39597</v>
      </c>
      <c r="F244" s="20">
        <f t="shared" ca="1" si="6"/>
        <v>9</v>
      </c>
      <c r="G244" s="21" t="s">
        <v>26</v>
      </c>
      <c r="H244" s="22">
        <v>81010</v>
      </c>
      <c r="I244" s="23">
        <v>4</v>
      </c>
      <c r="J244" s="24">
        <f t="shared" si="7"/>
        <v>83010</v>
      </c>
    </row>
    <row r="245" spans="1:10" x14ac:dyDescent="0.25">
      <c r="A245" s="11" t="s">
        <v>477</v>
      </c>
      <c r="B245" s="18" t="s">
        <v>16</v>
      </c>
      <c r="C245" s="11" t="s">
        <v>19</v>
      </c>
      <c r="D245" s="11" t="s">
        <v>5</v>
      </c>
      <c r="E245" s="34">
        <v>40301</v>
      </c>
      <c r="F245" s="20">
        <f t="shared" ca="1" si="6"/>
        <v>7</v>
      </c>
      <c r="G245" s="21" t="s">
        <v>4</v>
      </c>
      <c r="H245" s="22">
        <v>44270</v>
      </c>
      <c r="I245" s="23">
        <v>2</v>
      </c>
      <c r="J245" s="24">
        <f t="shared" si="7"/>
        <v>46270</v>
      </c>
    </row>
    <row r="246" spans="1:10" x14ac:dyDescent="0.25">
      <c r="A246" s="11" t="s">
        <v>476</v>
      </c>
      <c r="B246" s="18" t="s">
        <v>12</v>
      </c>
      <c r="C246" s="11" t="s">
        <v>19</v>
      </c>
      <c r="D246" s="11" t="s">
        <v>14</v>
      </c>
      <c r="E246" s="34">
        <v>40302</v>
      </c>
      <c r="F246" s="20">
        <f t="shared" ca="1" si="6"/>
        <v>7</v>
      </c>
      <c r="G246" s="21" t="s">
        <v>26</v>
      </c>
      <c r="H246" s="22">
        <v>46285</v>
      </c>
      <c r="I246" s="23">
        <v>5</v>
      </c>
      <c r="J246" s="24">
        <f t="shared" si="7"/>
        <v>48285</v>
      </c>
    </row>
    <row r="247" spans="1:10" x14ac:dyDescent="0.25">
      <c r="A247" s="11" t="s">
        <v>474</v>
      </c>
      <c r="B247" s="18" t="s">
        <v>12</v>
      </c>
      <c r="C247" s="11" t="s">
        <v>19</v>
      </c>
      <c r="D247" s="11" t="s">
        <v>5</v>
      </c>
      <c r="E247" s="34">
        <v>40312</v>
      </c>
      <c r="F247" s="20">
        <f t="shared" ca="1" si="6"/>
        <v>7</v>
      </c>
      <c r="G247" s="21" t="s">
        <v>26</v>
      </c>
      <c r="H247" s="22">
        <v>73450</v>
      </c>
      <c r="I247" s="23">
        <v>3</v>
      </c>
      <c r="J247" s="24">
        <f t="shared" si="7"/>
        <v>75450</v>
      </c>
    </row>
    <row r="248" spans="1:10" x14ac:dyDescent="0.25">
      <c r="A248" s="11" t="s">
        <v>465</v>
      </c>
      <c r="B248" s="18" t="s">
        <v>48</v>
      </c>
      <c r="C248" s="11" t="s">
        <v>19</v>
      </c>
      <c r="D248" s="11" t="s">
        <v>11</v>
      </c>
      <c r="E248" s="34">
        <v>35927</v>
      </c>
      <c r="F248" s="20">
        <f t="shared" ca="1" si="6"/>
        <v>19</v>
      </c>
      <c r="G248" s="21"/>
      <c r="H248" s="22">
        <v>76910</v>
      </c>
      <c r="I248" s="23">
        <v>1</v>
      </c>
      <c r="J248" s="24">
        <f t="shared" si="7"/>
        <v>78910</v>
      </c>
    </row>
    <row r="249" spans="1:10" x14ac:dyDescent="0.25">
      <c r="A249" s="11" t="s">
        <v>464</v>
      </c>
      <c r="B249" s="18" t="s">
        <v>12</v>
      </c>
      <c r="C249" s="11" t="s">
        <v>19</v>
      </c>
      <c r="D249" s="11" t="s">
        <v>5</v>
      </c>
      <c r="E249" s="34">
        <v>35932</v>
      </c>
      <c r="F249" s="20">
        <f t="shared" ca="1" si="6"/>
        <v>19</v>
      </c>
      <c r="G249" s="21" t="s">
        <v>4</v>
      </c>
      <c r="H249" s="22">
        <v>89740</v>
      </c>
      <c r="I249" s="23">
        <v>5</v>
      </c>
      <c r="J249" s="24">
        <f t="shared" si="7"/>
        <v>91740</v>
      </c>
    </row>
    <row r="250" spans="1:10" x14ac:dyDescent="0.25">
      <c r="A250" s="11" t="s">
        <v>463</v>
      </c>
      <c r="B250" s="18" t="s">
        <v>32</v>
      </c>
      <c r="C250" s="11" t="s">
        <v>19</v>
      </c>
      <c r="D250" s="11" t="s">
        <v>5</v>
      </c>
      <c r="E250" s="34">
        <v>35938</v>
      </c>
      <c r="F250" s="20">
        <f t="shared" ca="1" si="6"/>
        <v>19</v>
      </c>
      <c r="G250" s="21" t="s">
        <v>18</v>
      </c>
      <c r="H250" s="22">
        <v>55450</v>
      </c>
      <c r="I250" s="23">
        <v>5</v>
      </c>
      <c r="J250" s="24">
        <f t="shared" si="7"/>
        <v>57450</v>
      </c>
    </row>
    <row r="251" spans="1:10" x14ac:dyDescent="0.25">
      <c r="A251" s="11" t="s">
        <v>459</v>
      </c>
      <c r="B251" s="18" t="s">
        <v>9</v>
      </c>
      <c r="C251" s="11" t="s">
        <v>19</v>
      </c>
      <c r="D251" s="11" t="s">
        <v>11</v>
      </c>
      <c r="E251" s="34">
        <v>36283</v>
      </c>
      <c r="F251" s="20">
        <f t="shared" ca="1" si="6"/>
        <v>18</v>
      </c>
      <c r="G251" s="21"/>
      <c r="H251" s="22">
        <v>25130</v>
      </c>
      <c r="I251" s="23">
        <v>5</v>
      </c>
      <c r="J251" s="24">
        <f t="shared" si="7"/>
        <v>27130</v>
      </c>
    </row>
    <row r="252" spans="1:10" x14ac:dyDescent="0.25">
      <c r="A252" s="11" t="s">
        <v>455</v>
      </c>
      <c r="B252" s="18" t="s">
        <v>16</v>
      </c>
      <c r="C252" s="11" t="s">
        <v>19</v>
      </c>
      <c r="D252" s="11" t="s">
        <v>0</v>
      </c>
      <c r="E252" s="34">
        <v>36305</v>
      </c>
      <c r="F252" s="20">
        <f t="shared" ca="1" si="6"/>
        <v>18</v>
      </c>
      <c r="G252" s="21"/>
      <c r="H252" s="22">
        <v>9424</v>
      </c>
      <c r="I252" s="23">
        <v>4</v>
      </c>
      <c r="J252" s="24">
        <f t="shared" si="7"/>
        <v>11424</v>
      </c>
    </row>
    <row r="253" spans="1:10" x14ac:dyDescent="0.25">
      <c r="A253" s="11" t="s">
        <v>449</v>
      </c>
      <c r="B253" s="18" t="s">
        <v>12</v>
      </c>
      <c r="C253" s="11" t="s">
        <v>19</v>
      </c>
      <c r="D253" s="11" t="s">
        <v>5</v>
      </c>
      <c r="E253" s="34">
        <v>37394</v>
      </c>
      <c r="F253" s="20">
        <f t="shared" ca="1" si="6"/>
        <v>15</v>
      </c>
      <c r="G253" s="21" t="s">
        <v>26</v>
      </c>
      <c r="H253" s="22">
        <v>28970</v>
      </c>
      <c r="I253" s="23">
        <v>3</v>
      </c>
      <c r="J253" s="24">
        <f t="shared" si="7"/>
        <v>30970</v>
      </c>
    </row>
    <row r="254" spans="1:10" x14ac:dyDescent="0.25">
      <c r="A254" s="11" t="s">
        <v>439</v>
      </c>
      <c r="B254" s="18" t="s">
        <v>16</v>
      </c>
      <c r="C254" s="11" t="s">
        <v>19</v>
      </c>
      <c r="D254" s="11" t="s">
        <v>11</v>
      </c>
      <c r="E254" s="45">
        <v>40680</v>
      </c>
      <c r="F254" s="20">
        <f t="shared" ca="1" si="6"/>
        <v>6</v>
      </c>
      <c r="G254" s="21"/>
      <c r="H254" s="22">
        <v>57110</v>
      </c>
      <c r="I254" s="23">
        <v>3</v>
      </c>
      <c r="J254" s="24">
        <f t="shared" si="7"/>
        <v>59110</v>
      </c>
    </row>
    <row r="255" spans="1:10" x14ac:dyDescent="0.25">
      <c r="A255" s="11" t="s">
        <v>429</v>
      </c>
      <c r="B255" s="18" t="s">
        <v>12</v>
      </c>
      <c r="C255" s="11" t="s">
        <v>19</v>
      </c>
      <c r="D255" s="11" t="s">
        <v>11</v>
      </c>
      <c r="E255" s="34">
        <v>41079</v>
      </c>
      <c r="F255" s="20">
        <f t="shared" ca="1" si="6"/>
        <v>5</v>
      </c>
      <c r="G255" s="21"/>
      <c r="H255" s="22">
        <v>32190</v>
      </c>
      <c r="I255" s="23">
        <v>3</v>
      </c>
      <c r="J255" s="24">
        <f t="shared" si="7"/>
        <v>34190</v>
      </c>
    </row>
    <row r="256" spans="1:10" x14ac:dyDescent="0.25">
      <c r="A256" s="11" t="s">
        <v>425</v>
      </c>
      <c r="B256" s="18" t="s">
        <v>16</v>
      </c>
      <c r="C256" s="11" t="s">
        <v>19</v>
      </c>
      <c r="D256" s="11" t="s">
        <v>11</v>
      </c>
      <c r="E256" s="34">
        <v>39262</v>
      </c>
      <c r="F256" s="20">
        <f t="shared" ca="1" si="6"/>
        <v>10</v>
      </c>
      <c r="G256" s="21"/>
      <c r="H256" s="22">
        <v>45770</v>
      </c>
      <c r="I256" s="23">
        <v>5</v>
      </c>
      <c r="J256" s="24">
        <f t="shared" si="7"/>
        <v>47770</v>
      </c>
    </row>
    <row r="257" spans="1:10" x14ac:dyDescent="0.25">
      <c r="A257" s="11" t="s">
        <v>419</v>
      </c>
      <c r="B257" s="18" t="s">
        <v>16</v>
      </c>
      <c r="C257" s="11" t="s">
        <v>19</v>
      </c>
      <c r="D257" s="11" t="s">
        <v>5</v>
      </c>
      <c r="E257" s="34">
        <v>38876</v>
      </c>
      <c r="F257" s="20">
        <f t="shared" ca="1" si="6"/>
        <v>11</v>
      </c>
      <c r="G257" s="21" t="s">
        <v>26</v>
      </c>
      <c r="H257" s="22">
        <v>60280</v>
      </c>
      <c r="I257" s="23">
        <v>1</v>
      </c>
      <c r="J257" s="24">
        <f t="shared" si="7"/>
        <v>62280</v>
      </c>
    </row>
    <row r="258" spans="1:10" x14ac:dyDescent="0.25">
      <c r="A258" s="11" t="s">
        <v>418</v>
      </c>
      <c r="B258" s="18" t="s">
        <v>48</v>
      </c>
      <c r="C258" s="11" t="s">
        <v>19</v>
      </c>
      <c r="D258" s="11" t="s">
        <v>5</v>
      </c>
      <c r="E258" s="34">
        <v>38878</v>
      </c>
      <c r="F258" s="20">
        <f t="shared" ca="1" si="6"/>
        <v>11</v>
      </c>
      <c r="G258" s="21" t="s">
        <v>4</v>
      </c>
      <c r="H258" s="22">
        <v>61150</v>
      </c>
      <c r="I258" s="23">
        <v>2</v>
      </c>
      <c r="J258" s="24">
        <f t="shared" si="7"/>
        <v>63150</v>
      </c>
    </row>
    <row r="259" spans="1:10" x14ac:dyDescent="0.25">
      <c r="A259" s="11" t="s">
        <v>411</v>
      </c>
      <c r="B259" s="18" t="s">
        <v>12</v>
      </c>
      <c r="C259" s="11" t="s">
        <v>19</v>
      </c>
      <c r="D259" s="11" t="s">
        <v>11</v>
      </c>
      <c r="E259" s="34">
        <v>35972</v>
      </c>
      <c r="F259" s="20">
        <f t="shared" ref="F259:F322" ca="1" si="8">DATEDIF(E259,TODAY(),"Y")</f>
        <v>19</v>
      </c>
      <c r="G259" s="21"/>
      <c r="H259" s="22">
        <v>71710</v>
      </c>
      <c r="I259" s="23">
        <v>5</v>
      </c>
      <c r="J259" s="24">
        <f t="shared" ref="J259:J322" si="9">H259+2000</f>
        <v>73710</v>
      </c>
    </row>
    <row r="260" spans="1:10" x14ac:dyDescent="0.25">
      <c r="A260" s="11" t="s">
        <v>409</v>
      </c>
      <c r="B260" s="18" t="s">
        <v>12</v>
      </c>
      <c r="C260" s="11" t="s">
        <v>19</v>
      </c>
      <c r="D260" s="11" t="s">
        <v>5</v>
      </c>
      <c r="E260" s="34">
        <v>36318</v>
      </c>
      <c r="F260" s="20">
        <f t="shared" ca="1" si="8"/>
        <v>18</v>
      </c>
      <c r="G260" s="21" t="s">
        <v>4</v>
      </c>
      <c r="H260" s="22">
        <v>68750</v>
      </c>
      <c r="I260" s="23">
        <v>1</v>
      </c>
      <c r="J260" s="24">
        <f t="shared" si="9"/>
        <v>70750</v>
      </c>
    </row>
    <row r="261" spans="1:10" x14ac:dyDescent="0.25">
      <c r="A261" s="11" t="s">
        <v>406</v>
      </c>
      <c r="B261" s="18" t="s">
        <v>12</v>
      </c>
      <c r="C261" s="11" t="s">
        <v>19</v>
      </c>
      <c r="D261" s="11" t="s">
        <v>5</v>
      </c>
      <c r="E261" s="34">
        <v>36332</v>
      </c>
      <c r="F261" s="20">
        <f t="shared" ca="1" si="8"/>
        <v>18</v>
      </c>
      <c r="G261" s="21" t="s">
        <v>18</v>
      </c>
      <c r="H261" s="22">
        <v>37760</v>
      </c>
      <c r="I261" s="23">
        <v>2</v>
      </c>
      <c r="J261" s="24">
        <f t="shared" si="9"/>
        <v>39760</v>
      </c>
    </row>
    <row r="262" spans="1:10" x14ac:dyDescent="0.25">
      <c r="A262" s="11" t="s">
        <v>403</v>
      </c>
      <c r="B262" s="18" t="s">
        <v>32</v>
      </c>
      <c r="C262" s="11" t="s">
        <v>19</v>
      </c>
      <c r="D262" s="11" t="s">
        <v>5</v>
      </c>
      <c r="E262" s="34">
        <v>36698</v>
      </c>
      <c r="F262" s="20">
        <f t="shared" ca="1" si="8"/>
        <v>17</v>
      </c>
      <c r="G262" s="21" t="s">
        <v>18</v>
      </c>
      <c r="H262" s="22">
        <v>23650</v>
      </c>
      <c r="I262" s="23">
        <v>1</v>
      </c>
      <c r="J262" s="24">
        <f t="shared" si="9"/>
        <v>25650</v>
      </c>
    </row>
    <row r="263" spans="1:10" x14ac:dyDescent="0.25">
      <c r="A263" s="11" t="s">
        <v>401</v>
      </c>
      <c r="B263" s="18" t="s">
        <v>9</v>
      </c>
      <c r="C263" s="11" t="s">
        <v>19</v>
      </c>
      <c r="D263" s="11" t="s">
        <v>11</v>
      </c>
      <c r="E263" s="34">
        <v>36704</v>
      </c>
      <c r="F263" s="20">
        <f t="shared" ca="1" si="8"/>
        <v>17</v>
      </c>
      <c r="G263" s="21"/>
      <c r="H263" s="22">
        <v>57760</v>
      </c>
      <c r="I263" s="23">
        <v>3</v>
      </c>
      <c r="J263" s="24">
        <f t="shared" si="9"/>
        <v>59760</v>
      </c>
    </row>
    <row r="264" spans="1:10" x14ac:dyDescent="0.25">
      <c r="A264" s="11" t="s">
        <v>400</v>
      </c>
      <c r="B264" s="18" t="s">
        <v>12</v>
      </c>
      <c r="C264" s="11" t="s">
        <v>19</v>
      </c>
      <c r="D264" s="11" t="s">
        <v>5</v>
      </c>
      <c r="E264" s="34">
        <v>36707</v>
      </c>
      <c r="F264" s="20">
        <f t="shared" ca="1" si="8"/>
        <v>17</v>
      </c>
      <c r="G264" s="21" t="s">
        <v>8</v>
      </c>
      <c r="H264" s="22">
        <v>38870</v>
      </c>
      <c r="I264" s="23">
        <v>2</v>
      </c>
      <c r="J264" s="24">
        <f t="shared" si="9"/>
        <v>40870</v>
      </c>
    </row>
    <row r="265" spans="1:10" x14ac:dyDescent="0.25">
      <c r="A265" s="11" t="s">
        <v>397</v>
      </c>
      <c r="B265" s="18" t="s">
        <v>12</v>
      </c>
      <c r="C265" s="11" t="s">
        <v>19</v>
      </c>
      <c r="D265" s="11" t="s">
        <v>5</v>
      </c>
      <c r="E265" s="34">
        <v>37068</v>
      </c>
      <c r="F265" s="20">
        <f t="shared" ca="1" si="8"/>
        <v>16</v>
      </c>
      <c r="G265" s="21" t="s">
        <v>28</v>
      </c>
      <c r="H265" s="22">
        <v>66010</v>
      </c>
      <c r="I265" s="23">
        <v>5</v>
      </c>
      <c r="J265" s="24">
        <f t="shared" si="9"/>
        <v>68010</v>
      </c>
    </row>
    <row r="266" spans="1:10" x14ac:dyDescent="0.25">
      <c r="A266" s="11" t="s">
        <v>396</v>
      </c>
      <c r="B266" s="18" t="s">
        <v>16</v>
      </c>
      <c r="C266" s="11" t="s">
        <v>19</v>
      </c>
      <c r="D266" s="11" t="s">
        <v>5</v>
      </c>
      <c r="E266" s="34">
        <v>37436</v>
      </c>
      <c r="F266" s="20">
        <f t="shared" ca="1" si="8"/>
        <v>15</v>
      </c>
      <c r="G266" s="21" t="s">
        <v>18</v>
      </c>
      <c r="H266" s="22">
        <v>64130</v>
      </c>
      <c r="I266" s="23">
        <v>1</v>
      </c>
      <c r="J266" s="24">
        <f t="shared" si="9"/>
        <v>66130</v>
      </c>
    </row>
    <row r="267" spans="1:10" x14ac:dyDescent="0.25">
      <c r="A267" s="11" t="s">
        <v>389</v>
      </c>
      <c r="B267" s="18" t="s">
        <v>32</v>
      </c>
      <c r="C267" s="11" t="s">
        <v>19</v>
      </c>
      <c r="D267" s="11" t="s">
        <v>5</v>
      </c>
      <c r="E267" s="34">
        <v>38146</v>
      </c>
      <c r="F267" s="20">
        <f t="shared" ca="1" si="8"/>
        <v>13</v>
      </c>
      <c r="G267" s="21" t="s">
        <v>26</v>
      </c>
      <c r="H267" s="22">
        <v>47340</v>
      </c>
      <c r="I267" s="23">
        <v>2</v>
      </c>
      <c r="J267" s="24">
        <f t="shared" si="9"/>
        <v>49340</v>
      </c>
    </row>
    <row r="268" spans="1:10" x14ac:dyDescent="0.25">
      <c r="A268" s="11" t="s">
        <v>388</v>
      </c>
      <c r="B268" s="18" t="s">
        <v>12</v>
      </c>
      <c r="C268" s="11" t="s">
        <v>19</v>
      </c>
      <c r="D268" s="11" t="s">
        <v>11</v>
      </c>
      <c r="E268" s="34">
        <v>39603</v>
      </c>
      <c r="F268" s="20">
        <f t="shared" ca="1" si="8"/>
        <v>9</v>
      </c>
      <c r="G268" s="21"/>
      <c r="H268" s="22">
        <v>40940</v>
      </c>
      <c r="I268" s="23">
        <v>2</v>
      </c>
      <c r="J268" s="24">
        <f t="shared" si="9"/>
        <v>42940</v>
      </c>
    </row>
    <row r="269" spans="1:10" x14ac:dyDescent="0.25">
      <c r="A269" s="11" t="s">
        <v>386</v>
      </c>
      <c r="B269" s="18" t="s">
        <v>9</v>
      </c>
      <c r="C269" s="11" t="s">
        <v>19</v>
      </c>
      <c r="D269" s="11" t="s">
        <v>11</v>
      </c>
      <c r="E269" s="34">
        <v>38874</v>
      </c>
      <c r="F269" s="20">
        <f t="shared" ca="1" si="8"/>
        <v>11</v>
      </c>
      <c r="G269" s="21"/>
      <c r="H269" s="22">
        <v>59330</v>
      </c>
      <c r="I269" s="23">
        <v>4</v>
      </c>
      <c r="J269" s="24">
        <f t="shared" si="9"/>
        <v>61330</v>
      </c>
    </row>
    <row r="270" spans="1:10" x14ac:dyDescent="0.25">
      <c r="A270" s="11" t="s">
        <v>384</v>
      </c>
      <c r="B270" s="18" t="s">
        <v>9</v>
      </c>
      <c r="C270" s="11" t="s">
        <v>19</v>
      </c>
      <c r="D270" s="11" t="s">
        <v>5</v>
      </c>
      <c r="E270" s="34">
        <v>39972</v>
      </c>
      <c r="F270" s="20">
        <f t="shared" ca="1" si="8"/>
        <v>8</v>
      </c>
      <c r="G270" s="21" t="s">
        <v>26</v>
      </c>
      <c r="H270" s="22">
        <v>78170</v>
      </c>
      <c r="I270" s="23">
        <v>5</v>
      </c>
      <c r="J270" s="24">
        <f t="shared" si="9"/>
        <v>80170</v>
      </c>
    </row>
    <row r="271" spans="1:10" x14ac:dyDescent="0.25">
      <c r="A271" s="11" t="s">
        <v>368</v>
      </c>
      <c r="B271" s="18" t="s">
        <v>16</v>
      </c>
      <c r="C271" s="11" t="s">
        <v>19</v>
      </c>
      <c r="D271" s="11" t="s">
        <v>5</v>
      </c>
      <c r="E271" s="34">
        <v>39264</v>
      </c>
      <c r="F271" s="20">
        <f t="shared" ca="1" si="8"/>
        <v>10</v>
      </c>
      <c r="G271" s="21" t="s">
        <v>4</v>
      </c>
      <c r="H271" s="22">
        <v>81980</v>
      </c>
      <c r="I271" s="23">
        <v>2</v>
      </c>
      <c r="J271" s="24">
        <f t="shared" si="9"/>
        <v>83980</v>
      </c>
    </row>
    <row r="272" spans="1:10" x14ac:dyDescent="0.25">
      <c r="A272" s="11" t="s">
        <v>363</v>
      </c>
      <c r="B272" s="18" t="s">
        <v>32</v>
      </c>
      <c r="C272" s="11" t="s">
        <v>19</v>
      </c>
      <c r="D272" s="11" t="s">
        <v>14</v>
      </c>
      <c r="E272" s="34">
        <v>39276</v>
      </c>
      <c r="F272" s="20">
        <f t="shared" ca="1" si="8"/>
        <v>10</v>
      </c>
      <c r="G272" s="21" t="s">
        <v>28</v>
      </c>
      <c r="H272" s="22">
        <v>18895</v>
      </c>
      <c r="I272" s="23">
        <v>4</v>
      </c>
      <c r="J272" s="24">
        <f t="shared" si="9"/>
        <v>20895</v>
      </c>
    </row>
    <row r="273" spans="1:11" x14ac:dyDescent="0.25">
      <c r="A273" s="11" t="s">
        <v>362</v>
      </c>
      <c r="B273" s="18" t="s">
        <v>9</v>
      </c>
      <c r="C273" s="11" t="s">
        <v>19</v>
      </c>
      <c r="D273" s="11" t="s">
        <v>0</v>
      </c>
      <c r="E273" s="34">
        <v>39278</v>
      </c>
      <c r="F273" s="20">
        <f t="shared" ca="1" si="8"/>
        <v>10</v>
      </c>
      <c r="G273" s="21"/>
      <c r="H273" s="22">
        <v>30416</v>
      </c>
      <c r="I273" s="23">
        <v>1</v>
      </c>
      <c r="J273" s="24">
        <f t="shared" si="9"/>
        <v>32416</v>
      </c>
    </row>
    <row r="274" spans="1:11" x14ac:dyDescent="0.25">
      <c r="A274" s="11" t="s">
        <v>355</v>
      </c>
      <c r="B274" s="18" t="s">
        <v>32</v>
      </c>
      <c r="C274" s="11" t="s">
        <v>19</v>
      </c>
      <c r="D274" s="11" t="s">
        <v>5</v>
      </c>
      <c r="E274" s="34">
        <v>39655</v>
      </c>
      <c r="F274" s="20">
        <f t="shared" ca="1" si="8"/>
        <v>8</v>
      </c>
      <c r="G274" s="21" t="s">
        <v>8</v>
      </c>
      <c r="H274" s="22">
        <v>34480</v>
      </c>
      <c r="I274" s="23">
        <v>3</v>
      </c>
      <c r="J274" s="24">
        <f t="shared" si="9"/>
        <v>36480</v>
      </c>
    </row>
    <row r="275" spans="1:11" x14ac:dyDescent="0.25">
      <c r="A275" s="11" t="s">
        <v>354</v>
      </c>
      <c r="B275" s="18" t="s">
        <v>12</v>
      </c>
      <c r="C275" s="11" t="s">
        <v>19</v>
      </c>
      <c r="D275" s="11" t="s">
        <v>5</v>
      </c>
      <c r="E275" s="34">
        <v>39264</v>
      </c>
      <c r="F275" s="20">
        <f t="shared" ca="1" si="8"/>
        <v>10</v>
      </c>
      <c r="G275" s="21" t="s">
        <v>28</v>
      </c>
      <c r="H275" s="22">
        <v>63070</v>
      </c>
      <c r="I275" s="23">
        <v>1</v>
      </c>
      <c r="J275" s="24">
        <f t="shared" si="9"/>
        <v>65070</v>
      </c>
      <c r="K275" s="25"/>
    </row>
    <row r="276" spans="1:11" x14ac:dyDescent="0.25">
      <c r="A276" s="11" t="s">
        <v>345</v>
      </c>
      <c r="B276" s="18" t="s">
        <v>12</v>
      </c>
      <c r="C276" s="11" t="s">
        <v>19</v>
      </c>
      <c r="D276" s="11" t="s">
        <v>0</v>
      </c>
      <c r="E276" s="34">
        <v>35982</v>
      </c>
      <c r="F276" s="20">
        <f t="shared" ca="1" si="8"/>
        <v>19</v>
      </c>
      <c r="G276" s="21"/>
      <c r="H276" s="22">
        <v>8904</v>
      </c>
      <c r="I276" s="23">
        <v>3</v>
      </c>
      <c r="J276" s="24">
        <f t="shared" si="9"/>
        <v>10904</v>
      </c>
    </row>
    <row r="277" spans="1:11" x14ac:dyDescent="0.25">
      <c r="A277" s="11" t="s">
        <v>342</v>
      </c>
      <c r="B277" s="18" t="s">
        <v>16</v>
      </c>
      <c r="C277" s="11" t="s">
        <v>19</v>
      </c>
      <c r="D277" s="11" t="s">
        <v>11</v>
      </c>
      <c r="E277" s="34">
        <v>35992</v>
      </c>
      <c r="F277" s="20">
        <f t="shared" ca="1" si="8"/>
        <v>19</v>
      </c>
      <c r="G277" s="21"/>
      <c r="H277" s="22">
        <v>68260</v>
      </c>
      <c r="I277" s="23">
        <v>5</v>
      </c>
      <c r="J277" s="24">
        <f t="shared" si="9"/>
        <v>70260</v>
      </c>
    </row>
    <row r="278" spans="1:11" x14ac:dyDescent="0.25">
      <c r="A278" s="11" t="s">
        <v>341</v>
      </c>
      <c r="B278" s="18" t="s">
        <v>16</v>
      </c>
      <c r="C278" s="11" t="s">
        <v>19</v>
      </c>
      <c r="D278" s="11" t="s">
        <v>5</v>
      </c>
      <c r="E278" s="34">
        <v>35996</v>
      </c>
      <c r="F278" s="20">
        <f t="shared" ca="1" si="8"/>
        <v>19</v>
      </c>
      <c r="G278" s="21" t="s">
        <v>26</v>
      </c>
      <c r="H278" s="22">
        <v>40340</v>
      </c>
      <c r="I278" s="23">
        <v>2</v>
      </c>
      <c r="J278" s="24">
        <f t="shared" si="9"/>
        <v>42340</v>
      </c>
    </row>
    <row r="279" spans="1:11" x14ac:dyDescent="0.25">
      <c r="A279" s="11" t="s">
        <v>340</v>
      </c>
      <c r="B279" s="18" t="s">
        <v>12</v>
      </c>
      <c r="C279" s="11" t="s">
        <v>19</v>
      </c>
      <c r="D279" s="11" t="s">
        <v>11</v>
      </c>
      <c r="E279" s="34">
        <v>35997</v>
      </c>
      <c r="F279" s="20">
        <f t="shared" ca="1" si="8"/>
        <v>19</v>
      </c>
      <c r="G279" s="21"/>
      <c r="H279" s="22">
        <v>72520</v>
      </c>
      <c r="I279" s="23">
        <v>3</v>
      </c>
      <c r="J279" s="24">
        <f t="shared" si="9"/>
        <v>74520</v>
      </c>
    </row>
    <row r="280" spans="1:11" x14ac:dyDescent="0.25">
      <c r="A280" s="11" t="s">
        <v>338</v>
      </c>
      <c r="B280" s="18" t="s">
        <v>2</v>
      </c>
      <c r="C280" s="11" t="s">
        <v>19</v>
      </c>
      <c r="D280" s="11" t="s">
        <v>11</v>
      </c>
      <c r="E280" s="34">
        <v>36350</v>
      </c>
      <c r="F280" s="20">
        <f t="shared" ca="1" si="8"/>
        <v>18</v>
      </c>
      <c r="G280" s="21"/>
      <c r="H280" s="22">
        <v>27380</v>
      </c>
      <c r="I280" s="23">
        <v>3</v>
      </c>
      <c r="J280" s="24">
        <f t="shared" si="9"/>
        <v>29380</v>
      </c>
    </row>
    <row r="281" spans="1:11" x14ac:dyDescent="0.25">
      <c r="A281" s="11" t="s">
        <v>336</v>
      </c>
      <c r="B281" s="18" t="s">
        <v>12</v>
      </c>
      <c r="C281" s="11" t="s">
        <v>19</v>
      </c>
      <c r="D281" s="11" t="s">
        <v>14</v>
      </c>
      <c r="E281" s="34">
        <v>36360</v>
      </c>
      <c r="F281" s="20">
        <f t="shared" ca="1" si="8"/>
        <v>18</v>
      </c>
      <c r="G281" s="21" t="s">
        <v>4</v>
      </c>
      <c r="H281" s="22">
        <v>11065</v>
      </c>
      <c r="I281" s="23">
        <v>1</v>
      </c>
      <c r="J281" s="24">
        <f t="shared" si="9"/>
        <v>13065</v>
      </c>
    </row>
    <row r="282" spans="1:11" x14ac:dyDescent="0.25">
      <c r="A282" s="11" t="s">
        <v>332</v>
      </c>
      <c r="B282" s="18" t="s">
        <v>12</v>
      </c>
      <c r="C282" s="11" t="s">
        <v>19</v>
      </c>
      <c r="D282" s="11" t="s">
        <v>11</v>
      </c>
      <c r="E282" s="34">
        <v>36718</v>
      </c>
      <c r="F282" s="20">
        <f t="shared" ca="1" si="8"/>
        <v>17</v>
      </c>
      <c r="G282" s="21"/>
      <c r="H282" s="22">
        <v>89520</v>
      </c>
      <c r="I282" s="23">
        <v>5</v>
      </c>
      <c r="J282" s="24">
        <f t="shared" si="9"/>
        <v>91520</v>
      </c>
    </row>
    <row r="283" spans="1:11" x14ac:dyDescent="0.25">
      <c r="A283" s="11" t="s">
        <v>331</v>
      </c>
      <c r="B283" s="18" t="s">
        <v>12</v>
      </c>
      <c r="C283" s="11" t="s">
        <v>19</v>
      </c>
      <c r="D283" s="11" t="s">
        <v>11</v>
      </c>
      <c r="E283" s="34">
        <v>36729</v>
      </c>
      <c r="F283" s="20">
        <f t="shared" ca="1" si="8"/>
        <v>17</v>
      </c>
      <c r="G283" s="21"/>
      <c r="H283" s="22">
        <v>45420</v>
      </c>
      <c r="I283" s="23">
        <v>1</v>
      </c>
      <c r="J283" s="24">
        <f t="shared" si="9"/>
        <v>47420</v>
      </c>
    </row>
    <row r="284" spans="1:11" x14ac:dyDescent="0.25">
      <c r="A284" s="11" t="s">
        <v>322</v>
      </c>
      <c r="B284" s="18" t="s">
        <v>2</v>
      </c>
      <c r="C284" s="11" t="s">
        <v>19</v>
      </c>
      <c r="D284" s="11" t="s">
        <v>11</v>
      </c>
      <c r="E284" s="34">
        <v>37820</v>
      </c>
      <c r="F284" s="20">
        <f t="shared" ca="1" si="8"/>
        <v>14</v>
      </c>
      <c r="G284" s="21"/>
      <c r="H284" s="22">
        <v>75420</v>
      </c>
      <c r="I284" s="23">
        <v>1</v>
      </c>
      <c r="J284" s="24">
        <f t="shared" si="9"/>
        <v>77420</v>
      </c>
    </row>
    <row r="285" spans="1:11" x14ac:dyDescent="0.25">
      <c r="A285" s="11" t="s">
        <v>319</v>
      </c>
      <c r="B285" s="18" t="s">
        <v>32</v>
      </c>
      <c r="C285" s="11" t="s">
        <v>19</v>
      </c>
      <c r="D285" s="11" t="s">
        <v>11</v>
      </c>
      <c r="E285" s="34">
        <v>39633</v>
      </c>
      <c r="F285" s="20">
        <f t="shared" ca="1" si="8"/>
        <v>9</v>
      </c>
      <c r="G285" s="21"/>
      <c r="H285" s="22">
        <v>39680</v>
      </c>
      <c r="I285" s="23">
        <v>1</v>
      </c>
      <c r="J285" s="24">
        <f t="shared" si="9"/>
        <v>41680</v>
      </c>
    </row>
    <row r="286" spans="1:11" x14ac:dyDescent="0.25">
      <c r="A286" s="11" t="s">
        <v>317</v>
      </c>
      <c r="B286" s="18" t="s">
        <v>48</v>
      </c>
      <c r="C286" s="11" t="s">
        <v>19</v>
      </c>
      <c r="D286" s="11" t="s">
        <v>11</v>
      </c>
      <c r="E286" s="34">
        <v>38912</v>
      </c>
      <c r="F286" s="20">
        <f t="shared" ca="1" si="8"/>
        <v>11</v>
      </c>
      <c r="G286" s="21"/>
      <c r="H286" s="22">
        <v>80330</v>
      </c>
      <c r="I286" s="23">
        <v>4</v>
      </c>
      <c r="J286" s="24">
        <f t="shared" si="9"/>
        <v>82330</v>
      </c>
    </row>
    <row r="287" spans="1:11" x14ac:dyDescent="0.25">
      <c r="A287" s="11" t="s">
        <v>299</v>
      </c>
      <c r="B287" s="18" t="s">
        <v>16</v>
      </c>
      <c r="C287" s="11" t="s">
        <v>19</v>
      </c>
      <c r="D287" s="11" t="s">
        <v>11</v>
      </c>
      <c r="E287" s="34">
        <v>41124</v>
      </c>
      <c r="F287" s="20">
        <f t="shared" ca="1" si="8"/>
        <v>4</v>
      </c>
      <c r="G287" s="21"/>
      <c r="H287" s="22">
        <v>49530</v>
      </c>
      <c r="I287" s="23">
        <v>2</v>
      </c>
      <c r="J287" s="24">
        <f t="shared" si="9"/>
        <v>51530</v>
      </c>
    </row>
    <row r="288" spans="1:11" x14ac:dyDescent="0.25">
      <c r="A288" s="11" t="s">
        <v>282</v>
      </c>
      <c r="B288" s="18" t="s">
        <v>16</v>
      </c>
      <c r="C288" s="11" t="s">
        <v>19</v>
      </c>
      <c r="D288" s="11" t="s">
        <v>5</v>
      </c>
      <c r="E288" s="34">
        <v>36009</v>
      </c>
      <c r="F288" s="20">
        <f t="shared" ca="1" si="8"/>
        <v>18</v>
      </c>
      <c r="G288" s="21" t="s">
        <v>26</v>
      </c>
      <c r="H288" s="22">
        <v>75120</v>
      </c>
      <c r="I288" s="23">
        <v>5</v>
      </c>
      <c r="J288" s="24">
        <f t="shared" si="9"/>
        <v>77120</v>
      </c>
    </row>
    <row r="289" spans="1:10" x14ac:dyDescent="0.25">
      <c r="A289" s="11" t="s">
        <v>281</v>
      </c>
      <c r="B289" s="18" t="s">
        <v>9</v>
      </c>
      <c r="C289" s="11" t="s">
        <v>19</v>
      </c>
      <c r="D289" s="11" t="s">
        <v>11</v>
      </c>
      <c r="E289" s="34">
        <v>36011</v>
      </c>
      <c r="F289" s="20">
        <f t="shared" ca="1" si="8"/>
        <v>18</v>
      </c>
      <c r="G289" s="21"/>
      <c r="H289" s="22">
        <v>45050</v>
      </c>
      <c r="I289" s="23">
        <v>1</v>
      </c>
      <c r="J289" s="24">
        <f t="shared" si="9"/>
        <v>47050</v>
      </c>
    </row>
    <row r="290" spans="1:10" x14ac:dyDescent="0.25">
      <c r="A290" s="11" t="s">
        <v>263</v>
      </c>
      <c r="B290" s="18" t="s">
        <v>2</v>
      </c>
      <c r="C290" s="11" t="s">
        <v>19</v>
      </c>
      <c r="D290" s="11" t="s">
        <v>5</v>
      </c>
      <c r="E290" s="34">
        <v>39312</v>
      </c>
      <c r="F290" s="20">
        <f t="shared" ca="1" si="8"/>
        <v>9</v>
      </c>
      <c r="G290" s="21" t="s">
        <v>28</v>
      </c>
      <c r="H290" s="22">
        <v>71030</v>
      </c>
      <c r="I290" s="23">
        <v>3</v>
      </c>
      <c r="J290" s="24">
        <f t="shared" si="9"/>
        <v>73030</v>
      </c>
    </row>
    <row r="291" spans="1:10" x14ac:dyDescent="0.25">
      <c r="A291" s="11" t="s">
        <v>240</v>
      </c>
      <c r="B291" s="18" t="s">
        <v>48</v>
      </c>
      <c r="C291" s="11" t="s">
        <v>19</v>
      </c>
      <c r="D291" s="11" t="s">
        <v>14</v>
      </c>
      <c r="E291" s="34">
        <v>39697</v>
      </c>
      <c r="F291" s="20">
        <f t="shared" ca="1" si="8"/>
        <v>8</v>
      </c>
      <c r="G291" s="21" t="s">
        <v>28</v>
      </c>
      <c r="H291" s="22">
        <v>15260</v>
      </c>
      <c r="I291" s="23">
        <v>2</v>
      </c>
      <c r="J291" s="24">
        <f t="shared" si="9"/>
        <v>17260</v>
      </c>
    </row>
    <row r="292" spans="1:10" x14ac:dyDescent="0.25">
      <c r="A292" s="11" t="s">
        <v>237</v>
      </c>
      <c r="B292" s="18" t="s">
        <v>12</v>
      </c>
      <c r="C292" s="11" t="s">
        <v>19</v>
      </c>
      <c r="D292" s="11" t="s">
        <v>5</v>
      </c>
      <c r="E292" s="34">
        <v>39354</v>
      </c>
      <c r="F292" s="20">
        <f t="shared" ca="1" si="8"/>
        <v>9</v>
      </c>
      <c r="G292" s="21" t="s">
        <v>4</v>
      </c>
      <c r="H292" s="22">
        <v>67050</v>
      </c>
      <c r="I292" s="23">
        <v>4</v>
      </c>
      <c r="J292" s="24">
        <f t="shared" si="9"/>
        <v>69050</v>
      </c>
    </row>
    <row r="293" spans="1:10" x14ac:dyDescent="0.25">
      <c r="A293" s="11" t="s">
        <v>236</v>
      </c>
      <c r="B293" s="18" t="s">
        <v>48</v>
      </c>
      <c r="C293" s="11" t="s">
        <v>19</v>
      </c>
      <c r="D293" s="11" t="s">
        <v>5</v>
      </c>
      <c r="E293" s="34">
        <v>40424</v>
      </c>
      <c r="F293" s="20">
        <f t="shared" ca="1" si="8"/>
        <v>6</v>
      </c>
      <c r="G293" s="21" t="s">
        <v>18</v>
      </c>
      <c r="H293" s="22">
        <v>39520</v>
      </c>
      <c r="I293" s="23">
        <v>5</v>
      </c>
      <c r="J293" s="24">
        <f t="shared" si="9"/>
        <v>41520</v>
      </c>
    </row>
    <row r="294" spans="1:10" x14ac:dyDescent="0.25">
      <c r="A294" s="11" t="s">
        <v>229</v>
      </c>
      <c r="B294" s="18" t="s">
        <v>16</v>
      </c>
      <c r="C294" s="11" t="s">
        <v>19</v>
      </c>
      <c r="D294" s="11" t="s">
        <v>5</v>
      </c>
      <c r="E294" s="34">
        <v>38982</v>
      </c>
      <c r="F294" s="20">
        <f t="shared" ca="1" si="8"/>
        <v>10</v>
      </c>
      <c r="G294" s="21" t="s">
        <v>26</v>
      </c>
      <c r="H294" s="22">
        <v>60100</v>
      </c>
      <c r="I294" s="23">
        <v>1</v>
      </c>
      <c r="J294" s="24">
        <f t="shared" si="9"/>
        <v>62100</v>
      </c>
    </row>
    <row r="295" spans="1:10" x14ac:dyDescent="0.25">
      <c r="A295" s="11" t="s">
        <v>227</v>
      </c>
      <c r="B295" s="18" t="s">
        <v>12</v>
      </c>
      <c r="C295" s="11" t="s">
        <v>19</v>
      </c>
      <c r="D295" s="11" t="s">
        <v>5</v>
      </c>
      <c r="E295" s="34">
        <v>38990</v>
      </c>
      <c r="F295" s="20">
        <f t="shared" ca="1" si="8"/>
        <v>10</v>
      </c>
      <c r="G295" s="21" t="s">
        <v>28</v>
      </c>
      <c r="H295" s="22">
        <v>66430</v>
      </c>
      <c r="I295" s="23">
        <v>2</v>
      </c>
      <c r="J295" s="24">
        <f t="shared" si="9"/>
        <v>68430</v>
      </c>
    </row>
    <row r="296" spans="1:10" x14ac:dyDescent="0.25">
      <c r="A296" s="11" t="s">
        <v>223</v>
      </c>
      <c r="B296" s="18" t="s">
        <v>9</v>
      </c>
      <c r="C296" s="11" t="s">
        <v>19</v>
      </c>
      <c r="D296" s="11" t="s">
        <v>0</v>
      </c>
      <c r="E296" s="34">
        <v>36067</v>
      </c>
      <c r="F296" s="20">
        <f t="shared" ca="1" si="8"/>
        <v>18</v>
      </c>
      <c r="G296" s="21"/>
      <c r="H296" s="22">
        <v>37612</v>
      </c>
      <c r="I296" s="23">
        <v>4</v>
      </c>
      <c r="J296" s="24">
        <f t="shared" si="9"/>
        <v>39612</v>
      </c>
    </row>
    <row r="297" spans="1:10" x14ac:dyDescent="0.25">
      <c r="A297" s="11" t="s">
        <v>220</v>
      </c>
      <c r="B297" s="18" t="s">
        <v>9</v>
      </c>
      <c r="C297" s="11" t="s">
        <v>19</v>
      </c>
      <c r="D297" s="11" t="s">
        <v>5</v>
      </c>
      <c r="E297" s="34">
        <v>36413</v>
      </c>
      <c r="F297" s="20">
        <f t="shared" ca="1" si="8"/>
        <v>17</v>
      </c>
      <c r="G297" s="21" t="s">
        <v>26</v>
      </c>
      <c r="H297" s="22">
        <v>40060</v>
      </c>
      <c r="I297" s="23">
        <v>3</v>
      </c>
      <c r="J297" s="24">
        <f t="shared" si="9"/>
        <v>42060</v>
      </c>
    </row>
    <row r="298" spans="1:10" x14ac:dyDescent="0.25">
      <c r="A298" s="11" t="s">
        <v>218</v>
      </c>
      <c r="B298" s="18" t="s">
        <v>12</v>
      </c>
      <c r="C298" s="11" t="s">
        <v>19</v>
      </c>
      <c r="D298" s="11" t="s">
        <v>14</v>
      </c>
      <c r="E298" s="34">
        <v>36422</v>
      </c>
      <c r="F298" s="20">
        <f t="shared" ca="1" si="8"/>
        <v>17</v>
      </c>
      <c r="G298" s="21" t="s">
        <v>4</v>
      </c>
      <c r="H298" s="22">
        <v>17270</v>
      </c>
      <c r="I298" s="23">
        <v>5</v>
      </c>
      <c r="J298" s="24">
        <f t="shared" si="9"/>
        <v>19270</v>
      </c>
    </row>
    <row r="299" spans="1:10" x14ac:dyDescent="0.25">
      <c r="A299" s="11" t="s">
        <v>216</v>
      </c>
      <c r="B299" s="18" t="s">
        <v>12</v>
      </c>
      <c r="C299" s="11" t="s">
        <v>19</v>
      </c>
      <c r="D299" s="11" t="s">
        <v>5</v>
      </c>
      <c r="E299" s="34">
        <v>36431</v>
      </c>
      <c r="F299" s="20">
        <f t="shared" ca="1" si="8"/>
        <v>17</v>
      </c>
      <c r="G299" s="21" t="s">
        <v>26</v>
      </c>
      <c r="H299" s="22">
        <v>35820</v>
      </c>
      <c r="I299" s="23">
        <v>2</v>
      </c>
      <c r="J299" s="24">
        <f t="shared" si="9"/>
        <v>37820</v>
      </c>
    </row>
    <row r="300" spans="1:10" x14ac:dyDescent="0.25">
      <c r="A300" s="11" t="s">
        <v>208</v>
      </c>
      <c r="B300" s="18" t="s">
        <v>16</v>
      </c>
      <c r="C300" s="11" t="s">
        <v>19</v>
      </c>
      <c r="D300" s="11" t="s">
        <v>5</v>
      </c>
      <c r="E300" s="34">
        <v>37509</v>
      </c>
      <c r="F300" s="20">
        <f t="shared" ca="1" si="8"/>
        <v>14</v>
      </c>
      <c r="G300" s="21" t="s">
        <v>4</v>
      </c>
      <c r="H300" s="22">
        <v>69080</v>
      </c>
      <c r="I300" s="23">
        <v>3</v>
      </c>
      <c r="J300" s="24">
        <f t="shared" si="9"/>
        <v>71080</v>
      </c>
    </row>
    <row r="301" spans="1:10" x14ac:dyDescent="0.25">
      <c r="A301" s="11" t="s">
        <v>206</v>
      </c>
      <c r="B301" s="18" t="s">
        <v>12</v>
      </c>
      <c r="C301" s="11" t="s">
        <v>19</v>
      </c>
      <c r="D301" s="11" t="s">
        <v>5</v>
      </c>
      <c r="E301" s="34">
        <v>37866</v>
      </c>
      <c r="F301" s="20">
        <f t="shared" ca="1" si="8"/>
        <v>13</v>
      </c>
      <c r="G301" s="21" t="s">
        <v>28</v>
      </c>
      <c r="H301" s="22">
        <v>54230</v>
      </c>
      <c r="I301" s="23">
        <v>5</v>
      </c>
      <c r="J301" s="24">
        <f t="shared" si="9"/>
        <v>56230</v>
      </c>
    </row>
    <row r="302" spans="1:10" x14ac:dyDescent="0.25">
      <c r="A302" s="11" t="s">
        <v>202</v>
      </c>
      <c r="B302" s="18" t="s">
        <v>9</v>
      </c>
      <c r="C302" s="11" t="s">
        <v>19</v>
      </c>
      <c r="D302" s="11" t="s">
        <v>5</v>
      </c>
      <c r="E302" s="34">
        <v>39348</v>
      </c>
      <c r="F302" s="20">
        <f t="shared" ca="1" si="8"/>
        <v>9</v>
      </c>
      <c r="G302" s="21" t="s">
        <v>26</v>
      </c>
      <c r="H302" s="22">
        <v>46220</v>
      </c>
      <c r="I302" s="23">
        <v>2</v>
      </c>
      <c r="J302" s="24">
        <f t="shared" si="9"/>
        <v>48220</v>
      </c>
    </row>
    <row r="303" spans="1:10" x14ac:dyDescent="0.25">
      <c r="A303" s="11" t="s">
        <v>201</v>
      </c>
      <c r="B303" s="18" t="s">
        <v>16</v>
      </c>
      <c r="C303" s="11" t="s">
        <v>19</v>
      </c>
      <c r="D303" s="11" t="s">
        <v>5</v>
      </c>
      <c r="E303" s="34">
        <v>39696</v>
      </c>
      <c r="F303" s="20">
        <f t="shared" ca="1" si="8"/>
        <v>8</v>
      </c>
      <c r="G303" s="21" t="s">
        <v>26</v>
      </c>
      <c r="H303" s="22">
        <v>69320</v>
      </c>
      <c r="I303" s="23">
        <v>3</v>
      </c>
      <c r="J303" s="24">
        <f t="shared" si="9"/>
        <v>71320</v>
      </c>
    </row>
    <row r="304" spans="1:10" x14ac:dyDescent="0.25">
      <c r="A304" s="11" t="s">
        <v>193</v>
      </c>
      <c r="B304" s="18" t="s">
        <v>12</v>
      </c>
      <c r="C304" s="11" t="s">
        <v>19</v>
      </c>
      <c r="D304" s="11" t="s">
        <v>11</v>
      </c>
      <c r="E304" s="45">
        <v>40449</v>
      </c>
      <c r="F304" s="20">
        <f t="shared" ca="1" si="8"/>
        <v>6</v>
      </c>
      <c r="G304" s="21"/>
      <c r="H304" s="22">
        <v>88840</v>
      </c>
      <c r="I304" s="23">
        <v>5</v>
      </c>
      <c r="J304" s="24">
        <f t="shared" si="9"/>
        <v>90840</v>
      </c>
    </row>
    <row r="305" spans="1:10" x14ac:dyDescent="0.25">
      <c r="A305" s="11" t="s">
        <v>179</v>
      </c>
      <c r="B305" s="18" t="s">
        <v>9</v>
      </c>
      <c r="C305" s="11" t="s">
        <v>19</v>
      </c>
      <c r="D305" s="11" t="s">
        <v>11</v>
      </c>
      <c r="E305" s="34">
        <v>39378</v>
      </c>
      <c r="F305" s="20">
        <f t="shared" ca="1" si="8"/>
        <v>9</v>
      </c>
      <c r="G305" s="21"/>
      <c r="H305" s="22">
        <v>35460</v>
      </c>
      <c r="I305" s="23">
        <v>3</v>
      </c>
      <c r="J305" s="24">
        <f t="shared" si="9"/>
        <v>37460</v>
      </c>
    </row>
    <row r="306" spans="1:10" x14ac:dyDescent="0.25">
      <c r="A306" s="11" t="s">
        <v>174</v>
      </c>
      <c r="B306" s="18" t="s">
        <v>48</v>
      </c>
      <c r="C306" s="11" t="s">
        <v>19</v>
      </c>
      <c r="D306" s="11" t="s">
        <v>14</v>
      </c>
      <c r="E306" s="34">
        <v>40456</v>
      </c>
      <c r="F306" s="20">
        <f t="shared" ca="1" si="8"/>
        <v>6</v>
      </c>
      <c r="G306" s="21" t="s">
        <v>26</v>
      </c>
      <c r="H306" s="22">
        <v>46645</v>
      </c>
      <c r="I306" s="23">
        <v>5</v>
      </c>
      <c r="J306" s="24">
        <f t="shared" si="9"/>
        <v>48645</v>
      </c>
    </row>
    <row r="307" spans="1:10" x14ac:dyDescent="0.25">
      <c r="A307" s="11" t="s">
        <v>173</v>
      </c>
      <c r="B307" s="18" t="s">
        <v>16</v>
      </c>
      <c r="C307" s="11" t="s">
        <v>19</v>
      </c>
      <c r="D307" s="11" t="s">
        <v>11</v>
      </c>
      <c r="E307" s="34">
        <v>40462</v>
      </c>
      <c r="F307" s="20">
        <f t="shared" ca="1" si="8"/>
        <v>6</v>
      </c>
      <c r="G307" s="21"/>
      <c r="H307" s="22">
        <v>52940</v>
      </c>
      <c r="I307" s="23">
        <v>4</v>
      </c>
      <c r="J307" s="24">
        <f t="shared" si="9"/>
        <v>54940</v>
      </c>
    </row>
    <row r="308" spans="1:10" x14ac:dyDescent="0.25">
      <c r="A308" s="11" t="s">
        <v>172</v>
      </c>
      <c r="B308" s="18" t="s">
        <v>16</v>
      </c>
      <c r="C308" s="11" t="s">
        <v>19</v>
      </c>
      <c r="D308" s="11" t="s">
        <v>5</v>
      </c>
      <c r="E308" s="34">
        <v>40469</v>
      </c>
      <c r="F308" s="20">
        <f t="shared" ca="1" si="8"/>
        <v>6</v>
      </c>
      <c r="G308" s="21" t="s">
        <v>28</v>
      </c>
      <c r="H308" s="22">
        <v>45480</v>
      </c>
      <c r="I308" s="23">
        <v>4</v>
      </c>
      <c r="J308" s="24">
        <f t="shared" si="9"/>
        <v>47480</v>
      </c>
    </row>
    <row r="309" spans="1:10" x14ac:dyDescent="0.25">
      <c r="A309" s="11" t="s">
        <v>170</v>
      </c>
      <c r="B309" s="18" t="s">
        <v>2</v>
      </c>
      <c r="C309" s="11" t="s">
        <v>19</v>
      </c>
      <c r="D309" s="11" t="s">
        <v>11</v>
      </c>
      <c r="E309" s="34">
        <v>40473</v>
      </c>
      <c r="F309" s="20">
        <f t="shared" ca="1" si="8"/>
        <v>6</v>
      </c>
      <c r="G309" s="21"/>
      <c r="H309" s="22">
        <v>28260</v>
      </c>
      <c r="I309" s="23">
        <v>5</v>
      </c>
      <c r="J309" s="24">
        <f t="shared" si="9"/>
        <v>30260</v>
      </c>
    </row>
    <row r="310" spans="1:10" x14ac:dyDescent="0.25">
      <c r="A310" s="11" t="s">
        <v>169</v>
      </c>
      <c r="B310" s="18" t="s">
        <v>2</v>
      </c>
      <c r="C310" s="11" t="s">
        <v>19</v>
      </c>
      <c r="D310" s="11" t="s">
        <v>5</v>
      </c>
      <c r="E310" s="34">
        <v>40474</v>
      </c>
      <c r="F310" s="20">
        <f t="shared" ca="1" si="8"/>
        <v>6</v>
      </c>
      <c r="G310" s="21" t="s">
        <v>26</v>
      </c>
      <c r="H310" s="22">
        <v>59320</v>
      </c>
      <c r="I310" s="23">
        <v>4</v>
      </c>
      <c r="J310" s="24">
        <f t="shared" si="9"/>
        <v>61320</v>
      </c>
    </row>
    <row r="311" spans="1:10" x14ac:dyDescent="0.25">
      <c r="A311" s="11" t="s">
        <v>167</v>
      </c>
      <c r="B311" s="18" t="s">
        <v>32</v>
      </c>
      <c r="C311" s="11" t="s">
        <v>19</v>
      </c>
      <c r="D311" s="11" t="s">
        <v>5</v>
      </c>
      <c r="E311" s="34">
        <v>39001</v>
      </c>
      <c r="F311" s="20">
        <f t="shared" ca="1" si="8"/>
        <v>10</v>
      </c>
      <c r="G311" s="21" t="s">
        <v>28</v>
      </c>
      <c r="H311" s="22">
        <v>70020</v>
      </c>
      <c r="I311" s="23">
        <v>3</v>
      </c>
      <c r="J311" s="24">
        <f t="shared" si="9"/>
        <v>72020</v>
      </c>
    </row>
    <row r="312" spans="1:10" x14ac:dyDescent="0.25">
      <c r="A312" s="11" t="s">
        <v>158</v>
      </c>
      <c r="B312" s="18" t="s">
        <v>9</v>
      </c>
      <c r="C312" s="11" t="s">
        <v>19</v>
      </c>
      <c r="D312" s="11" t="s">
        <v>5</v>
      </c>
      <c r="E312" s="34">
        <v>36084</v>
      </c>
      <c r="F312" s="20">
        <f t="shared" ca="1" si="8"/>
        <v>18</v>
      </c>
      <c r="G312" s="21" t="s">
        <v>26</v>
      </c>
      <c r="H312" s="22">
        <v>33210</v>
      </c>
      <c r="I312" s="23">
        <v>4</v>
      </c>
      <c r="J312" s="24">
        <f t="shared" si="9"/>
        <v>35210</v>
      </c>
    </row>
    <row r="313" spans="1:10" x14ac:dyDescent="0.25">
      <c r="A313" s="11" t="s">
        <v>151</v>
      </c>
      <c r="B313" s="18" t="s">
        <v>32</v>
      </c>
      <c r="C313" s="11" t="s">
        <v>19</v>
      </c>
      <c r="D313" s="11" t="s">
        <v>5</v>
      </c>
      <c r="E313" s="34">
        <v>36444</v>
      </c>
      <c r="F313" s="20">
        <f t="shared" ca="1" si="8"/>
        <v>17</v>
      </c>
      <c r="G313" s="21" t="s">
        <v>26</v>
      </c>
      <c r="H313" s="22">
        <v>67280</v>
      </c>
      <c r="I313" s="23">
        <v>3</v>
      </c>
      <c r="J313" s="24">
        <f t="shared" si="9"/>
        <v>69280</v>
      </c>
    </row>
    <row r="314" spans="1:10" x14ac:dyDescent="0.25">
      <c r="A314" s="11" t="s">
        <v>150</v>
      </c>
      <c r="B314" s="18" t="s">
        <v>16</v>
      </c>
      <c r="C314" s="11" t="s">
        <v>19</v>
      </c>
      <c r="D314" s="11" t="s">
        <v>11</v>
      </c>
      <c r="E314" s="34">
        <v>36455</v>
      </c>
      <c r="F314" s="20">
        <f t="shared" ca="1" si="8"/>
        <v>17</v>
      </c>
      <c r="G314" s="21"/>
      <c r="H314" s="22">
        <v>23810</v>
      </c>
      <c r="I314" s="23">
        <v>4</v>
      </c>
      <c r="J314" s="24">
        <f t="shared" si="9"/>
        <v>25810</v>
      </c>
    </row>
    <row r="315" spans="1:10" x14ac:dyDescent="0.25">
      <c r="A315" s="11" t="s">
        <v>143</v>
      </c>
      <c r="B315" s="18" t="s">
        <v>2</v>
      </c>
      <c r="C315" s="11" t="s">
        <v>19</v>
      </c>
      <c r="D315" s="11" t="s">
        <v>11</v>
      </c>
      <c r="E315" s="34">
        <v>37899</v>
      </c>
      <c r="F315" s="20">
        <f t="shared" ca="1" si="8"/>
        <v>13</v>
      </c>
      <c r="G315" s="21"/>
      <c r="H315" s="22">
        <v>64220</v>
      </c>
      <c r="I315" s="23">
        <v>5</v>
      </c>
      <c r="J315" s="24">
        <f t="shared" si="9"/>
        <v>66220</v>
      </c>
    </row>
    <row r="316" spans="1:10" x14ac:dyDescent="0.25">
      <c r="A316" s="11" t="s">
        <v>142</v>
      </c>
      <c r="B316" s="18" t="s">
        <v>32</v>
      </c>
      <c r="C316" s="11" t="s">
        <v>19</v>
      </c>
      <c r="D316" s="11" t="s">
        <v>11</v>
      </c>
      <c r="E316" s="34">
        <v>38289</v>
      </c>
      <c r="F316" s="20">
        <f t="shared" ca="1" si="8"/>
        <v>12</v>
      </c>
      <c r="G316" s="21"/>
      <c r="H316" s="22">
        <v>71830</v>
      </c>
      <c r="I316" s="23">
        <v>3</v>
      </c>
      <c r="J316" s="24">
        <f t="shared" si="9"/>
        <v>73830</v>
      </c>
    </row>
    <row r="317" spans="1:10" x14ac:dyDescent="0.25">
      <c r="A317" s="11" t="s">
        <v>134</v>
      </c>
      <c r="B317" s="18" t="s">
        <v>2</v>
      </c>
      <c r="C317" s="11" t="s">
        <v>19</v>
      </c>
      <c r="D317" s="11" t="s">
        <v>0</v>
      </c>
      <c r="E317" s="34">
        <v>39747</v>
      </c>
      <c r="F317" s="20">
        <f t="shared" ca="1" si="8"/>
        <v>8</v>
      </c>
      <c r="G317" s="21"/>
      <c r="H317" s="22">
        <v>10572</v>
      </c>
      <c r="I317" s="23">
        <v>4</v>
      </c>
      <c r="J317" s="24">
        <f t="shared" si="9"/>
        <v>12572</v>
      </c>
    </row>
    <row r="318" spans="1:10" x14ac:dyDescent="0.25">
      <c r="A318" s="11" t="s">
        <v>129</v>
      </c>
      <c r="B318" s="18" t="s">
        <v>16</v>
      </c>
      <c r="C318" s="11" t="s">
        <v>19</v>
      </c>
      <c r="D318" s="11" t="s">
        <v>11</v>
      </c>
      <c r="E318" s="34">
        <v>40470</v>
      </c>
      <c r="F318" s="20">
        <f t="shared" ca="1" si="8"/>
        <v>6</v>
      </c>
      <c r="G318" s="21"/>
      <c r="H318" s="22">
        <v>37840</v>
      </c>
      <c r="I318" s="23">
        <v>1</v>
      </c>
      <c r="J318" s="24">
        <f t="shared" si="9"/>
        <v>39840</v>
      </c>
    </row>
    <row r="319" spans="1:10" x14ac:dyDescent="0.25">
      <c r="A319" s="11" t="s">
        <v>111</v>
      </c>
      <c r="B319" s="18" t="s">
        <v>32</v>
      </c>
      <c r="C319" s="11" t="s">
        <v>19</v>
      </c>
      <c r="D319" s="11" t="s">
        <v>5</v>
      </c>
      <c r="E319" s="34">
        <v>39403</v>
      </c>
      <c r="F319" s="20">
        <f t="shared" ca="1" si="8"/>
        <v>9</v>
      </c>
      <c r="G319" s="21" t="s">
        <v>28</v>
      </c>
      <c r="H319" s="22">
        <v>38940</v>
      </c>
      <c r="I319" s="23">
        <v>2</v>
      </c>
      <c r="J319" s="24">
        <f t="shared" si="9"/>
        <v>40940</v>
      </c>
    </row>
    <row r="320" spans="1:10" x14ac:dyDescent="0.25">
      <c r="A320" s="11" t="s">
        <v>110</v>
      </c>
      <c r="B320" s="18" t="s">
        <v>12</v>
      </c>
      <c r="C320" s="11" t="s">
        <v>19</v>
      </c>
      <c r="D320" s="11" t="s">
        <v>5</v>
      </c>
      <c r="E320" s="34">
        <v>39407</v>
      </c>
      <c r="F320" s="20">
        <f t="shared" ca="1" si="8"/>
        <v>9</v>
      </c>
      <c r="G320" s="21" t="s">
        <v>4</v>
      </c>
      <c r="H320" s="22">
        <v>73072</v>
      </c>
      <c r="I320" s="23">
        <v>5</v>
      </c>
      <c r="J320" s="24">
        <f t="shared" si="9"/>
        <v>75072</v>
      </c>
    </row>
    <row r="321" spans="1:10" x14ac:dyDescent="0.25">
      <c r="A321" s="11" t="s">
        <v>108</v>
      </c>
      <c r="B321" s="18" t="s">
        <v>16</v>
      </c>
      <c r="C321" s="11" t="s">
        <v>19</v>
      </c>
      <c r="D321" s="11" t="s">
        <v>11</v>
      </c>
      <c r="E321" s="34">
        <v>40492</v>
      </c>
      <c r="F321" s="20">
        <f t="shared" ca="1" si="8"/>
        <v>6</v>
      </c>
      <c r="G321" s="21"/>
      <c r="H321" s="22">
        <v>66010</v>
      </c>
      <c r="I321" s="23">
        <v>2</v>
      </c>
      <c r="J321" s="24">
        <f t="shared" si="9"/>
        <v>68010</v>
      </c>
    </row>
    <row r="322" spans="1:10" x14ac:dyDescent="0.25">
      <c r="A322" s="11" t="s">
        <v>102</v>
      </c>
      <c r="B322" s="18" t="s">
        <v>16</v>
      </c>
      <c r="C322" s="11" t="s">
        <v>19</v>
      </c>
      <c r="D322" s="11" t="s">
        <v>5</v>
      </c>
      <c r="E322" s="34">
        <v>36101</v>
      </c>
      <c r="F322" s="20">
        <f t="shared" ca="1" si="8"/>
        <v>18</v>
      </c>
      <c r="G322" s="21" t="s">
        <v>26</v>
      </c>
      <c r="H322" s="22">
        <v>88240</v>
      </c>
      <c r="I322" s="23">
        <v>5</v>
      </c>
      <c r="J322" s="24">
        <f t="shared" si="9"/>
        <v>90240</v>
      </c>
    </row>
    <row r="323" spans="1:10" x14ac:dyDescent="0.25">
      <c r="A323" s="11" t="s">
        <v>99</v>
      </c>
      <c r="B323" s="18" t="s">
        <v>32</v>
      </c>
      <c r="C323" s="11" t="s">
        <v>19</v>
      </c>
      <c r="D323" s="11" t="s">
        <v>5</v>
      </c>
      <c r="E323" s="34">
        <v>36122</v>
      </c>
      <c r="F323" s="20">
        <f t="shared" ref="F323:F386" ca="1" si="10">DATEDIF(E323,TODAY(),"Y")</f>
        <v>18</v>
      </c>
      <c r="G323" s="21" t="s">
        <v>28</v>
      </c>
      <c r="H323" s="22">
        <v>22660</v>
      </c>
      <c r="I323" s="23">
        <v>2</v>
      </c>
      <c r="J323" s="24">
        <f t="shared" ref="J323:J386" si="11">H323+2000</f>
        <v>24660</v>
      </c>
    </row>
    <row r="324" spans="1:10" x14ac:dyDescent="0.25">
      <c r="A324" s="11" t="s">
        <v>92</v>
      </c>
      <c r="B324" s="18" t="s">
        <v>2</v>
      </c>
      <c r="C324" s="11" t="s">
        <v>19</v>
      </c>
      <c r="D324" s="11" t="s">
        <v>5</v>
      </c>
      <c r="E324" s="34">
        <v>37936</v>
      </c>
      <c r="F324" s="20">
        <f t="shared" ca="1" si="10"/>
        <v>13</v>
      </c>
      <c r="G324" s="21" t="s">
        <v>4</v>
      </c>
      <c r="H324" s="22">
        <v>30920</v>
      </c>
      <c r="I324" s="23">
        <v>5</v>
      </c>
      <c r="J324" s="24">
        <f t="shared" si="11"/>
        <v>32920</v>
      </c>
    </row>
    <row r="325" spans="1:10" x14ac:dyDescent="0.25">
      <c r="A325" s="11" t="s">
        <v>90</v>
      </c>
      <c r="B325" s="18" t="s">
        <v>16</v>
      </c>
      <c r="C325" s="11" t="s">
        <v>19</v>
      </c>
      <c r="D325" s="11" t="s">
        <v>5</v>
      </c>
      <c r="E325" s="34">
        <v>37943</v>
      </c>
      <c r="F325" s="20">
        <f t="shared" ca="1" si="10"/>
        <v>13</v>
      </c>
      <c r="G325" s="21" t="s">
        <v>26</v>
      </c>
      <c r="H325" s="22">
        <v>75176</v>
      </c>
      <c r="I325" s="23">
        <v>3</v>
      </c>
      <c r="J325" s="24">
        <f t="shared" si="11"/>
        <v>77176</v>
      </c>
    </row>
    <row r="326" spans="1:10" x14ac:dyDescent="0.25">
      <c r="A326" s="11" t="s">
        <v>88</v>
      </c>
      <c r="B326" s="18" t="s">
        <v>12</v>
      </c>
      <c r="C326" s="11" t="s">
        <v>19</v>
      </c>
      <c r="D326" s="11" t="s">
        <v>11</v>
      </c>
      <c r="E326" s="34">
        <v>38321</v>
      </c>
      <c r="F326" s="20">
        <f t="shared" ca="1" si="10"/>
        <v>12</v>
      </c>
      <c r="G326" s="21"/>
      <c r="H326" s="22">
        <v>37980</v>
      </c>
      <c r="I326" s="23">
        <v>4</v>
      </c>
      <c r="J326" s="24">
        <f t="shared" si="11"/>
        <v>39980</v>
      </c>
    </row>
    <row r="327" spans="1:10" x14ac:dyDescent="0.25">
      <c r="A327" s="11" t="s">
        <v>87</v>
      </c>
      <c r="B327" s="18" t="s">
        <v>2</v>
      </c>
      <c r="C327" s="11" t="s">
        <v>19</v>
      </c>
      <c r="D327" s="11" t="s">
        <v>5</v>
      </c>
      <c r="E327" s="34">
        <v>38321</v>
      </c>
      <c r="F327" s="20">
        <f t="shared" ca="1" si="10"/>
        <v>12</v>
      </c>
      <c r="G327" s="21" t="s">
        <v>28</v>
      </c>
      <c r="H327" s="22">
        <v>70760</v>
      </c>
      <c r="I327" s="23">
        <v>1</v>
      </c>
      <c r="J327" s="24">
        <f t="shared" si="11"/>
        <v>72760</v>
      </c>
    </row>
    <row r="328" spans="1:10" x14ac:dyDescent="0.25">
      <c r="A328" s="11" t="s">
        <v>86</v>
      </c>
      <c r="B328" s="18" t="s">
        <v>12</v>
      </c>
      <c r="C328" s="11" t="s">
        <v>19</v>
      </c>
      <c r="D328" s="11" t="s">
        <v>5</v>
      </c>
      <c r="E328" s="34">
        <v>39760</v>
      </c>
      <c r="F328" s="20">
        <f t="shared" ca="1" si="10"/>
        <v>8</v>
      </c>
      <c r="G328" s="21" t="s">
        <v>26</v>
      </c>
      <c r="H328" s="22">
        <v>61060</v>
      </c>
      <c r="I328" s="23">
        <v>5</v>
      </c>
      <c r="J328" s="24">
        <f t="shared" si="11"/>
        <v>63060</v>
      </c>
    </row>
    <row r="329" spans="1:10" x14ac:dyDescent="0.25">
      <c r="A329" s="11" t="s">
        <v>80</v>
      </c>
      <c r="B329" s="18" t="s">
        <v>16</v>
      </c>
      <c r="C329" s="11" t="s">
        <v>19</v>
      </c>
      <c r="D329" s="11" t="s">
        <v>5</v>
      </c>
      <c r="E329" s="34">
        <v>39390</v>
      </c>
      <c r="F329" s="20">
        <f t="shared" ca="1" si="10"/>
        <v>9</v>
      </c>
      <c r="G329" s="21" t="s">
        <v>18</v>
      </c>
      <c r="H329" s="22">
        <v>71490</v>
      </c>
      <c r="I329" s="23">
        <v>5</v>
      </c>
      <c r="J329" s="24">
        <f t="shared" si="11"/>
        <v>73490</v>
      </c>
    </row>
    <row r="330" spans="1:10" x14ac:dyDescent="0.25">
      <c r="A330" s="11" t="s">
        <v>59</v>
      </c>
      <c r="B330" s="18" t="s">
        <v>2</v>
      </c>
      <c r="C330" s="11" t="s">
        <v>19</v>
      </c>
      <c r="D330" s="11" t="s">
        <v>11</v>
      </c>
      <c r="E330" s="34">
        <v>39785</v>
      </c>
      <c r="F330" s="20">
        <f t="shared" ca="1" si="10"/>
        <v>8</v>
      </c>
      <c r="G330" s="21"/>
      <c r="H330" s="22">
        <v>80690</v>
      </c>
      <c r="I330" s="23">
        <v>3</v>
      </c>
      <c r="J330" s="24">
        <f t="shared" si="11"/>
        <v>82690</v>
      </c>
    </row>
    <row r="331" spans="1:10" x14ac:dyDescent="0.25">
      <c r="A331" s="11" t="s">
        <v>47</v>
      </c>
      <c r="B331" s="18" t="s">
        <v>16</v>
      </c>
      <c r="C331" s="11" t="s">
        <v>19</v>
      </c>
      <c r="D331" s="11" t="s">
        <v>14</v>
      </c>
      <c r="E331" s="34">
        <v>36503</v>
      </c>
      <c r="F331" s="20">
        <f t="shared" ca="1" si="10"/>
        <v>17</v>
      </c>
      <c r="G331" s="21" t="s">
        <v>18</v>
      </c>
      <c r="H331" s="22">
        <v>41615</v>
      </c>
      <c r="I331" s="23">
        <v>1</v>
      </c>
      <c r="J331" s="24">
        <f t="shared" si="11"/>
        <v>43615</v>
      </c>
    </row>
    <row r="332" spans="1:10" x14ac:dyDescent="0.25">
      <c r="A332" s="11" t="s">
        <v>41</v>
      </c>
      <c r="B332" s="18" t="s">
        <v>9</v>
      </c>
      <c r="C332" s="11" t="s">
        <v>19</v>
      </c>
      <c r="D332" s="11" t="s">
        <v>5</v>
      </c>
      <c r="E332" s="34">
        <v>37229</v>
      </c>
      <c r="F332" s="20">
        <f t="shared" ca="1" si="10"/>
        <v>15</v>
      </c>
      <c r="G332" s="21" t="s">
        <v>4</v>
      </c>
      <c r="H332" s="22">
        <v>25310</v>
      </c>
      <c r="I332" s="23">
        <v>4</v>
      </c>
      <c r="J332" s="24">
        <f t="shared" si="11"/>
        <v>27310</v>
      </c>
    </row>
    <row r="333" spans="1:10" x14ac:dyDescent="0.25">
      <c r="A333" s="11" t="s">
        <v>36</v>
      </c>
      <c r="B333" s="18" t="s">
        <v>32</v>
      </c>
      <c r="C333" s="11" t="s">
        <v>19</v>
      </c>
      <c r="D333" s="11" t="s">
        <v>14</v>
      </c>
      <c r="E333" s="34">
        <v>37620</v>
      </c>
      <c r="F333" s="20">
        <f t="shared" ca="1" si="10"/>
        <v>14</v>
      </c>
      <c r="G333" s="21" t="s">
        <v>26</v>
      </c>
      <c r="H333" s="22">
        <v>24460</v>
      </c>
      <c r="I333" s="23">
        <v>1</v>
      </c>
      <c r="J333" s="24">
        <f t="shared" si="11"/>
        <v>26460</v>
      </c>
    </row>
    <row r="334" spans="1:10" x14ac:dyDescent="0.25">
      <c r="A334" s="11" t="s">
        <v>20</v>
      </c>
      <c r="B334" s="18" t="s">
        <v>2</v>
      </c>
      <c r="C334" s="11" t="s">
        <v>19</v>
      </c>
      <c r="D334" s="11" t="s">
        <v>5</v>
      </c>
      <c r="E334" s="34">
        <v>40175</v>
      </c>
      <c r="F334" s="20">
        <f t="shared" ca="1" si="10"/>
        <v>7</v>
      </c>
      <c r="G334" s="21" t="s">
        <v>18</v>
      </c>
      <c r="H334" s="22">
        <v>34690</v>
      </c>
      <c r="I334" s="23">
        <v>2</v>
      </c>
      <c r="J334" s="24">
        <f t="shared" si="11"/>
        <v>36690</v>
      </c>
    </row>
    <row r="335" spans="1:10" x14ac:dyDescent="0.25">
      <c r="A335" s="11" t="s">
        <v>495</v>
      </c>
      <c r="B335" s="18" t="s">
        <v>2</v>
      </c>
      <c r="C335" s="11" t="s">
        <v>84</v>
      </c>
      <c r="D335" s="11" t="s">
        <v>11</v>
      </c>
      <c r="E335" s="45">
        <v>40292</v>
      </c>
      <c r="F335" s="20">
        <f t="shared" ca="1" si="10"/>
        <v>7</v>
      </c>
      <c r="G335" s="21"/>
      <c r="H335" s="22">
        <v>61890</v>
      </c>
      <c r="I335" s="23">
        <v>2</v>
      </c>
      <c r="J335" s="24">
        <f t="shared" si="11"/>
        <v>63890</v>
      </c>
    </row>
    <row r="336" spans="1:10" x14ac:dyDescent="0.25">
      <c r="A336" s="11" t="s">
        <v>446</v>
      </c>
      <c r="B336" s="18" t="s">
        <v>48</v>
      </c>
      <c r="C336" s="11" t="s">
        <v>84</v>
      </c>
      <c r="D336" s="11" t="s">
        <v>5</v>
      </c>
      <c r="E336" s="34">
        <v>37407</v>
      </c>
      <c r="F336" s="20">
        <f t="shared" ca="1" si="10"/>
        <v>15</v>
      </c>
      <c r="G336" s="21" t="s">
        <v>26</v>
      </c>
      <c r="H336" s="22">
        <v>59140</v>
      </c>
      <c r="I336" s="23">
        <v>5</v>
      </c>
      <c r="J336" s="24">
        <f t="shared" si="11"/>
        <v>61140</v>
      </c>
    </row>
    <row r="337" spans="1:10" x14ac:dyDescent="0.25">
      <c r="A337" s="11" t="s">
        <v>440</v>
      </c>
      <c r="B337" s="18" t="s">
        <v>2</v>
      </c>
      <c r="C337" s="11" t="s">
        <v>84</v>
      </c>
      <c r="D337" s="11" t="s">
        <v>5</v>
      </c>
      <c r="E337" s="45">
        <v>40313</v>
      </c>
      <c r="F337" s="20">
        <f t="shared" ca="1" si="10"/>
        <v>7</v>
      </c>
      <c r="G337" s="21" t="s">
        <v>4</v>
      </c>
      <c r="H337" s="22">
        <v>27250</v>
      </c>
      <c r="I337" s="23">
        <v>5</v>
      </c>
      <c r="J337" s="24">
        <f t="shared" si="11"/>
        <v>29250</v>
      </c>
    </row>
    <row r="338" spans="1:10" x14ac:dyDescent="0.25">
      <c r="A338" s="11" t="s">
        <v>295</v>
      </c>
      <c r="B338" s="18" t="s">
        <v>9</v>
      </c>
      <c r="C338" s="11" t="s">
        <v>84</v>
      </c>
      <c r="D338" s="11" t="s">
        <v>5</v>
      </c>
      <c r="E338" s="34">
        <v>41137</v>
      </c>
      <c r="F338" s="20">
        <f t="shared" ca="1" si="10"/>
        <v>4</v>
      </c>
      <c r="G338" s="21" t="s">
        <v>26</v>
      </c>
      <c r="H338" s="22">
        <v>39160</v>
      </c>
      <c r="I338" s="23">
        <v>3</v>
      </c>
      <c r="J338" s="24">
        <f t="shared" si="11"/>
        <v>41160</v>
      </c>
    </row>
    <row r="339" spans="1:10" x14ac:dyDescent="0.25">
      <c r="A339" s="11" t="s">
        <v>271</v>
      </c>
      <c r="B339" s="18" t="s">
        <v>32</v>
      </c>
      <c r="C339" s="11" t="s">
        <v>84</v>
      </c>
      <c r="D339" s="11" t="s">
        <v>11</v>
      </c>
      <c r="E339" s="34">
        <v>36765</v>
      </c>
      <c r="F339" s="20">
        <f t="shared" ca="1" si="10"/>
        <v>16</v>
      </c>
      <c r="G339" s="21"/>
      <c r="H339" s="22">
        <v>74500</v>
      </c>
      <c r="I339" s="23">
        <v>4</v>
      </c>
      <c r="J339" s="24">
        <f t="shared" si="11"/>
        <v>76500</v>
      </c>
    </row>
    <row r="340" spans="1:10" x14ac:dyDescent="0.25">
      <c r="A340" s="11" t="s">
        <v>91</v>
      </c>
      <c r="B340" s="18" t="s">
        <v>12</v>
      </c>
      <c r="C340" s="11" t="s">
        <v>84</v>
      </c>
      <c r="D340" s="11" t="s">
        <v>5</v>
      </c>
      <c r="E340" s="34">
        <v>37936</v>
      </c>
      <c r="F340" s="20">
        <f t="shared" ca="1" si="10"/>
        <v>13</v>
      </c>
      <c r="G340" s="21" t="s">
        <v>4</v>
      </c>
      <c r="H340" s="22">
        <v>53870</v>
      </c>
      <c r="I340" s="23">
        <v>2</v>
      </c>
      <c r="J340" s="24">
        <f t="shared" si="11"/>
        <v>55870</v>
      </c>
    </row>
    <row r="341" spans="1:10" x14ac:dyDescent="0.25">
      <c r="A341" s="11" t="s">
        <v>85</v>
      </c>
      <c r="B341" s="18" t="s">
        <v>32</v>
      </c>
      <c r="C341" s="11" t="s">
        <v>84</v>
      </c>
      <c r="D341" s="11" t="s">
        <v>5</v>
      </c>
      <c r="E341" s="34">
        <v>39038</v>
      </c>
      <c r="F341" s="20">
        <f t="shared" ca="1" si="10"/>
        <v>10</v>
      </c>
      <c r="G341" s="21" t="s">
        <v>8</v>
      </c>
      <c r="H341" s="22">
        <v>71400</v>
      </c>
      <c r="I341" s="23">
        <v>4</v>
      </c>
      <c r="J341" s="24">
        <f t="shared" si="11"/>
        <v>73400</v>
      </c>
    </row>
    <row r="342" spans="1:10" x14ac:dyDescent="0.25">
      <c r="A342" s="11" t="s">
        <v>770</v>
      </c>
      <c r="B342" s="18" t="s">
        <v>9</v>
      </c>
      <c r="C342" s="11" t="s">
        <v>801</v>
      </c>
      <c r="D342" s="11" t="s">
        <v>5</v>
      </c>
      <c r="E342" s="34">
        <v>40552</v>
      </c>
      <c r="F342" s="20">
        <f t="shared" ca="1" si="10"/>
        <v>6</v>
      </c>
      <c r="G342" s="21" t="s">
        <v>26</v>
      </c>
      <c r="H342" s="22">
        <v>62740</v>
      </c>
      <c r="I342" s="23">
        <v>4</v>
      </c>
      <c r="J342" s="24">
        <f t="shared" si="11"/>
        <v>64740</v>
      </c>
    </row>
    <row r="343" spans="1:10" x14ac:dyDescent="0.25">
      <c r="A343" s="11" t="s">
        <v>758</v>
      </c>
      <c r="B343" s="18" t="s">
        <v>12</v>
      </c>
      <c r="C343" s="11" t="s">
        <v>801</v>
      </c>
      <c r="D343" s="11" t="s">
        <v>5</v>
      </c>
      <c r="E343" s="34">
        <v>40911</v>
      </c>
      <c r="F343" s="20">
        <f t="shared" ca="1" si="10"/>
        <v>5</v>
      </c>
      <c r="G343" s="21" t="s">
        <v>28</v>
      </c>
      <c r="H343" s="22">
        <v>87120</v>
      </c>
      <c r="I343" s="23">
        <v>3</v>
      </c>
      <c r="J343" s="24">
        <f t="shared" si="11"/>
        <v>89120</v>
      </c>
    </row>
    <row r="344" spans="1:10" x14ac:dyDescent="0.25">
      <c r="A344" s="11" t="s">
        <v>705</v>
      </c>
      <c r="B344" s="18" t="s">
        <v>12</v>
      </c>
      <c r="C344" s="11" t="s">
        <v>801</v>
      </c>
      <c r="D344" s="11" t="s">
        <v>14</v>
      </c>
      <c r="E344" s="34">
        <v>39457</v>
      </c>
      <c r="F344" s="20">
        <f t="shared" ca="1" si="10"/>
        <v>9</v>
      </c>
      <c r="G344" s="21" t="s">
        <v>26</v>
      </c>
      <c r="H344" s="22">
        <v>31255</v>
      </c>
      <c r="I344" s="23">
        <v>5</v>
      </c>
      <c r="J344" s="24">
        <f t="shared" si="11"/>
        <v>33255</v>
      </c>
    </row>
    <row r="345" spans="1:10" x14ac:dyDescent="0.25">
      <c r="A345" s="11" t="s">
        <v>699</v>
      </c>
      <c r="B345" s="18" t="s">
        <v>32</v>
      </c>
      <c r="C345" s="11" t="s">
        <v>801</v>
      </c>
      <c r="D345" s="11" t="s">
        <v>14</v>
      </c>
      <c r="E345" s="34">
        <v>39098</v>
      </c>
      <c r="F345" s="20">
        <f t="shared" ca="1" si="10"/>
        <v>10</v>
      </c>
      <c r="G345" s="21" t="s">
        <v>4</v>
      </c>
      <c r="H345" s="22">
        <v>47705</v>
      </c>
      <c r="I345" s="23">
        <v>5</v>
      </c>
      <c r="J345" s="24">
        <f t="shared" si="11"/>
        <v>49705</v>
      </c>
    </row>
    <row r="346" spans="1:10" x14ac:dyDescent="0.25">
      <c r="A346" s="11" t="s">
        <v>693</v>
      </c>
      <c r="B346" s="18" t="s">
        <v>16</v>
      </c>
      <c r="C346" s="11" t="s">
        <v>801</v>
      </c>
      <c r="D346" s="11" t="s">
        <v>5</v>
      </c>
      <c r="E346" s="34">
        <v>40209</v>
      </c>
      <c r="F346" s="20">
        <f t="shared" ca="1" si="10"/>
        <v>7</v>
      </c>
      <c r="G346" s="21" t="s">
        <v>4</v>
      </c>
      <c r="H346" s="22">
        <v>45260</v>
      </c>
      <c r="I346" s="23">
        <v>4</v>
      </c>
      <c r="J346" s="24">
        <f t="shared" si="11"/>
        <v>47260</v>
      </c>
    </row>
    <row r="347" spans="1:10" x14ac:dyDescent="0.25">
      <c r="A347" s="11" t="s">
        <v>658</v>
      </c>
      <c r="B347" s="18" t="s">
        <v>32</v>
      </c>
      <c r="C347" s="11" t="s">
        <v>801</v>
      </c>
      <c r="D347" s="11" t="s">
        <v>11</v>
      </c>
      <c r="E347" s="34">
        <v>36192</v>
      </c>
      <c r="F347" s="20">
        <f t="shared" ca="1" si="10"/>
        <v>18</v>
      </c>
      <c r="G347" s="21"/>
      <c r="H347" s="22">
        <v>47620</v>
      </c>
      <c r="I347" s="23">
        <v>5</v>
      </c>
      <c r="J347" s="24">
        <f t="shared" si="11"/>
        <v>49620</v>
      </c>
    </row>
    <row r="348" spans="1:10" x14ac:dyDescent="0.25">
      <c r="A348" s="11" t="s">
        <v>653</v>
      </c>
      <c r="B348" s="18" t="s">
        <v>48</v>
      </c>
      <c r="C348" s="11" t="s">
        <v>801</v>
      </c>
      <c r="D348" s="11" t="s">
        <v>11</v>
      </c>
      <c r="E348" s="34">
        <v>36199</v>
      </c>
      <c r="F348" s="20">
        <f t="shared" ca="1" si="10"/>
        <v>18</v>
      </c>
      <c r="G348" s="21"/>
      <c r="H348" s="22">
        <v>31270</v>
      </c>
      <c r="I348" s="23">
        <v>5</v>
      </c>
      <c r="J348" s="24">
        <f t="shared" si="11"/>
        <v>33270</v>
      </c>
    </row>
    <row r="349" spans="1:10" x14ac:dyDescent="0.25">
      <c r="A349" s="11" t="s">
        <v>644</v>
      </c>
      <c r="B349" s="18" t="s">
        <v>32</v>
      </c>
      <c r="C349" s="11" t="s">
        <v>801</v>
      </c>
      <c r="D349" s="11" t="s">
        <v>5</v>
      </c>
      <c r="E349" s="34">
        <v>36940</v>
      </c>
      <c r="F349" s="20">
        <f t="shared" ca="1" si="10"/>
        <v>16</v>
      </c>
      <c r="G349" s="21" t="s">
        <v>26</v>
      </c>
      <c r="H349" s="22">
        <v>48990</v>
      </c>
      <c r="I349" s="23">
        <v>5</v>
      </c>
      <c r="J349" s="24">
        <f t="shared" si="11"/>
        <v>50990</v>
      </c>
    </row>
    <row r="350" spans="1:10" x14ac:dyDescent="0.25">
      <c r="A350" s="11" t="s">
        <v>635</v>
      </c>
      <c r="B350" s="18" t="s">
        <v>32</v>
      </c>
      <c r="C350" s="11" t="s">
        <v>801</v>
      </c>
      <c r="D350" s="11" t="s">
        <v>14</v>
      </c>
      <c r="E350" s="34">
        <v>39871</v>
      </c>
      <c r="F350" s="20">
        <f t="shared" ca="1" si="10"/>
        <v>8</v>
      </c>
      <c r="G350" s="21" t="s">
        <v>18</v>
      </c>
      <c r="H350" s="22">
        <v>38575</v>
      </c>
      <c r="I350" s="23">
        <v>2</v>
      </c>
      <c r="J350" s="24">
        <f t="shared" si="11"/>
        <v>40575</v>
      </c>
    </row>
    <row r="351" spans="1:10" x14ac:dyDescent="0.25">
      <c r="A351" s="11" t="s">
        <v>628</v>
      </c>
      <c r="B351" s="18" t="s">
        <v>12</v>
      </c>
      <c r="C351" s="11" t="s">
        <v>801</v>
      </c>
      <c r="D351" s="11" t="s">
        <v>0</v>
      </c>
      <c r="E351" s="34">
        <v>40610</v>
      </c>
      <c r="F351" s="20">
        <f t="shared" ca="1" si="10"/>
        <v>6</v>
      </c>
      <c r="G351" s="21"/>
      <c r="H351" s="22">
        <v>36844</v>
      </c>
      <c r="I351" s="23">
        <v>4</v>
      </c>
      <c r="J351" s="24">
        <f t="shared" si="11"/>
        <v>38844</v>
      </c>
    </row>
    <row r="352" spans="1:10" x14ac:dyDescent="0.25">
      <c r="A352" s="11" t="s">
        <v>627</v>
      </c>
      <c r="B352" s="18" t="s">
        <v>16</v>
      </c>
      <c r="C352" s="11" t="s">
        <v>801</v>
      </c>
      <c r="D352" s="11" t="s">
        <v>14</v>
      </c>
      <c r="E352" s="34">
        <v>40624</v>
      </c>
      <c r="F352" s="20">
        <f t="shared" ca="1" si="10"/>
        <v>6</v>
      </c>
      <c r="G352" s="21" t="s">
        <v>18</v>
      </c>
      <c r="H352" s="22">
        <v>13090</v>
      </c>
      <c r="I352" s="23">
        <v>4</v>
      </c>
      <c r="J352" s="24">
        <f t="shared" si="11"/>
        <v>15090</v>
      </c>
    </row>
    <row r="353" spans="1:10" x14ac:dyDescent="0.25">
      <c r="A353" s="11" t="s">
        <v>620</v>
      </c>
      <c r="B353" s="18" t="s">
        <v>12</v>
      </c>
      <c r="C353" s="11" t="s">
        <v>801</v>
      </c>
      <c r="D353" s="11" t="s">
        <v>5</v>
      </c>
      <c r="E353" s="34">
        <v>39147</v>
      </c>
      <c r="F353" s="20">
        <f t="shared" ca="1" si="10"/>
        <v>10</v>
      </c>
      <c r="G353" s="21" t="s">
        <v>18</v>
      </c>
      <c r="H353" s="22">
        <v>45180</v>
      </c>
      <c r="I353" s="23">
        <v>5</v>
      </c>
      <c r="J353" s="24">
        <f t="shared" si="11"/>
        <v>47180</v>
      </c>
    </row>
    <row r="354" spans="1:10" x14ac:dyDescent="0.25">
      <c r="A354" s="11" t="s">
        <v>617</v>
      </c>
      <c r="B354" s="18" t="s">
        <v>2</v>
      </c>
      <c r="C354" s="11" t="s">
        <v>801</v>
      </c>
      <c r="D354" s="11" t="s">
        <v>11</v>
      </c>
      <c r="E354" s="34">
        <v>39167</v>
      </c>
      <c r="F354" s="20">
        <f t="shared" ca="1" si="10"/>
        <v>10</v>
      </c>
      <c r="G354" s="21"/>
      <c r="H354" s="22">
        <v>29000</v>
      </c>
      <c r="I354" s="23">
        <v>5</v>
      </c>
      <c r="J354" s="24">
        <f t="shared" si="11"/>
        <v>31000</v>
      </c>
    </row>
    <row r="355" spans="1:10" x14ac:dyDescent="0.25">
      <c r="A355" s="11" t="s">
        <v>597</v>
      </c>
      <c r="B355" s="18" t="s">
        <v>2</v>
      </c>
      <c r="C355" s="11" t="s">
        <v>801</v>
      </c>
      <c r="D355" s="11" t="s">
        <v>11</v>
      </c>
      <c r="E355" s="34">
        <v>38805</v>
      </c>
      <c r="F355" s="20">
        <f t="shared" ca="1" si="10"/>
        <v>11</v>
      </c>
      <c r="G355" s="21"/>
      <c r="H355" s="22">
        <v>53870</v>
      </c>
      <c r="I355" s="23">
        <v>2</v>
      </c>
      <c r="J355" s="24">
        <f t="shared" si="11"/>
        <v>55870</v>
      </c>
    </row>
    <row r="356" spans="1:10" x14ac:dyDescent="0.25">
      <c r="A356" s="11" t="s">
        <v>594</v>
      </c>
      <c r="B356" s="18" t="s">
        <v>32</v>
      </c>
      <c r="C356" s="11" t="s">
        <v>801</v>
      </c>
      <c r="D356" s="11" t="s">
        <v>5</v>
      </c>
      <c r="E356" s="34">
        <v>35856</v>
      </c>
      <c r="F356" s="20">
        <f t="shared" ca="1" si="10"/>
        <v>19</v>
      </c>
      <c r="G356" s="21" t="s">
        <v>8</v>
      </c>
      <c r="H356" s="22">
        <v>86830</v>
      </c>
      <c r="I356" s="23">
        <v>3</v>
      </c>
      <c r="J356" s="24">
        <f t="shared" si="11"/>
        <v>88830</v>
      </c>
    </row>
    <row r="357" spans="1:10" x14ac:dyDescent="0.25">
      <c r="A357" s="11" t="s">
        <v>593</v>
      </c>
      <c r="B357" s="18" t="s">
        <v>16</v>
      </c>
      <c r="C357" s="11" t="s">
        <v>801</v>
      </c>
      <c r="D357" s="11" t="s">
        <v>5</v>
      </c>
      <c r="E357" s="34">
        <v>35857</v>
      </c>
      <c r="F357" s="20">
        <f t="shared" ca="1" si="10"/>
        <v>19</v>
      </c>
      <c r="G357" s="21" t="s">
        <v>4</v>
      </c>
      <c r="H357" s="22">
        <v>82110</v>
      </c>
      <c r="I357" s="23">
        <v>3</v>
      </c>
      <c r="J357" s="24">
        <f t="shared" si="11"/>
        <v>84110</v>
      </c>
    </row>
    <row r="358" spans="1:10" x14ac:dyDescent="0.25">
      <c r="A358" s="11" t="s">
        <v>566</v>
      </c>
      <c r="B358" s="18" t="s">
        <v>32</v>
      </c>
      <c r="C358" s="11" t="s">
        <v>801</v>
      </c>
      <c r="D358" s="11" t="s">
        <v>5</v>
      </c>
      <c r="E358" s="34">
        <v>39157</v>
      </c>
      <c r="F358" s="20">
        <f t="shared" ca="1" si="10"/>
        <v>10</v>
      </c>
      <c r="G358" s="21" t="s">
        <v>4</v>
      </c>
      <c r="H358" s="22">
        <v>47610</v>
      </c>
      <c r="I358" s="23">
        <v>4</v>
      </c>
      <c r="J358" s="24">
        <f t="shared" si="11"/>
        <v>49610</v>
      </c>
    </row>
    <row r="359" spans="1:10" x14ac:dyDescent="0.25">
      <c r="A359" s="11" t="s">
        <v>550</v>
      </c>
      <c r="B359" s="18" t="s">
        <v>12</v>
      </c>
      <c r="C359" s="11" t="s">
        <v>801</v>
      </c>
      <c r="D359" s="11" t="s">
        <v>5</v>
      </c>
      <c r="E359" s="34">
        <v>41000</v>
      </c>
      <c r="F359" s="20">
        <f t="shared" ca="1" si="10"/>
        <v>5</v>
      </c>
      <c r="G359" s="21" t="s">
        <v>28</v>
      </c>
      <c r="H359" s="22">
        <v>60560</v>
      </c>
      <c r="I359" s="23">
        <v>4</v>
      </c>
      <c r="J359" s="24">
        <f t="shared" si="11"/>
        <v>62560</v>
      </c>
    </row>
    <row r="360" spans="1:10" x14ac:dyDescent="0.25">
      <c r="A360" s="11" t="s">
        <v>549</v>
      </c>
      <c r="B360" s="18" t="s">
        <v>32</v>
      </c>
      <c r="C360" s="11" t="s">
        <v>801</v>
      </c>
      <c r="D360" s="11" t="s">
        <v>5</v>
      </c>
      <c r="E360" s="34">
        <v>41007</v>
      </c>
      <c r="F360" s="20">
        <f t="shared" ca="1" si="10"/>
        <v>5</v>
      </c>
      <c r="G360" s="21" t="s">
        <v>26</v>
      </c>
      <c r="H360" s="22">
        <v>37020</v>
      </c>
      <c r="I360" s="23">
        <v>2</v>
      </c>
      <c r="J360" s="24">
        <f t="shared" si="11"/>
        <v>39020</v>
      </c>
    </row>
    <row r="361" spans="1:10" x14ac:dyDescent="0.25">
      <c r="A361" s="11" t="s">
        <v>542</v>
      </c>
      <c r="B361" s="18" t="s">
        <v>12</v>
      </c>
      <c r="C361" s="11" t="s">
        <v>801</v>
      </c>
      <c r="D361" s="11" t="s">
        <v>5</v>
      </c>
      <c r="E361" s="34">
        <v>39180</v>
      </c>
      <c r="F361" s="20">
        <f t="shared" ca="1" si="10"/>
        <v>10</v>
      </c>
      <c r="G361" s="21" t="s">
        <v>18</v>
      </c>
      <c r="H361" s="22">
        <v>86540</v>
      </c>
      <c r="I361" s="23">
        <v>4</v>
      </c>
      <c r="J361" s="24">
        <f t="shared" si="11"/>
        <v>88540</v>
      </c>
    </row>
    <row r="362" spans="1:10" x14ac:dyDescent="0.25">
      <c r="A362" s="11" t="s">
        <v>525</v>
      </c>
      <c r="B362" s="18" t="s">
        <v>12</v>
      </c>
      <c r="C362" s="11" t="s">
        <v>801</v>
      </c>
      <c r="D362" s="11" t="s">
        <v>5</v>
      </c>
      <c r="E362" s="34">
        <v>38834</v>
      </c>
      <c r="F362" s="20">
        <f t="shared" ca="1" si="10"/>
        <v>11</v>
      </c>
      <c r="G362" s="21" t="s">
        <v>26</v>
      </c>
      <c r="H362" s="22">
        <v>81640</v>
      </c>
      <c r="I362" s="23">
        <v>4</v>
      </c>
      <c r="J362" s="24">
        <f t="shared" si="11"/>
        <v>83640</v>
      </c>
    </row>
    <row r="363" spans="1:10" x14ac:dyDescent="0.25">
      <c r="A363" s="11" t="s">
        <v>457</v>
      </c>
      <c r="B363" s="18" t="s">
        <v>2</v>
      </c>
      <c r="C363" s="11" t="s">
        <v>801</v>
      </c>
      <c r="D363" s="11" t="s">
        <v>5</v>
      </c>
      <c r="E363" s="34">
        <v>36297</v>
      </c>
      <c r="F363" s="20">
        <f t="shared" ca="1" si="10"/>
        <v>18</v>
      </c>
      <c r="G363" s="21" t="s">
        <v>26</v>
      </c>
      <c r="H363" s="22">
        <v>46030</v>
      </c>
      <c r="I363" s="23">
        <v>2</v>
      </c>
      <c r="J363" s="24">
        <f t="shared" si="11"/>
        <v>48030</v>
      </c>
    </row>
    <row r="364" spans="1:10" x14ac:dyDescent="0.25">
      <c r="A364" s="11" t="s">
        <v>454</v>
      </c>
      <c r="B364" s="18" t="s">
        <v>32</v>
      </c>
      <c r="C364" s="11" t="s">
        <v>801</v>
      </c>
      <c r="D364" s="11" t="s">
        <v>5</v>
      </c>
      <c r="E364" s="34">
        <v>36662</v>
      </c>
      <c r="F364" s="20">
        <f t="shared" ca="1" si="10"/>
        <v>17</v>
      </c>
      <c r="G364" s="21" t="s">
        <v>4</v>
      </c>
      <c r="H364" s="22">
        <v>52490</v>
      </c>
      <c r="I364" s="23">
        <v>4</v>
      </c>
      <c r="J364" s="24">
        <f t="shared" si="11"/>
        <v>54490</v>
      </c>
    </row>
    <row r="365" spans="1:10" x14ac:dyDescent="0.25">
      <c r="A365" s="11" t="s">
        <v>444</v>
      </c>
      <c r="B365" s="18" t="s">
        <v>48</v>
      </c>
      <c r="C365" s="11" t="s">
        <v>801</v>
      </c>
      <c r="D365" s="11" t="s">
        <v>11</v>
      </c>
      <c r="E365" s="34">
        <v>39592</v>
      </c>
      <c r="F365" s="20">
        <f t="shared" ca="1" si="10"/>
        <v>9</v>
      </c>
      <c r="G365" s="21"/>
      <c r="H365" s="22">
        <v>57520</v>
      </c>
      <c r="I365" s="23">
        <v>3</v>
      </c>
      <c r="J365" s="24">
        <f t="shared" si="11"/>
        <v>59520</v>
      </c>
    </row>
    <row r="366" spans="1:10" x14ac:dyDescent="0.25">
      <c r="A366" s="11" t="s">
        <v>432</v>
      </c>
      <c r="B366" s="18" t="s">
        <v>48</v>
      </c>
      <c r="C366" s="11" t="s">
        <v>801</v>
      </c>
      <c r="D366" s="11" t="s">
        <v>5</v>
      </c>
      <c r="E366" s="34">
        <v>40712</v>
      </c>
      <c r="F366" s="20">
        <f t="shared" ca="1" si="10"/>
        <v>6</v>
      </c>
      <c r="G366" s="21" t="s">
        <v>26</v>
      </c>
      <c r="H366" s="22">
        <v>22900</v>
      </c>
      <c r="I366" s="23">
        <v>1</v>
      </c>
      <c r="J366" s="24">
        <f t="shared" si="11"/>
        <v>24900</v>
      </c>
    </row>
    <row r="367" spans="1:10" x14ac:dyDescent="0.25">
      <c r="A367" s="11" t="s">
        <v>430</v>
      </c>
      <c r="B367" s="18" t="s">
        <v>48</v>
      </c>
      <c r="C367" s="11" t="s">
        <v>801</v>
      </c>
      <c r="D367" s="11" t="s">
        <v>5</v>
      </c>
      <c r="E367" s="34">
        <v>41070</v>
      </c>
      <c r="F367" s="20">
        <f t="shared" ca="1" si="10"/>
        <v>5</v>
      </c>
      <c r="G367" s="21" t="s">
        <v>28</v>
      </c>
      <c r="H367" s="22">
        <v>73930</v>
      </c>
      <c r="I367" s="23">
        <v>1</v>
      </c>
      <c r="J367" s="24">
        <f t="shared" si="11"/>
        <v>75930</v>
      </c>
    </row>
    <row r="368" spans="1:10" x14ac:dyDescent="0.25">
      <c r="A368" s="11" t="s">
        <v>422</v>
      </c>
      <c r="B368" s="18" t="s">
        <v>12</v>
      </c>
      <c r="C368" s="11" t="s">
        <v>801</v>
      </c>
      <c r="D368" s="11" t="s">
        <v>5</v>
      </c>
      <c r="E368" s="34">
        <v>39258</v>
      </c>
      <c r="F368" s="20">
        <f t="shared" ca="1" si="10"/>
        <v>10</v>
      </c>
      <c r="G368" s="21" t="s">
        <v>8</v>
      </c>
      <c r="H368" s="22">
        <v>66920</v>
      </c>
      <c r="I368" s="23">
        <v>2</v>
      </c>
      <c r="J368" s="24">
        <f t="shared" si="11"/>
        <v>68920</v>
      </c>
    </row>
    <row r="369" spans="1:10" x14ac:dyDescent="0.25">
      <c r="A369" s="11" t="s">
        <v>420</v>
      </c>
      <c r="B369" s="18" t="s">
        <v>32</v>
      </c>
      <c r="C369" s="11" t="s">
        <v>801</v>
      </c>
      <c r="D369" s="11" t="s">
        <v>5</v>
      </c>
      <c r="E369" s="34">
        <v>40333</v>
      </c>
      <c r="F369" s="20">
        <f t="shared" ca="1" si="10"/>
        <v>7</v>
      </c>
      <c r="G369" s="21" t="s">
        <v>18</v>
      </c>
      <c r="H369" s="22">
        <v>70480</v>
      </c>
      <c r="I369" s="23">
        <v>4</v>
      </c>
      <c r="J369" s="24">
        <f t="shared" si="11"/>
        <v>72480</v>
      </c>
    </row>
    <row r="370" spans="1:10" x14ac:dyDescent="0.25">
      <c r="A370" s="11" t="s">
        <v>402</v>
      </c>
      <c r="B370" s="18" t="s">
        <v>12</v>
      </c>
      <c r="C370" s="11" t="s">
        <v>801</v>
      </c>
      <c r="D370" s="11" t="s">
        <v>11</v>
      </c>
      <c r="E370" s="34">
        <v>36703</v>
      </c>
      <c r="F370" s="20">
        <f t="shared" ca="1" si="10"/>
        <v>17</v>
      </c>
      <c r="G370" s="21"/>
      <c r="H370" s="22">
        <v>50200</v>
      </c>
      <c r="I370" s="23">
        <v>4</v>
      </c>
      <c r="J370" s="24">
        <f t="shared" si="11"/>
        <v>52200</v>
      </c>
    </row>
    <row r="371" spans="1:10" x14ac:dyDescent="0.25">
      <c r="A371" s="11" t="s">
        <v>380</v>
      </c>
      <c r="B371" s="18" t="s">
        <v>16</v>
      </c>
      <c r="C371" s="11" t="s">
        <v>801</v>
      </c>
      <c r="D371" s="11" t="s">
        <v>14</v>
      </c>
      <c r="E371" s="34">
        <v>40351</v>
      </c>
      <c r="F371" s="20">
        <f t="shared" ca="1" si="10"/>
        <v>7</v>
      </c>
      <c r="G371" s="21" t="s">
        <v>4</v>
      </c>
      <c r="H371" s="22">
        <v>20040</v>
      </c>
      <c r="I371" s="23">
        <v>3</v>
      </c>
      <c r="J371" s="24">
        <f t="shared" si="11"/>
        <v>22040</v>
      </c>
    </row>
    <row r="372" spans="1:10" x14ac:dyDescent="0.25">
      <c r="A372" s="11" t="s">
        <v>359</v>
      </c>
      <c r="B372" s="18" t="s">
        <v>12</v>
      </c>
      <c r="C372" s="11" t="s">
        <v>801</v>
      </c>
      <c r="D372" s="11" t="s">
        <v>5</v>
      </c>
      <c r="E372" s="34">
        <v>39290</v>
      </c>
      <c r="F372" s="20">
        <f t="shared" ca="1" si="10"/>
        <v>9</v>
      </c>
      <c r="G372" s="21" t="s">
        <v>4</v>
      </c>
      <c r="H372" s="22">
        <v>65250</v>
      </c>
      <c r="I372" s="23">
        <v>2</v>
      </c>
      <c r="J372" s="24">
        <f t="shared" si="11"/>
        <v>67250</v>
      </c>
    </row>
    <row r="373" spans="1:10" x14ac:dyDescent="0.25">
      <c r="A373" s="11" t="s">
        <v>350</v>
      </c>
      <c r="B373" s="18" t="s">
        <v>32</v>
      </c>
      <c r="C373" s="11" t="s">
        <v>801</v>
      </c>
      <c r="D373" s="11" t="s">
        <v>5</v>
      </c>
      <c r="E373" s="34">
        <v>40367</v>
      </c>
      <c r="F373" s="20">
        <f t="shared" ca="1" si="10"/>
        <v>7</v>
      </c>
      <c r="G373" s="21" t="s">
        <v>26</v>
      </c>
      <c r="H373" s="22">
        <v>48800</v>
      </c>
      <c r="I373" s="23">
        <v>4</v>
      </c>
      <c r="J373" s="24">
        <f t="shared" si="11"/>
        <v>50800</v>
      </c>
    </row>
    <row r="374" spans="1:10" x14ac:dyDescent="0.25">
      <c r="A374" s="11" t="s">
        <v>333</v>
      </c>
      <c r="B374" s="18" t="s">
        <v>9</v>
      </c>
      <c r="C374" s="11" t="s">
        <v>801</v>
      </c>
      <c r="D374" s="11" t="s">
        <v>14</v>
      </c>
      <c r="E374" s="34">
        <v>36371</v>
      </c>
      <c r="F374" s="20">
        <f t="shared" ca="1" si="10"/>
        <v>17</v>
      </c>
      <c r="G374" s="21" t="s">
        <v>4</v>
      </c>
      <c r="H374" s="22">
        <v>26790</v>
      </c>
      <c r="I374" s="23">
        <v>2</v>
      </c>
      <c r="J374" s="24">
        <f t="shared" si="11"/>
        <v>28790</v>
      </c>
    </row>
    <row r="375" spans="1:10" x14ac:dyDescent="0.25">
      <c r="A375" s="11" t="s">
        <v>315</v>
      </c>
      <c r="B375" s="18" t="s">
        <v>16</v>
      </c>
      <c r="C375" s="11" t="s">
        <v>801</v>
      </c>
      <c r="D375" s="11" t="s">
        <v>11</v>
      </c>
      <c r="E375" s="34">
        <v>39283</v>
      </c>
      <c r="F375" s="20">
        <f t="shared" ca="1" si="10"/>
        <v>10</v>
      </c>
      <c r="G375" s="21"/>
      <c r="H375" s="22">
        <v>74470</v>
      </c>
      <c r="I375" s="23">
        <v>3</v>
      </c>
      <c r="J375" s="24">
        <f t="shared" si="11"/>
        <v>76470</v>
      </c>
    </row>
    <row r="376" spans="1:10" x14ac:dyDescent="0.25">
      <c r="A376" s="11" t="s">
        <v>311</v>
      </c>
      <c r="B376" s="18" t="s">
        <v>16</v>
      </c>
      <c r="C376" s="11" t="s">
        <v>801</v>
      </c>
      <c r="D376" s="11" t="s">
        <v>5</v>
      </c>
      <c r="E376" s="34">
        <v>40361</v>
      </c>
      <c r="F376" s="20">
        <f t="shared" ca="1" si="10"/>
        <v>7</v>
      </c>
      <c r="G376" s="21" t="s">
        <v>18</v>
      </c>
      <c r="H376" s="22">
        <v>75780</v>
      </c>
      <c r="I376" s="23">
        <v>2</v>
      </c>
      <c r="J376" s="24">
        <f t="shared" si="11"/>
        <v>77780</v>
      </c>
    </row>
    <row r="377" spans="1:10" x14ac:dyDescent="0.25">
      <c r="A377" s="11" t="s">
        <v>289</v>
      </c>
      <c r="B377" s="18" t="s">
        <v>48</v>
      </c>
      <c r="C377" s="11" t="s">
        <v>801</v>
      </c>
      <c r="D377" s="11" t="s">
        <v>5</v>
      </c>
      <c r="E377" s="34">
        <v>40395</v>
      </c>
      <c r="F377" s="20">
        <f t="shared" ca="1" si="10"/>
        <v>6</v>
      </c>
      <c r="G377" s="21" t="s">
        <v>26</v>
      </c>
      <c r="H377" s="22">
        <v>57560</v>
      </c>
      <c r="I377" s="23">
        <v>4</v>
      </c>
      <c r="J377" s="24">
        <f t="shared" si="11"/>
        <v>59560</v>
      </c>
    </row>
    <row r="378" spans="1:10" x14ac:dyDescent="0.25">
      <c r="A378" s="11" t="s">
        <v>274</v>
      </c>
      <c r="B378" s="18" t="s">
        <v>48</v>
      </c>
      <c r="C378" s="11" t="s">
        <v>801</v>
      </c>
      <c r="D378" s="11" t="s">
        <v>5</v>
      </c>
      <c r="E378" s="34">
        <v>36392</v>
      </c>
      <c r="F378" s="20">
        <f t="shared" ca="1" si="10"/>
        <v>17</v>
      </c>
      <c r="G378" s="21" t="s">
        <v>4</v>
      </c>
      <c r="H378" s="22">
        <v>51410</v>
      </c>
      <c r="I378" s="23">
        <v>4</v>
      </c>
      <c r="J378" s="24">
        <f t="shared" si="11"/>
        <v>53410</v>
      </c>
    </row>
    <row r="379" spans="1:10" x14ac:dyDescent="0.25">
      <c r="A379" s="11" t="s">
        <v>239</v>
      </c>
      <c r="B379" s="18" t="s">
        <v>9</v>
      </c>
      <c r="C379" s="11" t="s">
        <v>801</v>
      </c>
      <c r="D379" s="11" t="s">
        <v>11</v>
      </c>
      <c r="E379" s="34">
        <v>39330</v>
      </c>
      <c r="F379" s="20">
        <f t="shared" ca="1" si="10"/>
        <v>9</v>
      </c>
      <c r="G379" s="21"/>
      <c r="H379" s="22">
        <v>81930</v>
      </c>
      <c r="I379" s="23">
        <v>5</v>
      </c>
      <c r="J379" s="24">
        <f t="shared" si="11"/>
        <v>83930</v>
      </c>
    </row>
    <row r="380" spans="1:10" x14ac:dyDescent="0.25">
      <c r="A380" s="11" t="s">
        <v>232</v>
      </c>
      <c r="B380" s="18" t="s">
        <v>12</v>
      </c>
      <c r="C380" s="11" t="s">
        <v>801</v>
      </c>
      <c r="D380" s="11" t="s">
        <v>11</v>
      </c>
      <c r="E380" s="34">
        <v>38969</v>
      </c>
      <c r="F380" s="20">
        <f t="shared" ca="1" si="10"/>
        <v>10</v>
      </c>
      <c r="G380" s="21"/>
      <c r="H380" s="22">
        <v>63850</v>
      </c>
      <c r="I380" s="23">
        <v>2</v>
      </c>
      <c r="J380" s="24">
        <f t="shared" si="11"/>
        <v>65850</v>
      </c>
    </row>
    <row r="381" spans="1:10" x14ac:dyDescent="0.25">
      <c r="A381" s="11" t="s">
        <v>213</v>
      </c>
      <c r="B381" s="18" t="s">
        <v>32</v>
      </c>
      <c r="C381" s="11" t="s">
        <v>801</v>
      </c>
      <c r="D381" s="11" t="s">
        <v>14</v>
      </c>
      <c r="E381" s="34">
        <v>37138</v>
      </c>
      <c r="F381" s="20">
        <f t="shared" ca="1" si="10"/>
        <v>15</v>
      </c>
      <c r="G381" s="21" t="s">
        <v>28</v>
      </c>
      <c r="H381" s="22">
        <v>31110</v>
      </c>
      <c r="I381" s="23">
        <v>1</v>
      </c>
      <c r="J381" s="24">
        <f t="shared" si="11"/>
        <v>33110</v>
      </c>
    </row>
    <row r="382" spans="1:10" x14ac:dyDescent="0.25">
      <c r="A382" s="11" t="s">
        <v>211</v>
      </c>
      <c r="B382" s="18" t="s">
        <v>9</v>
      </c>
      <c r="C382" s="11" t="s">
        <v>801</v>
      </c>
      <c r="D382" s="11" t="s">
        <v>14</v>
      </c>
      <c r="E382" s="34">
        <v>37141</v>
      </c>
      <c r="F382" s="20">
        <f t="shared" ca="1" si="10"/>
        <v>15</v>
      </c>
      <c r="G382" s="21" t="s">
        <v>8</v>
      </c>
      <c r="H382" s="22">
        <v>15910</v>
      </c>
      <c r="I382" s="23">
        <v>3</v>
      </c>
      <c r="J382" s="24">
        <f t="shared" si="11"/>
        <v>17910</v>
      </c>
    </row>
    <row r="383" spans="1:10" x14ac:dyDescent="0.25">
      <c r="A383" s="11" t="s">
        <v>197</v>
      </c>
      <c r="B383" s="18" t="s">
        <v>2</v>
      </c>
      <c r="C383" s="11" t="s">
        <v>801</v>
      </c>
      <c r="D383" s="11" t="s">
        <v>5</v>
      </c>
      <c r="E383" s="34">
        <v>40083</v>
      </c>
      <c r="F383" s="20">
        <f t="shared" ca="1" si="10"/>
        <v>7</v>
      </c>
      <c r="G383" s="21" t="s">
        <v>4</v>
      </c>
      <c r="H383" s="22">
        <v>44150</v>
      </c>
      <c r="I383" s="23">
        <v>4</v>
      </c>
      <c r="J383" s="24">
        <f t="shared" si="11"/>
        <v>46150</v>
      </c>
    </row>
    <row r="384" spans="1:10" x14ac:dyDescent="0.25">
      <c r="A384" s="11" t="s">
        <v>194</v>
      </c>
      <c r="B384" s="18" t="s">
        <v>16</v>
      </c>
      <c r="C384" s="11" t="s">
        <v>801</v>
      </c>
      <c r="D384" s="11" t="s">
        <v>5</v>
      </c>
      <c r="E384" s="34">
        <v>40447</v>
      </c>
      <c r="F384" s="20">
        <f t="shared" ca="1" si="10"/>
        <v>6</v>
      </c>
      <c r="G384" s="21" t="s">
        <v>26</v>
      </c>
      <c r="H384" s="22">
        <v>33970</v>
      </c>
      <c r="I384" s="23">
        <v>4</v>
      </c>
      <c r="J384" s="24">
        <f t="shared" si="11"/>
        <v>35970</v>
      </c>
    </row>
    <row r="385" spans="1:14" x14ac:dyDescent="0.25">
      <c r="A385" s="11" t="s">
        <v>152</v>
      </c>
      <c r="B385" s="18" t="s">
        <v>12</v>
      </c>
      <c r="C385" s="11" t="s">
        <v>801</v>
      </c>
      <c r="D385" s="11" t="s">
        <v>14</v>
      </c>
      <c r="E385" s="34">
        <v>36094</v>
      </c>
      <c r="F385" s="20">
        <f t="shared" ca="1" si="10"/>
        <v>18</v>
      </c>
      <c r="G385" s="21" t="s">
        <v>26</v>
      </c>
      <c r="H385" s="22">
        <v>47885</v>
      </c>
      <c r="I385" s="23">
        <v>1</v>
      </c>
      <c r="J385" s="24">
        <f t="shared" si="11"/>
        <v>49885</v>
      </c>
    </row>
    <row r="386" spans="1:14" x14ac:dyDescent="0.25">
      <c r="A386" s="11" t="s">
        <v>149</v>
      </c>
      <c r="B386" s="18" t="s">
        <v>16</v>
      </c>
      <c r="C386" s="11" t="s">
        <v>801</v>
      </c>
      <c r="D386" s="11" t="s">
        <v>5</v>
      </c>
      <c r="E386" s="34">
        <v>36456</v>
      </c>
      <c r="F386" s="20">
        <f t="shared" ca="1" si="10"/>
        <v>17</v>
      </c>
      <c r="G386" s="21" t="s">
        <v>4</v>
      </c>
      <c r="H386" s="22">
        <v>43460</v>
      </c>
      <c r="I386" s="23">
        <v>5</v>
      </c>
      <c r="J386" s="24">
        <f t="shared" si="11"/>
        <v>45460</v>
      </c>
    </row>
    <row r="387" spans="1:14" x14ac:dyDescent="0.25">
      <c r="A387" s="11" t="s">
        <v>146</v>
      </c>
      <c r="B387" s="18" t="s">
        <v>12</v>
      </c>
      <c r="C387" s="11" t="s">
        <v>801</v>
      </c>
      <c r="D387" s="11" t="s">
        <v>5</v>
      </c>
      <c r="E387" s="34">
        <v>36463</v>
      </c>
      <c r="F387" s="20">
        <f t="shared" ref="F387:F450" ca="1" si="12">DATEDIF(E387,TODAY(),"Y")</f>
        <v>17</v>
      </c>
      <c r="G387" s="21" t="s">
        <v>26</v>
      </c>
      <c r="H387" s="22">
        <v>44220</v>
      </c>
      <c r="I387" s="23">
        <v>3</v>
      </c>
      <c r="J387" s="24">
        <f t="shared" ref="J387:J450" si="13">H387+2000</f>
        <v>46220</v>
      </c>
    </row>
    <row r="388" spans="1:14" x14ac:dyDescent="0.25">
      <c r="A388" s="11" t="s">
        <v>145</v>
      </c>
      <c r="B388" s="18" t="s">
        <v>16</v>
      </c>
      <c r="C388" s="11" t="s">
        <v>801</v>
      </c>
      <c r="D388" s="11" t="s">
        <v>14</v>
      </c>
      <c r="E388" s="34">
        <v>37166</v>
      </c>
      <c r="F388" s="20">
        <f t="shared" ca="1" si="12"/>
        <v>15</v>
      </c>
      <c r="G388" s="21" t="s">
        <v>28</v>
      </c>
      <c r="H388" s="22">
        <v>47295</v>
      </c>
      <c r="I388" s="23">
        <v>4</v>
      </c>
      <c r="J388" s="24">
        <f t="shared" si="13"/>
        <v>49295</v>
      </c>
    </row>
    <row r="389" spans="1:14" x14ac:dyDescent="0.25">
      <c r="A389" s="11" t="s">
        <v>101</v>
      </c>
      <c r="B389" s="18" t="s">
        <v>12</v>
      </c>
      <c r="C389" s="11" t="s">
        <v>801</v>
      </c>
      <c r="D389" s="11" t="s">
        <v>5</v>
      </c>
      <c r="E389" s="34">
        <v>36116</v>
      </c>
      <c r="F389" s="20">
        <f t="shared" ca="1" si="12"/>
        <v>18</v>
      </c>
      <c r="G389" s="21" t="s">
        <v>8</v>
      </c>
      <c r="H389" s="22">
        <v>49770</v>
      </c>
      <c r="I389" s="23">
        <v>1</v>
      </c>
      <c r="J389" s="24">
        <f t="shared" si="13"/>
        <v>51770</v>
      </c>
    </row>
    <row r="390" spans="1:14" x14ac:dyDescent="0.25">
      <c r="A390" s="11" t="s">
        <v>100</v>
      </c>
      <c r="B390" s="18" t="s">
        <v>32</v>
      </c>
      <c r="C390" s="11" t="s">
        <v>801</v>
      </c>
      <c r="D390" s="11" t="s">
        <v>14</v>
      </c>
      <c r="E390" s="34">
        <v>36121</v>
      </c>
      <c r="F390" s="20">
        <f t="shared" ca="1" si="12"/>
        <v>18</v>
      </c>
      <c r="G390" s="21" t="s">
        <v>4</v>
      </c>
      <c r="H390" s="22">
        <v>28880</v>
      </c>
      <c r="I390" s="23">
        <v>3</v>
      </c>
      <c r="J390" s="24">
        <f t="shared" si="13"/>
        <v>30880</v>
      </c>
    </row>
    <row r="391" spans="1:14" x14ac:dyDescent="0.25">
      <c r="A391" s="11" t="s">
        <v>72</v>
      </c>
      <c r="B391" s="18" t="s">
        <v>32</v>
      </c>
      <c r="C391" s="11" t="s">
        <v>801</v>
      </c>
      <c r="D391" s="11" t="s">
        <v>5</v>
      </c>
      <c r="E391" s="34">
        <v>36145</v>
      </c>
      <c r="F391" s="20">
        <f t="shared" ca="1" si="12"/>
        <v>18</v>
      </c>
      <c r="G391" s="21" t="s">
        <v>28</v>
      </c>
      <c r="H391" s="22">
        <v>31260</v>
      </c>
      <c r="I391" s="23">
        <v>5</v>
      </c>
      <c r="J391" s="24">
        <f t="shared" si="13"/>
        <v>33260</v>
      </c>
    </row>
    <row r="392" spans="1:14" x14ac:dyDescent="0.25">
      <c r="A392" s="11" t="s">
        <v>52</v>
      </c>
      <c r="B392" s="18" t="s">
        <v>16</v>
      </c>
      <c r="C392" s="11" t="s">
        <v>801</v>
      </c>
      <c r="D392" s="11" t="s">
        <v>11</v>
      </c>
      <c r="E392" s="34">
        <v>39063</v>
      </c>
      <c r="F392" s="20">
        <f t="shared" ca="1" si="12"/>
        <v>10</v>
      </c>
      <c r="G392" s="21"/>
      <c r="H392" s="22">
        <v>77930</v>
      </c>
      <c r="I392" s="23">
        <v>5</v>
      </c>
      <c r="J392" s="24">
        <f t="shared" si="13"/>
        <v>79930</v>
      </c>
    </row>
    <row r="393" spans="1:14" x14ac:dyDescent="0.25">
      <c r="A393" s="11" t="s">
        <v>754</v>
      </c>
      <c r="B393" s="18" t="s">
        <v>9</v>
      </c>
      <c r="C393" s="11" t="s">
        <v>802</v>
      </c>
      <c r="D393" s="11" t="s">
        <v>5</v>
      </c>
      <c r="E393" s="34">
        <v>40922</v>
      </c>
      <c r="F393" s="20">
        <f t="shared" ca="1" si="12"/>
        <v>5</v>
      </c>
      <c r="G393" s="21" t="s">
        <v>26</v>
      </c>
      <c r="H393" s="22">
        <v>39110</v>
      </c>
      <c r="I393" s="23">
        <v>5</v>
      </c>
      <c r="J393" s="24">
        <f t="shared" si="13"/>
        <v>41110</v>
      </c>
      <c r="M393" s="44"/>
      <c r="N393" s="44"/>
    </row>
    <row r="394" spans="1:14" x14ac:dyDescent="0.25">
      <c r="A394" s="11" t="s">
        <v>735</v>
      </c>
      <c r="B394" s="18" t="s">
        <v>12</v>
      </c>
      <c r="C394" s="11" t="s">
        <v>802</v>
      </c>
      <c r="D394" s="11" t="s">
        <v>11</v>
      </c>
      <c r="E394" s="34">
        <v>38734</v>
      </c>
      <c r="F394" s="20">
        <f t="shared" ca="1" si="12"/>
        <v>11</v>
      </c>
      <c r="G394" s="21"/>
      <c r="H394" s="22">
        <v>54190</v>
      </c>
      <c r="I394" s="23">
        <v>4</v>
      </c>
      <c r="J394" s="24">
        <f t="shared" si="13"/>
        <v>56190</v>
      </c>
    </row>
    <row r="395" spans="1:14" x14ac:dyDescent="0.25">
      <c r="A395" s="11" t="s">
        <v>722</v>
      </c>
      <c r="B395" s="18" t="s">
        <v>16</v>
      </c>
      <c r="C395" s="11" t="s">
        <v>802</v>
      </c>
      <c r="D395" s="11" t="s">
        <v>5</v>
      </c>
      <c r="E395" s="34">
        <v>36175</v>
      </c>
      <c r="F395" s="20">
        <f t="shared" ca="1" si="12"/>
        <v>18</v>
      </c>
      <c r="G395" s="21" t="s">
        <v>4</v>
      </c>
      <c r="H395" s="22">
        <v>23520</v>
      </c>
      <c r="I395" s="23">
        <v>2</v>
      </c>
      <c r="J395" s="24">
        <f t="shared" si="13"/>
        <v>25520</v>
      </c>
    </row>
    <row r="396" spans="1:14" x14ac:dyDescent="0.25">
      <c r="A396" s="11" t="s">
        <v>711</v>
      </c>
      <c r="B396" s="18" t="s">
        <v>16</v>
      </c>
      <c r="C396" s="11" t="s">
        <v>802</v>
      </c>
      <c r="D396" s="11" t="s">
        <v>5</v>
      </c>
      <c r="E396" s="34">
        <v>36898</v>
      </c>
      <c r="F396" s="20">
        <f t="shared" ca="1" si="12"/>
        <v>16</v>
      </c>
      <c r="G396" s="21" t="s">
        <v>26</v>
      </c>
      <c r="H396" s="22">
        <v>71820</v>
      </c>
      <c r="I396" s="23">
        <v>2</v>
      </c>
      <c r="J396" s="24">
        <f t="shared" si="13"/>
        <v>73820</v>
      </c>
    </row>
    <row r="397" spans="1:14" x14ac:dyDescent="0.25">
      <c r="A397" s="11" t="s">
        <v>668</v>
      </c>
      <c r="B397" s="18" t="s">
        <v>12</v>
      </c>
      <c r="C397" s="11" t="s">
        <v>802</v>
      </c>
      <c r="D397" s="11" t="s">
        <v>5</v>
      </c>
      <c r="E397" s="34">
        <v>40235</v>
      </c>
      <c r="F397" s="20">
        <f t="shared" ca="1" si="12"/>
        <v>7</v>
      </c>
      <c r="G397" s="21" t="s">
        <v>4</v>
      </c>
      <c r="H397" s="22">
        <v>22860</v>
      </c>
      <c r="I397" s="23">
        <v>5</v>
      </c>
      <c r="J397" s="24">
        <f t="shared" si="13"/>
        <v>24860</v>
      </c>
    </row>
    <row r="398" spans="1:14" x14ac:dyDescent="0.25">
      <c r="A398" s="11" t="s">
        <v>646</v>
      </c>
      <c r="B398" s="18" t="s">
        <v>9</v>
      </c>
      <c r="C398" s="11" t="s">
        <v>802</v>
      </c>
      <c r="D398" s="11" t="s">
        <v>5</v>
      </c>
      <c r="E398" s="34">
        <v>36567</v>
      </c>
      <c r="F398" s="20">
        <f t="shared" ca="1" si="12"/>
        <v>17</v>
      </c>
      <c r="G398" s="21" t="s">
        <v>8</v>
      </c>
      <c r="H398" s="22">
        <v>45450</v>
      </c>
      <c r="I398" s="23">
        <v>5</v>
      </c>
      <c r="J398" s="24">
        <f t="shared" si="13"/>
        <v>47450</v>
      </c>
    </row>
    <row r="399" spans="1:14" x14ac:dyDescent="0.25">
      <c r="A399" s="11" t="s">
        <v>606</v>
      </c>
      <c r="B399" s="18" t="s">
        <v>9</v>
      </c>
      <c r="C399" s="11" t="s">
        <v>802</v>
      </c>
      <c r="D399" s="11" t="s">
        <v>14</v>
      </c>
      <c r="E399" s="34">
        <v>40263</v>
      </c>
      <c r="F399" s="20">
        <f t="shared" ca="1" si="12"/>
        <v>7</v>
      </c>
      <c r="G399" s="21" t="s">
        <v>26</v>
      </c>
      <c r="H399" s="22">
        <v>49405</v>
      </c>
      <c r="I399" s="23">
        <v>4</v>
      </c>
      <c r="J399" s="24">
        <f t="shared" si="13"/>
        <v>51405</v>
      </c>
      <c r="M399" s="44"/>
      <c r="N399" s="44"/>
    </row>
    <row r="400" spans="1:14" x14ac:dyDescent="0.25">
      <c r="A400" s="11" t="s">
        <v>487</v>
      </c>
      <c r="B400" s="18" t="s">
        <v>12</v>
      </c>
      <c r="C400" s="11" t="s">
        <v>802</v>
      </c>
      <c r="D400" s="11" t="s">
        <v>5</v>
      </c>
      <c r="E400" s="34">
        <v>41046</v>
      </c>
      <c r="F400" s="20">
        <f t="shared" ca="1" si="12"/>
        <v>5</v>
      </c>
      <c r="G400" s="21" t="s">
        <v>26</v>
      </c>
      <c r="H400" s="22">
        <v>48550</v>
      </c>
      <c r="I400" s="23">
        <v>5</v>
      </c>
      <c r="J400" s="24">
        <f t="shared" si="13"/>
        <v>50550</v>
      </c>
    </row>
    <row r="401" spans="1:10" x14ac:dyDescent="0.25">
      <c r="A401" s="11" t="s">
        <v>414</v>
      </c>
      <c r="B401" s="18" t="s">
        <v>16</v>
      </c>
      <c r="C401" s="11" t="s">
        <v>802</v>
      </c>
      <c r="D401" s="11" t="s">
        <v>14</v>
      </c>
      <c r="E401" s="34">
        <v>35961</v>
      </c>
      <c r="F401" s="20">
        <f t="shared" ca="1" si="12"/>
        <v>19</v>
      </c>
      <c r="G401" s="21" t="s">
        <v>26</v>
      </c>
      <c r="H401" s="22">
        <v>20500</v>
      </c>
      <c r="I401" s="23">
        <v>3</v>
      </c>
      <c r="J401" s="24">
        <f t="shared" si="13"/>
        <v>22500</v>
      </c>
    </row>
    <row r="402" spans="1:10" x14ac:dyDescent="0.25">
      <c r="A402" s="11" t="s">
        <v>383</v>
      </c>
      <c r="B402" s="18" t="s">
        <v>48</v>
      </c>
      <c r="C402" s="11" t="s">
        <v>802</v>
      </c>
      <c r="D402" s="11" t="s">
        <v>11</v>
      </c>
      <c r="E402" s="34">
        <v>40333</v>
      </c>
      <c r="F402" s="20">
        <f t="shared" ca="1" si="12"/>
        <v>7</v>
      </c>
      <c r="G402" s="21"/>
      <c r="H402" s="22">
        <v>74020</v>
      </c>
      <c r="I402" s="23">
        <v>2</v>
      </c>
      <c r="J402" s="24">
        <f t="shared" si="13"/>
        <v>76020</v>
      </c>
    </row>
    <row r="403" spans="1:10" x14ac:dyDescent="0.25">
      <c r="A403" s="11" t="s">
        <v>325</v>
      </c>
      <c r="B403" s="18" t="s">
        <v>12</v>
      </c>
      <c r="C403" s="11" t="s">
        <v>802</v>
      </c>
      <c r="D403" s="11" t="s">
        <v>11</v>
      </c>
      <c r="E403" s="34">
        <v>37803</v>
      </c>
      <c r="F403" s="20">
        <f t="shared" ca="1" si="12"/>
        <v>14</v>
      </c>
      <c r="G403" s="21"/>
      <c r="H403" s="22">
        <v>78100</v>
      </c>
      <c r="I403" s="23">
        <v>3</v>
      </c>
      <c r="J403" s="24">
        <f t="shared" si="13"/>
        <v>80100</v>
      </c>
    </row>
    <row r="404" spans="1:10" x14ac:dyDescent="0.25">
      <c r="A404" s="11" t="s">
        <v>321</v>
      </c>
      <c r="B404" s="18" t="s">
        <v>2</v>
      </c>
      <c r="C404" s="11" t="s">
        <v>802</v>
      </c>
      <c r="D404" s="11" t="s">
        <v>0</v>
      </c>
      <c r="E404" s="34">
        <v>37827</v>
      </c>
      <c r="F404" s="20">
        <f t="shared" ca="1" si="12"/>
        <v>13</v>
      </c>
      <c r="G404" s="21"/>
      <c r="H404" s="22">
        <v>11044</v>
      </c>
      <c r="I404" s="23">
        <v>2</v>
      </c>
      <c r="J404" s="24">
        <f t="shared" si="13"/>
        <v>13044</v>
      </c>
    </row>
    <row r="405" spans="1:10" x14ac:dyDescent="0.25">
      <c r="A405" s="11" t="s">
        <v>309</v>
      </c>
      <c r="B405" s="18" t="s">
        <v>16</v>
      </c>
      <c r="C405" s="11" t="s">
        <v>802</v>
      </c>
      <c r="D405" s="11" t="s">
        <v>11</v>
      </c>
      <c r="E405" s="34">
        <v>40372</v>
      </c>
      <c r="F405" s="20">
        <f t="shared" ca="1" si="12"/>
        <v>7</v>
      </c>
      <c r="G405" s="21"/>
      <c r="H405" s="22">
        <v>75100</v>
      </c>
      <c r="I405" s="23">
        <v>4</v>
      </c>
      <c r="J405" s="24">
        <f t="shared" si="13"/>
        <v>77100</v>
      </c>
    </row>
    <row r="406" spans="1:10" x14ac:dyDescent="0.25">
      <c r="A406" s="11" t="s">
        <v>226</v>
      </c>
      <c r="B406" s="18" t="s">
        <v>32</v>
      </c>
      <c r="C406" s="11" t="s">
        <v>802</v>
      </c>
      <c r="D406" s="11" t="s">
        <v>11</v>
      </c>
      <c r="E406" s="34">
        <v>36047</v>
      </c>
      <c r="F406" s="20">
        <f t="shared" ca="1" si="12"/>
        <v>18</v>
      </c>
      <c r="G406" s="21"/>
      <c r="H406" s="22">
        <v>72480</v>
      </c>
      <c r="I406" s="23">
        <v>2</v>
      </c>
      <c r="J406" s="24">
        <f t="shared" si="13"/>
        <v>74480</v>
      </c>
    </row>
    <row r="407" spans="1:10" x14ac:dyDescent="0.25">
      <c r="A407" s="11" t="s">
        <v>180</v>
      </c>
      <c r="B407" s="18" t="s">
        <v>12</v>
      </c>
      <c r="C407" s="11" t="s">
        <v>802</v>
      </c>
      <c r="D407" s="11" t="s">
        <v>5</v>
      </c>
      <c r="E407" s="34">
        <v>41209</v>
      </c>
      <c r="F407" s="20">
        <f t="shared" ca="1" si="12"/>
        <v>4</v>
      </c>
      <c r="G407" s="21" t="s">
        <v>28</v>
      </c>
      <c r="H407" s="22">
        <v>87980</v>
      </c>
      <c r="I407" s="23">
        <v>1</v>
      </c>
      <c r="J407" s="24">
        <f t="shared" si="13"/>
        <v>89980</v>
      </c>
    </row>
    <row r="408" spans="1:10" x14ac:dyDescent="0.25">
      <c r="A408" s="11" t="s">
        <v>165</v>
      </c>
      <c r="B408" s="18" t="s">
        <v>48</v>
      </c>
      <c r="C408" s="11" t="s">
        <v>802</v>
      </c>
      <c r="D408" s="11" t="s">
        <v>11</v>
      </c>
      <c r="E408" s="34">
        <v>39011</v>
      </c>
      <c r="F408" s="20">
        <f t="shared" ca="1" si="12"/>
        <v>10</v>
      </c>
      <c r="G408" s="21"/>
      <c r="H408" s="22">
        <v>86470</v>
      </c>
      <c r="I408" s="23">
        <v>4</v>
      </c>
      <c r="J408" s="24">
        <f t="shared" si="13"/>
        <v>88470</v>
      </c>
    </row>
    <row r="409" spans="1:10" x14ac:dyDescent="0.25">
      <c r="A409" s="11" t="s">
        <v>157</v>
      </c>
      <c r="B409" s="18" t="s">
        <v>16</v>
      </c>
      <c r="C409" s="11" t="s">
        <v>802</v>
      </c>
      <c r="D409" s="11" t="s">
        <v>0</v>
      </c>
      <c r="E409" s="34">
        <v>36084</v>
      </c>
      <c r="F409" s="20">
        <f t="shared" ca="1" si="12"/>
        <v>18</v>
      </c>
      <c r="G409" s="21"/>
      <c r="H409" s="22">
        <v>21668</v>
      </c>
      <c r="I409" s="23">
        <v>4</v>
      </c>
      <c r="J409" s="24">
        <f t="shared" si="13"/>
        <v>23668</v>
      </c>
    </row>
    <row r="410" spans="1:10" x14ac:dyDescent="0.25">
      <c r="A410" s="11" t="s">
        <v>106</v>
      </c>
      <c r="B410" s="18" t="s">
        <v>16</v>
      </c>
      <c r="C410" s="11" t="s">
        <v>802</v>
      </c>
      <c r="D410" s="11" t="s">
        <v>0</v>
      </c>
      <c r="E410" s="34">
        <v>40494</v>
      </c>
      <c r="F410" s="20">
        <f t="shared" ca="1" si="12"/>
        <v>6</v>
      </c>
      <c r="G410" s="21"/>
      <c r="H410" s="22">
        <v>35312</v>
      </c>
      <c r="I410" s="23">
        <v>3</v>
      </c>
      <c r="J410" s="24">
        <f t="shared" si="13"/>
        <v>37312</v>
      </c>
    </row>
    <row r="411" spans="1:10" x14ac:dyDescent="0.25">
      <c r="A411" s="11" t="s">
        <v>98</v>
      </c>
      <c r="B411" s="18" t="s">
        <v>2</v>
      </c>
      <c r="C411" s="11" t="s">
        <v>802</v>
      </c>
      <c r="D411" s="11" t="s">
        <v>5</v>
      </c>
      <c r="E411" s="34">
        <v>36466</v>
      </c>
      <c r="F411" s="20">
        <f t="shared" ca="1" si="12"/>
        <v>17</v>
      </c>
      <c r="G411" s="21" t="s">
        <v>4</v>
      </c>
      <c r="H411" s="22">
        <v>68410</v>
      </c>
      <c r="I411" s="23">
        <v>5</v>
      </c>
      <c r="J411" s="24">
        <f t="shared" si="13"/>
        <v>70410</v>
      </c>
    </row>
    <row r="412" spans="1:10" x14ac:dyDescent="0.25">
      <c r="A412" s="11" t="s">
        <v>40</v>
      </c>
      <c r="B412" s="18" t="s">
        <v>32</v>
      </c>
      <c r="C412" s="11" t="s">
        <v>802</v>
      </c>
      <c r="D412" s="11" t="s">
        <v>11</v>
      </c>
      <c r="E412" s="34">
        <v>37236</v>
      </c>
      <c r="F412" s="20">
        <f t="shared" ca="1" si="12"/>
        <v>15</v>
      </c>
      <c r="G412" s="21"/>
      <c r="H412" s="22">
        <v>29540</v>
      </c>
      <c r="I412" s="23">
        <v>3</v>
      </c>
      <c r="J412" s="24">
        <f t="shared" si="13"/>
        <v>31540</v>
      </c>
    </row>
    <row r="413" spans="1:10" x14ac:dyDescent="0.25">
      <c r="A413" s="11" t="s">
        <v>10</v>
      </c>
      <c r="B413" s="18" t="s">
        <v>9</v>
      </c>
      <c r="C413" s="11" t="s">
        <v>802</v>
      </c>
      <c r="D413" s="11" t="s">
        <v>5</v>
      </c>
      <c r="E413" s="34">
        <v>40533</v>
      </c>
      <c r="F413" s="20">
        <f t="shared" ca="1" si="12"/>
        <v>6</v>
      </c>
      <c r="G413" s="21" t="s">
        <v>8</v>
      </c>
      <c r="H413" s="22">
        <v>62180</v>
      </c>
      <c r="I413" s="23">
        <v>2</v>
      </c>
      <c r="J413" s="24">
        <f t="shared" si="13"/>
        <v>64180</v>
      </c>
    </row>
    <row r="414" spans="1:10" x14ac:dyDescent="0.25">
      <c r="A414" s="11" t="s">
        <v>732</v>
      </c>
      <c r="B414" s="18" t="s">
        <v>32</v>
      </c>
      <c r="C414" s="11" t="s">
        <v>800</v>
      </c>
      <c r="D414" s="11" t="s">
        <v>11</v>
      </c>
      <c r="E414" s="34">
        <v>38738</v>
      </c>
      <c r="F414" s="20">
        <f t="shared" ca="1" si="12"/>
        <v>11</v>
      </c>
      <c r="G414" s="21"/>
      <c r="H414" s="22">
        <v>25120</v>
      </c>
      <c r="I414" s="23">
        <v>2</v>
      </c>
      <c r="J414" s="24">
        <f t="shared" si="13"/>
        <v>27120</v>
      </c>
    </row>
    <row r="415" spans="1:10" x14ac:dyDescent="0.25">
      <c r="A415" s="11" t="s">
        <v>614</v>
      </c>
      <c r="B415" s="18" t="s">
        <v>32</v>
      </c>
      <c r="C415" s="11" t="s">
        <v>800</v>
      </c>
      <c r="D415" s="11" t="s">
        <v>11</v>
      </c>
      <c r="E415" s="34">
        <v>39522</v>
      </c>
      <c r="F415" s="20">
        <f t="shared" ca="1" si="12"/>
        <v>9</v>
      </c>
      <c r="G415" s="21"/>
      <c r="H415" s="22">
        <v>71700</v>
      </c>
      <c r="I415" s="23">
        <v>2</v>
      </c>
      <c r="J415" s="24">
        <f t="shared" si="13"/>
        <v>73700</v>
      </c>
    </row>
    <row r="416" spans="1:10" x14ac:dyDescent="0.25">
      <c r="A416" s="11" t="s">
        <v>534</v>
      </c>
      <c r="B416" s="18" t="s">
        <v>12</v>
      </c>
      <c r="C416" s="11" t="s">
        <v>800</v>
      </c>
      <c r="D416" s="11" t="s">
        <v>5</v>
      </c>
      <c r="E416" s="34">
        <v>39197</v>
      </c>
      <c r="F416" s="20">
        <f t="shared" ca="1" si="12"/>
        <v>10</v>
      </c>
      <c r="G416" s="21" t="s">
        <v>26</v>
      </c>
      <c r="H416" s="22">
        <v>63190</v>
      </c>
      <c r="I416" s="23">
        <v>1</v>
      </c>
      <c r="J416" s="24">
        <f t="shared" si="13"/>
        <v>65190</v>
      </c>
    </row>
    <row r="417" spans="1:10" x14ac:dyDescent="0.25">
      <c r="A417" s="11" t="s">
        <v>471</v>
      </c>
      <c r="B417" s="18" t="s">
        <v>16</v>
      </c>
      <c r="C417" s="11" t="s">
        <v>800</v>
      </c>
      <c r="D417" s="11" t="s">
        <v>11</v>
      </c>
      <c r="E417" s="34">
        <v>38854</v>
      </c>
      <c r="F417" s="20">
        <f t="shared" ca="1" si="12"/>
        <v>11</v>
      </c>
      <c r="G417" s="21"/>
      <c r="H417" s="22">
        <v>44820</v>
      </c>
      <c r="I417" s="23">
        <v>4</v>
      </c>
      <c r="J417" s="24">
        <f t="shared" si="13"/>
        <v>46820</v>
      </c>
    </row>
    <row r="418" spans="1:10" x14ac:dyDescent="0.25">
      <c r="A418" s="11" t="s">
        <v>752</v>
      </c>
      <c r="B418" s="18" t="s">
        <v>32</v>
      </c>
      <c r="C418" s="11" t="s">
        <v>803</v>
      </c>
      <c r="D418" s="11" t="s">
        <v>5</v>
      </c>
      <c r="E418" s="34">
        <v>40925</v>
      </c>
      <c r="F418" s="20">
        <f t="shared" ca="1" si="12"/>
        <v>5</v>
      </c>
      <c r="G418" s="21" t="s">
        <v>4</v>
      </c>
      <c r="H418" s="22">
        <v>43190</v>
      </c>
      <c r="I418" s="23">
        <v>2</v>
      </c>
      <c r="J418" s="24">
        <f t="shared" si="13"/>
        <v>45190</v>
      </c>
    </row>
    <row r="419" spans="1:10" x14ac:dyDescent="0.25">
      <c r="A419" s="11" t="s">
        <v>742</v>
      </c>
      <c r="B419" s="18" t="s">
        <v>9</v>
      </c>
      <c r="C419" s="11" t="s">
        <v>803</v>
      </c>
      <c r="D419" s="11" t="s">
        <v>5</v>
      </c>
      <c r="E419" s="34">
        <v>39085</v>
      </c>
      <c r="F419" s="20">
        <f t="shared" ca="1" si="12"/>
        <v>10</v>
      </c>
      <c r="G419" s="21" t="s">
        <v>26</v>
      </c>
      <c r="H419" s="22">
        <v>87030</v>
      </c>
      <c r="I419" s="23">
        <v>3</v>
      </c>
      <c r="J419" s="24">
        <f t="shared" si="13"/>
        <v>89030</v>
      </c>
    </row>
    <row r="420" spans="1:10" x14ac:dyDescent="0.25">
      <c r="A420" s="11" t="s">
        <v>683</v>
      </c>
      <c r="B420" s="18" t="s">
        <v>32</v>
      </c>
      <c r="C420" s="11" t="s">
        <v>803</v>
      </c>
      <c r="D420" s="11" t="s">
        <v>5</v>
      </c>
      <c r="E420" s="34">
        <v>40941</v>
      </c>
      <c r="F420" s="20">
        <f t="shared" ca="1" si="12"/>
        <v>5</v>
      </c>
      <c r="G420" s="21" t="s">
        <v>26</v>
      </c>
      <c r="H420" s="22">
        <v>26360</v>
      </c>
      <c r="I420" s="23">
        <v>1</v>
      </c>
      <c r="J420" s="24">
        <f t="shared" si="13"/>
        <v>28360</v>
      </c>
    </row>
    <row r="421" spans="1:10" x14ac:dyDescent="0.25">
      <c r="A421" s="11" t="s">
        <v>681</v>
      </c>
      <c r="B421" s="18" t="s">
        <v>12</v>
      </c>
      <c r="C421" s="11" t="s">
        <v>803</v>
      </c>
      <c r="D421" s="11" t="s">
        <v>5</v>
      </c>
      <c r="E421" s="34">
        <v>40947</v>
      </c>
      <c r="F421" s="20">
        <f t="shared" ca="1" si="12"/>
        <v>5</v>
      </c>
      <c r="G421" s="21" t="s">
        <v>26</v>
      </c>
      <c r="H421" s="22">
        <v>79770</v>
      </c>
      <c r="I421" s="23">
        <v>4</v>
      </c>
      <c r="J421" s="24">
        <f t="shared" si="13"/>
        <v>81770</v>
      </c>
    </row>
    <row r="422" spans="1:10" x14ac:dyDescent="0.25">
      <c r="A422" s="11" t="s">
        <v>673</v>
      </c>
      <c r="B422" s="18" t="s">
        <v>12</v>
      </c>
      <c r="C422" s="11" t="s">
        <v>803</v>
      </c>
      <c r="D422" s="11" t="s">
        <v>5</v>
      </c>
      <c r="E422" s="34">
        <v>39120</v>
      </c>
      <c r="F422" s="20">
        <f t="shared" ca="1" si="12"/>
        <v>10</v>
      </c>
      <c r="G422" s="21" t="s">
        <v>26</v>
      </c>
      <c r="H422" s="22">
        <v>88850</v>
      </c>
      <c r="I422" s="23">
        <v>3</v>
      </c>
      <c r="J422" s="24">
        <f t="shared" si="13"/>
        <v>90850</v>
      </c>
    </row>
    <row r="423" spans="1:10" x14ac:dyDescent="0.25">
      <c r="A423" s="11" t="s">
        <v>672</v>
      </c>
      <c r="B423" s="18" t="s">
        <v>2</v>
      </c>
      <c r="C423" s="11" t="s">
        <v>803</v>
      </c>
      <c r="D423" s="11" t="s">
        <v>5</v>
      </c>
      <c r="E423" s="34">
        <v>39123</v>
      </c>
      <c r="F423" s="20">
        <f t="shared" ca="1" si="12"/>
        <v>10</v>
      </c>
      <c r="G423" s="21" t="s">
        <v>18</v>
      </c>
      <c r="H423" s="22">
        <v>77840</v>
      </c>
      <c r="I423" s="23">
        <v>2</v>
      </c>
      <c r="J423" s="24">
        <f t="shared" si="13"/>
        <v>79840</v>
      </c>
    </row>
    <row r="424" spans="1:10" x14ac:dyDescent="0.25">
      <c r="A424" s="11" t="s">
        <v>610</v>
      </c>
      <c r="B424" s="18" t="s">
        <v>9</v>
      </c>
      <c r="C424" s="11" t="s">
        <v>803</v>
      </c>
      <c r="D424" s="11" t="s">
        <v>5</v>
      </c>
      <c r="E424" s="34">
        <v>40246</v>
      </c>
      <c r="F424" s="20">
        <f t="shared" ca="1" si="12"/>
        <v>7</v>
      </c>
      <c r="G424" s="21" t="s">
        <v>4</v>
      </c>
      <c r="H424" s="22">
        <v>63080</v>
      </c>
      <c r="I424" s="23">
        <v>5</v>
      </c>
      <c r="J424" s="24">
        <f t="shared" si="13"/>
        <v>65080</v>
      </c>
    </row>
    <row r="425" spans="1:10" x14ac:dyDescent="0.25">
      <c r="A425" s="11" t="s">
        <v>577</v>
      </c>
      <c r="B425" s="18" t="s">
        <v>16</v>
      </c>
      <c r="C425" s="11" t="s">
        <v>803</v>
      </c>
      <c r="D425" s="11" t="s">
        <v>0</v>
      </c>
      <c r="E425" s="34">
        <v>37711</v>
      </c>
      <c r="F425" s="20">
        <f t="shared" ca="1" si="12"/>
        <v>14</v>
      </c>
      <c r="G425" s="21"/>
      <c r="H425" s="22">
        <v>21648</v>
      </c>
      <c r="I425" s="23">
        <v>2</v>
      </c>
      <c r="J425" s="24">
        <f t="shared" si="13"/>
        <v>23648</v>
      </c>
    </row>
    <row r="426" spans="1:10" x14ac:dyDescent="0.25">
      <c r="A426" s="11" t="s">
        <v>570</v>
      </c>
      <c r="B426" s="18" t="s">
        <v>12</v>
      </c>
      <c r="C426" s="11" t="s">
        <v>803</v>
      </c>
      <c r="D426" s="11" t="s">
        <v>5</v>
      </c>
      <c r="E426" s="34">
        <v>38807</v>
      </c>
      <c r="F426" s="20">
        <f t="shared" ca="1" si="12"/>
        <v>11</v>
      </c>
      <c r="G426" s="21" t="s">
        <v>26</v>
      </c>
      <c r="H426" s="22">
        <v>47060</v>
      </c>
      <c r="I426" s="23">
        <v>4</v>
      </c>
      <c r="J426" s="24">
        <f t="shared" si="13"/>
        <v>49060</v>
      </c>
    </row>
    <row r="427" spans="1:10" x14ac:dyDescent="0.25">
      <c r="A427" s="11" t="s">
        <v>554</v>
      </c>
      <c r="B427" s="18" t="s">
        <v>48</v>
      </c>
      <c r="C427" s="11" t="s">
        <v>803</v>
      </c>
      <c r="D427" s="11" t="s">
        <v>11</v>
      </c>
      <c r="E427" s="48">
        <v>40620</v>
      </c>
      <c r="F427" s="20">
        <f t="shared" ca="1" si="12"/>
        <v>6</v>
      </c>
      <c r="G427" s="21"/>
      <c r="H427" s="22">
        <v>84300</v>
      </c>
      <c r="I427" s="23">
        <v>1</v>
      </c>
      <c r="J427" s="24">
        <f t="shared" si="13"/>
        <v>86300</v>
      </c>
    </row>
    <row r="428" spans="1:10" x14ac:dyDescent="0.25">
      <c r="A428" s="11" t="s">
        <v>522</v>
      </c>
      <c r="B428" s="18" t="s">
        <v>12</v>
      </c>
      <c r="C428" s="11" t="s">
        <v>803</v>
      </c>
      <c r="D428" s="11" t="s">
        <v>5</v>
      </c>
      <c r="E428" s="34">
        <v>35903</v>
      </c>
      <c r="F428" s="20">
        <f t="shared" ca="1" si="12"/>
        <v>19</v>
      </c>
      <c r="G428" s="21" t="s">
        <v>26</v>
      </c>
      <c r="H428" s="22">
        <v>68520</v>
      </c>
      <c r="I428" s="23">
        <v>5</v>
      </c>
      <c r="J428" s="24">
        <f t="shared" si="13"/>
        <v>70520</v>
      </c>
    </row>
    <row r="429" spans="1:10" x14ac:dyDescent="0.25">
      <c r="A429" s="11" t="s">
        <v>514</v>
      </c>
      <c r="B429" s="18" t="s">
        <v>16</v>
      </c>
      <c r="C429" s="11" t="s">
        <v>803</v>
      </c>
      <c r="D429" s="11" t="s">
        <v>11</v>
      </c>
      <c r="E429" s="34">
        <v>36623</v>
      </c>
      <c r="F429" s="20">
        <f t="shared" ca="1" si="12"/>
        <v>17</v>
      </c>
      <c r="G429" s="21"/>
      <c r="H429" s="22">
        <v>30300</v>
      </c>
      <c r="I429" s="23">
        <v>1</v>
      </c>
      <c r="J429" s="24">
        <f t="shared" si="13"/>
        <v>32300</v>
      </c>
    </row>
    <row r="430" spans="1:10" x14ac:dyDescent="0.25">
      <c r="A430" s="11" t="s">
        <v>484</v>
      </c>
      <c r="B430" s="18" t="s">
        <v>16</v>
      </c>
      <c r="C430" s="11" t="s">
        <v>803</v>
      </c>
      <c r="D430" s="11" t="s">
        <v>5</v>
      </c>
      <c r="E430" s="34">
        <v>39224</v>
      </c>
      <c r="F430" s="20">
        <f t="shared" ca="1" si="12"/>
        <v>10</v>
      </c>
      <c r="G430" s="21" t="s">
        <v>4</v>
      </c>
      <c r="H430" s="22">
        <v>73030</v>
      </c>
      <c r="I430" s="23">
        <v>5</v>
      </c>
      <c r="J430" s="24">
        <f t="shared" si="13"/>
        <v>75030</v>
      </c>
    </row>
    <row r="431" spans="1:10" x14ac:dyDescent="0.25">
      <c r="A431" s="11" t="s">
        <v>466</v>
      </c>
      <c r="B431" s="18" t="s">
        <v>9</v>
      </c>
      <c r="C431" s="11" t="s">
        <v>803</v>
      </c>
      <c r="D431" s="11" t="s">
        <v>11</v>
      </c>
      <c r="E431" s="34">
        <v>35921</v>
      </c>
      <c r="F431" s="20">
        <f t="shared" ca="1" si="12"/>
        <v>19</v>
      </c>
      <c r="G431" s="21"/>
      <c r="H431" s="22">
        <v>63330</v>
      </c>
      <c r="I431" s="23">
        <v>4</v>
      </c>
      <c r="J431" s="24">
        <f t="shared" si="13"/>
        <v>65330</v>
      </c>
    </row>
    <row r="432" spans="1:10" x14ac:dyDescent="0.25">
      <c r="A432" s="11" t="s">
        <v>423</v>
      </c>
      <c r="B432" s="18" t="s">
        <v>48</v>
      </c>
      <c r="C432" s="11" t="s">
        <v>803</v>
      </c>
      <c r="D432" s="11" t="s">
        <v>11</v>
      </c>
      <c r="E432" s="34">
        <v>39616</v>
      </c>
      <c r="F432" s="20">
        <f t="shared" ca="1" si="12"/>
        <v>9</v>
      </c>
      <c r="G432" s="21"/>
      <c r="H432" s="22">
        <v>66710</v>
      </c>
      <c r="I432" s="23">
        <v>2</v>
      </c>
      <c r="J432" s="24">
        <f t="shared" si="13"/>
        <v>68710</v>
      </c>
    </row>
    <row r="433" spans="1:10" x14ac:dyDescent="0.25">
      <c r="A433" s="11" t="s">
        <v>412</v>
      </c>
      <c r="B433" s="18" t="s">
        <v>16</v>
      </c>
      <c r="C433" s="11" t="s">
        <v>803</v>
      </c>
      <c r="D433" s="11" t="s">
        <v>5</v>
      </c>
      <c r="E433" s="34">
        <v>35969</v>
      </c>
      <c r="F433" s="20">
        <f t="shared" ca="1" si="12"/>
        <v>19</v>
      </c>
      <c r="G433" s="21" t="s">
        <v>26</v>
      </c>
      <c r="H433" s="22">
        <v>74530</v>
      </c>
      <c r="I433" s="23">
        <v>5</v>
      </c>
      <c r="J433" s="24">
        <f t="shared" si="13"/>
        <v>76530</v>
      </c>
    </row>
    <row r="434" spans="1:10" x14ac:dyDescent="0.25">
      <c r="A434" s="11" t="s">
        <v>408</v>
      </c>
      <c r="B434" s="18" t="s">
        <v>16</v>
      </c>
      <c r="C434" s="11" t="s">
        <v>803</v>
      </c>
      <c r="D434" s="11" t="s">
        <v>0</v>
      </c>
      <c r="E434" s="34">
        <v>36329</v>
      </c>
      <c r="F434" s="20">
        <f t="shared" ca="1" si="12"/>
        <v>18</v>
      </c>
      <c r="G434" s="21"/>
      <c r="H434" s="22">
        <v>39764</v>
      </c>
      <c r="I434" s="23">
        <v>1</v>
      </c>
      <c r="J434" s="24">
        <f t="shared" si="13"/>
        <v>41764</v>
      </c>
    </row>
    <row r="435" spans="1:10" x14ac:dyDescent="0.25">
      <c r="A435" s="11" t="s">
        <v>404</v>
      </c>
      <c r="B435" s="18" t="s">
        <v>12</v>
      </c>
      <c r="C435" s="11" t="s">
        <v>803</v>
      </c>
      <c r="D435" s="11" t="s">
        <v>14</v>
      </c>
      <c r="E435" s="34">
        <v>36695</v>
      </c>
      <c r="F435" s="20">
        <f t="shared" ca="1" si="12"/>
        <v>17</v>
      </c>
      <c r="G435" s="21" t="s">
        <v>4</v>
      </c>
      <c r="H435" s="22">
        <v>29005</v>
      </c>
      <c r="I435" s="23">
        <v>1</v>
      </c>
      <c r="J435" s="24">
        <f t="shared" si="13"/>
        <v>31005</v>
      </c>
    </row>
    <row r="436" spans="1:10" x14ac:dyDescent="0.25">
      <c r="A436" s="11" t="s">
        <v>390</v>
      </c>
      <c r="B436" s="18" t="s">
        <v>12</v>
      </c>
      <c r="C436" s="11" t="s">
        <v>803</v>
      </c>
      <c r="D436" s="11" t="s">
        <v>0</v>
      </c>
      <c r="E436" s="34">
        <v>38144</v>
      </c>
      <c r="F436" s="20">
        <f t="shared" ca="1" si="12"/>
        <v>13</v>
      </c>
      <c r="G436" s="21"/>
      <c r="H436" s="22">
        <v>33512</v>
      </c>
      <c r="I436" s="23">
        <v>4</v>
      </c>
      <c r="J436" s="24">
        <f t="shared" si="13"/>
        <v>35512</v>
      </c>
    </row>
    <row r="437" spans="1:10" x14ac:dyDescent="0.25">
      <c r="A437" s="11" t="s">
        <v>369</v>
      </c>
      <c r="B437" s="18" t="s">
        <v>12</v>
      </c>
      <c r="C437" s="11" t="s">
        <v>803</v>
      </c>
      <c r="D437" s="11" t="s">
        <v>11</v>
      </c>
      <c r="E437" s="34">
        <v>41116</v>
      </c>
      <c r="F437" s="20">
        <f t="shared" ca="1" si="12"/>
        <v>4</v>
      </c>
      <c r="G437" s="21"/>
      <c r="H437" s="22">
        <v>32650</v>
      </c>
      <c r="I437" s="23">
        <v>1</v>
      </c>
      <c r="J437" s="24">
        <f t="shared" si="13"/>
        <v>34650</v>
      </c>
    </row>
    <row r="438" spans="1:10" x14ac:dyDescent="0.25">
      <c r="A438" s="11" t="s">
        <v>353</v>
      </c>
      <c r="B438" s="18" t="s">
        <v>16</v>
      </c>
      <c r="C438" s="11" t="s">
        <v>803</v>
      </c>
      <c r="D438" s="11" t="s">
        <v>5</v>
      </c>
      <c r="E438" s="34">
        <v>39284</v>
      </c>
      <c r="F438" s="20">
        <f t="shared" ca="1" si="12"/>
        <v>10</v>
      </c>
      <c r="G438" s="21" t="s">
        <v>26</v>
      </c>
      <c r="H438" s="22">
        <v>25830</v>
      </c>
      <c r="I438" s="23">
        <v>5</v>
      </c>
      <c r="J438" s="24">
        <f t="shared" si="13"/>
        <v>27830</v>
      </c>
    </row>
    <row r="439" spans="1:10" x14ac:dyDescent="0.25">
      <c r="A439" s="11" t="s">
        <v>316</v>
      </c>
      <c r="B439" s="18" t="s">
        <v>12</v>
      </c>
      <c r="C439" s="11" t="s">
        <v>803</v>
      </c>
      <c r="D439" s="11" t="s">
        <v>5</v>
      </c>
      <c r="E439" s="34">
        <v>38916</v>
      </c>
      <c r="F439" s="20">
        <f t="shared" ca="1" si="12"/>
        <v>11</v>
      </c>
      <c r="G439" s="21" t="s">
        <v>28</v>
      </c>
      <c r="H439" s="22">
        <v>27560</v>
      </c>
      <c r="I439" s="23">
        <v>2</v>
      </c>
      <c r="J439" s="24">
        <f t="shared" si="13"/>
        <v>29560</v>
      </c>
    </row>
    <row r="440" spans="1:10" x14ac:dyDescent="0.25">
      <c r="A440" s="11" t="s">
        <v>313</v>
      </c>
      <c r="B440" s="18" t="s">
        <v>32</v>
      </c>
      <c r="C440" s="11" t="s">
        <v>803</v>
      </c>
      <c r="D440" s="11" t="s">
        <v>5</v>
      </c>
      <c r="E440" s="34">
        <v>39657</v>
      </c>
      <c r="F440" s="20">
        <f t="shared" ca="1" si="12"/>
        <v>8</v>
      </c>
      <c r="G440" s="21" t="s">
        <v>8</v>
      </c>
      <c r="H440" s="22">
        <v>80880</v>
      </c>
      <c r="I440" s="23">
        <v>1</v>
      </c>
      <c r="J440" s="24">
        <f t="shared" si="13"/>
        <v>82880</v>
      </c>
    </row>
    <row r="441" spans="1:10" x14ac:dyDescent="0.25">
      <c r="A441" s="11" t="s">
        <v>310</v>
      </c>
      <c r="B441" s="18" t="s">
        <v>48</v>
      </c>
      <c r="C441" s="11" t="s">
        <v>803</v>
      </c>
      <c r="D441" s="11" t="s">
        <v>5</v>
      </c>
      <c r="E441" s="34">
        <v>40370</v>
      </c>
      <c r="F441" s="20">
        <f t="shared" ca="1" si="12"/>
        <v>7</v>
      </c>
      <c r="G441" s="21" t="s">
        <v>26</v>
      </c>
      <c r="H441" s="22">
        <v>66840</v>
      </c>
      <c r="I441" s="23">
        <v>4</v>
      </c>
      <c r="J441" s="24">
        <f t="shared" si="13"/>
        <v>68840</v>
      </c>
    </row>
    <row r="442" spans="1:10" x14ac:dyDescent="0.25">
      <c r="A442" s="11" t="s">
        <v>303</v>
      </c>
      <c r="B442" s="18" t="s">
        <v>12</v>
      </c>
      <c r="C442" s="11" t="s">
        <v>803</v>
      </c>
      <c r="D442" s="11" t="s">
        <v>5</v>
      </c>
      <c r="E442" s="34">
        <v>40762</v>
      </c>
      <c r="F442" s="20">
        <f t="shared" ca="1" si="12"/>
        <v>5</v>
      </c>
      <c r="G442" s="21" t="s">
        <v>18</v>
      </c>
      <c r="H442" s="22">
        <v>61470</v>
      </c>
      <c r="I442" s="23">
        <v>5</v>
      </c>
      <c r="J442" s="24">
        <f t="shared" si="13"/>
        <v>63470</v>
      </c>
    </row>
    <row r="443" spans="1:10" x14ac:dyDescent="0.25">
      <c r="A443" s="11" t="s">
        <v>269</v>
      </c>
      <c r="B443" s="18" t="s">
        <v>32</v>
      </c>
      <c r="C443" s="11" t="s">
        <v>803</v>
      </c>
      <c r="D443" s="11" t="s">
        <v>14</v>
      </c>
      <c r="E443" s="34">
        <v>37470</v>
      </c>
      <c r="F443" s="20">
        <f t="shared" ca="1" si="12"/>
        <v>14</v>
      </c>
      <c r="G443" s="21" t="s">
        <v>26</v>
      </c>
      <c r="H443" s="22">
        <v>33810</v>
      </c>
      <c r="I443" s="23">
        <v>5</v>
      </c>
      <c r="J443" s="24">
        <f t="shared" si="13"/>
        <v>35810</v>
      </c>
    </row>
    <row r="444" spans="1:10" x14ac:dyDescent="0.25">
      <c r="A444" s="11" t="s">
        <v>266</v>
      </c>
      <c r="B444" s="18" t="s">
        <v>16</v>
      </c>
      <c r="C444" s="11" t="s">
        <v>803</v>
      </c>
      <c r="D444" s="11" t="s">
        <v>5</v>
      </c>
      <c r="E444" s="34">
        <v>38227</v>
      </c>
      <c r="F444" s="20">
        <f t="shared" ca="1" si="12"/>
        <v>12</v>
      </c>
      <c r="G444" s="21" t="s">
        <v>4</v>
      </c>
      <c r="H444" s="22">
        <v>86200</v>
      </c>
      <c r="I444" s="23">
        <v>3</v>
      </c>
      <c r="J444" s="24">
        <f t="shared" si="13"/>
        <v>88200</v>
      </c>
    </row>
    <row r="445" spans="1:10" x14ac:dyDescent="0.25">
      <c r="A445" s="11" t="s">
        <v>264</v>
      </c>
      <c r="B445" s="18" t="s">
        <v>48</v>
      </c>
      <c r="C445" s="11" t="s">
        <v>803</v>
      </c>
      <c r="D445" s="11" t="s">
        <v>14</v>
      </c>
      <c r="E445" s="34">
        <v>39299</v>
      </c>
      <c r="F445" s="20">
        <f t="shared" ca="1" si="12"/>
        <v>9</v>
      </c>
      <c r="G445" s="21" t="s">
        <v>8</v>
      </c>
      <c r="H445" s="22">
        <v>47760</v>
      </c>
      <c r="I445" s="23">
        <v>3</v>
      </c>
      <c r="J445" s="24">
        <f t="shared" si="13"/>
        <v>49760</v>
      </c>
    </row>
    <row r="446" spans="1:10" x14ac:dyDescent="0.25">
      <c r="A446" s="11" t="s">
        <v>262</v>
      </c>
      <c r="B446" s="18" t="s">
        <v>2</v>
      </c>
      <c r="C446" s="11" t="s">
        <v>803</v>
      </c>
      <c r="D446" s="11" t="s">
        <v>5</v>
      </c>
      <c r="E446" s="34">
        <v>39678</v>
      </c>
      <c r="F446" s="20">
        <f t="shared" ca="1" si="12"/>
        <v>8</v>
      </c>
      <c r="G446" s="21" t="s">
        <v>4</v>
      </c>
      <c r="H446" s="22">
        <v>80090</v>
      </c>
      <c r="I446" s="23">
        <v>2</v>
      </c>
      <c r="J446" s="24">
        <f t="shared" si="13"/>
        <v>82090</v>
      </c>
    </row>
    <row r="447" spans="1:10" x14ac:dyDescent="0.25">
      <c r="A447" s="11" t="s">
        <v>259</v>
      </c>
      <c r="B447" s="18" t="s">
        <v>2</v>
      </c>
      <c r="C447" s="11" t="s">
        <v>803</v>
      </c>
      <c r="D447" s="11" t="s">
        <v>14</v>
      </c>
      <c r="E447" s="45">
        <v>40393</v>
      </c>
      <c r="F447" s="20">
        <f t="shared" ca="1" si="12"/>
        <v>6</v>
      </c>
      <c r="G447" s="21" t="s">
        <v>26</v>
      </c>
      <c r="H447" s="22">
        <v>16925</v>
      </c>
      <c r="I447" s="23">
        <v>1</v>
      </c>
      <c r="J447" s="24">
        <f t="shared" si="13"/>
        <v>18925</v>
      </c>
    </row>
    <row r="448" spans="1:10" x14ac:dyDescent="0.25">
      <c r="A448" s="11" t="s">
        <v>256</v>
      </c>
      <c r="B448" s="18" t="s">
        <v>32</v>
      </c>
      <c r="C448" s="11" t="s">
        <v>803</v>
      </c>
      <c r="D448" s="11" t="s">
        <v>0</v>
      </c>
      <c r="E448" s="48">
        <v>40403</v>
      </c>
      <c r="F448" s="20">
        <f t="shared" ca="1" si="12"/>
        <v>6</v>
      </c>
      <c r="G448" s="21"/>
      <c r="H448" s="22">
        <v>15056</v>
      </c>
      <c r="I448" s="23">
        <v>5</v>
      </c>
      <c r="J448" s="24">
        <f t="shared" si="13"/>
        <v>17056</v>
      </c>
    </row>
    <row r="449" spans="1:10" x14ac:dyDescent="0.25">
      <c r="A449" s="11" t="s">
        <v>247</v>
      </c>
      <c r="B449" s="18" t="s">
        <v>16</v>
      </c>
      <c r="C449" s="11" t="s">
        <v>803</v>
      </c>
      <c r="D449" s="11" t="s">
        <v>14</v>
      </c>
      <c r="E449" s="34">
        <v>40807</v>
      </c>
      <c r="F449" s="20">
        <f t="shared" ca="1" si="12"/>
        <v>5</v>
      </c>
      <c r="G449" s="21" t="s">
        <v>28</v>
      </c>
      <c r="H449" s="22">
        <v>35045</v>
      </c>
      <c r="I449" s="23">
        <v>4</v>
      </c>
      <c r="J449" s="24">
        <f t="shared" si="13"/>
        <v>37045</v>
      </c>
    </row>
    <row r="450" spans="1:10" x14ac:dyDescent="0.25">
      <c r="A450" s="11" t="s">
        <v>184</v>
      </c>
      <c r="B450" s="18" t="s">
        <v>12</v>
      </c>
      <c r="C450" s="11" t="s">
        <v>803</v>
      </c>
      <c r="D450" s="11" t="s">
        <v>5</v>
      </c>
      <c r="E450" s="34">
        <v>41183</v>
      </c>
      <c r="F450" s="20">
        <f t="shared" ca="1" si="12"/>
        <v>4</v>
      </c>
      <c r="G450" s="21" t="s">
        <v>8</v>
      </c>
      <c r="H450" s="22">
        <v>75370</v>
      </c>
      <c r="I450" s="23">
        <v>2</v>
      </c>
      <c r="J450" s="24">
        <f t="shared" si="13"/>
        <v>77370</v>
      </c>
    </row>
    <row r="451" spans="1:10" x14ac:dyDescent="0.25">
      <c r="A451" s="11" t="s">
        <v>183</v>
      </c>
      <c r="B451" s="18" t="s">
        <v>16</v>
      </c>
      <c r="C451" s="11" t="s">
        <v>803</v>
      </c>
      <c r="D451" s="11" t="s">
        <v>5</v>
      </c>
      <c r="E451" s="34">
        <v>41186</v>
      </c>
      <c r="F451" s="20">
        <f t="shared" ref="F451:F514" ca="1" si="14">DATEDIF(E451,TODAY(),"Y")</f>
        <v>4</v>
      </c>
      <c r="G451" s="21" t="s">
        <v>8</v>
      </c>
      <c r="H451" s="22">
        <v>46910</v>
      </c>
      <c r="I451" s="23">
        <v>3</v>
      </c>
      <c r="J451" s="24">
        <f t="shared" ref="J451:J514" si="15">H451+2000</f>
        <v>48910</v>
      </c>
    </row>
    <row r="452" spans="1:10" x14ac:dyDescent="0.25">
      <c r="A452" s="11" t="s">
        <v>178</v>
      </c>
      <c r="B452" s="18" t="s">
        <v>48</v>
      </c>
      <c r="C452" s="11" t="s">
        <v>803</v>
      </c>
      <c r="D452" s="11" t="s">
        <v>14</v>
      </c>
      <c r="E452" s="34">
        <v>39731</v>
      </c>
      <c r="F452" s="20">
        <f t="shared" ca="1" si="14"/>
        <v>8</v>
      </c>
      <c r="G452" s="21" t="s">
        <v>26</v>
      </c>
      <c r="H452" s="22">
        <v>13435</v>
      </c>
      <c r="I452" s="23">
        <v>1</v>
      </c>
      <c r="J452" s="24">
        <f t="shared" si="15"/>
        <v>15435</v>
      </c>
    </row>
    <row r="453" spans="1:10" x14ac:dyDescent="0.25">
      <c r="A453" s="11" t="s">
        <v>175</v>
      </c>
      <c r="B453" s="18" t="s">
        <v>32</v>
      </c>
      <c r="C453" s="11" t="s">
        <v>803</v>
      </c>
      <c r="D453" s="11" t="s">
        <v>5</v>
      </c>
      <c r="E453" s="34">
        <v>40452</v>
      </c>
      <c r="F453" s="20">
        <f t="shared" ca="1" si="14"/>
        <v>6</v>
      </c>
      <c r="G453" s="21" t="s">
        <v>4</v>
      </c>
      <c r="H453" s="22">
        <v>43410</v>
      </c>
      <c r="I453" s="23">
        <v>1</v>
      </c>
      <c r="J453" s="24">
        <f t="shared" si="15"/>
        <v>45410</v>
      </c>
    </row>
    <row r="454" spans="1:10" x14ac:dyDescent="0.25">
      <c r="A454" s="11" t="s">
        <v>132</v>
      </c>
      <c r="B454" s="18" t="s">
        <v>16</v>
      </c>
      <c r="C454" s="11" t="s">
        <v>803</v>
      </c>
      <c r="D454" s="11" t="s">
        <v>0</v>
      </c>
      <c r="E454" s="45">
        <v>40452</v>
      </c>
      <c r="F454" s="20">
        <f t="shared" ca="1" si="14"/>
        <v>6</v>
      </c>
      <c r="G454" s="21"/>
      <c r="H454" s="22">
        <v>9180</v>
      </c>
      <c r="I454" s="23">
        <v>3</v>
      </c>
      <c r="J454" s="24">
        <f t="shared" si="15"/>
        <v>11180</v>
      </c>
    </row>
    <row r="455" spans="1:10" x14ac:dyDescent="0.25">
      <c r="A455" s="11" t="s">
        <v>131</v>
      </c>
      <c r="B455" s="18" t="s">
        <v>48</v>
      </c>
      <c r="C455" s="11" t="s">
        <v>803</v>
      </c>
      <c r="D455" s="11" t="s">
        <v>11</v>
      </c>
      <c r="E455" s="34">
        <v>40468</v>
      </c>
      <c r="F455" s="20">
        <f t="shared" ca="1" si="14"/>
        <v>6</v>
      </c>
      <c r="G455" s="21"/>
      <c r="H455" s="22">
        <v>39440</v>
      </c>
      <c r="I455" s="23">
        <v>4</v>
      </c>
      <c r="J455" s="24">
        <f t="shared" si="15"/>
        <v>41440</v>
      </c>
    </row>
    <row r="456" spans="1:10" x14ac:dyDescent="0.25">
      <c r="A456" s="11" t="s">
        <v>117</v>
      </c>
      <c r="B456" s="18" t="s">
        <v>12</v>
      </c>
      <c r="C456" s="11" t="s">
        <v>803</v>
      </c>
      <c r="D456" s="11" t="s">
        <v>5</v>
      </c>
      <c r="E456" s="34">
        <v>41233</v>
      </c>
      <c r="F456" s="20">
        <f t="shared" ca="1" si="14"/>
        <v>4</v>
      </c>
      <c r="G456" s="21" t="s">
        <v>28</v>
      </c>
      <c r="H456" s="22">
        <v>68010</v>
      </c>
      <c r="I456" s="23">
        <v>1</v>
      </c>
      <c r="J456" s="24">
        <f t="shared" si="15"/>
        <v>70010</v>
      </c>
    </row>
    <row r="457" spans="1:10" x14ac:dyDescent="0.25">
      <c r="A457" s="11" t="s">
        <v>107</v>
      </c>
      <c r="B457" s="18" t="s">
        <v>12</v>
      </c>
      <c r="C457" s="11" t="s">
        <v>803</v>
      </c>
      <c r="D457" s="11" t="s">
        <v>5</v>
      </c>
      <c r="E457" s="34">
        <v>40492</v>
      </c>
      <c r="F457" s="20">
        <f t="shared" ca="1" si="14"/>
        <v>6</v>
      </c>
      <c r="G457" s="21" t="s">
        <v>8</v>
      </c>
      <c r="H457" s="22">
        <v>67230</v>
      </c>
      <c r="I457" s="23">
        <v>4</v>
      </c>
      <c r="J457" s="24">
        <f t="shared" si="15"/>
        <v>69230</v>
      </c>
    </row>
    <row r="458" spans="1:10" x14ac:dyDescent="0.25">
      <c r="A458" s="11" t="s">
        <v>79</v>
      </c>
      <c r="B458" s="18" t="s">
        <v>12</v>
      </c>
      <c r="C458" s="11" t="s">
        <v>803</v>
      </c>
      <c r="D458" s="11" t="s">
        <v>5</v>
      </c>
      <c r="E458" s="34">
        <v>39404</v>
      </c>
      <c r="F458" s="20">
        <f t="shared" ca="1" si="14"/>
        <v>9</v>
      </c>
      <c r="G458" s="21" t="s">
        <v>18</v>
      </c>
      <c r="H458" s="22">
        <v>50990</v>
      </c>
      <c r="I458" s="23">
        <v>4</v>
      </c>
      <c r="J458" s="24">
        <f t="shared" si="15"/>
        <v>52990</v>
      </c>
    </row>
    <row r="459" spans="1:10" x14ac:dyDescent="0.25">
      <c r="A459" s="11" t="s">
        <v>67</v>
      </c>
      <c r="B459" s="18" t="s">
        <v>16</v>
      </c>
      <c r="C459" s="11" t="s">
        <v>803</v>
      </c>
      <c r="D459" s="11" t="s">
        <v>5</v>
      </c>
      <c r="E459" s="34">
        <v>40883</v>
      </c>
      <c r="F459" s="20">
        <f t="shared" ca="1" si="14"/>
        <v>5</v>
      </c>
      <c r="G459" s="21" t="s">
        <v>26</v>
      </c>
      <c r="H459" s="22">
        <v>43580</v>
      </c>
      <c r="I459" s="23">
        <v>5</v>
      </c>
      <c r="J459" s="24">
        <f t="shared" si="15"/>
        <v>45580</v>
      </c>
    </row>
    <row r="460" spans="1:10" x14ac:dyDescent="0.25">
      <c r="A460" s="11" t="s">
        <v>53</v>
      </c>
      <c r="B460" s="18" t="s">
        <v>16</v>
      </c>
      <c r="C460" s="11" t="s">
        <v>803</v>
      </c>
      <c r="D460" s="11" t="s">
        <v>5</v>
      </c>
      <c r="E460" s="34">
        <v>40525</v>
      </c>
      <c r="F460" s="20">
        <f t="shared" ca="1" si="14"/>
        <v>6</v>
      </c>
      <c r="G460" s="21" t="s">
        <v>28</v>
      </c>
      <c r="H460" s="22">
        <v>77950</v>
      </c>
      <c r="I460" s="23">
        <v>4</v>
      </c>
      <c r="J460" s="24">
        <f t="shared" si="15"/>
        <v>79950</v>
      </c>
    </row>
    <row r="461" spans="1:10" x14ac:dyDescent="0.25">
      <c r="A461" s="11" t="s">
        <v>23</v>
      </c>
      <c r="B461" s="18" t="s">
        <v>9</v>
      </c>
      <c r="C461" s="11" t="s">
        <v>803</v>
      </c>
      <c r="D461" s="11" t="s">
        <v>11</v>
      </c>
      <c r="E461" s="34">
        <v>39783</v>
      </c>
      <c r="F461" s="20">
        <f t="shared" ca="1" si="14"/>
        <v>8</v>
      </c>
      <c r="G461" s="21"/>
      <c r="H461" s="22">
        <v>54000</v>
      </c>
      <c r="I461" s="23">
        <v>3</v>
      </c>
      <c r="J461" s="24">
        <f t="shared" si="15"/>
        <v>56000</v>
      </c>
    </row>
    <row r="462" spans="1:10" x14ac:dyDescent="0.25">
      <c r="A462" s="11" t="s">
        <v>773</v>
      </c>
      <c r="B462" s="18" t="s">
        <v>12</v>
      </c>
      <c r="C462" s="11" t="s">
        <v>64</v>
      </c>
      <c r="D462" s="11" t="s">
        <v>5</v>
      </c>
      <c r="E462" s="34">
        <v>40551</v>
      </c>
      <c r="F462" s="20">
        <f t="shared" ca="1" si="14"/>
        <v>6</v>
      </c>
      <c r="G462" s="21" t="s">
        <v>26</v>
      </c>
      <c r="H462" s="22">
        <v>71730</v>
      </c>
      <c r="I462" s="23">
        <v>1</v>
      </c>
      <c r="J462" s="24">
        <f t="shared" si="15"/>
        <v>73730</v>
      </c>
    </row>
    <row r="463" spans="1:10" x14ac:dyDescent="0.25">
      <c r="A463" s="11" t="s">
        <v>687</v>
      </c>
      <c r="B463" s="18" t="s">
        <v>12</v>
      </c>
      <c r="C463" s="11" t="s">
        <v>64</v>
      </c>
      <c r="D463" s="11" t="s">
        <v>5</v>
      </c>
      <c r="E463" s="34">
        <v>40585</v>
      </c>
      <c r="F463" s="20">
        <f t="shared" ca="1" si="14"/>
        <v>6</v>
      </c>
      <c r="G463" s="21" t="s">
        <v>26</v>
      </c>
      <c r="H463" s="22">
        <v>87950</v>
      </c>
      <c r="I463" s="23">
        <v>4</v>
      </c>
      <c r="J463" s="24">
        <f t="shared" si="15"/>
        <v>89950</v>
      </c>
    </row>
    <row r="464" spans="1:10" x14ac:dyDescent="0.25">
      <c r="A464" s="11" t="s">
        <v>685</v>
      </c>
      <c r="B464" s="18" t="s">
        <v>48</v>
      </c>
      <c r="C464" s="11" t="s">
        <v>64</v>
      </c>
      <c r="D464" s="11" t="s">
        <v>11</v>
      </c>
      <c r="E464" s="34">
        <v>40591</v>
      </c>
      <c r="F464" s="20">
        <f t="shared" ca="1" si="14"/>
        <v>6</v>
      </c>
      <c r="G464" s="21"/>
      <c r="H464" s="22">
        <v>49070</v>
      </c>
      <c r="I464" s="23">
        <v>3</v>
      </c>
      <c r="J464" s="24">
        <f t="shared" si="15"/>
        <v>51070</v>
      </c>
    </row>
    <row r="465" spans="1:10" x14ac:dyDescent="0.25">
      <c r="A465" s="11" t="s">
        <v>626</v>
      </c>
      <c r="B465" s="18" t="s">
        <v>16</v>
      </c>
      <c r="C465" s="11" t="s">
        <v>64</v>
      </c>
      <c r="D465" s="11" t="s">
        <v>5</v>
      </c>
      <c r="E465" s="34">
        <v>40625</v>
      </c>
      <c r="F465" s="20">
        <f t="shared" ca="1" si="14"/>
        <v>6</v>
      </c>
      <c r="G465" s="21" t="s">
        <v>8</v>
      </c>
      <c r="H465" s="22">
        <v>35320</v>
      </c>
      <c r="I465" s="23">
        <v>3</v>
      </c>
      <c r="J465" s="24">
        <f t="shared" si="15"/>
        <v>37320</v>
      </c>
    </row>
    <row r="466" spans="1:10" x14ac:dyDescent="0.25">
      <c r="A466" s="11" t="s">
        <v>551</v>
      </c>
      <c r="B466" s="18" t="s">
        <v>12</v>
      </c>
      <c r="C466" s="11" t="s">
        <v>64</v>
      </c>
      <c r="D466" s="11" t="s">
        <v>14</v>
      </c>
      <c r="E466" s="34">
        <v>40654</v>
      </c>
      <c r="F466" s="20">
        <f t="shared" ca="1" si="14"/>
        <v>6</v>
      </c>
      <c r="G466" s="21" t="s">
        <v>8</v>
      </c>
      <c r="H466" s="22">
        <v>16015</v>
      </c>
      <c r="I466" s="23">
        <v>3</v>
      </c>
      <c r="J466" s="24">
        <f t="shared" si="15"/>
        <v>18015</v>
      </c>
    </row>
    <row r="467" spans="1:10" x14ac:dyDescent="0.25">
      <c r="A467" s="11" t="s">
        <v>374</v>
      </c>
      <c r="B467" s="18" t="s">
        <v>16</v>
      </c>
      <c r="C467" s="11" t="s">
        <v>64</v>
      </c>
      <c r="D467" s="11" t="s">
        <v>5</v>
      </c>
      <c r="E467" s="34">
        <v>40745</v>
      </c>
      <c r="F467" s="20">
        <f t="shared" ca="1" si="14"/>
        <v>6</v>
      </c>
      <c r="G467" s="21" t="s">
        <v>26</v>
      </c>
      <c r="H467" s="22">
        <v>69400</v>
      </c>
      <c r="I467" s="23">
        <v>5</v>
      </c>
      <c r="J467" s="24">
        <f t="shared" si="15"/>
        <v>71400</v>
      </c>
    </row>
    <row r="468" spans="1:10" x14ac:dyDescent="0.25">
      <c r="A468" s="11" t="s">
        <v>306</v>
      </c>
      <c r="B468" s="18" t="s">
        <v>12</v>
      </c>
      <c r="C468" s="11" t="s">
        <v>64</v>
      </c>
      <c r="D468" s="11" t="s">
        <v>14</v>
      </c>
      <c r="E468" s="34">
        <v>39687</v>
      </c>
      <c r="F468" s="20">
        <f t="shared" ca="1" si="14"/>
        <v>8</v>
      </c>
      <c r="G468" s="21" t="s">
        <v>18</v>
      </c>
      <c r="H468" s="22">
        <v>24815</v>
      </c>
      <c r="I468" s="23">
        <v>1</v>
      </c>
      <c r="J468" s="24">
        <f t="shared" si="15"/>
        <v>26815</v>
      </c>
    </row>
    <row r="469" spans="1:10" x14ac:dyDescent="0.25">
      <c r="A469" s="11" t="s">
        <v>305</v>
      </c>
      <c r="B469" s="18" t="s">
        <v>16</v>
      </c>
      <c r="C469" s="11" t="s">
        <v>64</v>
      </c>
      <c r="D469" s="11" t="s">
        <v>5</v>
      </c>
      <c r="E469" s="34">
        <v>39688</v>
      </c>
      <c r="F469" s="20">
        <f t="shared" ca="1" si="14"/>
        <v>8</v>
      </c>
      <c r="G469" s="21" t="s">
        <v>26</v>
      </c>
      <c r="H469" s="22">
        <v>32600</v>
      </c>
      <c r="I469" s="23">
        <v>5</v>
      </c>
      <c r="J469" s="24">
        <f t="shared" si="15"/>
        <v>34600</v>
      </c>
    </row>
    <row r="470" spans="1:10" x14ac:dyDescent="0.25">
      <c r="A470" s="11" t="s">
        <v>302</v>
      </c>
      <c r="B470" s="18" t="s">
        <v>16</v>
      </c>
      <c r="C470" s="11" t="s">
        <v>64</v>
      </c>
      <c r="D470" s="11" t="s">
        <v>5</v>
      </c>
      <c r="E470" s="34">
        <v>40765</v>
      </c>
      <c r="F470" s="20">
        <f t="shared" ca="1" si="14"/>
        <v>5</v>
      </c>
      <c r="G470" s="21" t="s">
        <v>4</v>
      </c>
      <c r="H470" s="22">
        <v>77720</v>
      </c>
      <c r="I470" s="23">
        <v>3</v>
      </c>
      <c r="J470" s="24">
        <f t="shared" si="15"/>
        <v>79720</v>
      </c>
    </row>
    <row r="471" spans="1:10" x14ac:dyDescent="0.25">
      <c r="A471" s="11" t="s">
        <v>192</v>
      </c>
      <c r="B471" s="18" t="s">
        <v>12</v>
      </c>
      <c r="C471" s="11" t="s">
        <v>64</v>
      </c>
      <c r="D471" s="11" t="s">
        <v>0</v>
      </c>
      <c r="E471" s="34">
        <v>39733</v>
      </c>
      <c r="F471" s="20">
        <f t="shared" ca="1" si="14"/>
        <v>8</v>
      </c>
      <c r="G471" s="21"/>
      <c r="H471" s="22">
        <v>33232</v>
      </c>
      <c r="I471" s="23">
        <v>4</v>
      </c>
      <c r="J471" s="24">
        <f t="shared" si="15"/>
        <v>35232</v>
      </c>
    </row>
    <row r="472" spans="1:10" x14ac:dyDescent="0.25">
      <c r="A472" s="11" t="s">
        <v>191</v>
      </c>
      <c r="B472" s="18" t="s">
        <v>32</v>
      </c>
      <c r="C472" s="11" t="s">
        <v>64</v>
      </c>
      <c r="D472" s="11" t="s">
        <v>14</v>
      </c>
      <c r="E472" s="49">
        <v>39735</v>
      </c>
      <c r="F472" s="20">
        <f t="shared" ca="1" si="14"/>
        <v>8</v>
      </c>
      <c r="G472" s="21" t="s">
        <v>28</v>
      </c>
      <c r="H472" s="22">
        <v>39620</v>
      </c>
      <c r="I472" s="23">
        <v>5</v>
      </c>
      <c r="J472" s="24">
        <f t="shared" si="15"/>
        <v>41620</v>
      </c>
    </row>
    <row r="473" spans="1:10" x14ac:dyDescent="0.25">
      <c r="A473" s="11" t="s">
        <v>189</v>
      </c>
      <c r="B473" s="18" t="s">
        <v>2</v>
      </c>
      <c r="C473" s="11" t="s">
        <v>64</v>
      </c>
      <c r="D473" s="11" t="s">
        <v>5</v>
      </c>
      <c r="E473" s="34">
        <v>40818</v>
      </c>
      <c r="F473" s="20">
        <f t="shared" ca="1" si="14"/>
        <v>5</v>
      </c>
      <c r="G473" s="21" t="s">
        <v>18</v>
      </c>
      <c r="H473" s="22">
        <v>44560</v>
      </c>
      <c r="I473" s="23">
        <v>2</v>
      </c>
      <c r="J473" s="24">
        <f t="shared" si="15"/>
        <v>46560</v>
      </c>
    </row>
    <row r="474" spans="1:10" x14ac:dyDescent="0.25">
      <c r="A474" s="11" t="s">
        <v>185</v>
      </c>
      <c r="B474" s="18" t="s">
        <v>16</v>
      </c>
      <c r="C474" s="11" t="s">
        <v>64</v>
      </c>
      <c r="D474" s="11" t="s">
        <v>5</v>
      </c>
      <c r="E474" s="34">
        <v>40841</v>
      </c>
      <c r="F474" s="20">
        <f t="shared" ca="1" si="14"/>
        <v>5</v>
      </c>
      <c r="G474" s="21" t="s">
        <v>26</v>
      </c>
      <c r="H474" s="22">
        <v>81530</v>
      </c>
      <c r="I474" s="23">
        <v>5</v>
      </c>
      <c r="J474" s="24">
        <f t="shared" si="15"/>
        <v>83530</v>
      </c>
    </row>
    <row r="475" spans="1:10" x14ac:dyDescent="0.25">
      <c r="A475" s="11" t="s">
        <v>127</v>
      </c>
      <c r="B475" s="18" t="s">
        <v>2</v>
      </c>
      <c r="C475" s="11" t="s">
        <v>64</v>
      </c>
      <c r="D475" s="11" t="s">
        <v>5</v>
      </c>
      <c r="E475" s="34">
        <v>39754</v>
      </c>
      <c r="F475" s="20">
        <f t="shared" ca="1" si="14"/>
        <v>8</v>
      </c>
      <c r="G475" s="21" t="s">
        <v>4</v>
      </c>
      <c r="H475" s="22">
        <v>43110</v>
      </c>
      <c r="I475" s="23">
        <v>2</v>
      </c>
      <c r="J475" s="24">
        <f t="shared" si="15"/>
        <v>45110</v>
      </c>
    </row>
    <row r="476" spans="1:10" x14ac:dyDescent="0.25">
      <c r="A476" s="11" t="s">
        <v>125</v>
      </c>
      <c r="B476" s="18" t="s">
        <v>12</v>
      </c>
      <c r="C476" s="11" t="s">
        <v>64</v>
      </c>
      <c r="D476" s="11" t="s">
        <v>5</v>
      </c>
      <c r="E476" s="34">
        <v>39761</v>
      </c>
      <c r="F476" s="20">
        <f t="shared" ca="1" si="14"/>
        <v>8</v>
      </c>
      <c r="G476" s="21" t="s">
        <v>26</v>
      </c>
      <c r="H476" s="22">
        <v>40940</v>
      </c>
      <c r="I476" s="23">
        <v>3</v>
      </c>
      <c r="J476" s="24">
        <f t="shared" si="15"/>
        <v>42940</v>
      </c>
    </row>
    <row r="477" spans="1:10" x14ac:dyDescent="0.25">
      <c r="A477" s="11" t="s">
        <v>65</v>
      </c>
      <c r="B477" s="18" t="s">
        <v>32</v>
      </c>
      <c r="C477" s="11" t="s">
        <v>64</v>
      </c>
      <c r="D477" s="11" t="s">
        <v>5</v>
      </c>
      <c r="E477" s="34">
        <v>40893</v>
      </c>
      <c r="F477" s="20">
        <f t="shared" ca="1" si="14"/>
        <v>5</v>
      </c>
      <c r="G477" s="21" t="s">
        <v>4</v>
      </c>
      <c r="H477" s="22">
        <v>44620</v>
      </c>
      <c r="I477" s="23">
        <v>5</v>
      </c>
      <c r="J477" s="24">
        <f t="shared" si="15"/>
        <v>46620</v>
      </c>
    </row>
    <row r="478" spans="1:10" x14ac:dyDescent="0.25">
      <c r="A478" s="11" t="s">
        <v>740</v>
      </c>
      <c r="B478" s="18" t="s">
        <v>16</v>
      </c>
      <c r="C478" s="11" t="s">
        <v>804</v>
      </c>
      <c r="D478" s="11" t="s">
        <v>11</v>
      </c>
      <c r="E478" s="34">
        <v>39109</v>
      </c>
      <c r="F478" s="20">
        <f t="shared" ca="1" si="14"/>
        <v>10</v>
      </c>
      <c r="G478" s="21"/>
      <c r="H478" s="22">
        <v>33120</v>
      </c>
      <c r="I478" s="23">
        <v>2</v>
      </c>
      <c r="J478" s="24">
        <f t="shared" si="15"/>
        <v>35120</v>
      </c>
    </row>
    <row r="479" spans="1:10" x14ac:dyDescent="0.25">
      <c r="A479" s="11" t="s">
        <v>736</v>
      </c>
      <c r="B479" s="18" t="s">
        <v>32</v>
      </c>
      <c r="C479" s="11" t="s">
        <v>804</v>
      </c>
      <c r="D479" s="11" t="s">
        <v>5</v>
      </c>
      <c r="E479" s="34">
        <v>40208</v>
      </c>
      <c r="F479" s="20">
        <f t="shared" ca="1" si="14"/>
        <v>7</v>
      </c>
      <c r="G479" s="21" t="s">
        <v>28</v>
      </c>
      <c r="H479" s="22">
        <v>61148</v>
      </c>
      <c r="I479" s="23">
        <v>2</v>
      </c>
      <c r="J479" s="24">
        <f t="shared" si="15"/>
        <v>63148</v>
      </c>
    </row>
    <row r="480" spans="1:10" x14ac:dyDescent="0.25">
      <c r="A480" s="11" t="s">
        <v>726</v>
      </c>
      <c r="B480" s="18" t="s">
        <v>32</v>
      </c>
      <c r="C480" s="11" t="s">
        <v>804</v>
      </c>
      <c r="D480" s="11" t="s">
        <v>5</v>
      </c>
      <c r="E480" s="34">
        <v>35821</v>
      </c>
      <c r="F480" s="20">
        <f t="shared" ca="1" si="14"/>
        <v>19</v>
      </c>
      <c r="G480" s="21" t="s">
        <v>18</v>
      </c>
      <c r="H480" s="22">
        <v>22870</v>
      </c>
      <c r="I480" s="23">
        <v>3</v>
      </c>
      <c r="J480" s="24">
        <f t="shared" si="15"/>
        <v>24870</v>
      </c>
    </row>
    <row r="481" spans="1:14" x14ac:dyDescent="0.25">
      <c r="A481" s="11" t="s">
        <v>725</v>
      </c>
      <c r="B481" s="18" t="s">
        <v>9</v>
      </c>
      <c r="C481" s="11" t="s">
        <v>804</v>
      </c>
      <c r="D481" s="11" t="s">
        <v>14</v>
      </c>
      <c r="E481" s="34">
        <v>35826</v>
      </c>
      <c r="F481" s="20">
        <f t="shared" ca="1" si="14"/>
        <v>19</v>
      </c>
      <c r="G481" s="21" t="s">
        <v>26</v>
      </c>
      <c r="H481" s="22">
        <v>31205</v>
      </c>
      <c r="I481" s="23">
        <v>2</v>
      </c>
      <c r="J481" s="24">
        <f t="shared" si="15"/>
        <v>33205</v>
      </c>
    </row>
    <row r="482" spans="1:14" x14ac:dyDescent="0.25">
      <c r="A482" s="11" t="s">
        <v>715</v>
      </c>
      <c r="B482" s="18" t="s">
        <v>16</v>
      </c>
      <c r="C482" s="11" t="s">
        <v>804</v>
      </c>
      <c r="D482" s="11" t="s">
        <v>5</v>
      </c>
      <c r="E482" s="34">
        <v>36536</v>
      </c>
      <c r="F482" s="20">
        <f t="shared" ca="1" si="14"/>
        <v>17</v>
      </c>
      <c r="G482" s="21" t="s">
        <v>26</v>
      </c>
      <c r="H482" s="22">
        <v>62400</v>
      </c>
      <c r="I482" s="23">
        <v>4</v>
      </c>
      <c r="J482" s="24">
        <f t="shared" si="15"/>
        <v>64400</v>
      </c>
    </row>
    <row r="483" spans="1:14" x14ac:dyDescent="0.25">
      <c r="A483" s="11" t="s">
        <v>702</v>
      </c>
      <c r="B483" s="18" t="s">
        <v>2</v>
      </c>
      <c r="C483" s="11" t="s">
        <v>804</v>
      </c>
      <c r="D483" s="11" t="s">
        <v>14</v>
      </c>
      <c r="E483" s="34">
        <v>38723</v>
      </c>
      <c r="F483" s="20">
        <f t="shared" ca="1" si="14"/>
        <v>11</v>
      </c>
      <c r="G483" s="21" t="s">
        <v>4</v>
      </c>
      <c r="H483" s="22">
        <v>10630</v>
      </c>
      <c r="I483" s="23">
        <v>3</v>
      </c>
      <c r="J483" s="24">
        <f t="shared" si="15"/>
        <v>12630</v>
      </c>
    </row>
    <row r="484" spans="1:14" x14ac:dyDescent="0.25">
      <c r="A484" s="11" t="s">
        <v>682</v>
      </c>
      <c r="B484" s="18" t="s">
        <v>32</v>
      </c>
      <c r="C484" s="11" t="s">
        <v>804</v>
      </c>
      <c r="D484" s="11" t="s">
        <v>11</v>
      </c>
      <c r="E484" s="34">
        <v>40943</v>
      </c>
      <c r="F484" s="20">
        <f t="shared" ca="1" si="14"/>
        <v>5</v>
      </c>
      <c r="G484" s="21"/>
      <c r="H484" s="22">
        <v>47590</v>
      </c>
      <c r="I484" s="23">
        <v>3</v>
      </c>
      <c r="J484" s="24">
        <f t="shared" si="15"/>
        <v>49590</v>
      </c>
    </row>
    <row r="485" spans="1:14" x14ac:dyDescent="0.25">
      <c r="A485" s="11" t="s">
        <v>679</v>
      </c>
      <c r="B485" s="18" t="s">
        <v>32</v>
      </c>
      <c r="C485" s="11" t="s">
        <v>804</v>
      </c>
      <c r="D485" s="11" t="s">
        <v>11</v>
      </c>
      <c r="E485" s="34">
        <v>40963</v>
      </c>
      <c r="F485" s="20">
        <f t="shared" ca="1" si="14"/>
        <v>5</v>
      </c>
      <c r="G485" s="21"/>
      <c r="H485" s="22">
        <v>60550</v>
      </c>
      <c r="I485" s="23">
        <v>2</v>
      </c>
      <c r="J485" s="24">
        <f t="shared" si="15"/>
        <v>62550</v>
      </c>
    </row>
    <row r="486" spans="1:14" x14ac:dyDescent="0.25">
      <c r="A486" s="11" t="s">
        <v>656</v>
      </c>
      <c r="B486" s="18" t="s">
        <v>16</v>
      </c>
      <c r="C486" s="11" t="s">
        <v>804</v>
      </c>
      <c r="D486" s="11" t="s">
        <v>5</v>
      </c>
      <c r="E486" s="34">
        <v>36195</v>
      </c>
      <c r="F486" s="20">
        <f t="shared" ca="1" si="14"/>
        <v>18</v>
      </c>
      <c r="G486" s="21" t="s">
        <v>18</v>
      </c>
      <c r="H486" s="22">
        <v>46360</v>
      </c>
      <c r="I486" s="23">
        <v>5</v>
      </c>
      <c r="J486" s="24">
        <f t="shared" si="15"/>
        <v>48360</v>
      </c>
    </row>
    <row r="487" spans="1:14" x14ac:dyDescent="0.25">
      <c r="A487" s="11" t="s">
        <v>649</v>
      </c>
      <c r="B487" s="18" t="s">
        <v>9</v>
      </c>
      <c r="C487" s="11" t="s">
        <v>804</v>
      </c>
      <c r="D487" s="11" t="s">
        <v>14</v>
      </c>
      <c r="E487" s="34">
        <v>36217</v>
      </c>
      <c r="F487" s="20">
        <f t="shared" ca="1" si="14"/>
        <v>18</v>
      </c>
      <c r="G487" s="21" t="s">
        <v>4</v>
      </c>
      <c r="H487" s="22">
        <v>22475</v>
      </c>
      <c r="I487" s="23">
        <v>4</v>
      </c>
      <c r="J487" s="24">
        <f t="shared" si="15"/>
        <v>24475</v>
      </c>
    </row>
    <row r="488" spans="1:14" x14ac:dyDescent="0.25">
      <c r="A488" s="11" t="s">
        <v>636</v>
      </c>
      <c r="B488" s="18" t="s">
        <v>12</v>
      </c>
      <c r="C488" s="11" t="s">
        <v>804</v>
      </c>
      <c r="D488" s="11" t="s">
        <v>5</v>
      </c>
      <c r="E488" s="34">
        <v>39864</v>
      </c>
      <c r="F488" s="20">
        <f t="shared" ca="1" si="14"/>
        <v>8</v>
      </c>
      <c r="G488" s="21" t="s">
        <v>26</v>
      </c>
      <c r="H488" s="22">
        <v>64320</v>
      </c>
      <c r="I488" s="23">
        <v>5</v>
      </c>
      <c r="J488" s="24">
        <f t="shared" si="15"/>
        <v>66320</v>
      </c>
    </row>
    <row r="489" spans="1:14" x14ac:dyDescent="0.25">
      <c r="A489" s="11" t="s">
        <v>625</v>
      </c>
      <c r="B489" s="18" t="s">
        <v>32</v>
      </c>
      <c r="C489" s="11" t="s">
        <v>804</v>
      </c>
      <c r="D489" s="11" t="s">
        <v>14</v>
      </c>
      <c r="E489" s="34">
        <v>40976</v>
      </c>
      <c r="F489" s="20">
        <f t="shared" ca="1" si="14"/>
        <v>5</v>
      </c>
      <c r="G489" s="21" t="s">
        <v>26</v>
      </c>
      <c r="H489" s="22">
        <v>46380</v>
      </c>
      <c r="I489" s="23">
        <v>3</v>
      </c>
      <c r="J489" s="24">
        <f t="shared" si="15"/>
        <v>48380</v>
      </c>
      <c r="M489" s="44"/>
      <c r="N489" s="44"/>
    </row>
    <row r="490" spans="1:14" x14ac:dyDescent="0.25">
      <c r="A490" s="11" t="s">
        <v>608</v>
      </c>
      <c r="B490" s="18" t="s">
        <v>12</v>
      </c>
      <c r="C490" s="11" t="s">
        <v>804</v>
      </c>
      <c r="D490" s="11" t="s">
        <v>11</v>
      </c>
      <c r="E490" s="34">
        <v>40259</v>
      </c>
      <c r="F490" s="20">
        <f t="shared" ca="1" si="14"/>
        <v>7</v>
      </c>
      <c r="G490" s="21"/>
      <c r="H490" s="22">
        <v>73190</v>
      </c>
      <c r="I490" s="23">
        <v>1</v>
      </c>
      <c r="J490" s="24">
        <f t="shared" si="15"/>
        <v>75190</v>
      </c>
    </row>
    <row r="491" spans="1:14" x14ac:dyDescent="0.25">
      <c r="A491" s="11" t="s">
        <v>605</v>
      </c>
      <c r="B491" s="18" t="s">
        <v>32</v>
      </c>
      <c r="C491" s="11" t="s">
        <v>804</v>
      </c>
      <c r="D491" s="11" t="s">
        <v>5</v>
      </c>
      <c r="E491" s="34">
        <v>40264</v>
      </c>
      <c r="F491" s="20">
        <f t="shared" ca="1" si="14"/>
        <v>7</v>
      </c>
      <c r="G491" s="21" t="s">
        <v>8</v>
      </c>
      <c r="H491" s="22">
        <v>29760</v>
      </c>
      <c r="I491" s="23">
        <v>2</v>
      </c>
      <c r="J491" s="24">
        <f t="shared" si="15"/>
        <v>31760</v>
      </c>
    </row>
    <row r="492" spans="1:14" x14ac:dyDescent="0.25">
      <c r="A492" s="11" t="s">
        <v>578</v>
      </c>
      <c r="B492" s="18" t="s">
        <v>12</v>
      </c>
      <c r="C492" s="11" t="s">
        <v>804</v>
      </c>
      <c r="D492" s="11" t="s">
        <v>5</v>
      </c>
      <c r="E492" s="34">
        <v>37701</v>
      </c>
      <c r="F492" s="20">
        <f t="shared" ca="1" si="14"/>
        <v>14</v>
      </c>
      <c r="G492" s="21" t="s">
        <v>28</v>
      </c>
      <c r="H492" s="22">
        <v>23560</v>
      </c>
      <c r="I492" s="23">
        <v>3</v>
      </c>
      <c r="J492" s="24">
        <f t="shared" si="15"/>
        <v>25560</v>
      </c>
    </row>
    <row r="493" spans="1:14" x14ac:dyDescent="0.25">
      <c r="A493" s="11" t="s">
        <v>574</v>
      </c>
      <c r="B493" s="18" t="s">
        <v>2</v>
      </c>
      <c r="C493" s="11" t="s">
        <v>804</v>
      </c>
      <c r="D493" s="11" t="s">
        <v>5</v>
      </c>
      <c r="E493" s="34">
        <v>39519</v>
      </c>
      <c r="F493" s="20">
        <f t="shared" ca="1" si="14"/>
        <v>9</v>
      </c>
      <c r="G493" s="21" t="s">
        <v>8</v>
      </c>
      <c r="H493" s="22">
        <v>61330</v>
      </c>
      <c r="I493" s="23">
        <v>2</v>
      </c>
      <c r="J493" s="24">
        <f t="shared" si="15"/>
        <v>63330</v>
      </c>
    </row>
    <row r="494" spans="1:14" x14ac:dyDescent="0.25">
      <c r="A494" s="11" t="s">
        <v>572</v>
      </c>
      <c r="B494" s="18" t="s">
        <v>2</v>
      </c>
      <c r="C494" s="11" t="s">
        <v>804</v>
      </c>
      <c r="D494" s="11" t="s">
        <v>5</v>
      </c>
      <c r="E494" s="34">
        <v>38790</v>
      </c>
      <c r="F494" s="20">
        <f t="shared" ca="1" si="14"/>
        <v>11</v>
      </c>
      <c r="G494" s="21" t="s">
        <v>28</v>
      </c>
      <c r="H494" s="22">
        <v>62688</v>
      </c>
      <c r="I494" s="23">
        <v>3</v>
      </c>
      <c r="J494" s="24">
        <f t="shared" si="15"/>
        <v>64688</v>
      </c>
    </row>
    <row r="495" spans="1:14" x14ac:dyDescent="0.25">
      <c r="A495" s="11" t="s">
        <v>560</v>
      </c>
      <c r="B495" s="18" t="s">
        <v>32</v>
      </c>
      <c r="C495" s="11" t="s">
        <v>804</v>
      </c>
      <c r="D495" s="11" t="s">
        <v>5</v>
      </c>
      <c r="E495" s="34">
        <v>39899</v>
      </c>
      <c r="F495" s="20">
        <f t="shared" ca="1" si="14"/>
        <v>8</v>
      </c>
      <c r="G495" s="21" t="s">
        <v>26</v>
      </c>
      <c r="H495" s="22">
        <v>24790</v>
      </c>
      <c r="I495" s="23">
        <v>3</v>
      </c>
      <c r="J495" s="24">
        <f t="shared" si="15"/>
        <v>26790</v>
      </c>
    </row>
    <row r="496" spans="1:14" x14ac:dyDescent="0.25">
      <c r="A496" s="11" t="s">
        <v>558</v>
      </c>
      <c r="B496" s="18" t="s">
        <v>48</v>
      </c>
      <c r="C496" s="11" t="s">
        <v>804</v>
      </c>
      <c r="D496" s="11" t="s">
        <v>14</v>
      </c>
      <c r="E496" s="45">
        <v>40254</v>
      </c>
      <c r="F496" s="20">
        <f t="shared" ca="1" si="14"/>
        <v>7</v>
      </c>
      <c r="G496" s="21" t="s">
        <v>4</v>
      </c>
      <c r="H496" s="22">
        <v>48700</v>
      </c>
      <c r="I496" s="23">
        <v>3</v>
      </c>
      <c r="J496" s="24">
        <f t="shared" si="15"/>
        <v>50700</v>
      </c>
    </row>
    <row r="497" spans="1:14" x14ac:dyDescent="0.25">
      <c r="A497" s="11" t="s">
        <v>553</v>
      </c>
      <c r="B497" s="18" t="s">
        <v>16</v>
      </c>
      <c r="C497" s="11" t="s">
        <v>804</v>
      </c>
      <c r="D497" s="11" t="s">
        <v>5</v>
      </c>
      <c r="E497" s="34">
        <v>40624</v>
      </c>
      <c r="F497" s="20">
        <f t="shared" ca="1" si="14"/>
        <v>6</v>
      </c>
      <c r="G497" s="21" t="s">
        <v>8</v>
      </c>
      <c r="H497" s="22">
        <v>86500</v>
      </c>
      <c r="I497" s="23">
        <v>1</v>
      </c>
      <c r="J497" s="24">
        <f t="shared" si="15"/>
        <v>88500</v>
      </c>
    </row>
    <row r="498" spans="1:14" x14ac:dyDescent="0.25">
      <c r="A498" s="11" t="s">
        <v>543</v>
      </c>
      <c r="B498" s="18" t="s">
        <v>16</v>
      </c>
      <c r="C498" s="11" t="s">
        <v>804</v>
      </c>
      <c r="D498" s="11" t="s">
        <v>5</v>
      </c>
      <c r="E498" s="34">
        <v>39174</v>
      </c>
      <c r="F498" s="20">
        <f t="shared" ca="1" si="14"/>
        <v>10</v>
      </c>
      <c r="G498" s="21" t="s">
        <v>26</v>
      </c>
      <c r="H498" s="22">
        <v>23320</v>
      </c>
      <c r="I498" s="23">
        <v>4</v>
      </c>
      <c r="J498" s="24">
        <f t="shared" si="15"/>
        <v>25320</v>
      </c>
      <c r="M498" s="44"/>
      <c r="N498" s="44"/>
    </row>
    <row r="499" spans="1:14" x14ac:dyDescent="0.25">
      <c r="A499" s="11" t="s">
        <v>536</v>
      </c>
      <c r="B499" s="18" t="s">
        <v>32</v>
      </c>
      <c r="C499" s="11" t="s">
        <v>804</v>
      </c>
      <c r="D499" s="11" t="s">
        <v>14</v>
      </c>
      <c r="E499" s="34">
        <v>39176</v>
      </c>
      <c r="F499" s="20">
        <f t="shared" ca="1" si="14"/>
        <v>10</v>
      </c>
      <c r="G499" s="21" t="s">
        <v>4</v>
      </c>
      <c r="H499" s="22">
        <v>10700</v>
      </c>
      <c r="I499" s="23">
        <v>4</v>
      </c>
      <c r="J499" s="24">
        <f t="shared" si="15"/>
        <v>12700</v>
      </c>
    </row>
    <row r="500" spans="1:14" x14ac:dyDescent="0.25">
      <c r="A500" s="11" t="s">
        <v>531</v>
      </c>
      <c r="B500" s="18" t="s">
        <v>12</v>
      </c>
      <c r="C500" s="11" t="s">
        <v>804</v>
      </c>
      <c r="D500" s="11" t="s">
        <v>5</v>
      </c>
      <c r="E500" s="34">
        <v>40282</v>
      </c>
      <c r="F500" s="20">
        <f t="shared" ca="1" si="14"/>
        <v>7</v>
      </c>
      <c r="G500" s="21" t="s">
        <v>8</v>
      </c>
      <c r="H500" s="22">
        <v>72640</v>
      </c>
      <c r="I500" s="23">
        <v>3</v>
      </c>
      <c r="J500" s="24">
        <f t="shared" si="15"/>
        <v>74640</v>
      </c>
    </row>
    <row r="501" spans="1:14" x14ac:dyDescent="0.25">
      <c r="A501" s="11" t="s">
        <v>528</v>
      </c>
      <c r="B501" s="18" t="s">
        <v>12</v>
      </c>
      <c r="C501" s="11" t="s">
        <v>804</v>
      </c>
      <c r="D501" s="11" t="s">
        <v>5</v>
      </c>
      <c r="E501" s="34">
        <v>38815</v>
      </c>
      <c r="F501" s="20">
        <f t="shared" ca="1" si="14"/>
        <v>11</v>
      </c>
      <c r="G501" s="21" t="s">
        <v>26</v>
      </c>
      <c r="H501" s="22">
        <v>63270</v>
      </c>
      <c r="I501" s="23">
        <v>1</v>
      </c>
      <c r="J501" s="24">
        <f t="shared" si="15"/>
        <v>65270</v>
      </c>
    </row>
    <row r="502" spans="1:14" x14ac:dyDescent="0.25">
      <c r="A502" s="11" t="s">
        <v>526</v>
      </c>
      <c r="B502" s="18" t="s">
        <v>32</v>
      </c>
      <c r="C502" s="11" t="s">
        <v>804</v>
      </c>
      <c r="D502" s="11" t="s">
        <v>11</v>
      </c>
      <c r="E502" s="34">
        <v>38828</v>
      </c>
      <c r="F502" s="20">
        <f t="shared" ca="1" si="14"/>
        <v>11</v>
      </c>
      <c r="G502" s="21"/>
      <c r="H502" s="22">
        <v>49530</v>
      </c>
      <c r="I502" s="23">
        <v>4</v>
      </c>
      <c r="J502" s="24">
        <f t="shared" si="15"/>
        <v>51530</v>
      </c>
    </row>
    <row r="503" spans="1:14" x14ac:dyDescent="0.25">
      <c r="A503" s="11" t="s">
        <v>494</v>
      </c>
      <c r="B503" s="18" t="s">
        <v>2</v>
      </c>
      <c r="C503" s="11" t="s">
        <v>804</v>
      </c>
      <c r="D503" s="11" t="s">
        <v>14</v>
      </c>
      <c r="E503" s="34">
        <v>40293</v>
      </c>
      <c r="F503" s="20">
        <f t="shared" ca="1" si="14"/>
        <v>7</v>
      </c>
      <c r="G503" s="21" t="s">
        <v>26</v>
      </c>
      <c r="H503" s="22">
        <v>11810</v>
      </c>
      <c r="I503" s="23">
        <v>1</v>
      </c>
      <c r="J503" s="24">
        <f t="shared" si="15"/>
        <v>13810</v>
      </c>
    </row>
    <row r="504" spans="1:14" x14ac:dyDescent="0.25">
      <c r="A504" s="11" t="s">
        <v>490</v>
      </c>
      <c r="B504" s="18" t="s">
        <v>16</v>
      </c>
      <c r="C504" s="11" t="s">
        <v>804</v>
      </c>
      <c r="D504" s="11" t="s">
        <v>5</v>
      </c>
      <c r="E504" s="34">
        <v>40666</v>
      </c>
      <c r="F504" s="20">
        <f t="shared" ca="1" si="14"/>
        <v>6</v>
      </c>
      <c r="G504" s="21" t="s">
        <v>26</v>
      </c>
      <c r="H504" s="22">
        <v>24090</v>
      </c>
      <c r="I504" s="23">
        <v>4</v>
      </c>
      <c r="J504" s="24">
        <f t="shared" si="15"/>
        <v>26090</v>
      </c>
    </row>
    <row r="505" spans="1:14" x14ac:dyDescent="0.25">
      <c r="A505" s="11" t="s">
        <v>482</v>
      </c>
      <c r="B505" s="18" t="s">
        <v>16</v>
      </c>
      <c r="C505" s="11" t="s">
        <v>804</v>
      </c>
      <c r="D505" s="11" t="s">
        <v>11</v>
      </c>
      <c r="E505" s="34">
        <v>39592</v>
      </c>
      <c r="F505" s="20">
        <f t="shared" ca="1" si="14"/>
        <v>9</v>
      </c>
      <c r="G505" s="21"/>
      <c r="H505" s="22">
        <v>56650</v>
      </c>
      <c r="I505" s="23">
        <v>1</v>
      </c>
      <c r="J505" s="24">
        <f t="shared" si="15"/>
        <v>58650</v>
      </c>
    </row>
    <row r="506" spans="1:14" x14ac:dyDescent="0.25">
      <c r="A506" s="11" t="s">
        <v>467</v>
      </c>
      <c r="B506" s="18" t="s">
        <v>48</v>
      </c>
      <c r="C506" s="11" t="s">
        <v>804</v>
      </c>
      <c r="D506" s="11" t="s">
        <v>5</v>
      </c>
      <c r="E506" s="34">
        <v>35918</v>
      </c>
      <c r="F506" s="20">
        <f t="shared" ca="1" si="14"/>
        <v>19</v>
      </c>
      <c r="G506" s="21" t="s">
        <v>28</v>
      </c>
      <c r="H506" s="22">
        <v>73740</v>
      </c>
      <c r="I506" s="23">
        <v>4</v>
      </c>
      <c r="J506" s="24">
        <f t="shared" si="15"/>
        <v>75740</v>
      </c>
    </row>
    <row r="507" spans="1:14" x14ac:dyDescent="0.25">
      <c r="A507" s="11" t="s">
        <v>460</v>
      </c>
      <c r="B507" s="18" t="s">
        <v>32</v>
      </c>
      <c r="C507" s="11" t="s">
        <v>804</v>
      </c>
      <c r="D507" s="11" t="s">
        <v>0</v>
      </c>
      <c r="E507" s="34">
        <v>35946</v>
      </c>
      <c r="F507" s="20">
        <f t="shared" ca="1" si="14"/>
        <v>19</v>
      </c>
      <c r="G507" s="21"/>
      <c r="H507" s="22">
        <v>14332</v>
      </c>
      <c r="I507" s="23">
        <v>5</v>
      </c>
      <c r="J507" s="24">
        <f t="shared" si="15"/>
        <v>16332</v>
      </c>
    </row>
    <row r="508" spans="1:14" x14ac:dyDescent="0.25">
      <c r="A508" s="11" t="s">
        <v>456</v>
      </c>
      <c r="B508" s="18" t="s">
        <v>16</v>
      </c>
      <c r="C508" s="11" t="s">
        <v>804</v>
      </c>
      <c r="D508" s="11" t="s">
        <v>11</v>
      </c>
      <c r="E508" s="34">
        <v>36297</v>
      </c>
      <c r="F508" s="20">
        <f t="shared" ca="1" si="14"/>
        <v>18</v>
      </c>
      <c r="G508" s="21"/>
      <c r="H508" s="22">
        <v>57990</v>
      </c>
      <c r="I508" s="23">
        <v>5</v>
      </c>
      <c r="J508" s="24">
        <f t="shared" si="15"/>
        <v>59990</v>
      </c>
    </row>
    <row r="509" spans="1:14" x14ac:dyDescent="0.25">
      <c r="A509" s="11" t="s">
        <v>451</v>
      </c>
      <c r="B509" s="18" t="s">
        <v>16</v>
      </c>
      <c r="C509" s="11" t="s">
        <v>804</v>
      </c>
      <c r="D509" s="11" t="s">
        <v>5</v>
      </c>
      <c r="E509" s="34">
        <v>36673</v>
      </c>
      <c r="F509" s="20">
        <f t="shared" ca="1" si="14"/>
        <v>17</v>
      </c>
      <c r="G509" s="21" t="s">
        <v>8</v>
      </c>
      <c r="H509" s="22">
        <v>48330</v>
      </c>
      <c r="I509" s="23">
        <v>1</v>
      </c>
      <c r="J509" s="24">
        <f t="shared" si="15"/>
        <v>50330</v>
      </c>
    </row>
    <row r="510" spans="1:14" x14ac:dyDescent="0.25">
      <c r="A510" s="11" t="s">
        <v>447</v>
      </c>
      <c r="B510" s="18" t="s">
        <v>16</v>
      </c>
      <c r="C510" s="11" t="s">
        <v>804</v>
      </c>
      <c r="D510" s="11" t="s">
        <v>11</v>
      </c>
      <c r="E510" s="34">
        <v>37404</v>
      </c>
      <c r="F510" s="20">
        <f t="shared" ca="1" si="14"/>
        <v>15</v>
      </c>
      <c r="G510" s="21"/>
      <c r="H510" s="22">
        <v>60070</v>
      </c>
      <c r="I510" s="23">
        <v>3</v>
      </c>
      <c r="J510" s="24">
        <f t="shared" si="15"/>
        <v>62070</v>
      </c>
    </row>
    <row r="511" spans="1:14" x14ac:dyDescent="0.25">
      <c r="A511" s="11" t="s">
        <v>443</v>
      </c>
      <c r="B511" s="18" t="s">
        <v>2</v>
      </c>
      <c r="C511" s="11" t="s">
        <v>804</v>
      </c>
      <c r="D511" s="11" t="s">
        <v>5</v>
      </c>
      <c r="E511" s="34">
        <v>39217</v>
      </c>
      <c r="F511" s="20">
        <f t="shared" ca="1" si="14"/>
        <v>10</v>
      </c>
      <c r="G511" s="21" t="s">
        <v>26</v>
      </c>
      <c r="H511" s="22">
        <v>73830</v>
      </c>
      <c r="I511" s="23">
        <v>2</v>
      </c>
      <c r="J511" s="24">
        <f t="shared" si="15"/>
        <v>75830</v>
      </c>
    </row>
    <row r="512" spans="1:14" x14ac:dyDescent="0.25">
      <c r="A512" s="11" t="s">
        <v>434</v>
      </c>
      <c r="B512" s="18" t="s">
        <v>16</v>
      </c>
      <c r="C512" s="11" t="s">
        <v>804</v>
      </c>
      <c r="D512" s="11" t="s">
        <v>11</v>
      </c>
      <c r="E512" s="34">
        <v>40707</v>
      </c>
      <c r="F512" s="20">
        <f t="shared" ca="1" si="14"/>
        <v>6</v>
      </c>
      <c r="G512" s="21"/>
      <c r="H512" s="22">
        <v>79380</v>
      </c>
      <c r="I512" s="23">
        <v>1</v>
      </c>
      <c r="J512" s="24">
        <f t="shared" si="15"/>
        <v>81380</v>
      </c>
    </row>
    <row r="513" spans="1:10" x14ac:dyDescent="0.25">
      <c r="A513" s="11" t="s">
        <v>424</v>
      </c>
      <c r="B513" s="18" t="s">
        <v>12</v>
      </c>
      <c r="C513" s="11" t="s">
        <v>804</v>
      </c>
      <c r="D513" s="11" t="s">
        <v>5</v>
      </c>
      <c r="E513" s="34">
        <v>39262</v>
      </c>
      <c r="F513" s="20">
        <f t="shared" ca="1" si="14"/>
        <v>10</v>
      </c>
      <c r="G513" s="21" t="s">
        <v>8</v>
      </c>
      <c r="H513" s="22">
        <v>63440</v>
      </c>
      <c r="I513" s="23">
        <v>3</v>
      </c>
      <c r="J513" s="24">
        <f t="shared" si="15"/>
        <v>65440</v>
      </c>
    </row>
    <row r="514" spans="1:10" x14ac:dyDescent="0.25">
      <c r="A514" s="11" t="s">
        <v>421</v>
      </c>
      <c r="B514" s="18" t="s">
        <v>16</v>
      </c>
      <c r="C514" s="11" t="s">
        <v>804</v>
      </c>
      <c r="D514" s="11" t="s">
        <v>5</v>
      </c>
      <c r="E514" s="34">
        <v>40332</v>
      </c>
      <c r="F514" s="20">
        <f t="shared" ca="1" si="14"/>
        <v>7</v>
      </c>
      <c r="G514" s="21" t="s">
        <v>26</v>
      </c>
      <c r="H514" s="22">
        <v>47340</v>
      </c>
      <c r="I514" s="23">
        <v>2</v>
      </c>
      <c r="J514" s="24">
        <f t="shared" si="15"/>
        <v>49340</v>
      </c>
    </row>
    <row r="515" spans="1:10" x14ac:dyDescent="0.25">
      <c r="A515" s="11" t="s">
        <v>416</v>
      </c>
      <c r="B515" s="18" t="s">
        <v>12</v>
      </c>
      <c r="C515" s="11" t="s">
        <v>804</v>
      </c>
      <c r="D515" s="11" t="s">
        <v>5</v>
      </c>
      <c r="E515" s="34">
        <v>35958</v>
      </c>
      <c r="F515" s="20">
        <f t="shared" ref="F515:F578" ca="1" si="16">DATEDIF(E515,TODAY(),"Y")</f>
        <v>19</v>
      </c>
      <c r="G515" s="21" t="s">
        <v>4</v>
      </c>
      <c r="H515" s="22">
        <v>61420</v>
      </c>
      <c r="I515" s="23">
        <v>4</v>
      </c>
      <c r="J515" s="24">
        <f t="shared" ref="J515:J578" si="17">H515+2000</f>
        <v>63420</v>
      </c>
    </row>
    <row r="516" spans="1:10" x14ac:dyDescent="0.25">
      <c r="A516" s="11" t="s">
        <v>405</v>
      </c>
      <c r="B516" s="18" t="s">
        <v>12</v>
      </c>
      <c r="C516" s="11" t="s">
        <v>804</v>
      </c>
      <c r="D516" s="11" t="s">
        <v>0</v>
      </c>
      <c r="E516" s="34">
        <v>36340</v>
      </c>
      <c r="F516" s="20">
        <f t="shared" ca="1" si="16"/>
        <v>18</v>
      </c>
      <c r="G516" s="21"/>
      <c r="H516" s="22">
        <v>37016</v>
      </c>
      <c r="I516" s="23">
        <v>4</v>
      </c>
      <c r="J516" s="24">
        <f t="shared" si="17"/>
        <v>39016</v>
      </c>
    </row>
    <row r="517" spans="1:10" x14ac:dyDescent="0.25">
      <c r="A517" s="11" t="s">
        <v>360</v>
      </c>
      <c r="B517" s="18" t="s">
        <v>16</v>
      </c>
      <c r="C517" s="11" t="s">
        <v>804</v>
      </c>
      <c r="D517" s="11" t="s">
        <v>5</v>
      </c>
      <c r="E517" s="34">
        <v>39282</v>
      </c>
      <c r="F517" s="20">
        <f t="shared" ca="1" si="16"/>
        <v>10</v>
      </c>
      <c r="G517" s="21" t="s">
        <v>18</v>
      </c>
      <c r="H517" s="22">
        <v>69420</v>
      </c>
      <c r="I517" s="23">
        <v>2</v>
      </c>
      <c r="J517" s="24">
        <f t="shared" si="17"/>
        <v>71420</v>
      </c>
    </row>
    <row r="518" spans="1:10" x14ac:dyDescent="0.25">
      <c r="A518" s="11" t="s">
        <v>347</v>
      </c>
      <c r="B518" s="18" t="s">
        <v>12</v>
      </c>
      <c r="C518" s="11" t="s">
        <v>804</v>
      </c>
      <c r="D518" s="11" t="s">
        <v>5</v>
      </c>
      <c r="E518" s="34">
        <v>38903</v>
      </c>
      <c r="F518" s="20">
        <f t="shared" ca="1" si="16"/>
        <v>11</v>
      </c>
      <c r="G518" s="21" t="s">
        <v>4</v>
      </c>
      <c r="H518" s="22">
        <v>34060</v>
      </c>
      <c r="I518" s="23">
        <v>2</v>
      </c>
      <c r="J518" s="24">
        <f t="shared" si="17"/>
        <v>36060</v>
      </c>
    </row>
    <row r="519" spans="1:10" x14ac:dyDescent="0.25">
      <c r="A519" s="11" t="s">
        <v>343</v>
      </c>
      <c r="B519" s="18" t="s">
        <v>16</v>
      </c>
      <c r="C519" s="11" t="s">
        <v>804</v>
      </c>
      <c r="D519" s="11" t="s">
        <v>5</v>
      </c>
      <c r="E519" s="34">
        <v>35990</v>
      </c>
      <c r="F519" s="20">
        <f t="shared" ca="1" si="16"/>
        <v>19</v>
      </c>
      <c r="G519" s="21" t="s">
        <v>8</v>
      </c>
      <c r="H519" s="22">
        <v>36890</v>
      </c>
      <c r="I519" s="23">
        <v>1</v>
      </c>
      <c r="J519" s="24">
        <f t="shared" si="17"/>
        <v>38890</v>
      </c>
    </row>
    <row r="520" spans="1:10" x14ac:dyDescent="0.25">
      <c r="A520" s="11" t="s">
        <v>320</v>
      </c>
      <c r="B520" s="18" t="s">
        <v>12</v>
      </c>
      <c r="C520" s="11" t="s">
        <v>804</v>
      </c>
      <c r="D520" s="11" t="s">
        <v>14</v>
      </c>
      <c r="E520" s="49">
        <v>38173</v>
      </c>
      <c r="F520" s="20">
        <f t="shared" ca="1" si="16"/>
        <v>13</v>
      </c>
      <c r="G520" s="21" t="s">
        <v>4</v>
      </c>
      <c r="H520" s="22">
        <v>32900</v>
      </c>
      <c r="I520" s="23">
        <v>2</v>
      </c>
      <c r="J520" s="24">
        <f t="shared" si="17"/>
        <v>34900</v>
      </c>
    </row>
    <row r="521" spans="1:10" x14ac:dyDescent="0.25">
      <c r="A521" s="11" t="s">
        <v>307</v>
      </c>
      <c r="B521" s="18" t="s">
        <v>16</v>
      </c>
      <c r="C521" s="11" t="s">
        <v>804</v>
      </c>
      <c r="D521" s="11" t="s">
        <v>5</v>
      </c>
      <c r="E521" s="34">
        <v>39673</v>
      </c>
      <c r="F521" s="20">
        <f t="shared" ca="1" si="16"/>
        <v>8</v>
      </c>
      <c r="G521" s="21" t="s">
        <v>26</v>
      </c>
      <c r="H521" s="22">
        <v>48080</v>
      </c>
      <c r="I521" s="23">
        <v>2</v>
      </c>
      <c r="J521" s="24">
        <f t="shared" si="17"/>
        <v>50080</v>
      </c>
    </row>
    <row r="522" spans="1:10" x14ac:dyDescent="0.25">
      <c r="A522" s="11" t="s">
        <v>301</v>
      </c>
      <c r="B522" s="18" t="s">
        <v>16</v>
      </c>
      <c r="C522" s="11" t="s">
        <v>804</v>
      </c>
      <c r="D522" s="11" t="s">
        <v>5</v>
      </c>
      <c r="E522" s="34">
        <v>40765</v>
      </c>
      <c r="F522" s="20">
        <f t="shared" ca="1" si="16"/>
        <v>5</v>
      </c>
      <c r="G522" s="21" t="s">
        <v>18</v>
      </c>
      <c r="H522" s="22">
        <v>77740</v>
      </c>
      <c r="I522" s="23">
        <v>1</v>
      </c>
      <c r="J522" s="24">
        <f t="shared" si="17"/>
        <v>79740</v>
      </c>
    </row>
    <row r="523" spans="1:10" x14ac:dyDescent="0.25">
      <c r="A523" s="11" t="s">
        <v>291</v>
      </c>
      <c r="B523" s="18" t="s">
        <v>9</v>
      </c>
      <c r="C523" s="11" t="s">
        <v>804</v>
      </c>
      <c r="D523" s="11" t="s">
        <v>11</v>
      </c>
      <c r="E523" s="34">
        <v>39298</v>
      </c>
      <c r="F523" s="20">
        <f t="shared" ca="1" si="16"/>
        <v>9</v>
      </c>
      <c r="G523" s="21"/>
      <c r="H523" s="22">
        <v>76870</v>
      </c>
      <c r="I523" s="23">
        <v>5</v>
      </c>
      <c r="J523" s="24">
        <f t="shared" si="17"/>
        <v>78870</v>
      </c>
    </row>
    <row r="524" spans="1:10" x14ac:dyDescent="0.25">
      <c r="A524" s="11" t="s">
        <v>288</v>
      </c>
      <c r="B524" s="18" t="s">
        <v>32</v>
      </c>
      <c r="C524" s="11" t="s">
        <v>804</v>
      </c>
      <c r="D524" s="11" t="s">
        <v>5</v>
      </c>
      <c r="E524" s="34">
        <v>40399</v>
      </c>
      <c r="F524" s="20">
        <f t="shared" ca="1" si="16"/>
        <v>6</v>
      </c>
      <c r="G524" s="21" t="s">
        <v>28</v>
      </c>
      <c r="H524" s="22">
        <v>72700</v>
      </c>
      <c r="I524" s="23">
        <v>5</v>
      </c>
      <c r="J524" s="24">
        <f t="shared" si="17"/>
        <v>74700</v>
      </c>
    </row>
    <row r="525" spans="1:10" x14ac:dyDescent="0.25">
      <c r="A525" s="11" t="s">
        <v>286</v>
      </c>
      <c r="B525" s="18" t="s">
        <v>12</v>
      </c>
      <c r="C525" s="11" t="s">
        <v>804</v>
      </c>
      <c r="D525" s="11" t="s">
        <v>11</v>
      </c>
      <c r="E525" s="34">
        <v>40414</v>
      </c>
      <c r="F525" s="20">
        <f t="shared" ca="1" si="16"/>
        <v>6</v>
      </c>
      <c r="G525" s="21"/>
      <c r="H525" s="22">
        <v>60070</v>
      </c>
      <c r="I525" s="23">
        <v>2</v>
      </c>
      <c r="J525" s="24">
        <f t="shared" si="17"/>
        <v>62070</v>
      </c>
    </row>
    <row r="526" spans="1:10" x14ac:dyDescent="0.25">
      <c r="A526" s="11" t="s">
        <v>278</v>
      </c>
      <c r="B526" s="18" t="s">
        <v>12</v>
      </c>
      <c r="C526" s="11" t="s">
        <v>804</v>
      </c>
      <c r="D526" s="11" t="s">
        <v>0</v>
      </c>
      <c r="E526" s="34">
        <v>36028</v>
      </c>
      <c r="F526" s="20">
        <f t="shared" ca="1" si="16"/>
        <v>18</v>
      </c>
      <c r="G526" s="21"/>
      <c r="H526" s="22">
        <v>16688</v>
      </c>
      <c r="I526" s="23">
        <v>3</v>
      </c>
      <c r="J526" s="24">
        <f t="shared" si="17"/>
        <v>18688</v>
      </c>
    </row>
    <row r="527" spans="1:10" x14ac:dyDescent="0.25">
      <c r="A527" s="11" t="s">
        <v>276</v>
      </c>
      <c r="B527" s="18" t="s">
        <v>2</v>
      </c>
      <c r="C527" s="11" t="s">
        <v>804</v>
      </c>
      <c r="D527" s="11" t="s">
        <v>11</v>
      </c>
      <c r="E527" s="34">
        <v>36375</v>
      </c>
      <c r="F527" s="20">
        <f t="shared" ca="1" si="16"/>
        <v>17</v>
      </c>
      <c r="G527" s="21"/>
      <c r="H527" s="22">
        <v>71300</v>
      </c>
      <c r="I527" s="23">
        <v>5</v>
      </c>
      <c r="J527" s="24">
        <f t="shared" si="17"/>
        <v>73300</v>
      </c>
    </row>
    <row r="528" spans="1:10" x14ac:dyDescent="0.25">
      <c r="A528" s="11" t="s">
        <v>275</v>
      </c>
      <c r="B528" s="18" t="s">
        <v>16</v>
      </c>
      <c r="C528" s="11" t="s">
        <v>804</v>
      </c>
      <c r="D528" s="11" t="s">
        <v>0</v>
      </c>
      <c r="E528" s="34">
        <v>36380</v>
      </c>
      <c r="F528" s="20">
        <f t="shared" ca="1" si="16"/>
        <v>17</v>
      </c>
      <c r="G528" s="21"/>
      <c r="H528" s="22">
        <v>36052</v>
      </c>
      <c r="I528" s="23">
        <v>5</v>
      </c>
      <c r="J528" s="24">
        <f t="shared" si="17"/>
        <v>38052</v>
      </c>
    </row>
    <row r="529" spans="1:10" x14ac:dyDescent="0.25">
      <c r="A529" s="11" t="s">
        <v>273</v>
      </c>
      <c r="B529" s="18" t="s">
        <v>16</v>
      </c>
      <c r="C529" s="11" t="s">
        <v>804</v>
      </c>
      <c r="D529" s="11" t="s">
        <v>5</v>
      </c>
      <c r="E529" s="34">
        <v>36393</v>
      </c>
      <c r="F529" s="20">
        <f t="shared" ca="1" si="16"/>
        <v>17</v>
      </c>
      <c r="G529" s="21" t="s">
        <v>4</v>
      </c>
      <c r="H529" s="22">
        <v>65910</v>
      </c>
      <c r="I529" s="23">
        <v>5</v>
      </c>
      <c r="J529" s="24">
        <f t="shared" si="17"/>
        <v>67910</v>
      </c>
    </row>
    <row r="530" spans="1:10" x14ac:dyDescent="0.25">
      <c r="A530" s="11" t="s">
        <v>267</v>
      </c>
      <c r="B530" s="18" t="s">
        <v>9</v>
      </c>
      <c r="C530" s="11" t="s">
        <v>804</v>
      </c>
      <c r="D530" s="11" t="s">
        <v>5</v>
      </c>
      <c r="E530" s="34">
        <v>37848</v>
      </c>
      <c r="F530" s="20">
        <f t="shared" ca="1" si="16"/>
        <v>13</v>
      </c>
      <c r="G530" s="21" t="s">
        <v>28</v>
      </c>
      <c r="H530" s="22">
        <v>76910</v>
      </c>
      <c r="I530" s="23">
        <v>2</v>
      </c>
      <c r="J530" s="24">
        <f t="shared" si="17"/>
        <v>78910</v>
      </c>
    </row>
    <row r="531" spans="1:10" x14ac:dyDescent="0.25">
      <c r="A531" s="11" t="s">
        <v>255</v>
      </c>
      <c r="B531" s="18" t="s">
        <v>16</v>
      </c>
      <c r="C531" s="11" t="s">
        <v>804</v>
      </c>
      <c r="D531" s="11" t="s">
        <v>11</v>
      </c>
      <c r="E531" s="45">
        <v>40404</v>
      </c>
      <c r="F531" s="20">
        <f t="shared" ca="1" si="16"/>
        <v>6</v>
      </c>
      <c r="G531" s="21"/>
      <c r="H531" s="22">
        <v>39550</v>
      </c>
      <c r="I531" s="23">
        <v>5</v>
      </c>
      <c r="J531" s="24">
        <f t="shared" si="17"/>
        <v>41550</v>
      </c>
    </row>
    <row r="532" spans="1:10" x14ac:dyDescent="0.25">
      <c r="A532" s="11" t="s">
        <v>254</v>
      </c>
      <c r="B532" s="18" t="s">
        <v>32</v>
      </c>
      <c r="C532" s="11" t="s">
        <v>804</v>
      </c>
      <c r="D532" s="11" t="s">
        <v>11</v>
      </c>
      <c r="E532" s="45">
        <v>40410</v>
      </c>
      <c r="F532" s="20">
        <f t="shared" ca="1" si="16"/>
        <v>6</v>
      </c>
      <c r="G532" s="21"/>
      <c r="H532" s="22">
        <v>57680</v>
      </c>
      <c r="I532" s="23">
        <v>4</v>
      </c>
      <c r="J532" s="24">
        <f t="shared" si="17"/>
        <v>59680</v>
      </c>
    </row>
    <row r="533" spans="1:10" x14ac:dyDescent="0.25">
      <c r="A533" s="11" t="s">
        <v>253</v>
      </c>
      <c r="B533" s="18" t="s">
        <v>32</v>
      </c>
      <c r="C533" s="11" t="s">
        <v>804</v>
      </c>
      <c r="D533" s="11" t="s">
        <v>14</v>
      </c>
      <c r="E533" s="45">
        <v>40421</v>
      </c>
      <c r="F533" s="20">
        <f t="shared" ca="1" si="16"/>
        <v>6</v>
      </c>
      <c r="G533" s="21" t="s">
        <v>28</v>
      </c>
      <c r="H533" s="22">
        <v>49355</v>
      </c>
      <c r="I533" s="23">
        <v>5</v>
      </c>
      <c r="J533" s="24">
        <f t="shared" si="17"/>
        <v>51355</v>
      </c>
    </row>
    <row r="534" spans="1:10" x14ac:dyDescent="0.25">
      <c r="A534" s="11" t="s">
        <v>251</v>
      </c>
      <c r="B534" s="18" t="s">
        <v>12</v>
      </c>
      <c r="C534" s="11" t="s">
        <v>804</v>
      </c>
      <c r="D534" s="11" t="s">
        <v>5</v>
      </c>
      <c r="E534" s="34">
        <v>39703</v>
      </c>
      <c r="F534" s="20">
        <f t="shared" ca="1" si="16"/>
        <v>8</v>
      </c>
      <c r="G534" s="21" t="s">
        <v>18</v>
      </c>
      <c r="H534" s="22">
        <v>46110</v>
      </c>
      <c r="I534" s="23">
        <v>4</v>
      </c>
      <c r="J534" s="24">
        <f t="shared" si="17"/>
        <v>48110</v>
      </c>
    </row>
    <row r="535" spans="1:10" x14ac:dyDescent="0.25">
      <c r="A535" s="11" t="s">
        <v>245</v>
      </c>
      <c r="B535" s="18" t="s">
        <v>16</v>
      </c>
      <c r="C535" s="11" t="s">
        <v>804</v>
      </c>
      <c r="D535" s="11" t="s">
        <v>5</v>
      </c>
      <c r="E535" s="34">
        <v>40815</v>
      </c>
      <c r="F535" s="20">
        <f t="shared" ca="1" si="16"/>
        <v>5</v>
      </c>
      <c r="G535" s="21" t="s">
        <v>28</v>
      </c>
      <c r="H535" s="22">
        <v>54500</v>
      </c>
      <c r="I535" s="23">
        <v>5</v>
      </c>
      <c r="J535" s="24">
        <f t="shared" si="17"/>
        <v>56500</v>
      </c>
    </row>
    <row r="536" spans="1:10" x14ac:dyDescent="0.25">
      <c r="A536" s="11" t="s">
        <v>241</v>
      </c>
      <c r="B536" s="18" t="s">
        <v>16</v>
      </c>
      <c r="C536" s="11" t="s">
        <v>804</v>
      </c>
      <c r="D536" s="11" t="s">
        <v>5</v>
      </c>
      <c r="E536" s="34">
        <v>39335</v>
      </c>
      <c r="F536" s="20">
        <f t="shared" ca="1" si="16"/>
        <v>9</v>
      </c>
      <c r="G536" s="21" t="s">
        <v>26</v>
      </c>
      <c r="H536" s="22">
        <v>62688</v>
      </c>
      <c r="I536" s="23">
        <v>2</v>
      </c>
      <c r="J536" s="24">
        <f t="shared" si="17"/>
        <v>64688</v>
      </c>
    </row>
    <row r="537" spans="1:10" x14ac:dyDescent="0.25">
      <c r="A537" s="11" t="s">
        <v>230</v>
      </c>
      <c r="B537" s="18" t="s">
        <v>12</v>
      </c>
      <c r="C537" s="11" t="s">
        <v>804</v>
      </c>
      <c r="D537" s="11" t="s">
        <v>5</v>
      </c>
      <c r="E537" s="34">
        <v>38980</v>
      </c>
      <c r="F537" s="20">
        <f t="shared" ca="1" si="16"/>
        <v>10</v>
      </c>
      <c r="G537" s="21" t="s">
        <v>28</v>
      </c>
      <c r="H537" s="22">
        <v>24340</v>
      </c>
      <c r="I537" s="23">
        <v>4</v>
      </c>
      <c r="J537" s="24">
        <f t="shared" si="17"/>
        <v>26340</v>
      </c>
    </row>
    <row r="538" spans="1:10" x14ac:dyDescent="0.25">
      <c r="A538" s="11" t="s">
        <v>228</v>
      </c>
      <c r="B538" s="18" t="s">
        <v>48</v>
      </c>
      <c r="C538" s="11" t="s">
        <v>804</v>
      </c>
      <c r="D538" s="11" t="s">
        <v>11</v>
      </c>
      <c r="E538" s="34">
        <v>38986</v>
      </c>
      <c r="F538" s="20">
        <f t="shared" ca="1" si="16"/>
        <v>10</v>
      </c>
      <c r="G538" s="21"/>
      <c r="H538" s="22">
        <v>36230</v>
      </c>
      <c r="I538" s="23">
        <v>2</v>
      </c>
      <c r="J538" s="24">
        <f t="shared" si="17"/>
        <v>38230</v>
      </c>
    </row>
    <row r="539" spans="1:10" x14ac:dyDescent="0.25">
      <c r="A539" s="11" t="s">
        <v>214</v>
      </c>
      <c r="B539" s="18" t="s">
        <v>12</v>
      </c>
      <c r="C539" s="11" t="s">
        <v>804</v>
      </c>
      <c r="D539" s="11" t="s">
        <v>11</v>
      </c>
      <c r="E539" s="34">
        <v>36787</v>
      </c>
      <c r="F539" s="20">
        <f t="shared" ca="1" si="16"/>
        <v>16</v>
      </c>
      <c r="G539" s="21"/>
      <c r="H539" s="22">
        <v>89640</v>
      </c>
      <c r="I539" s="23">
        <v>4</v>
      </c>
      <c r="J539" s="24">
        <f t="shared" si="17"/>
        <v>91640</v>
      </c>
    </row>
    <row r="540" spans="1:10" x14ac:dyDescent="0.25">
      <c r="A540" s="11" t="s">
        <v>212</v>
      </c>
      <c r="B540" s="18" t="s">
        <v>16</v>
      </c>
      <c r="C540" s="11" t="s">
        <v>804</v>
      </c>
      <c r="D540" s="11" t="s">
        <v>5</v>
      </c>
      <c r="E540" s="34">
        <v>37138</v>
      </c>
      <c r="F540" s="20">
        <f t="shared" ca="1" si="16"/>
        <v>15</v>
      </c>
      <c r="G540" s="21" t="s">
        <v>26</v>
      </c>
      <c r="H540" s="22">
        <v>29130</v>
      </c>
      <c r="I540" s="23">
        <v>1</v>
      </c>
      <c r="J540" s="24">
        <f t="shared" si="17"/>
        <v>31130</v>
      </c>
    </row>
    <row r="541" spans="1:10" x14ac:dyDescent="0.25">
      <c r="A541" s="11" t="s">
        <v>207</v>
      </c>
      <c r="B541" s="18" t="s">
        <v>12</v>
      </c>
      <c r="C541" s="11" t="s">
        <v>804</v>
      </c>
      <c r="D541" s="11" t="s">
        <v>11</v>
      </c>
      <c r="E541" s="34">
        <v>37526</v>
      </c>
      <c r="F541" s="20">
        <f t="shared" ca="1" si="16"/>
        <v>14</v>
      </c>
      <c r="G541" s="21"/>
      <c r="H541" s="22">
        <v>61580</v>
      </c>
      <c r="I541" s="23">
        <v>3</v>
      </c>
      <c r="J541" s="24">
        <f t="shared" si="17"/>
        <v>63580</v>
      </c>
    </row>
    <row r="542" spans="1:10" x14ac:dyDescent="0.25">
      <c r="A542" s="11" t="s">
        <v>195</v>
      </c>
      <c r="B542" s="18" t="s">
        <v>12</v>
      </c>
      <c r="C542" s="11" t="s">
        <v>804</v>
      </c>
      <c r="D542" s="11" t="s">
        <v>5</v>
      </c>
      <c r="E542" s="34">
        <v>40438</v>
      </c>
      <c r="F542" s="20">
        <f t="shared" ca="1" si="16"/>
        <v>6</v>
      </c>
      <c r="G542" s="21" t="s">
        <v>18</v>
      </c>
      <c r="H542" s="22">
        <v>59150</v>
      </c>
      <c r="I542" s="23">
        <v>4</v>
      </c>
      <c r="J542" s="24">
        <f t="shared" si="17"/>
        <v>61150</v>
      </c>
    </row>
    <row r="543" spans="1:10" x14ac:dyDescent="0.25">
      <c r="A543" s="11" t="s">
        <v>190</v>
      </c>
      <c r="B543" s="18" t="s">
        <v>32</v>
      </c>
      <c r="C543" s="11" t="s">
        <v>804</v>
      </c>
      <c r="D543" s="11" t="s">
        <v>11</v>
      </c>
      <c r="E543" s="34">
        <v>39742</v>
      </c>
      <c r="F543" s="20">
        <f t="shared" ca="1" si="16"/>
        <v>8</v>
      </c>
      <c r="G543" s="21"/>
      <c r="H543" s="22">
        <v>23020</v>
      </c>
      <c r="I543" s="23">
        <v>4</v>
      </c>
      <c r="J543" s="24">
        <f t="shared" si="17"/>
        <v>25020</v>
      </c>
    </row>
    <row r="544" spans="1:10" x14ac:dyDescent="0.25">
      <c r="A544" s="11" t="s">
        <v>188</v>
      </c>
      <c r="B544" s="18" t="s">
        <v>16</v>
      </c>
      <c r="C544" s="11" t="s">
        <v>804</v>
      </c>
      <c r="D544" s="11" t="s">
        <v>11</v>
      </c>
      <c r="E544" s="34">
        <v>40820</v>
      </c>
      <c r="F544" s="20">
        <f t="shared" ca="1" si="16"/>
        <v>5</v>
      </c>
      <c r="G544" s="21"/>
      <c r="H544" s="22">
        <v>52750</v>
      </c>
      <c r="I544" s="23">
        <v>1</v>
      </c>
      <c r="J544" s="24">
        <f t="shared" si="17"/>
        <v>54750</v>
      </c>
    </row>
    <row r="545" spans="1:14" x14ac:dyDescent="0.25">
      <c r="A545" s="11" t="s">
        <v>187</v>
      </c>
      <c r="B545" s="18" t="s">
        <v>16</v>
      </c>
      <c r="C545" s="11" t="s">
        <v>804</v>
      </c>
      <c r="D545" s="11" t="s">
        <v>5</v>
      </c>
      <c r="E545" s="34">
        <v>40831</v>
      </c>
      <c r="F545" s="20">
        <f t="shared" ca="1" si="16"/>
        <v>5</v>
      </c>
      <c r="G545" s="21" t="s">
        <v>18</v>
      </c>
      <c r="H545" s="22">
        <v>79400</v>
      </c>
      <c r="I545" s="23">
        <v>4</v>
      </c>
      <c r="J545" s="24">
        <f t="shared" si="17"/>
        <v>81400</v>
      </c>
    </row>
    <row r="546" spans="1:14" x14ac:dyDescent="0.25">
      <c r="A546" s="11" t="s">
        <v>177</v>
      </c>
      <c r="B546" s="18" t="s">
        <v>32</v>
      </c>
      <c r="C546" s="11" t="s">
        <v>804</v>
      </c>
      <c r="D546" s="11" t="s">
        <v>5</v>
      </c>
      <c r="E546" s="34">
        <v>39372</v>
      </c>
      <c r="F546" s="20">
        <f t="shared" ca="1" si="16"/>
        <v>9</v>
      </c>
      <c r="G546" s="21" t="s">
        <v>26</v>
      </c>
      <c r="H546" s="22">
        <v>50570</v>
      </c>
      <c r="I546" s="23">
        <v>4</v>
      </c>
      <c r="J546" s="24">
        <f t="shared" si="17"/>
        <v>52570</v>
      </c>
    </row>
    <row r="547" spans="1:14" x14ac:dyDescent="0.25">
      <c r="A547" s="11" t="s">
        <v>156</v>
      </c>
      <c r="B547" s="18" t="s">
        <v>12</v>
      </c>
      <c r="C547" s="11" t="s">
        <v>804</v>
      </c>
      <c r="D547" s="11" t="s">
        <v>14</v>
      </c>
      <c r="E547" s="34">
        <v>36084</v>
      </c>
      <c r="F547" s="20">
        <f t="shared" ca="1" si="16"/>
        <v>18</v>
      </c>
      <c r="G547" s="21" t="s">
        <v>28</v>
      </c>
      <c r="H547" s="22">
        <v>45750</v>
      </c>
      <c r="I547" s="23">
        <v>5</v>
      </c>
      <c r="J547" s="24">
        <f t="shared" si="17"/>
        <v>47750</v>
      </c>
    </row>
    <row r="548" spans="1:14" x14ac:dyDescent="0.25">
      <c r="A548" s="11" t="s">
        <v>155</v>
      </c>
      <c r="B548" s="18" t="s">
        <v>32</v>
      </c>
      <c r="C548" s="11" t="s">
        <v>804</v>
      </c>
      <c r="D548" s="11" t="s">
        <v>11</v>
      </c>
      <c r="E548" s="34">
        <v>36086</v>
      </c>
      <c r="F548" s="20">
        <f t="shared" ca="1" si="16"/>
        <v>18</v>
      </c>
      <c r="G548" s="21"/>
      <c r="H548" s="22">
        <v>47520</v>
      </c>
      <c r="I548" s="23">
        <v>1</v>
      </c>
      <c r="J548" s="24">
        <f t="shared" si="17"/>
        <v>49520</v>
      </c>
    </row>
    <row r="549" spans="1:14" x14ac:dyDescent="0.25">
      <c r="A549" s="11" t="s">
        <v>153</v>
      </c>
      <c r="B549" s="18" t="s">
        <v>16</v>
      </c>
      <c r="C549" s="11" t="s">
        <v>804</v>
      </c>
      <c r="D549" s="11" t="s">
        <v>5</v>
      </c>
      <c r="E549" s="34">
        <v>36088</v>
      </c>
      <c r="F549" s="20">
        <f t="shared" ca="1" si="16"/>
        <v>18</v>
      </c>
      <c r="G549" s="21" t="s">
        <v>18</v>
      </c>
      <c r="H549" s="22">
        <v>54580</v>
      </c>
      <c r="I549" s="23">
        <v>4</v>
      </c>
      <c r="J549" s="24">
        <f t="shared" si="17"/>
        <v>56580</v>
      </c>
    </row>
    <row r="550" spans="1:14" x14ac:dyDescent="0.25">
      <c r="A550" s="11" t="s">
        <v>139</v>
      </c>
      <c r="B550" s="18" t="s">
        <v>12</v>
      </c>
      <c r="C550" s="11" t="s">
        <v>804</v>
      </c>
      <c r="D550" s="11" t="s">
        <v>5</v>
      </c>
      <c r="E550" s="34">
        <v>39362</v>
      </c>
      <c r="F550" s="20">
        <f t="shared" ca="1" si="16"/>
        <v>9</v>
      </c>
      <c r="G550" s="21" t="s">
        <v>28</v>
      </c>
      <c r="H550" s="22">
        <v>42020</v>
      </c>
      <c r="I550" s="23">
        <v>5</v>
      </c>
      <c r="J550" s="24">
        <f t="shared" si="17"/>
        <v>44020</v>
      </c>
    </row>
    <row r="551" spans="1:14" x14ac:dyDescent="0.25">
      <c r="A551" s="11" t="s">
        <v>138</v>
      </c>
      <c r="B551" s="18" t="s">
        <v>9</v>
      </c>
      <c r="C551" s="11" t="s">
        <v>804</v>
      </c>
      <c r="D551" s="11" t="s">
        <v>14</v>
      </c>
      <c r="E551" s="34">
        <v>39728</v>
      </c>
      <c r="F551" s="20">
        <f t="shared" ca="1" si="16"/>
        <v>8</v>
      </c>
      <c r="G551" s="21" t="s">
        <v>26</v>
      </c>
      <c r="H551" s="22">
        <v>45565</v>
      </c>
      <c r="I551" s="23">
        <v>1</v>
      </c>
      <c r="J551" s="24">
        <f t="shared" si="17"/>
        <v>47565</v>
      </c>
    </row>
    <row r="552" spans="1:14" x14ac:dyDescent="0.25">
      <c r="A552" s="11" t="s">
        <v>128</v>
      </c>
      <c r="B552" s="18" t="s">
        <v>12</v>
      </c>
      <c r="C552" s="11" t="s">
        <v>804</v>
      </c>
      <c r="D552" s="11" t="s">
        <v>5</v>
      </c>
      <c r="E552" s="34">
        <v>40477</v>
      </c>
      <c r="F552" s="20">
        <f t="shared" ca="1" si="16"/>
        <v>6</v>
      </c>
      <c r="G552" s="21" t="s">
        <v>18</v>
      </c>
      <c r="H552" s="22">
        <v>63206</v>
      </c>
      <c r="I552" s="23">
        <v>1</v>
      </c>
      <c r="J552" s="24">
        <f t="shared" si="17"/>
        <v>65206</v>
      </c>
    </row>
    <row r="553" spans="1:14" x14ac:dyDescent="0.25">
      <c r="A553" s="11" t="s">
        <v>112</v>
      </c>
      <c r="B553" s="18" t="s">
        <v>12</v>
      </c>
      <c r="C553" s="11" t="s">
        <v>804</v>
      </c>
      <c r="D553" s="11" t="s">
        <v>11</v>
      </c>
      <c r="E553" s="34">
        <v>39772</v>
      </c>
      <c r="F553" s="20">
        <f t="shared" ca="1" si="16"/>
        <v>8</v>
      </c>
      <c r="G553" s="21"/>
      <c r="H553" s="22">
        <v>85980</v>
      </c>
      <c r="I553" s="23">
        <v>2</v>
      </c>
      <c r="J553" s="24">
        <f t="shared" si="17"/>
        <v>87980</v>
      </c>
    </row>
    <row r="554" spans="1:14" x14ac:dyDescent="0.25">
      <c r="A554" s="11" t="s">
        <v>93</v>
      </c>
      <c r="B554" s="18" t="s">
        <v>12</v>
      </c>
      <c r="C554" s="11" t="s">
        <v>804</v>
      </c>
      <c r="D554" s="11" t="s">
        <v>5</v>
      </c>
      <c r="E554" s="34">
        <v>37568</v>
      </c>
      <c r="F554" s="20">
        <f t="shared" ca="1" si="16"/>
        <v>14</v>
      </c>
      <c r="G554" s="21" t="s">
        <v>28</v>
      </c>
      <c r="H554" s="22">
        <v>45100</v>
      </c>
      <c r="I554" s="23">
        <v>2</v>
      </c>
      <c r="J554" s="24">
        <f t="shared" si="17"/>
        <v>47100</v>
      </c>
    </row>
    <row r="555" spans="1:14" x14ac:dyDescent="0.25">
      <c r="A555" s="11" t="s">
        <v>82</v>
      </c>
      <c r="B555" s="18" t="s">
        <v>16</v>
      </c>
      <c r="C555" s="11" t="s">
        <v>804</v>
      </c>
      <c r="D555" s="11" t="s">
        <v>5</v>
      </c>
      <c r="E555" s="34">
        <v>39047</v>
      </c>
      <c r="F555" s="20">
        <f t="shared" ca="1" si="16"/>
        <v>10</v>
      </c>
      <c r="G555" s="21" t="s">
        <v>4</v>
      </c>
      <c r="H555" s="22">
        <v>65880</v>
      </c>
      <c r="I555" s="23">
        <v>5</v>
      </c>
      <c r="J555" s="24">
        <f t="shared" si="17"/>
        <v>67880</v>
      </c>
      <c r="M555" s="44"/>
      <c r="N555" s="44"/>
    </row>
    <row r="556" spans="1:14" x14ac:dyDescent="0.25">
      <c r="A556" s="11" t="s">
        <v>76</v>
      </c>
      <c r="B556" s="18" t="s">
        <v>16</v>
      </c>
      <c r="C556" s="11" t="s">
        <v>804</v>
      </c>
      <c r="D556" s="11" t="s">
        <v>5</v>
      </c>
      <c r="E556" s="34">
        <v>40137</v>
      </c>
      <c r="F556" s="20">
        <f t="shared" ca="1" si="16"/>
        <v>7</v>
      </c>
      <c r="G556" s="21" t="s">
        <v>26</v>
      </c>
      <c r="H556" s="22">
        <v>54190</v>
      </c>
      <c r="I556" s="23">
        <v>4</v>
      </c>
      <c r="J556" s="24">
        <f t="shared" si="17"/>
        <v>56190</v>
      </c>
    </row>
    <row r="557" spans="1:14" x14ac:dyDescent="0.25">
      <c r="A557" s="11" t="s">
        <v>70</v>
      </c>
      <c r="B557" s="18" t="s">
        <v>16</v>
      </c>
      <c r="C557" s="11" t="s">
        <v>804</v>
      </c>
      <c r="D557" s="11" t="s">
        <v>11</v>
      </c>
      <c r="E557" s="34">
        <v>39809</v>
      </c>
      <c r="F557" s="20">
        <f t="shared" ca="1" si="16"/>
        <v>8</v>
      </c>
      <c r="G557" s="21"/>
      <c r="H557" s="22">
        <v>58650</v>
      </c>
      <c r="I557" s="23">
        <v>4</v>
      </c>
      <c r="J557" s="24">
        <f t="shared" si="17"/>
        <v>60650</v>
      </c>
    </row>
    <row r="558" spans="1:14" x14ac:dyDescent="0.25">
      <c r="A558" s="11" t="s">
        <v>69</v>
      </c>
      <c r="B558" s="18" t="s">
        <v>12</v>
      </c>
      <c r="C558" s="11" t="s">
        <v>804</v>
      </c>
      <c r="D558" s="11" t="s">
        <v>5</v>
      </c>
      <c r="E558" s="34">
        <v>40878</v>
      </c>
      <c r="F558" s="20">
        <f t="shared" ca="1" si="16"/>
        <v>5</v>
      </c>
      <c r="G558" s="21" t="s">
        <v>8</v>
      </c>
      <c r="H558" s="22">
        <v>71680</v>
      </c>
      <c r="I558" s="23">
        <v>4</v>
      </c>
      <c r="J558" s="24">
        <f t="shared" si="17"/>
        <v>73680</v>
      </c>
      <c r="M558" s="44"/>
      <c r="N558" s="44"/>
    </row>
    <row r="559" spans="1:14" x14ac:dyDescent="0.25">
      <c r="A559" s="11" t="s">
        <v>66</v>
      </c>
      <c r="B559" s="18" t="s">
        <v>32</v>
      </c>
      <c r="C559" s="11" t="s">
        <v>804</v>
      </c>
      <c r="D559" s="11" t="s">
        <v>11</v>
      </c>
      <c r="E559" s="34">
        <v>40883</v>
      </c>
      <c r="F559" s="20">
        <f t="shared" ca="1" si="16"/>
        <v>5</v>
      </c>
      <c r="G559" s="21"/>
      <c r="H559" s="22">
        <v>50840</v>
      </c>
      <c r="I559" s="23">
        <v>4</v>
      </c>
      <c r="J559" s="24">
        <f t="shared" si="17"/>
        <v>52840</v>
      </c>
    </row>
    <row r="560" spans="1:14" x14ac:dyDescent="0.25">
      <c r="A560" s="11" t="s">
        <v>62</v>
      </c>
      <c r="B560" s="18" t="s">
        <v>16</v>
      </c>
      <c r="C560" s="11" t="s">
        <v>804</v>
      </c>
      <c r="D560" s="11" t="s">
        <v>11</v>
      </c>
      <c r="E560" s="34">
        <v>41254</v>
      </c>
      <c r="F560" s="20">
        <f t="shared" ca="1" si="16"/>
        <v>4</v>
      </c>
      <c r="G560" s="21"/>
      <c r="H560" s="22">
        <v>44720</v>
      </c>
      <c r="I560" s="23">
        <v>2</v>
      </c>
      <c r="J560" s="24">
        <f t="shared" si="17"/>
        <v>46720</v>
      </c>
      <c r="M560" s="44"/>
      <c r="N560" s="44"/>
    </row>
    <row r="561" spans="1:14" x14ac:dyDescent="0.25">
      <c r="A561" s="11" t="s">
        <v>58</v>
      </c>
      <c r="B561" s="18" t="s">
        <v>9</v>
      </c>
      <c r="C561" s="11" t="s">
        <v>804</v>
      </c>
      <c r="D561" s="11" t="s">
        <v>5</v>
      </c>
      <c r="E561" s="34">
        <v>39807</v>
      </c>
      <c r="F561" s="20">
        <f t="shared" ca="1" si="16"/>
        <v>8</v>
      </c>
      <c r="G561" s="21" t="s">
        <v>28</v>
      </c>
      <c r="H561" s="22">
        <v>88820</v>
      </c>
      <c r="I561" s="23">
        <v>2</v>
      </c>
      <c r="J561" s="24">
        <f t="shared" si="17"/>
        <v>90820</v>
      </c>
    </row>
    <row r="562" spans="1:14" x14ac:dyDescent="0.25">
      <c r="A562" s="11" t="s">
        <v>50</v>
      </c>
      <c r="B562" s="18" t="s">
        <v>48</v>
      </c>
      <c r="C562" s="11" t="s">
        <v>804</v>
      </c>
      <c r="D562" s="11" t="s">
        <v>5</v>
      </c>
      <c r="E562" s="34">
        <v>36136</v>
      </c>
      <c r="F562" s="20">
        <f t="shared" ca="1" si="16"/>
        <v>18</v>
      </c>
      <c r="G562" s="21" t="s">
        <v>4</v>
      </c>
      <c r="H562" s="22">
        <v>45000</v>
      </c>
      <c r="I562" s="23">
        <v>4</v>
      </c>
      <c r="J562" s="24">
        <f t="shared" si="17"/>
        <v>47000</v>
      </c>
    </row>
    <row r="563" spans="1:14" x14ac:dyDescent="0.25">
      <c r="A563" s="11" t="s">
        <v>38</v>
      </c>
      <c r="B563" s="18" t="s">
        <v>16</v>
      </c>
      <c r="C563" s="11" t="s">
        <v>804</v>
      </c>
      <c r="D563" s="11" t="s">
        <v>14</v>
      </c>
      <c r="E563" s="34">
        <v>37249</v>
      </c>
      <c r="F563" s="20">
        <f t="shared" ca="1" si="16"/>
        <v>15</v>
      </c>
      <c r="G563" s="21" t="s">
        <v>8</v>
      </c>
      <c r="H563" s="22">
        <v>12545</v>
      </c>
      <c r="I563" s="23">
        <v>4</v>
      </c>
      <c r="J563" s="24">
        <f t="shared" si="17"/>
        <v>14545</v>
      </c>
    </row>
    <row r="564" spans="1:14" x14ac:dyDescent="0.25">
      <c r="A564" s="11" t="s">
        <v>27</v>
      </c>
      <c r="B564" s="18" t="s">
        <v>12</v>
      </c>
      <c r="C564" s="11" t="s">
        <v>804</v>
      </c>
      <c r="D564" s="11" t="s">
        <v>5</v>
      </c>
      <c r="E564" s="34">
        <v>39446</v>
      </c>
      <c r="F564" s="20">
        <f t="shared" ca="1" si="16"/>
        <v>9</v>
      </c>
      <c r="G564" s="21" t="s">
        <v>26</v>
      </c>
      <c r="H564" s="22">
        <v>44650</v>
      </c>
      <c r="I564" s="23">
        <v>1</v>
      </c>
      <c r="J564" s="24">
        <f t="shared" si="17"/>
        <v>46650</v>
      </c>
    </row>
    <row r="565" spans="1:14" x14ac:dyDescent="0.25">
      <c r="A565" s="11" t="s">
        <v>808</v>
      </c>
      <c r="B565" s="18" t="s">
        <v>16</v>
      </c>
      <c r="C565" s="11" t="s">
        <v>804</v>
      </c>
      <c r="D565" s="11" t="s">
        <v>14</v>
      </c>
      <c r="E565" s="34">
        <v>40166</v>
      </c>
      <c r="F565" s="20">
        <f t="shared" ca="1" si="16"/>
        <v>7</v>
      </c>
      <c r="G565" s="21" t="s">
        <v>8</v>
      </c>
      <c r="H565" s="22">
        <v>25245</v>
      </c>
      <c r="I565" s="23">
        <v>5</v>
      </c>
      <c r="J565" s="24">
        <f t="shared" si="17"/>
        <v>27245</v>
      </c>
    </row>
    <row r="566" spans="1:14" x14ac:dyDescent="0.25">
      <c r="A566" s="11" t="s">
        <v>767</v>
      </c>
      <c r="B566" s="18" t="s">
        <v>32</v>
      </c>
      <c r="C566" s="11" t="s">
        <v>44</v>
      </c>
      <c r="D566" s="11" t="s">
        <v>0</v>
      </c>
      <c r="E566" s="34">
        <v>40561</v>
      </c>
      <c r="F566" s="20">
        <f t="shared" ca="1" si="16"/>
        <v>6</v>
      </c>
      <c r="G566" s="21"/>
      <c r="H566" s="22">
        <v>30468</v>
      </c>
      <c r="I566" s="23">
        <v>2</v>
      </c>
      <c r="J566" s="24">
        <f t="shared" si="17"/>
        <v>32468</v>
      </c>
    </row>
    <row r="567" spans="1:14" x14ac:dyDescent="0.25">
      <c r="A567" s="11" t="s">
        <v>764</v>
      </c>
      <c r="B567" s="18" t="s">
        <v>12</v>
      </c>
      <c r="C567" s="11" t="s">
        <v>44</v>
      </c>
      <c r="D567" s="11" t="s">
        <v>5</v>
      </c>
      <c r="E567" s="34">
        <v>40574</v>
      </c>
      <c r="F567" s="20">
        <f t="shared" ca="1" si="16"/>
        <v>6</v>
      </c>
      <c r="G567" s="21" t="s">
        <v>4</v>
      </c>
      <c r="H567" s="22">
        <v>24840</v>
      </c>
      <c r="I567" s="23">
        <v>1</v>
      </c>
      <c r="J567" s="24">
        <f t="shared" si="17"/>
        <v>26840</v>
      </c>
    </row>
    <row r="568" spans="1:14" x14ac:dyDescent="0.25">
      <c r="A568" s="11" t="s">
        <v>761</v>
      </c>
      <c r="B568" s="18" t="s">
        <v>12</v>
      </c>
      <c r="C568" s="11" t="s">
        <v>44</v>
      </c>
      <c r="D568" s="11" t="s">
        <v>5</v>
      </c>
      <c r="E568" s="34">
        <v>40909</v>
      </c>
      <c r="F568" s="20">
        <f t="shared" ca="1" si="16"/>
        <v>5</v>
      </c>
      <c r="G568" s="21" t="s">
        <v>26</v>
      </c>
      <c r="H568" s="22">
        <v>54830</v>
      </c>
      <c r="I568" s="23">
        <v>1</v>
      </c>
      <c r="J568" s="24">
        <f t="shared" si="17"/>
        <v>56830</v>
      </c>
    </row>
    <row r="569" spans="1:14" x14ac:dyDescent="0.25">
      <c r="A569" s="11" t="s">
        <v>743</v>
      </c>
      <c r="B569" s="18" t="s">
        <v>16</v>
      </c>
      <c r="C569" s="11" t="s">
        <v>44</v>
      </c>
      <c r="D569" s="11" t="s">
        <v>0</v>
      </c>
      <c r="E569" s="34">
        <v>39458</v>
      </c>
      <c r="F569" s="20">
        <f t="shared" ca="1" si="16"/>
        <v>9</v>
      </c>
      <c r="G569" s="21"/>
      <c r="H569" s="22">
        <v>36788</v>
      </c>
      <c r="I569" s="23">
        <v>4</v>
      </c>
      <c r="J569" s="24">
        <f t="shared" si="17"/>
        <v>38788</v>
      </c>
    </row>
    <row r="570" spans="1:14" x14ac:dyDescent="0.25">
      <c r="A570" s="11" t="s">
        <v>731</v>
      </c>
      <c r="B570" s="18" t="s">
        <v>32</v>
      </c>
      <c r="C570" s="11" t="s">
        <v>44</v>
      </c>
      <c r="D570" s="11" t="s">
        <v>5</v>
      </c>
      <c r="E570" s="34">
        <v>38738</v>
      </c>
      <c r="F570" s="20">
        <f t="shared" ca="1" si="16"/>
        <v>11</v>
      </c>
      <c r="G570" s="21" t="s">
        <v>8</v>
      </c>
      <c r="H570" s="22">
        <v>62965</v>
      </c>
      <c r="I570" s="23">
        <v>1</v>
      </c>
      <c r="J570" s="24">
        <f t="shared" si="17"/>
        <v>64965</v>
      </c>
    </row>
    <row r="571" spans="1:14" x14ac:dyDescent="0.25">
      <c r="A571" s="11" t="s">
        <v>728</v>
      </c>
      <c r="B571" s="18" t="s">
        <v>16</v>
      </c>
      <c r="C571" s="11" t="s">
        <v>44</v>
      </c>
      <c r="D571" s="11" t="s">
        <v>11</v>
      </c>
      <c r="E571" s="34">
        <v>35806</v>
      </c>
      <c r="F571" s="20">
        <f t="shared" ca="1" si="16"/>
        <v>19</v>
      </c>
      <c r="G571" s="21"/>
      <c r="H571" s="22">
        <v>86100</v>
      </c>
      <c r="I571" s="23">
        <v>4</v>
      </c>
      <c r="J571" s="24">
        <f t="shared" si="17"/>
        <v>88100</v>
      </c>
      <c r="M571" s="44"/>
      <c r="N571" s="44"/>
    </row>
    <row r="572" spans="1:14" x14ac:dyDescent="0.25">
      <c r="A572" s="11" t="s">
        <v>718</v>
      </c>
      <c r="B572" s="18" t="s">
        <v>12</v>
      </c>
      <c r="C572" s="11" t="s">
        <v>44</v>
      </c>
      <c r="D572" s="11" t="s">
        <v>5</v>
      </c>
      <c r="E572" s="34">
        <v>36526</v>
      </c>
      <c r="F572" s="20">
        <f t="shared" ca="1" si="16"/>
        <v>17</v>
      </c>
      <c r="G572" s="21" t="s">
        <v>26</v>
      </c>
      <c r="H572" s="22">
        <v>29260</v>
      </c>
      <c r="I572" s="23">
        <v>4</v>
      </c>
      <c r="J572" s="24">
        <f t="shared" si="17"/>
        <v>31260</v>
      </c>
    </row>
    <row r="573" spans="1:14" x14ac:dyDescent="0.25">
      <c r="A573" s="11" t="s">
        <v>717</v>
      </c>
      <c r="B573" s="18" t="s">
        <v>16</v>
      </c>
      <c r="C573" s="11" t="s">
        <v>44</v>
      </c>
      <c r="D573" s="11" t="s">
        <v>14</v>
      </c>
      <c r="E573" s="34">
        <v>36531</v>
      </c>
      <c r="F573" s="20">
        <f t="shared" ca="1" si="16"/>
        <v>17</v>
      </c>
      <c r="G573" s="21" t="s">
        <v>18</v>
      </c>
      <c r="H573" s="22">
        <v>20990</v>
      </c>
      <c r="I573" s="23">
        <v>4</v>
      </c>
      <c r="J573" s="24">
        <f t="shared" si="17"/>
        <v>22990</v>
      </c>
    </row>
    <row r="574" spans="1:14" x14ac:dyDescent="0.25">
      <c r="A574" s="11" t="s">
        <v>709</v>
      </c>
      <c r="B574" s="18" t="s">
        <v>2</v>
      </c>
      <c r="C574" s="11" t="s">
        <v>44</v>
      </c>
      <c r="D574" s="11" t="s">
        <v>5</v>
      </c>
      <c r="E574" s="34">
        <v>37625</v>
      </c>
      <c r="F574" s="20">
        <f t="shared" ca="1" si="16"/>
        <v>14</v>
      </c>
      <c r="G574" s="21" t="s">
        <v>4</v>
      </c>
      <c r="H574" s="22">
        <v>82490</v>
      </c>
      <c r="I574" s="23">
        <v>5</v>
      </c>
      <c r="J574" s="24">
        <f t="shared" si="17"/>
        <v>84490</v>
      </c>
    </row>
    <row r="575" spans="1:14" x14ac:dyDescent="0.25">
      <c r="A575" s="11" t="s">
        <v>706</v>
      </c>
      <c r="B575" s="18" t="s">
        <v>9</v>
      </c>
      <c r="C575" s="11" t="s">
        <v>44</v>
      </c>
      <c r="D575" s="11" t="s">
        <v>5</v>
      </c>
      <c r="E575" s="34">
        <v>39448</v>
      </c>
      <c r="F575" s="20">
        <f t="shared" ca="1" si="16"/>
        <v>9</v>
      </c>
      <c r="G575" s="21" t="s">
        <v>4</v>
      </c>
      <c r="H575" s="22">
        <v>83710</v>
      </c>
      <c r="I575" s="23">
        <v>3</v>
      </c>
      <c r="J575" s="24">
        <f t="shared" si="17"/>
        <v>85710</v>
      </c>
    </row>
    <row r="576" spans="1:14" x14ac:dyDescent="0.25">
      <c r="A576" s="11" t="s">
        <v>697</v>
      </c>
      <c r="B576" s="18" t="s">
        <v>32</v>
      </c>
      <c r="C576" s="11" t="s">
        <v>44</v>
      </c>
      <c r="D576" s="11" t="s">
        <v>5</v>
      </c>
      <c r="E576" s="34">
        <v>39815</v>
      </c>
      <c r="F576" s="20">
        <f t="shared" ca="1" si="16"/>
        <v>8</v>
      </c>
      <c r="G576" s="21" t="s">
        <v>4</v>
      </c>
      <c r="H576" s="22">
        <v>72060</v>
      </c>
      <c r="I576" s="23">
        <v>2</v>
      </c>
      <c r="J576" s="24">
        <f t="shared" si="17"/>
        <v>74060</v>
      </c>
    </row>
    <row r="577" spans="1:10" x14ac:dyDescent="0.25">
      <c r="A577" s="11" t="s">
        <v>686</v>
      </c>
      <c r="B577" s="18" t="s">
        <v>48</v>
      </c>
      <c r="C577" s="11" t="s">
        <v>44</v>
      </c>
      <c r="D577" s="11" t="s">
        <v>11</v>
      </c>
      <c r="E577" s="34">
        <v>40587</v>
      </c>
      <c r="F577" s="20">
        <f t="shared" ca="1" si="16"/>
        <v>6</v>
      </c>
      <c r="G577" s="21"/>
      <c r="H577" s="22">
        <v>89450</v>
      </c>
      <c r="I577" s="23">
        <v>2</v>
      </c>
      <c r="J577" s="24">
        <f t="shared" si="17"/>
        <v>91450</v>
      </c>
    </row>
    <row r="578" spans="1:10" x14ac:dyDescent="0.25">
      <c r="A578" s="11" t="s">
        <v>676</v>
      </c>
      <c r="B578" s="18" t="s">
        <v>32</v>
      </c>
      <c r="C578" s="11" t="s">
        <v>44</v>
      </c>
      <c r="D578" s="11" t="s">
        <v>5</v>
      </c>
      <c r="E578" s="34">
        <v>39123</v>
      </c>
      <c r="F578" s="20">
        <f t="shared" ca="1" si="16"/>
        <v>10</v>
      </c>
      <c r="G578" s="21" t="s">
        <v>26</v>
      </c>
      <c r="H578" s="22">
        <v>54270</v>
      </c>
      <c r="I578" s="23">
        <v>3</v>
      </c>
      <c r="J578" s="24">
        <f t="shared" si="17"/>
        <v>56270</v>
      </c>
    </row>
    <row r="579" spans="1:10" x14ac:dyDescent="0.25">
      <c r="A579" s="11" t="s">
        <v>675</v>
      </c>
      <c r="B579" s="18" t="s">
        <v>48</v>
      </c>
      <c r="C579" s="11" t="s">
        <v>44</v>
      </c>
      <c r="D579" s="11" t="s">
        <v>5</v>
      </c>
      <c r="E579" s="34">
        <v>39134</v>
      </c>
      <c r="F579" s="20">
        <f t="shared" ref="F579:F642" ca="1" si="18">DATEDIF(E579,TODAY(),"Y")</f>
        <v>10</v>
      </c>
      <c r="G579" s="21" t="s">
        <v>4</v>
      </c>
      <c r="H579" s="22">
        <v>45110</v>
      </c>
      <c r="I579" s="23">
        <v>2</v>
      </c>
      <c r="J579" s="24">
        <f t="shared" ref="J579:J642" si="19">H579+2000</f>
        <v>47110</v>
      </c>
    </row>
    <row r="580" spans="1:10" x14ac:dyDescent="0.25">
      <c r="A580" s="11" t="s">
        <v>674</v>
      </c>
      <c r="B580" s="18" t="s">
        <v>16</v>
      </c>
      <c r="C580" s="11" t="s">
        <v>44</v>
      </c>
      <c r="D580" s="11" t="s">
        <v>5</v>
      </c>
      <c r="E580" s="34">
        <v>39141</v>
      </c>
      <c r="F580" s="20">
        <f t="shared" ca="1" si="18"/>
        <v>10</v>
      </c>
      <c r="G580" s="21" t="s">
        <v>4</v>
      </c>
      <c r="H580" s="22">
        <v>66824</v>
      </c>
      <c r="I580" s="23">
        <v>2</v>
      </c>
      <c r="J580" s="24">
        <f t="shared" si="19"/>
        <v>68824</v>
      </c>
    </row>
    <row r="581" spans="1:10" x14ac:dyDescent="0.25">
      <c r="A581" s="11" t="s">
        <v>671</v>
      </c>
      <c r="B581" s="18" t="s">
        <v>16</v>
      </c>
      <c r="C581" s="11" t="s">
        <v>44</v>
      </c>
      <c r="D581" s="11" t="s">
        <v>5</v>
      </c>
      <c r="E581" s="34">
        <v>39137</v>
      </c>
      <c r="F581" s="20">
        <f t="shared" ca="1" si="18"/>
        <v>10</v>
      </c>
      <c r="G581" s="21" t="s">
        <v>26</v>
      </c>
      <c r="H581" s="22">
        <v>39000</v>
      </c>
      <c r="I581" s="23">
        <v>5</v>
      </c>
      <c r="J581" s="24">
        <f t="shared" si="19"/>
        <v>41000</v>
      </c>
    </row>
    <row r="582" spans="1:10" x14ac:dyDescent="0.25">
      <c r="A582" s="11" t="s">
        <v>660</v>
      </c>
      <c r="B582" s="18" t="s">
        <v>9</v>
      </c>
      <c r="C582" s="11" t="s">
        <v>44</v>
      </c>
      <c r="D582" s="11" t="s">
        <v>14</v>
      </c>
      <c r="E582" s="34">
        <v>35842</v>
      </c>
      <c r="F582" s="20">
        <f t="shared" ca="1" si="18"/>
        <v>19</v>
      </c>
      <c r="G582" s="21" t="s">
        <v>18</v>
      </c>
      <c r="H582" s="22">
        <v>39530</v>
      </c>
      <c r="I582" s="23">
        <v>5</v>
      </c>
      <c r="J582" s="24">
        <f t="shared" si="19"/>
        <v>41530</v>
      </c>
    </row>
    <row r="583" spans="1:10" x14ac:dyDescent="0.25">
      <c r="A583" s="11" t="s">
        <v>655</v>
      </c>
      <c r="B583" s="18" t="s">
        <v>16</v>
      </c>
      <c r="C583" s="11" t="s">
        <v>44</v>
      </c>
      <c r="D583" s="11" t="s">
        <v>14</v>
      </c>
      <c r="E583" s="34">
        <v>36196</v>
      </c>
      <c r="F583" s="20">
        <f t="shared" ca="1" si="18"/>
        <v>18</v>
      </c>
      <c r="G583" s="21" t="s">
        <v>26</v>
      </c>
      <c r="H583" s="22">
        <v>34980</v>
      </c>
      <c r="I583" s="23">
        <v>2</v>
      </c>
      <c r="J583" s="24">
        <f t="shared" si="19"/>
        <v>36980</v>
      </c>
    </row>
    <row r="584" spans="1:10" x14ac:dyDescent="0.25">
      <c r="A584" s="11" t="s">
        <v>651</v>
      </c>
      <c r="B584" s="18" t="s">
        <v>12</v>
      </c>
      <c r="C584" s="11" t="s">
        <v>44</v>
      </c>
      <c r="D584" s="11" t="s">
        <v>11</v>
      </c>
      <c r="E584" s="34">
        <v>36214</v>
      </c>
      <c r="F584" s="20">
        <f t="shared" ca="1" si="18"/>
        <v>18</v>
      </c>
      <c r="G584" s="21"/>
      <c r="H584" s="22">
        <v>53310</v>
      </c>
      <c r="I584" s="23">
        <v>5</v>
      </c>
      <c r="J584" s="24">
        <f t="shared" si="19"/>
        <v>55310</v>
      </c>
    </row>
    <row r="585" spans="1:10" x14ac:dyDescent="0.25">
      <c r="A585" s="11" t="s">
        <v>648</v>
      </c>
      <c r="B585" s="18" t="s">
        <v>2</v>
      </c>
      <c r="C585" s="11" t="s">
        <v>44</v>
      </c>
      <c r="D585" s="11" t="s">
        <v>0</v>
      </c>
      <c r="E585" s="34">
        <v>36557</v>
      </c>
      <c r="F585" s="20">
        <f t="shared" ca="1" si="18"/>
        <v>17</v>
      </c>
      <c r="G585" s="21"/>
      <c r="H585" s="22">
        <v>15552</v>
      </c>
      <c r="I585" s="23">
        <v>4</v>
      </c>
      <c r="J585" s="24">
        <f t="shared" si="19"/>
        <v>17552</v>
      </c>
    </row>
    <row r="586" spans="1:10" x14ac:dyDescent="0.25">
      <c r="A586" s="11" t="s">
        <v>641</v>
      </c>
      <c r="B586" s="18" t="s">
        <v>48</v>
      </c>
      <c r="C586" s="11" t="s">
        <v>44</v>
      </c>
      <c r="D586" s="11" t="s">
        <v>11</v>
      </c>
      <c r="E586" s="34">
        <v>38027</v>
      </c>
      <c r="F586" s="20">
        <f t="shared" ca="1" si="18"/>
        <v>13</v>
      </c>
      <c r="G586" s="21"/>
      <c r="H586" s="22">
        <v>64590</v>
      </c>
      <c r="I586" s="23">
        <v>1</v>
      </c>
      <c r="J586" s="24">
        <f t="shared" si="19"/>
        <v>66590</v>
      </c>
    </row>
    <row r="587" spans="1:10" x14ac:dyDescent="0.25">
      <c r="A587" s="11" t="s">
        <v>630</v>
      </c>
      <c r="B587" s="18" t="s">
        <v>12</v>
      </c>
      <c r="C587" s="11" t="s">
        <v>44</v>
      </c>
      <c r="D587" s="11" t="s">
        <v>5</v>
      </c>
      <c r="E587" s="34">
        <v>40581</v>
      </c>
      <c r="F587" s="20">
        <f t="shared" ca="1" si="18"/>
        <v>6</v>
      </c>
      <c r="G587" s="21" t="s">
        <v>18</v>
      </c>
      <c r="H587" s="22">
        <v>80260</v>
      </c>
      <c r="I587" s="23">
        <v>3</v>
      </c>
      <c r="J587" s="24">
        <f t="shared" si="19"/>
        <v>82260</v>
      </c>
    </row>
    <row r="588" spans="1:10" x14ac:dyDescent="0.25">
      <c r="A588" s="11" t="s">
        <v>622</v>
      </c>
      <c r="B588" s="18" t="s">
        <v>12</v>
      </c>
      <c r="C588" s="11" t="s">
        <v>44</v>
      </c>
      <c r="D588" s="11" t="s">
        <v>5</v>
      </c>
      <c r="E588" s="34">
        <v>40990</v>
      </c>
      <c r="F588" s="20">
        <f t="shared" ca="1" si="18"/>
        <v>5</v>
      </c>
      <c r="G588" s="21" t="s">
        <v>26</v>
      </c>
      <c r="H588" s="22">
        <v>65571</v>
      </c>
      <c r="I588" s="23">
        <v>3</v>
      </c>
      <c r="J588" s="24">
        <f t="shared" si="19"/>
        <v>67571</v>
      </c>
    </row>
    <row r="589" spans="1:10" x14ac:dyDescent="0.25">
      <c r="A589" s="11" t="s">
        <v>603</v>
      </c>
      <c r="B589" s="18" t="s">
        <v>12</v>
      </c>
      <c r="C589" s="11" t="s">
        <v>44</v>
      </c>
      <c r="D589" s="11" t="s">
        <v>5</v>
      </c>
      <c r="E589" s="34">
        <v>38784</v>
      </c>
      <c r="F589" s="20">
        <f t="shared" ca="1" si="18"/>
        <v>11</v>
      </c>
      <c r="G589" s="21" t="s">
        <v>26</v>
      </c>
      <c r="H589" s="22">
        <v>78710</v>
      </c>
      <c r="I589" s="23">
        <v>4</v>
      </c>
      <c r="J589" s="24">
        <f t="shared" si="19"/>
        <v>80710</v>
      </c>
    </row>
    <row r="590" spans="1:10" x14ac:dyDescent="0.25">
      <c r="A590" s="11" t="s">
        <v>592</v>
      </c>
      <c r="B590" s="18" t="s">
        <v>16</v>
      </c>
      <c r="C590" s="11" t="s">
        <v>44</v>
      </c>
      <c r="D590" s="11" t="s">
        <v>0</v>
      </c>
      <c r="E590" s="34">
        <v>35861</v>
      </c>
      <c r="F590" s="20">
        <f t="shared" ca="1" si="18"/>
        <v>19</v>
      </c>
      <c r="G590" s="21"/>
      <c r="H590" s="22">
        <v>12836</v>
      </c>
      <c r="I590" s="23">
        <v>5</v>
      </c>
      <c r="J590" s="24">
        <f t="shared" si="19"/>
        <v>14836</v>
      </c>
    </row>
    <row r="591" spans="1:10" x14ac:dyDescent="0.25">
      <c r="A591" s="11" t="s">
        <v>591</v>
      </c>
      <c r="B591" s="18" t="s">
        <v>32</v>
      </c>
      <c r="C591" s="11" t="s">
        <v>44</v>
      </c>
      <c r="D591" s="11" t="s">
        <v>0</v>
      </c>
      <c r="E591" s="34">
        <v>35869</v>
      </c>
      <c r="F591" s="20">
        <f t="shared" ca="1" si="18"/>
        <v>19</v>
      </c>
      <c r="G591" s="21"/>
      <c r="H591" s="22">
        <v>17912</v>
      </c>
      <c r="I591" s="23">
        <v>5</v>
      </c>
      <c r="J591" s="24">
        <f t="shared" si="19"/>
        <v>19912</v>
      </c>
    </row>
    <row r="592" spans="1:10" x14ac:dyDescent="0.25">
      <c r="A592" s="11" t="s">
        <v>589</v>
      </c>
      <c r="B592" s="18" t="s">
        <v>12</v>
      </c>
      <c r="C592" s="11" t="s">
        <v>44</v>
      </c>
      <c r="D592" s="11" t="s">
        <v>5</v>
      </c>
      <c r="E592" s="34">
        <v>36245</v>
      </c>
      <c r="F592" s="20">
        <f t="shared" ca="1" si="18"/>
        <v>18</v>
      </c>
      <c r="G592" s="21" t="s">
        <v>26</v>
      </c>
      <c r="H592" s="22">
        <v>58410</v>
      </c>
      <c r="I592" s="23">
        <v>5</v>
      </c>
      <c r="J592" s="24">
        <f t="shared" si="19"/>
        <v>60410</v>
      </c>
    </row>
    <row r="593" spans="1:10" x14ac:dyDescent="0.25">
      <c r="A593" s="11" t="s">
        <v>571</v>
      </c>
      <c r="B593" s="18" t="s">
        <v>12</v>
      </c>
      <c r="C593" s="11" t="s">
        <v>44</v>
      </c>
      <c r="D593" s="11" t="s">
        <v>11</v>
      </c>
      <c r="E593" s="34">
        <v>38793</v>
      </c>
      <c r="F593" s="20">
        <f t="shared" ca="1" si="18"/>
        <v>11</v>
      </c>
      <c r="G593" s="21"/>
      <c r="H593" s="22">
        <v>85930</v>
      </c>
      <c r="I593" s="23">
        <v>2</v>
      </c>
      <c r="J593" s="24">
        <f t="shared" si="19"/>
        <v>87930</v>
      </c>
    </row>
    <row r="594" spans="1:10" x14ac:dyDescent="0.25">
      <c r="A594" s="11" t="s">
        <v>567</v>
      </c>
      <c r="B594" s="18" t="s">
        <v>32</v>
      </c>
      <c r="C594" s="11" t="s">
        <v>44</v>
      </c>
      <c r="D594" s="11" t="s">
        <v>5</v>
      </c>
      <c r="E594" s="34">
        <v>39153</v>
      </c>
      <c r="F594" s="20">
        <f t="shared" ca="1" si="18"/>
        <v>10</v>
      </c>
      <c r="G594" s="21" t="s">
        <v>4</v>
      </c>
      <c r="H594" s="22">
        <v>43600</v>
      </c>
      <c r="I594" s="23">
        <v>5</v>
      </c>
      <c r="J594" s="24">
        <f t="shared" si="19"/>
        <v>45600</v>
      </c>
    </row>
    <row r="595" spans="1:10" x14ac:dyDescent="0.25">
      <c r="A595" s="11" t="s">
        <v>547</v>
      </c>
      <c r="B595" s="18" t="s">
        <v>12</v>
      </c>
      <c r="C595" s="11" t="s">
        <v>44</v>
      </c>
      <c r="D595" s="11" t="s">
        <v>5</v>
      </c>
      <c r="E595" s="34">
        <v>41016</v>
      </c>
      <c r="F595" s="20">
        <f t="shared" ca="1" si="18"/>
        <v>5</v>
      </c>
      <c r="G595" s="21" t="s">
        <v>26</v>
      </c>
      <c r="H595" s="22">
        <v>68470</v>
      </c>
      <c r="I595" s="23">
        <v>4</v>
      </c>
      <c r="J595" s="24">
        <f t="shared" si="19"/>
        <v>70470</v>
      </c>
    </row>
    <row r="596" spans="1:10" x14ac:dyDescent="0.25">
      <c r="A596" s="11" t="s">
        <v>535</v>
      </c>
      <c r="B596" s="18" t="s">
        <v>12</v>
      </c>
      <c r="C596" s="11" t="s">
        <v>44</v>
      </c>
      <c r="D596" s="11" t="s">
        <v>5</v>
      </c>
      <c r="E596" s="34">
        <v>39183</v>
      </c>
      <c r="F596" s="20">
        <f t="shared" ca="1" si="18"/>
        <v>10</v>
      </c>
      <c r="G596" s="21" t="s">
        <v>28</v>
      </c>
      <c r="H596" s="22">
        <v>82700</v>
      </c>
      <c r="I596" s="23">
        <v>3</v>
      </c>
      <c r="J596" s="24">
        <f t="shared" si="19"/>
        <v>84700</v>
      </c>
    </row>
    <row r="597" spans="1:10" x14ac:dyDescent="0.25">
      <c r="A597" s="11" t="s">
        <v>524</v>
      </c>
      <c r="B597" s="18" t="s">
        <v>12</v>
      </c>
      <c r="C597" s="11" t="s">
        <v>44</v>
      </c>
      <c r="D597" s="11" t="s">
        <v>5</v>
      </c>
      <c r="E597" s="34">
        <v>35896</v>
      </c>
      <c r="F597" s="20">
        <f t="shared" ca="1" si="18"/>
        <v>19</v>
      </c>
      <c r="G597" s="21" t="s">
        <v>4</v>
      </c>
      <c r="H597" s="22">
        <v>70280</v>
      </c>
      <c r="I597" s="23">
        <v>3</v>
      </c>
      <c r="J597" s="24">
        <f t="shared" si="19"/>
        <v>72280</v>
      </c>
    </row>
    <row r="598" spans="1:10" x14ac:dyDescent="0.25">
      <c r="A598" s="11" t="s">
        <v>512</v>
      </c>
      <c r="B598" s="18" t="s">
        <v>16</v>
      </c>
      <c r="C598" s="11" t="s">
        <v>44</v>
      </c>
      <c r="D598" s="11" t="s">
        <v>11</v>
      </c>
      <c r="E598" s="34">
        <v>36642</v>
      </c>
      <c r="F598" s="20">
        <f t="shared" ca="1" si="18"/>
        <v>17</v>
      </c>
      <c r="G598" s="21"/>
      <c r="H598" s="22">
        <v>77760</v>
      </c>
      <c r="I598" s="23">
        <v>3</v>
      </c>
      <c r="J598" s="24">
        <f t="shared" si="19"/>
        <v>79760</v>
      </c>
    </row>
    <row r="599" spans="1:10" x14ac:dyDescent="0.25">
      <c r="A599" s="11" t="s">
        <v>469</v>
      </c>
      <c r="B599" s="18" t="s">
        <v>12</v>
      </c>
      <c r="C599" s="11" t="s">
        <v>44</v>
      </c>
      <c r="D599" s="11" t="s">
        <v>5</v>
      </c>
      <c r="E599" s="34">
        <v>38856</v>
      </c>
      <c r="F599" s="20">
        <f t="shared" ca="1" si="18"/>
        <v>11</v>
      </c>
      <c r="G599" s="21" t="s">
        <v>4</v>
      </c>
      <c r="H599" s="22">
        <v>37770</v>
      </c>
      <c r="I599" s="23">
        <v>5</v>
      </c>
      <c r="J599" s="24">
        <f t="shared" si="19"/>
        <v>39770</v>
      </c>
    </row>
    <row r="600" spans="1:10" x14ac:dyDescent="0.25">
      <c r="A600" s="11" t="s">
        <v>458</v>
      </c>
      <c r="B600" s="18" t="s">
        <v>32</v>
      </c>
      <c r="C600" s="11" t="s">
        <v>44</v>
      </c>
      <c r="D600" s="11" t="s">
        <v>5</v>
      </c>
      <c r="E600" s="34">
        <v>36290</v>
      </c>
      <c r="F600" s="20">
        <f t="shared" ca="1" si="18"/>
        <v>18</v>
      </c>
      <c r="G600" s="21" t="s">
        <v>4</v>
      </c>
      <c r="H600" s="22">
        <v>39000</v>
      </c>
      <c r="I600" s="23">
        <v>3</v>
      </c>
      <c r="J600" s="24">
        <f t="shared" si="19"/>
        <v>41000</v>
      </c>
    </row>
    <row r="601" spans="1:10" x14ac:dyDescent="0.25">
      <c r="A601" s="11" t="s">
        <v>410</v>
      </c>
      <c r="B601" s="18" t="s">
        <v>12</v>
      </c>
      <c r="C601" s="11" t="s">
        <v>44</v>
      </c>
      <c r="D601" s="11" t="s">
        <v>5</v>
      </c>
      <c r="E601" s="34">
        <v>36312</v>
      </c>
      <c r="F601" s="20">
        <f t="shared" ca="1" si="18"/>
        <v>18</v>
      </c>
      <c r="G601" s="21" t="s">
        <v>26</v>
      </c>
      <c r="H601" s="22">
        <v>69200</v>
      </c>
      <c r="I601" s="23">
        <v>4</v>
      </c>
      <c r="J601" s="24">
        <f t="shared" si="19"/>
        <v>71200</v>
      </c>
    </row>
    <row r="602" spans="1:10" x14ac:dyDescent="0.25">
      <c r="A602" s="11" t="s">
        <v>395</v>
      </c>
      <c r="B602" s="18" t="s">
        <v>32</v>
      </c>
      <c r="C602" s="11" t="s">
        <v>44</v>
      </c>
      <c r="D602" s="11" t="s">
        <v>14</v>
      </c>
      <c r="E602" s="34">
        <v>37775</v>
      </c>
      <c r="F602" s="20">
        <f t="shared" ca="1" si="18"/>
        <v>14</v>
      </c>
      <c r="G602" s="21" t="s">
        <v>28</v>
      </c>
      <c r="H602" s="22">
        <v>28525</v>
      </c>
      <c r="I602" s="23">
        <v>4</v>
      </c>
      <c r="J602" s="24">
        <f t="shared" si="19"/>
        <v>30525</v>
      </c>
    </row>
    <row r="603" spans="1:10" x14ac:dyDescent="0.25">
      <c r="A603" s="11" t="s">
        <v>392</v>
      </c>
      <c r="B603" s="18" t="s">
        <v>9</v>
      </c>
      <c r="C603" s="11" t="s">
        <v>44</v>
      </c>
      <c r="D603" s="11" t="s">
        <v>5</v>
      </c>
      <c r="E603" s="34">
        <v>37793</v>
      </c>
      <c r="F603" s="20">
        <f t="shared" ca="1" si="18"/>
        <v>14</v>
      </c>
      <c r="G603" s="21" t="s">
        <v>26</v>
      </c>
      <c r="H603" s="22">
        <v>29210</v>
      </c>
      <c r="I603" s="23">
        <v>5</v>
      </c>
      <c r="J603" s="24">
        <f t="shared" si="19"/>
        <v>31210</v>
      </c>
    </row>
    <row r="604" spans="1:10" x14ac:dyDescent="0.25">
      <c r="A604" s="11" t="s">
        <v>381</v>
      </c>
      <c r="B604" s="18" t="s">
        <v>16</v>
      </c>
      <c r="C604" s="11" t="s">
        <v>44</v>
      </c>
      <c r="D604" s="11" t="s">
        <v>11</v>
      </c>
      <c r="E604" s="34">
        <v>40350</v>
      </c>
      <c r="F604" s="20">
        <f t="shared" ca="1" si="18"/>
        <v>7</v>
      </c>
      <c r="G604" s="21"/>
      <c r="H604" s="22">
        <v>21580</v>
      </c>
      <c r="I604" s="23">
        <v>3</v>
      </c>
      <c r="J604" s="24">
        <f t="shared" si="19"/>
        <v>23580</v>
      </c>
    </row>
    <row r="605" spans="1:10" x14ac:dyDescent="0.25">
      <c r="A605" s="11" t="s">
        <v>376</v>
      </c>
      <c r="B605" s="18" t="s">
        <v>16</v>
      </c>
      <c r="C605" s="11" t="s">
        <v>44</v>
      </c>
      <c r="D605" s="11" t="s">
        <v>11</v>
      </c>
      <c r="E605" s="34">
        <v>40726</v>
      </c>
      <c r="F605" s="20">
        <f t="shared" ca="1" si="18"/>
        <v>6</v>
      </c>
      <c r="G605" s="21"/>
      <c r="H605" s="22">
        <v>46650</v>
      </c>
      <c r="I605" s="23">
        <v>2</v>
      </c>
      <c r="J605" s="24">
        <f t="shared" si="19"/>
        <v>48650</v>
      </c>
    </row>
    <row r="606" spans="1:10" x14ac:dyDescent="0.25">
      <c r="A606" s="11" t="s">
        <v>365</v>
      </c>
      <c r="B606" s="18" t="s">
        <v>12</v>
      </c>
      <c r="C606" s="11" t="s">
        <v>44</v>
      </c>
      <c r="D606" s="11" t="s">
        <v>5</v>
      </c>
      <c r="E606" s="34">
        <v>39273</v>
      </c>
      <c r="F606" s="20">
        <f t="shared" ca="1" si="18"/>
        <v>10</v>
      </c>
      <c r="G606" s="21" t="s">
        <v>26</v>
      </c>
      <c r="H606" s="22">
        <v>54200</v>
      </c>
      <c r="I606" s="23">
        <v>4</v>
      </c>
      <c r="J606" s="24">
        <f t="shared" si="19"/>
        <v>56200</v>
      </c>
    </row>
    <row r="607" spans="1:10" x14ac:dyDescent="0.25">
      <c r="A607" s="11" t="s">
        <v>358</v>
      </c>
      <c r="B607" s="18" t="s">
        <v>16</v>
      </c>
      <c r="C607" s="11" t="s">
        <v>44</v>
      </c>
      <c r="D607" s="11" t="s">
        <v>0</v>
      </c>
      <c r="E607" s="34">
        <v>39293</v>
      </c>
      <c r="F607" s="20">
        <f t="shared" ca="1" si="18"/>
        <v>9</v>
      </c>
      <c r="G607" s="21"/>
      <c r="H607" s="22">
        <v>26484</v>
      </c>
      <c r="I607" s="23">
        <v>5</v>
      </c>
      <c r="J607" s="24">
        <f t="shared" si="19"/>
        <v>28484</v>
      </c>
    </row>
    <row r="608" spans="1:10" x14ac:dyDescent="0.25">
      <c r="A608" s="11" t="s">
        <v>335</v>
      </c>
      <c r="B608" s="18" t="s">
        <v>32</v>
      </c>
      <c r="C608" s="11" t="s">
        <v>44</v>
      </c>
      <c r="D608" s="11" t="s">
        <v>5</v>
      </c>
      <c r="E608" s="34">
        <v>36360</v>
      </c>
      <c r="F608" s="20">
        <f t="shared" ca="1" si="18"/>
        <v>18</v>
      </c>
      <c r="G608" s="21" t="s">
        <v>4</v>
      </c>
      <c r="H608" s="22">
        <v>67020</v>
      </c>
      <c r="I608" s="23">
        <v>1</v>
      </c>
      <c r="J608" s="24">
        <f t="shared" si="19"/>
        <v>69020</v>
      </c>
    </row>
    <row r="609" spans="1:10" x14ac:dyDescent="0.25">
      <c r="A609" s="11" t="s">
        <v>328</v>
      </c>
      <c r="B609" s="18" t="s">
        <v>48</v>
      </c>
      <c r="C609" s="11" t="s">
        <v>44</v>
      </c>
      <c r="D609" s="11" t="s">
        <v>11</v>
      </c>
      <c r="E609" s="34">
        <v>37082</v>
      </c>
      <c r="F609" s="20">
        <f t="shared" ca="1" si="18"/>
        <v>16</v>
      </c>
      <c r="G609" s="21"/>
      <c r="H609" s="22">
        <v>46780</v>
      </c>
      <c r="I609" s="23">
        <v>2</v>
      </c>
      <c r="J609" s="24">
        <f t="shared" si="19"/>
        <v>48780</v>
      </c>
    </row>
    <row r="610" spans="1:10" x14ac:dyDescent="0.25">
      <c r="A610" s="11" t="s">
        <v>323</v>
      </c>
      <c r="B610" s="18" t="s">
        <v>9</v>
      </c>
      <c r="C610" s="11" t="s">
        <v>44</v>
      </c>
      <c r="D610" s="11" t="s">
        <v>14</v>
      </c>
      <c r="E610" s="34">
        <v>37815</v>
      </c>
      <c r="F610" s="20">
        <f t="shared" ca="1" si="18"/>
        <v>14</v>
      </c>
      <c r="G610" s="21" t="s">
        <v>26</v>
      </c>
      <c r="H610" s="22">
        <v>48740</v>
      </c>
      <c r="I610" s="23">
        <v>1</v>
      </c>
      <c r="J610" s="24">
        <f t="shared" si="19"/>
        <v>50740</v>
      </c>
    </row>
    <row r="611" spans="1:10" x14ac:dyDescent="0.25">
      <c r="A611" s="11" t="s">
        <v>318</v>
      </c>
      <c r="B611" s="18" t="s">
        <v>12</v>
      </c>
      <c r="C611" s="11" t="s">
        <v>44</v>
      </c>
      <c r="D611" s="11" t="s">
        <v>5</v>
      </c>
      <c r="E611" s="34">
        <v>38902</v>
      </c>
      <c r="F611" s="20">
        <f t="shared" ca="1" si="18"/>
        <v>11</v>
      </c>
      <c r="G611" s="21" t="s">
        <v>26</v>
      </c>
      <c r="H611" s="22">
        <v>73560</v>
      </c>
      <c r="I611" s="23">
        <v>3</v>
      </c>
      <c r="J611" s="24">
        <f t="shared" si="19"/>
        <v>75560</v>
      </c>
    </row>
    <row r="612" spans="1:10" x14ac:dyDescent="0.25">
      <c r="A612" s="11" t="s">
        <v>304</v>
      </c>
      <c r="B612" s="18" t="s">
        <v>48</v>
      </c>
      <c r="C612" s="11" t="s">
        <v>44</v>
      </c>
      <c r="D612" s="11" t="s">
        <v>5</v>
      </c>
      <c r="E612" s="34">
        <v>40759</v>
      </c>
      <c r="F612" s="20">
        <f t="shared" ca="1" si="18"/>
        <v>5</v>
      </c>
      <c r="G612" s="21" t="s">
        <v>26</v>
      </c>
      <c r="H612" s="22">
        <v>67920</v>
      </c>
      <c r="I612" s="23">
        <v>4</v>
      </c>
      <c r="J612" s="24">
        <f t="shared" si="19"/>
        <v>69920</v>
      </c>
    </row>
    <row r="613" spans="1:10" x14ac:dyDescent="0.25">
      <c r="A613" s="11" t="s">
        <v>280</v>
      </c>
      <c r="B613" s="18" t="s">
        <v>16</v>
      </c>
      <c r="C613" s="11" t="s">
        <v>44</v>
      </c>
      <c r="D613" s="11" t="s">
        <v>5</v>
      </c>
      <c r="E613" s="34">
        <v>36012</v>
      </c>
      <c r="F613" s="20">
        <f t="shared" ca="1" si="18"/>
        <v>18</v>
      </c>
      <c r="G613" s="21" t="s">
        <v>28</v>
      </c>
      <c r="H613" s="22">
        <v>78950</v>
      </c>
      <c r="I613" s="23">
        <v>1</v>
      </c>
      <c r="J613" s="24">
        <f t="shared" si="19"/>
        <v>80950</v>
      </c>
    </row>
    <row r="614" spans="1:10" x14ac:dyDescent="0.25">
      <c r="A614" s="11" t="s">
        <v>244</v>
      </c>
      <c r="B614" s="18" t="s">
        <v>16</v>
      </c>
      <c r="C614" s="11" t="s">
        <v>44</v>
      </c>
      <c r="D614" s="11" t="s">
        <v>5</v>
      </c>
      <c r="E614" s="34">
        <v>41157</v>
      </c>
      <c r="F614" s="20">
        <f t="shared" ca="1" si="18"/>
        <v>4</v>
      </c>
      <c r="G614" s="21" t="s">
        <v>8</v>
      </c>
      <c r="H614" s="22">
        <v>86240</v>
      </c>
      <c r="I614" s="23">
        <v>1</v>
      </c>
      <c r="J614" s="24">
        <f t="shared" si="19"/>
        <v>88240</v>
      </c>
    </row>
    <row r="615" spans="1:10" x14ac:dyDescent="0.25">
      <c r="A615" s="11" t="s">
        <v>231</v>
      </c>
      <c r="B615" s="18" t="s">
        <v>16</v>
      </c>
      <c r="C615" s="11" t="s">
        <v>44</v>
      </c>
      <c r="D615" s="11" t="s">
        <v>14</v>
      </c>
      <c r="E615" s="34">
        <v>38975</v>
      </c>
      <c r="F615" s="20">
        <f t="shared" ca="1" si="18"/>
        <v>10</v>
      </c>
      <c r="G615" s="21" t="s">
        <v>4</v>
      </c>
      <c r="H615" s="22">
        <v>42740</v>
      </c>
      <c r="I615" s="23">
        <v>2</v>
      </c>
      <c r="J615" s="24">
        <f t="shared" si="19"/>
        <v>44740</v>
      </c>
    </row>
    <row r="616" spans="1:10" x14ac:dyDescent="0.25">
      <c r="A616" s="11" t="s">
        <v>222</v>
      </c>
      <c r="B616" s="18" t="s">
        <v>16</v>
      </c>
      <c r="C616" s="11" t="s">
        <v>44</v>
      </c>
      <c r="D616" s="11" t="s">
        <v>11</v>
      </c>
      <c r="E616" s="34">
        <v>36406</v>
      </c>
      <c r="F616" s="20">
        <f t="shared" ca="1" si="18"/>
        <v>17</v>
      </c>
      <c r="G616" s="21"/>
      <c r="H616" s="22">
        <v>60800</v>
      </c>
      <c r="I616" s="23">
        <v>4</v>
      </c>
      <c r="J616" s="24">
        <f t="shared" si="19"/>
        <v>62800</v>
      </c>
    </row>
    <row r="617" spans="1:10" x14ac:dyDescent="0.25">
      <c r="A617" s="11" t="s">
        <v>221</v>
      </c>
      <c r="B617" s="18" t="s">
        <v>12</v>
      </c>
      <c r="C617" s="11" t="s">
        <v>44</v>
      </c>
      <c r="D617" s="11" t="s">
        <v>5</v>
      </c>
      <c r="E617" s="34">
        <v>36407</v>
      </c>
      <c r="F617" s="20">
        <f t="shared" ca="1" si="18"/>
        <v>17</v>
      </c>
      <c r="G617" s="21" t="s">
        <v>28</v>
      </c>
      <c r="H617" s="22">
        <v>45880</v>
      </c>
      <c r="I617" s="23">
        <v>5</v>
      </c>
      <c r="J617" s="24">
        <f t="shared" si="19"/>
        <v>47880</v>
      </c>
    </row>
    <row r="618" spans="1:10" x14ac:dyDescent="0.25">
      <c r="A618" s="11" t="s">
        <v>217</v>
      </c>
      <c r="B618" s="18" t="s">
        <v>12</v>
      </c>
      <c r="C618" s="11" t="s">
        <v>44</v>
      </c>
      <c r="D618" s="11" t="s">
        <v>14</v>
      </c>
      <c r="E618" s="34">
        <v>36423</v>
      </c>
      <c r="F618" s="20">
        <f t="shared" ca="1" si="18"/>
        <v>17</v>
      </c>
      <c r="G618" s="21" t="s">
        <v>8</v>
      </c>
      <c r="H618" s="22">
        <v>47350</v>
      </c>
      <c r="I618" s="23">
        <v>1</v>
      </c>
      <c r="J618" s="24">
        <f t="shared" si="19"/>
        <v>49350</v>
      </c>
    </row>
    <row r="619" spans="1:10" x14ac:dyDescent="0.25">
      <c r="A619" s="11" t="s">
        <v>204</v>
      </c>
      <c r="B619" s="18" t="s">
        <v>32</v>
      </c>
      <c r="C619" s="11" t="s">
        <v>44</v>
      </c>
      <c r="D619" s="11" t="s">
        <v>5</v>
      </c>
      <c r="E619" s="34">
        <v>38237</v>
      </c>
      <c r="F619" s="20">
        <f t="shared" ca="1" si="18"/>
        <v>12</v>
      </c>
      <c r="G619" s="21" t="s">
        <v>4</v>
      </c>
      <c r="H619" s="22">
        <v>31910</v>
      </c>
      <c r="I619" s="23">
        <v>5</v>
      </c>
      <c r="J619" s="24">
        <f t="shared" si="19"/>
        <v>33910</v>
      </c>
    </row>
    <row r="620" spans="1:10" x14ac:dyDescent="0.25">
      <c r="A620" s="11" t="s">
        <v>199</v>
      </c>
      <c r="B620" s="18" t="s">
        <v>12</v>
      </c>
      <c r="C620" s="11" t="s">
        <v>44</v>
      </c>
      <c r="D620" s="11" t="s">
        <v>11</v>
      </c>
      <c r="E620" s="34">
        <v>39720</v>
      </c>
      <c r="F620" s="20">
        <f t="shared" ca="1" si="18"/>
        <v>8</v>
      </c>
      <c r="G620" s="21"/>
      <c r="H620" s="22">
        <v>43320</v>
      </c>
      <c r="I620" s="23">
        <v>5</v>
      </c>
      <c r="J620" s="24">
        <f t="shared" si="19"/>
        <v>45320</v>
      </c>
    </row>
    <row r="621" spans="1:10" x14ac:dyDescent="0.25">
      <c r="A621" s="11" t="s">
        <v>198</v>
      </c>
      <c r="B621" s="18" t="s">
        <v>9</v>
      </c>
      <c r="C621" s="11" t="s">
        <v>44</v>
      </c>
      <c r="D621" s="11" t="s">
        <v>5</v>
      </c>
      <c r="E621" s="34">
        <v>40078</v>
      </c>
      <c r="F621" s="20">
        <f t="shared" ca="1" si="18"/>
        <v>7</v>
      </c>
      <c r="G621" s="21" t="s">
        <v>4</v>
      </c>
      <c r="H621" s="22">
        <v>23190</v>
      </c>
      <c r="I621" s="23">
        <v>5</v>
      </c>
      <c r="J621" s="24">
        <f t="shared" si="19"/>
        <v>25190</v>
      </c>
    </row>
    <row r="622" spans="1:10" x14ac:dyDescent="0.25">
      <c r="A622" s="11" t="s">
        <v>182</v>
      </c>
      <c r="B622" s="18" t="s">
        <v>2</v>
      </c>
      <c r="C622" s="11" t="s">
        <v>44</v>
      </c>
      <c r="D622" s="11" t="s">
        <v>14</v>
      </c>
      <c r="E622" s="34">
        <v>41195</v>
      </c>
      <c r="F622" s="20">
        <f t="shared" ca="1" si="18"/>
        <v>4</v>
      </c>
      <c r="G622" s="21" t="s">
        <v>4</v>
      </c>
      <c r="H622" s="22">
        <v>25885</v>
      </c>
      <c r="I622" s="23">
        <v>5</v>
      </c>
      <c r="J622" s="24">
        <f t="shared" si="19"/>
        <v>27885</v>
      </c>
    </row>
    <row r="623" spans="1:10" x14ac:dyDescent="0.25">
      <c r="A623" s="11" t="s">
        <v>171</v>
      </c>
      <c r="B623" s="18" t="s">
        <v>16</v>
      </c>
      <c r="C623" s="11" t="s">
        <v>44</v>
      </c>
      <c r="D623" s="11" t="s">
        <v>5</v>
      </c>
      <c r="E623" s="34">
        <v>40469</v>
      </c>
      <c r="F623" s="20">
        <f t="shared" ca="1" si="18"/>
        <v>6</v>
      </c>
      <c r="G623" s="21" t="s">
        <v>28</v>
      </c>
      <c r="H623" s="22">
        <v>63030</v>
      </c>
      <c r="I623" s="23">
        <v>1</v>
      </c>
      <c r="J623" s="24">
        <f t="shared" si="19"/>
        <v>65030</v>
      </c>
    </row>
    <row r="624" spans="1:10" x14ac:dyDescent="0.25">
      <c r="A624" s="11" t="s">
        <v>166</v>
      </c>
      <c r="B624" s="18" t="s">
        <v>9</v>
      </c>
      <c r="C624" s="11" t="s">
        <v>44</v>
      </c>
      <c r="D624" s="11" t="s">
        <v>5</v>
      </c>
      <c r="E624" s="34">
        <v>39002</v>
      </c>
      <c r="F624" s="20">
        <f t="shared" ca="1" si="18"/>
        <v>10</v>
      </c>
      <c r="G624" s="21" t="s">
        <v>4</v>
      </c>
      <c r="H624" s="22">
        <v>32120</v>
      </c>
      <c r="I624" s="23">
        <v>1</v>
      </c>
      <c r="J624" s="24">
        <f t="shared" si="19"/>
        <v>34120</v>
      </c>
    </row>
    <row r="625" spans="1:10" x14ac:dyDescent="0.25">
      <c r="A625" s="11" t="s">
        <v>164</v>
      </c>
      <c r="B625" s="18" t="s">
        <v>32</v>
      </c>
      <c r="C625" s="11" t="s">
        <v>44</v>
      </c>
      <c r="D625" s="11" t="s">
        <v>11</v>
      </c>
      <c r="E625" s="34">
        <v>36070</v>
      </c>
      <c r="F625" s="20">
        <f t="shared" ca="1" si="18"/>
        <v>18</v>
      </c>
      <c r="G625" s="21"/>
      <c r="H625" s="22">
        <v>59050</v>
      </c>
      <c r="I625" s="23">
        <v>4</v>
      </c>
      <c r="J625" s="24">
        <f t="shared" si="19"/>
        <v>61050</v>
      </c>
    </row>
    <row r="626" spans="1:10" x14ac:dyDescent="0.25">
      <c r="A626" s="11" t="s">
        <v>162</v>
      </c>
      <c r="B626" s="18" t="s">
        <v>16</v>
      </c>
      <c r="C626" s="11" t="s">
        <v>44</v>
      </c>
      <c r="D626" s="11" t="s">
        <v>5</v>
      </c>
      <c r="E626" s="34">
        <v>36078</v>
      </c>
      <c r="F626" s="20">
        <f t="shared" ca="1" si="18"/>
        <v>18</v>
      </c>
      <c r="G626" s="21" t="s">
        <v>8</v>
      </c>
      <c r="H626" s="22">
        <v>79610</v>
      </c>
      <c r="I626" s="23">
        <v>2</v>
      </c>
      <c r="J626" s="24">
        <f t="shared" si="19"/>
        <v>81610</v>
      </c>
    </row>
    <row r="627" spans="1:10" x14ac:dyDescent="0.25">
      <c r="A627" s="11" t="s">
        <v>160</v>
      </c>
      <c r="B627" s="18" t="s">
        <v>32</v>
      </c>
      <c r="C627" s="11" t="s">
        <v>44</v>
      </c>
      <c r="D627" s="11" t="s">
        <v>5</v>
      </c>
      <c r="E627" s="34">
        <v>36081</v>
      </c>
      <c r="F627" s="20">
        <f t="shared" ca="1" si="18"/>
        <v>18</v>
      </c>
      <c r="G627" s="21" t="s">
        <v>4</v>
      </c>
      <c r="H627" s="22">
        <v>67407</v>
      </c>
      <c r="I627" s="23">
        <v>5</v>
      </c>
      <c r="J627" s="24">
        <f t="shared" si="19"/>
        <v>69407</v>
      </c>
    </row>
    <row r="628" spans="1:10" x14ac:dyDescent="0.25">
      <c r="A628" s="11" t="s">
        <v>135</v>
      </c>
      <c r="B628" s="18" t="s">
        <v>12</v>
      </c>
      <c r="C628" s="11" t="s">
        <v>44</v>
      </c>
      <c r="D628" s="11" t="s">
        <v>5</v>
      </c>
      <c r="E628" s="34">
        <v>39745</v>
      </c>
      <c r="F628" s="20">
        <f t="shared" ca="1" si="18"/>
        <v>8</v>
      </c>
      <c r="G628" s="21" t="s">
        <v>4</v>
      </c>
      <c r="H628" s="22">
        <v>29330</v>
      </c>
      <c r="I628" s="23">
        <v>5</v>
      </c>
      <c r="J628" s="24">
        <f t="shared" si="19"/>
        <v>31330</v>
      </c>
    </row>
    <row r="629" spans="1:10" x14ac:dyDescent="0.25">
      <c r="A629" s="11" t="s">
        <v>123</v>
      </c>
      <c r="B629" s="18" t="s">
        <v>2</v>
      </c>
      <c r="C629" s="11" t="s">
        <v>44</v>
      </c>
      <c r="D629" s="11" t="s">
        <v>5</v>
      </c>
      <c r="E629" s="34">
        <v>40853</v>
      </c>
      <c r="F629" s="20">
        <f t="shared" ca="1" si="18"/>
        <v>5</v>
      </c>
      <c r="G629" s="21" t="s">
        <v>4</v>
      </c>
      <c r="H629" s="22">
        <v>63050</v>
      </c>
      <c r="I629" s="23">
        <v>3</v>
      </c>
      <c r="J629" s="24">
        <f t="shared" si="19"/>
        <v>65050</v>
      </c>
    </row>
    <row r="630" spans="1:10" x14ac:dyDescent="0.25">
      <c r="A630" s="11" t="s">
        <v>120</v>
      </c>
      <c r="B630" s="18" t="s">
        <v>12</v>
      </c>
      <c r="C630" s="11" t="s">
        <v>44</v>
      </c>
      <c r="D630" s="11" t="s">
        <v>11</v>
      </c>
      <c r="E630" s="34">
        <v>41219</v>
      </c>
      <c r="F630" s="20">
        <f t="shared" ca="1" si="18"/>
        <v>4</v>
      </c>
      <c r="G630" s="21"/>
      <c r="H630" s="22">
        <v>55690</v>
      </c>
      <c r="I630" s="23">
        <v>2</v>
      </c>
      <c r="J630" s="24">
        <f t="shared" si="19"/>
        <v>57690</v>
      </c>
    </row>
    <row r="631" spans="1:10" x14ac:dyDescent="0.25">
      <c r="A631" s="11" t="s">
        <v>116</v>
      </c>
      <c r="B631" s="18" t="s">
        <v>16</v>
      </c>
      <c r="C631" s="11" t="s">
        <v>44</v>
      </c>
      <c r="D631" s="11" t="s">
        <v>5</v>
      </c>
      <c r="E631" s="34">
        <v>39398</v>
      </c>
      <c r="F631" s="20">
        <f t="shared" ca="1" si="18"/>
        <v>9</v>
      </c>
      <c r="G631" s="21" t="s">
        <v>18</v>
      </c>
      <c r="H631" s="22">
        <v>48490</v>
      </c>
      <c r="I631" s="23">
        <v>2</v>
      </c>
      <c r="J631" s="24">
        <f t="shared" si="19"/>
        <v>50490</v>
      </c>
    </row>
    <row r="632" spans="1:10" x14ac:dyDescent="0.25">
      <c r="A632" s="11" t="s">
        <v>109</v>
      </c>
      <c r="B632" s="18" t="s">
        <v>16</v>
      </c>
      <c r="C632" s="11" t="s">
        <v>44</v>
      </c>
      <c r="D632" s="11" t="s">
        <v>5</v>
      </c>
      <c r="E632" s="34">
        <v>40486</v>
      </c>
      <c r="F632" s="20">
        <f t="shared" ca="1" si="18"/>
        <v>6</v>
      </c>
      <c r="G632" s="21" t="s">
        <v>4</v>
      </c>
      <c r="H632" s="22">
        <v>66440</v>
      </c>
      <c r="I632" s="23">
        <v>3</v>
      </c>
      <c r="J632" s="24">
        <f t="shared" si="19"/>
        <v>68440</v>
      </c>
    </row>
    <row r="633" spans="1:10" x14ac:dyDescent="0.25">
      <c r="A633" s="11" t="s">
        <v>96</v>
      </c>
      <c r="B633" s="18" t="s">
        <v>12</v>
      </c>
      <c r="C633" s="11" t="s">
        <v>44</v>
      </c>
      <c r="D633" s="11" t="s">
        <v>11</v>
      </c>
      <c r="E633" s="34">
        <v>36479</v>
      </c>
      <c r="F633" s="20">
        <f t="shared" ca="1" si="18"/>
        <v>17</v>
      </c>
      <c r="G633" s="21"/>
      <c r="H633" s="22">
        <v>54840</v>
      </c>
      <c r="I633" s="23">
        <v>4</v>
      </c>
      <c r="J633" s="24">
        <f t="shared" si="19"/>
        <v>56840</v>
      </c>
    </row>
    <row r="634" spans="1:10" x14ac:dyDescent="0.25">
      <c r="A634" s="11" t="s">
        <v>73</v>
      </c>
      <c r="B634" s="18" t="s">
        <v>12</v>
      </c>
      <c r="C634" s="11" t="s">
        <v>44</v>
      </c>
      <c r="D634" s="11" t="s">
        <v>5</v>
      </c>
      <c r="E634" s="34">
        <v>39797</v>
      </c>
      <c r="F634" s="20">
        <f t="shared" ca="1" si="18"/>
        <v>8</v>
      </c>
      <c r="G634" s="21" t="s">
        <v>26</v>
      </c>
      <c r="H634" s="22">
        <v>53900</v>
      </c>
      <c r="I634" s="23">
        <v>5</v>
      </c>
      <c r="J634" s="24">
        <f t="shared" si="19"/>
        <v>55900</v>
      </c>
    </row>
    <row r="635" spans="1:10" x14ac:dyDescent="0.25">
      <c r="A635" s="11" t="s">
        <v>57</v>
      </c>
      <c r="B635" s="18" t="s">
        <v>2</v>
      </c>
      <c r="C635" s="11" t="s">
        <v>44</v>
      </c>
      <c r="D635" s="11" t="s">
        <v>0</v>
      </c>
      <c r="E635" s="34">
        <v>39417</v>
      </c>
      <c r="F635" s="20">
        <f t="shared" ca="1" si="18"/>
        <v>9</v>
      </c>
      <c r="G635" s="21"/>
      <c r="H635" s="22">
        <v>23692</v>
      </c>
      <c r="I635" s="23">
        <v>4</v>
      </c>
      <c r="J635" s="24">
        <f t="shared" si="19"/>
        <v>25692</v>
      </c>
    </row>
    <row r="636" spans="1:10" x14ac:dyDescent="0.25">
      <c r="A636" s="11" t="s">
        <v>55</v>
      </c>
      <c r="B636" s="18" t="s">
        <v>16</v>
      </c>
      <c r="C636" s="11" t="s">
        <v>44</v>
      </c>
      <c r="D636" s="11" t="s">
        <v>0</v>
      </c>
      <c r="E636" s="34">
        <v>40515</v>
      </c>
      <c r="F636" s="20">
        <f t="shared" ca="1" si="18"/>
        <v>6</v>
      </c>
      <c r="G636" s="21"/>
      <c r="H636" s="22">
        <v>33508</v>
      </c>
      <c r="I636" s="23">
        <v>4</v>
      </c>
      <c r="J636" s="24">
        <f t="shared" si="19"/>
        <v>35508</v>
      </c>
    </row>
    <row r="637" spans="1:10" x14ac:dyDescent="0.25">
      <c r="A637" s="11" t="s">
        <v>54</v>
      </c>
      <c r="B637" s="18" t="s">
        <v>12</v>
      </c>
      <c r="C637" s="11" t="s">
        <v>44</v>
      </c>
      <c r="D637" s="11" t="s">
        <v>5</v>
      </c>
      <c r="E637" s="34">
        <v>40521</v>
      </c>
      <c r="F637" s="20">
        <f t="shared" ca="1" si="18"/>
        <v>6</v>
      </c>
      <c r="G637" s="21" t="s">
        <v>4</v>
      </c>
      <c r="H637" s="22">
        <v>34330</v>
      </c>
      <c r="I637" s="23">
        <v>3</v>
      </c>
      <c r="J637" s="24">
        <f t="shared" si="19"/>
        <v>36330</v>
      </c>
    </row>
    <row r="638" spans="1:10" x14ac:dyDescent="0.25">
      <c r="A638" s="11" t="s">
        <v>45</v>
      </c>
      <c r="B638" s="18" t="s">
        <v>2</v>
      </c>
      <c r="C638" s="11" t="s">
        <v>44</v>
      </c>
      <c r="D638" s="11" t="s">
        <v>5</v>
      </c>
      <c r="E638" s="34">
        <v>36514</v>
      </c>
      <c r="F638" s="20">
        <f t="shared" ca="1" si="18"/>
        <v>17</v>
      </c>
      <c r="G638" s="21" t="s">
        <v>4</v>
      </c>
      <c r="H638" s="22">
        <v>48250</v>
      </c>
      <c r="I638" s="23">
        <v>3</v>
      </c>
      <c r="J638" s="24">
        <f t="shared" si="19"/>
        <v>50250</v>
      </c>
    </row>
    <row r="639" spans="1:10" x14ac:dyDescent="0.25">
      <c r="A639" s="11" t="s">
        <v>750</v>
      </c>
      <c r="B639" s="18" t="s">
        <v>12</v>
      </c>
      <c r="C639" s="11" t="s">
        <v>6</v>
      </c>
      <c r="D639" s="11" t="s">
        <v>11</v>
      </c>
      <c r="E639" s="34">
        <v>39087</v>
      </c>
      <c r="F639" s="20">
        <f t="shared" ca="1" si="18"/>
        <v>10</v>
      </c>
      <c r="G639" s="21"/>
      <c r="H639" s="22">
        <v>70150</v>
      </c>
      <c r="I639" s="23">
        <v>2</v>
      </c>
      <c r="J639" s="24">
        <f t="shared" si="19"/>
        <v>72150</v>
      </c>
    </row>
    <row r="640" spans="1:10" x14ac:dyDescent="0.25">
      <c r="A640" s="11" t="s">
        <v>749</v>
      </c>
      <c r="B640" s="18" t="s">
        <v>16</v>
      </c>
      <c r="C640" s="11" t="s">
        <v>6</v>
      </c>
      <c r="D640" s="11" t="s">
        <v>11</v>
      </c>
      <c r="E640" s="34">
        <v>39090</v>
      </c>
      <c r="F640" s="20">
        <f t="shared" ca="1" si="18"/>
        <v>10</v>
      </c>
      <c r="G640" s="21"/>
      <c r="H640" s="22">
        <v>63290</v>
      </c>
      <c r="I640" s="23">
        <v>5</v>
      </c>
      <c r="J640" s="24">
        <f t="shared" si="19"/>
        <v>65290</v>
      </c>
    </row>
    <row r="641" spans="1:10" x14ac:dyDescent="0.25">
      <c r="A641" s="11" t="s">
        <v>748</v>
      </c>
      <c r="B641" s="18" t="s">
        <v>9</v>
      </c>
      <c r="C641" s="11" t="s">
        <v>6</v>
      </c>
      <c r="D641" s="11" t="s">
        <v>5</v>
      </c>
      <c r="E641" s="34">
        <v>39091</v>
      </c>
      <c r="F641" s="20">
        <f t="shared" ca="1" si="18"/>
        <v>10</v>
      </c>
      <c r="G641" s="21" t="s">
        <v>4</v>
      </c>
      <c r="H641" s="22">
        <v>46410</v>
      </c>
      <c r="I641" s="23">
        <v>2</v>
      </c>
      <c r="J641" s="24">
        <f t="shared" si="19"/>
        <v>48410</v>
      </c>
    </row>
    <row r="642" spans="1:10" x14ac:dyDescent="0.25">
      <c r="A642" s="11" t="s">
        <v>741</v>
      </c>
      <c r="B642" s="18" t="s">
        <v>16</v>
      </c>
      <c r="C642" s="11" t="s">
        <v>6</v>
      </c>
      <c r="D642" s="11" t="s">
        <v>11</v>
      </c>
      <c r="E642" s="34">
        <v>39106</v>
      </c>
      <c r="F642" s="20">
        <f t="shared" ca="1" si="18"/>
        <v>10</v>
      </c>
      <c r="G642" s="21"/>
      <c r="H642" s="22">
        <v>64263</v>
      </c>
      <c r="I642" s="23">
        <v>3</v>
      </c>
      <c r="J642" s="24">
        <f t="shared" si="19"/>
        <v>66263</v>
      </c>
    </row>
    <row r="643" spans="1:10" x14ac:dyDescent="0.25">
      <c r="A643" s="11" t="s">
        <v>724</v>
      </c>
      <c r="B643" s="18" t="s">
        <v>12</v>
      </c>
      <c r="C643" s="11" t="s">
        <v>6</v>
      </c>
      <c r="D643" s="11" t="s">
        <v>11</v>
      </c>
      <c r="E643" s="34">
        <v>35826</v>
      </c>
      <c r="F643" s="20">
        <f t="shared" ref="F643:F706" ca="1" si="20">DATEDIF(E643,TODAY(),"Y")</f>
        <v>19</v>
      </c>
      <c r="G643" s="21"/>
      <c r="H643" s="22">
        <v>45030</v>
      </c>
      <c r="I643" s="23">
        <v>3</v>
      </c>
      <c r="J643" s="24">
        <f t="shared" ref="J643:J706" si="21">H643+2000</f>
        <v>47030</v>
      </c>
    </row>
    <row r="644" spans="1:10" x14ac:dyDescent="0.25">
      <c r="A644" s="11" t="s">
        <v>714</v>
      </c>
      <c r="B644" s="18" t="s">
        <v>12</v>
      </c>
      <c r="C644" s="11" t="s">
        <v>6</v>
      </c>
      <c r="D644" s="11" t="s">
        <v>5</v>
      </c>
      <c r="E644" s="34">
        <v>36549</v>
      </c>
      <c r="F644" s="20">
        <f t="shared" ca="1" si="20"/>
        <v>17</v>
      </c>
      <c r="G644" s="21" t="s">
        <v>4</v>
      </c>
      <c r="H644" s="22">
        <v>35460</v>
      </c>
      <c r="I644" s="23">
        <v>1</v>
      </c>
      <c r="J644" s="24">
        <f t="shared" si="21"/>
        <v>37460</v>
      </c>
    </row>
    <row r="645" spans="1:10" x14ac:dyDescent="0.25">
      <c r="A645" s="11" t="s">
        <v>710</v>
      </c>
      <c r="B645" s="18" t="s">
        <v>12</v>
      </c>
      <c r="C645" s="11" t="s">
        <v>6</v>
      </c>
      <c r="D645" s="11" t="s">
        <v>14</v>
      </c>
      <c r="E645" s="34">
        <v>36918</v>
      </c>
      <c r="F645" s="20">
        <f t="shared" ca="1" si="20"/>
        <v>16</v>
      </c>
      <c r="G645" s="21" t="s">
        <v>26</v>
      </c>
      <c r="H645" s="22">
        <v>17205</v>
      </c>
      <c r="I645" s="23">
        <v>5</v>
      </c>
      <c r="J645" s="24">
        <f t="shared" si="21"/>
        <v>19205</v>
      </c>
    </row>
    <row r="646" spans="1:10" x14ac:dyDescent="0.25">
      <c r="A646" s="11" t="s">
        <v>692</v>
      </c>
      <c r="B646" s="18" t="s">
        <v>12</v>
      </c>
      <c r="C646" s="11" t="s">
        <v>6</v>
      </c>
      <c r="D646" s="11" t="s">
        <v>11</v>
      </c>
      <c r="E646" s="45">
        <v>40563</v>
      </c>
      <c r="F646" s="20">
        <f t="shared" ca="1" si="20"/>
        <v>6</v>
      </c>
      <c r="G646" s="21"/>
      <c r="H646" s="22">
        <v>55510</v>
      </c>
      <c r="I646" s="23">
        <v>3</v>
      </c>
      <c r="J646" s="24">
        <f t="shared" si="21"/>
        <v>57510</v>
      </c>
    </row>
    <row r="647" spans="1:10" x14ac:dyDescent="0.25">
      <c r="A647" s="11" t="s">
        <v>691</v>
      </c>
      <c r="B647" s="18" t="s">
        <v>12</v>
      </c>
      <c r="C647" s="11" t="s">
        <v>6</v>
      </c>
      <c r="D647" s="11" t="s">
        <v>5</v>
      </c>
      <c r="E647" s="34">
        <v>40568</v>
      </c>
      <c r="F647" s="20">
        <f t="shared" ca="1" si="20"/>
        <v>6</v>
      </c>
      <c r="G647" s="21" t="s">
        <v>26</v>
      </c>
      <c r="H647" s="22">
        <v>46390</v>
      </c>
      <c r="I647" s="23">
        <v>5</v>
      </c>
      <c r="J647" s="24">
        <f t="shared" si="21"/>
        <v>48390</v>
      </c>
    </row>
    <row r="648" spans="1:10" x14ac:dyDescent="0.25">
      <c r="A648" s="11" t="s">
        <v>688</v>
      </c>
      <c r="B648" s="18" t="s">
        <v>16</v>
      </c>
      <c r="C648" s="11" t="s">
        <v>6</v>
      </c>
      <c r="D648" s="11" t="s">
        <v>5</v>
      </c>
      <c r="E648" s="34">
        <v>40584</v>
      </c>
      <c r="F648" s="20">
        <f t="shared" ca="1" si="20"/>
        <v>6</v>
      </c>
      <c r="G648" s="21" t="s">
        <v>26</v>
      </c>
      <c r="H648" s="22">
        <v>24200</v>
      </c>
      <c r="I648" s="23">
        <v>5</v>
      </c>
      <c r="J648" s="24">
        <f t="shared" si="21"/>
        <v>26200</v>
      </c>
    </row>
    <row r="649" spans="1:10" x14ac:dyDescent="0.25">
      <c r="A649" s="11" t="s">
        <v>677</v>
      </c>
      <c r="B649" s="18" t="s">
        <v>12</v>
      </c>
      <c r="C649" s="11" t="s">
        <v>6</v>
      </c>
      <c r="D649" s="11" t="s">
        <v>14</v>
      </c>
      <c r="E649" s="34">
        <v>39118</v>
      </c>
      <c r="F649" s="20">
        <f t="shared" ca="1" si="20"/>
        <v>10</v>
      </c>
      <c r="G649" s="21" t="s">
        <v>26</v>
      </c>
      <c r="H649" s="22">
        <v>20075</v>
      </c>
      <c r="I649" s="23">
        <v>1</v>
      </c>
      <c r="J649" s="24">
        <f t="shared" si="21"/>
        <v>22075</v>
      </c>
    </row>
    <row r="650" spans="1:10" x14ac:dyDescent="0.25">
      <c r="A650" s="11" t="s">
        <v>666</v>
      </c>
      <c r="B650" s="18" t="s">
        <v>12</v>
      </c>
      <c r="C650" s="11" t="s">
        <v>6</v>
      </c>
      <c r="D650" s="11" t="s">
        <v>14</v>
      </c>
      <c r="E650" s="34">
        <v>38753</v>
      </c>
      <c r="F650" s="20">
        <f t="shared" ca="1" si="20"/>
        <v>11</v>
      </c>
      <c r="G650" s="21" t="s">
        <v>28</v>
      </c>
      <c r="H650" s="22">
        <v>37660</v>
      </c>
      <c r="I650" s="23">
        <v>4</v>
      </c>
      <c r="J650" s="24">
        <f t="shared" si="21"/>
        <v>39660</v>
      </c>
    </row>
    <row r="651" spans="1:10" x14ac:dyDescent="0.25">
      <c r="A651" s="11" t="s">
        <v>657</v>
      </c>
      <c r="B651" s="18" t="s">
        <v>32</v>
      </c>
      <c r="C651" s="11" t="s">
        <v>6</v>
      </c>
      <c r="D651" s="11" t="s">
        <v>11</v>
      </c>
      <c r="E651" s="34">
        <v>36193</v>
      </c>
      <c r="F651" s="20">
        <f t="shared" ca="1" si="20"/>
        <v>18</v>
      </c>
      <c r="G651" s="21"/>
      <c r="H651" s="22">
        <v>58250</v>
      </c>
      <c r="I651" s="23">
        <v>2</v>
      </c>
      <c r="J651" s="24">
        <f t="shared" si="21"/>
        <v>60250</v>
      </c>
    </row>
    <row r="652" spans="1:10" x14ac:dyDescent="0.25">
      <c r="A652" s="11" t="s">
        <v>634</v>
      </c>
      <c r="B652" s="18" t="s">
        <v>12</v>
      </c>
      <c r="C652" s="11" t="s">
        <v>6</v>
      </c>
      <c r="D652" s="11" t="s">
        <v>11</v>
      </c>
      <c r="E652" s="34">
        <v>40235</v>
      </c>
      <c r="F652" s="20">
        <f t="shared" ca="1" si="20"/>
        <v>7</v>
      </c>
      <c r="G652" s="21"/>
      <c r="H652" s="22">
        <v>80729</v>
      </c>
      <c r="I652" s="23">
        <v>3</v>
      </c>
      <c r="J652" s="24">
        <f t="shared" si="21"/>
        <v>82729</v>
      </c>
    </row>
    <row r="653" spans="1:10" x14ac:dyDescent="0.25">
      <c r="A653" s="11" t="s">
        <v>623</v>
      </c>
      <c r="B653" s="18" t="s">
        <v>12</v>
      </c>
      <c r="C653" s="11" t="s">
        <v>6</v>
      </c>
      <c r="D653" s="11" t="s">
        <v>5</v>
      </c>
      <c r="E653" s="34">
        <v>40986</v>
      </c>
      <c r="F653" s="20">
        <f t="shared" ca="1" si="20"/>
        <v>5</v>
      </c>
      <c r="G653" s="21" t="s">
        <v>28</v>
      </c>
      <c r="H653" s="22">
        <v>46550</v>
      </c>
      <c r="I653" s="23">
        <v>4</v>
      </c>
      <c r="J653" s="24">
        <f t="shared" si="21"/>
        <v>48550</v>
      </c>
    </row>
    <row r="654" spans="1:10" x14ac:dyDescent="0.25">
      <c r="A654" s="11" t="s">
        <v>619</v>
      </c>
      <c r="B654" s="18" t="s">
        <v>16</v>
      </c>
      <c r="C654" s="11" t="s">
        <v>6</v>
      </c>
      <c r="D654" s="11" t="s">
        <v>14</v>
      </c>
      <c r="E654" s="34">
        <v>39155</v>
      </c>
      <c r="F654" s="20">
        <f t="shared" ca="1" si="20"/>
        <v>10</v>
      </c>
      <c r="G654" s="21" t="s">
        <v>18</v>
      </c>
      <c r="H654" s="22">
        <v>27710</v>
      </c>
      <c r="I654" s="23">
        <v>3</v>
      </c>
      <c r="J654" s="24">
        <f t="shared" si="21"/>
        <v>29710</v>
      </c>
    </row>
    <row r="655" spans="1:10" x14ac:dyDescent="0.25">
      <c r="A655" s="11" t="s">
        <v>609</v>
      </c>
      <c r="B655" s="18" t="s">
        <v>12</v>
      </c>
      <c r="C655" s="11" t="s">
        <v>6</v>
      </c>
      <c r="D655" s="11" t="s">
        <v>5</v>
      </c>
      <c r="E655" s="34">
        <v>40250</v>
      </c>
      <c r="F655" s="20">
        <f t="shared" ca="1" si="20"/>
        <v>7</v>
      </c>
      <c r="G655" s="21" t="s">
        <v>4</v>
      </c>
      <c r="H655" s="22">
        <v>33590</v>
      </c>
      <c r="I655" s="23">
        <v>5</v>
      </c>
      <c r="J655" s="24">
        <f t="shared" si="21"/>
        <v>35590</v>
      </c>
    </row>
    <row r="656" spans="1:10" x14ac:dyDescent="0.25">
      <c r="A656" s="11" t="s">
        <v>596</v>
      </c>
      <c r="B656" s="18" t="s">
        <v>32</v>
      </c>
      <c r="C656" s="11" t="s">
        <v>6</v>
      </c>
      <c r="D656" s="11" t="s">
        <v>14</v>
      </c>
      <c r="E656" s="34">
        <v>38805</v>
      </c>
      <c r="F656" s="20">
        <f t="shared" ca="1" si="20"/>
        <v>11</v>
      </c>
      <c r="G656" s="21" t="s">
        <v>28</v>
      </c>
      <c r="H656" s="22">
        <v>13690</v>
      </c>
      <c r="I656" s="23">
        <v>5</v>
      </c>
      <c r="J656" s="24">
        <f t="shared" si="21"/>
        <v>15690</v>
      </c>
    </row>
    <row r="657" spans="1:10" x14ac:dyDescent="0.25">
      <c r="A657" s="11" t="s">
        <v>590</v>
      </c>
      <c r="B657" s="18" t="s">
        <v>9</v>
      </c>
      <c r="C657" s="11" t="s">
        <v>6</v>
      </c>
      <c r="D657" s="11" t="s">
        <v>5</v>
      </c>
      <c r="E657" s="34">
        <v>36243</v>
      </c>
      <c r="F657" s="20">
        <f t="shared" ca="1" si="20"/>
        <v>18</v>
      </c>
      <c r="G657" s="21" t="s">
        <v>8</v>
      </c>
      <c r="H657" s="22">
        <v>77680</v>
      </c>
      <c r="I657" s="23">
        <v>3</v>
      </c>
      <c r="J657" s="24">
        <f t="shared" si="21"/>
        <v>79680</v>
      </c>
    </row>
    <row r="658" spans="1:10" x14ac:dyDescent="0.25">
      <c r="A658" s="11" t="s">
        <v>584</v>
      </c>
      <c r="B658" s="18" t="s">
        <v>12</v>
      </c>
      <c r="C658" s="11" t="s">
        <v>6</v>
      </c>
      <c r="D658" s="11" t="s">
        <v>5</v>
      </c>
      <c r="E658" s="34">
        <v>36956</v>
      </c>
      <c r="F658" s="20">
        <f t="shared" ca="1" si="20"/>
        <v>16</v>
      </c>
      <c r="G658" s="21" t="s">
        <v>8</v>
      </c>
      <c r="H658" s="22">
        <v>49930</v>
      </c>
      <c r="I658" s="23">
        <v>1</v>
      </c>
      <c r="J658" s="24">
        <f t="shared" si="21"/>
        <v>51930</v>
      </c>
    </row>
    <row r="659" spans="1:10" x14ac:dyDescent="0.25">
      <c r="A659" s="11" t="s">
        <v>583</v>
      </c>
      <c r="B659" s="18" t="s">
        <v>12</v>
      </c>
      <c r="C659" s="11" t="s">
        <v>6</v>
      </c>
      <c r="D659" s="11" t="s">
        <v>5</v>
      </c>
      <c r="E659" s="34">
        <v>36967</v>
      </c>
      <c r="F659" s="20">
        <f t="shared" ca="1" si="20"/>
        <v>16</v>
      </c>
      <c r="G659" s="21" t="s">
        <v>26</v>
      </c>
      <c r="H659" s="22">
        <v>63060</v>
      </c>
      <c r="I659" s="23">
        <v>4</v>
      </c>
      <c r="J659" s="24">
        <f t="shared" si="21"/>
        <v>65060</v>
      </c>
    </row>
    <row r="660" spans="1:10" x14ac:dyDescent="0.25">
      <c r="A660" s="11" t="s">
        <v>573</v>
      </c>
      <c r="B660" s="18" t="s">
        <v>9</v>
      </c>
      <c r="C660" s="11" t="s">
        <v>6</v>
      </c>
      <c r="D660" s="11" t="s">
        <v>11</v>
      </c>
      <c r="E660" s="34">
        <v>39534</v>
      </c>
      <c r="F660" s="20">
        <f t="shared" ca="1" si="20"/>
        <v>9</v>
      </c>
      <c r="G660" s="21"/>
      <c r="H660" s="22">
        <v>32880</v>
      </c>
      <c r="I660" s="23">
        <v>3</v>
      </c>
      <c r="J660" s="24">
        <f t="shared" si="21"/>
        <v>34880</v>
      </c>
    </row>
    <row r="661" spans="1:10" x14ac:dyDescent="0.25">
      <c r="A661" s="11" t="s">
        <v>565</v>
      </c>
      <c r="B661" s="18" t="s">
        <v>9</v>
      </c>
      <c r="C661" s="11" t="s">
        <v>6</v>
      </c>
      <c r="D661" s="11" t="s">
        <v>5</v>
      </c>
      <c r="E661" s="34">
        <v>39171</v>
      </c>
      <c r="F661" s="20">
        <f t="shared" ca="1" si="20"/>
        <v>10</v>
      </c>
      <c r="G661" s="21" t="s">
        <v>18</v>
      </c>
      <c r="H661" s="22">
        <v>25690</v>
      </c>
      <c r="I661" s="23">
        <v>2</v>
      </c>
      <c r="J661" s="24">
        <f t="shared" si="21"/>
        <v>27690</v>
      </c>
    </row>
    <row r="662" spans="1:10" x14ac:dyDescent="0.25">
      <c r="A662" s="11" t="s">
        <v>563</v>
      </c>
      <c r="B662" s="18" t="s">
        <v>9</v>
      </c>
      <c r="C662" s="11" t="s">
        <v>6</v>
      </c>
      <c r="D662" s="11" t="s">
        <v>14</v>
      </c>
      <c r="E662" s="34">
        <v>39535</v>
      </c>
      <c r="F662" s="20">
        <f t="shared" ca="1" si="20"/>
        <v>9</v>
      </c>
      <c r="G662" s="21" t="s">
        <v>8</v>
      </c>
      <c r="H662" s="22">
        <v>49080</v>
      </c>
      <c r="I662" s="23">
        <v>5</v>
      </c>
      <c r="J662" s="24">
        <f t="shared" si="21"/>
        <v>51080</v>
      </c>
    </row>
    <row r="663" spans="1:10" x14ac:dyDescent="0.25">
      <c r="A663" s="11" t="s">
        <v>537</v>
      </c>
      <c r="B663" s="18" t="s">
        <v>16</v>
      </c>
      <c r="C663" s="11" t="s">
        <v>6</v>
      </c>
      <c r="D663" s="11" t="s">
        <v>5</v>
      </c>
      <c r="E663" s="34">
        <v>39539</v>
      </c>
      <c r="F663" s="20">
        <f t="shared" ca="1" si="20"/>
        <v>9</v>
      </c>
      <c r="G663" s="21" t="s">
        <v>4</v>
      </c>
      <c r="H663" s="22">
        <v>73850</v>
      </c>
      <c r="I663" s="23">
        <v>2</v>
      </c>
      <c r="J663" s="24">
        <f t="shared" si="21"/>
        <v>75850</v>
      </c>
    </row>
    <row r="664" spans="1:10" x14ac:dyDescent="0.25">
      <c r="A664" s="11" t="s">
        <v>515</v>
      </c>
      <c r="B664" s="18" t="s">
        <v>12</v>
      </c>
      <c r="C664" s="11" t="s">
        <v>6</v>
      </c>
      <c r="D664" s="11" t="s">
        <v>5</v>
      </c>
      <c r="E664" s="34">
        <v>36619</v>
      </c>
      <c r="F664" s="20">
        <f t="shared" ca="1" si="20"/>
        <v>17</v>
      </c>
      <c r="G664" s="21" t="s">
        <v>28</v>
      </c>
      <c r="H664" s="22">
        <v>71970</v>
      </c>
      <c r="I664" s="23">
        <v>4</v>
      </c>
      <c r="J664" s="24">
        <f t="shared" si="21"/>
        <v>73970</v>
      </c>
    </row>
    <row r="665" spans="1:10" x14ac:dyDescent="0.25">
      <c r="A665" s="11" t="s">
        <v>508</v>
      </c>
      <c r="B665" s="18" t="s">
        <v>48</v>
      </c>
      <c r="C665" s="11" t="s">
        <v>6</v>
      </c>
      <c r="D665" s="11" t="s">
        <v>5</v>
      </c>
      <c r="E665" s="34">
        <v>37009</v>
      </c>
      <c r="F665" s="20">
        <f t="shared" ca="1" si="20"/>
        <v>16</v>
      </c>
      <c r="G665" s="21" t="s">
        <v>4</v>
      </c>
      <c r="H665" s="22">
        <v>78710</v>
      </c>
      <c r="I665" s="23">
        <v>2</v>
      </c>
      <c r="J665" s="24">
        <f t="shared" si="21"/>
        <v>80710</v>
      </c>
    </row>
    <row r="666" spans="1:10" x14ac:dyDescent="0.25">
      <c r="A666" s="11" t="s">
        <v>492</v>
      </c>
      <c r="B666" s="18" t="s">
        <v>16</v>
      </c>
      <c r="C666" s="11" t="s">
        <v>6</v>
      </c>
      <c r="D666" s="11" t="s">
        <v>5</v>
      </c>
      <c r="E666" s="34">
        <v>40637</v>
      </c>
      <c r="F666" s="20">
        <f t="shared" ca="1" si="20"/>
        <v>6</v>
      </c>
      <c r="G666" s="21" t="s">
        <v>26</v>
      </c>
      <c r="H666" s="22">
        <v>86640</v>
      </c>
      <c r="I666" s="23">
        <v>3</v>
      </c>
      <c r="J666" s="24">
        <f t="shared" si="21"/>
        <v>88640</v>
      </c>
    </row>
    <row r="667" spans="1:10" x14ac:dyDescent="0.25">
      <c r="A667" s="11" t="s">
        <v>491</v>
      </c>
      <c r="B667" s="18" t="s">
        <v>48</v>
      </c>
      <c r="C667" s="11" t="s">
        <v>6</v>
      </c>
      <c r="D667" s="11" t="s">
        <v>11</v>
      </c>
      <c r="E667" s="45">
        <v>40638</v>
      </c>
      <c r="F667" s="20">
        <f t="shared" ca="1" si="20"/>
        <v>6</v>
      </c>
      <c r="G667" s="21"/>
      <c r="H667" s="22">
        <v>42990</v>
      </c>
      <c r="I667" s="23">
        <v>4</v>
      </c>
      <c r="J667" s="24">
        <f t="shared" si="21"/>
        <v>44990</v>
      </c>
    </row>
    <row r="668" spans="1:10" x14ac:dyDescent="0.25">
      <c r="A668" s="11" t="s">
        <v>480</v>
      </c>
      <c r="B668" s="18" t="s">
        <v>12</v>
      </c>
      <c r="C668" s="11" t="s">
        <v>6</v>
      </c>
      <c r="D668" s="11" t="s">
        <v>0</v>
      </c>
      <c r="E668" s="34">
        <v>39208</v>
      </c>
      <c r="F668" s="20">
        <f t="shared" ca="1" si="20"/>
        <v>10</v>
      </c>
      <c r="G668" s="21"/>
      <c r="H668" s="22">
        <v>26944</v>
      </c>
      <c r="I668" s="23">
        <v>4</v>
      </c>
      <c r="J668" s="24">
        <f t="shared" si="21"/>
        <v>28944</v>
      </c>
    </row>
    <row r="669" spans="1:10" x14ac:dyDescent="0.25">
      <c r="A669" s="11" t="s">
        <v>468</v>
      </c>
      <c r="B669" s="18" t="s">
        <v>12</v>
      </c>
      <c r="C669" s="11" t="s">
        <v>6</v>
      </c>
      <c r="D669" s="11" t="s">
        <v>0</v>
      </c>
      <c r="E669" s="34">
        <v>38863</v>
      </c>
      <c r="F669" s="20">
        <f t="shared" ca="1" si="20"/>
        <v>11</v>
      </c>
      <c r="G669" s="21"/>
      <c r="H669" s="22">
        <v>28768</v>
      </c>
      <c r="I669" s="23">
        <v>3</v>
      </c>
      <c r="J669" s="24">
        <f t="shared" si="21"/>
        <v>30768</v>
      </c>
    </row>
    <row r="670" spans="1:10" x14ac:dyDescent="0.25">
      <c r="A670" s="11" t="s">
        <v>453</v>
      </c>
      <c r="B670" s="18" t="s">
        <v>12</v>
      </c>
      <c r="C670" s="11" t="s">
        <v>6</v>
      </c>
      <c r="D670" s="11" t="s">
        <v>5</v>
      </c>
      <c r="E670" s="34">
        <v>36672</v>
      </c>
      <c r="F670" s="20">
        <f t="shared" ca="1" si="20"/>
        <v>17</v>
      </c>
      <c r="G670" s="21" t="s">
        <v>28</v>
      </c>
      <c r="H670" s="22">
        <v>65320</v>
      </c>
      <c r="I670" s="23">
        <v>5</v>
      </c>
      <c r="J670" s="24">
        <f t="shared" si="21"/>
        <v>67320</v>
      </c>
    </row>
    <row r="671" spans="1:10" x14ac:dyDescent="0.25">
      <c r="A671" s="11" t="s">
        <v>438</v>
      </c>
      <c r="B671" s="18" t="s">
        <v>16</v>
      </c>
      <c r="C671" s="11" t="s">
        <v>6</v>
      </c>
      <c r="D671" s="11" t="s">
        <v>5</v>
      </c>
      <c r="E671" s="45">
        <v>40680</v>
      </c>
      <c r="F671" s="20">
        <f t="shared" ca="1" si="20"/>
        <v>6</v>
      </c>
      <c r="G671" s="21" t="s">
        <v>26</v>
      </c>
      <c r="H671" s="22">
        <v>23030</v>
      </c>
      <c r="I671" s="23">
        <v>4</v>
      </c>
      <c r="J671" s="24">
        <f t="shared" si="21"/>
        <v>25030</v>
      </c>
    </row>
    <row r="672" spans="1:10" x14ac:dyDescent="0.25">
      <c r="A672" s="11" t="s">
        <v>437</v>
      </c>
      <c r="B672" s="18" t="s">
        <v>16</v>
      </c>
      <c r="C672" s="11" t="s">
        <v>6</v>
      </c>
      <c r="D672" s="11" t="s">
        <v>5</v>
      </c>
      <c r="E672" s="45">
        <v>40680</v>
      </c>
      <c r="F672" s="20">
        <f t="shared" ca="1" si="20"/>
        <v>6</v>
      </c>
      <c r="G672" s="21" t="s">
        <v>8</v>
      </c>
      <c r="H672" s="22">
        <v>40260</v>
      </c>
      <c r="I672" s="23">
        <v>5</v>
      </c>
      <c r="J672" s="24">
        <f t="shared" si="21"/>
        <v>42260</v>
      </c>
    </row>
    <row r="673" spans="1:10" x14ac:dyDescent="0.25">
      <c r="A673" s="11" t="s">
        <v>436</v>
      </c>
      <c r="B673" s="18" t="s">
        <v>12</v>
      </c>
      <c r="C673" s="11" t="s">
        <v>6</v>
      </c>
      <c r="D673" s="11" t="s">
        <v>14</v>
      </c>
      <c r="E673" s="34">
        <v>40696</v>
      </c>
      <c r="F673" s="20">
        <f t="shared" ca="1" si="20"/>
        <v>6</v>
      </c>
      <c r="G673" s="21" t="s">
        <v>4</v>
      </c>
      <c r="H673" s="22">
        <v>13455</v>
      </c>
      <c r="I673" s="23">
        <v>2</v>
      </c>
      <c r="J673" s="24">
        <f t="shared" si="21"/>
        <v>15455</v>
      </c>
    </row>
    <row r="674" spans="1:10" x14ac:dyDescent="0.25">
      <c r="A674" s="11" t="s">
        <v>435</v>
      </c>
      <c r="B674" s="18" t="s">
        <v>32</v>
      </c>
      <c r="C674" s="11" t="s">
        <v>6</v>
      </c>
      <c r="D674" s="11" t="s">
        <v>11</v>
      </c>
      <c r="E674" s="34">
        <v>40706</v>
      </c>
      <c r="F674" s="20">
        <f t="shared" ca="1" si="20"/>
        <v>6</v>
      </c>
      <c r="G674" s="21"/>
      <c r="H674" s="22">
        <v>34680</v>
      </c>
      <c r="I674" s="23">
        <v>5</v>
      </c>
      <c r="J674" s="24">
        <f t="shared" si="21"/>
        <v>36680</v>
      </c>
    </row>
    <row r="675" spans="1:10" x14ac:dyDescent="0.25">
      <c r="A675" s="11" t="s">
        <v>431</v>
      </c>
      <c r="B675" s="18" t="s">
        <v>9</v>
      </c>
      <c r="C675" s="11" t="s">
        <v>6</v>
      </c>
      <c r="D675" s="11" t="s">
        <v>11</v>
      </c>
      <c r="E675" s="34">
        <v>40718</v>
      </c>
      <c r="F675" s="20">
        <f t="shared" ca="1" si="20"/>
        <v>6</v>
      </c>
      <c r="G675" s="21"/>
      <c r="H675" s="22">
        <v>26020</v>
      </c>
      <c r="I675" s="23">
        <v>5</v>
      </c>
      <c r="J675" s="24">
        <f t="shared" si="21"/>
        <v>28020</v>
      </c>
    </row>
    <row r="676" spans="1:10" x14ac:dyDescent="0.25">
      <c r="A676" s="11" t="s">
        <v>428</v>
      </c>
      <c r="B676" s="18" t="s">
        <v>12</v>
      </c>
      <c r="C676" s="11" t="s">
        <v>6</v>
      </c>
      <c r="D676" s="11" t="s">
        <v>11</v>
      </c>
      <c r="E676" s="34">
        <v>39239</v>
      </c>
      <c r="F676" s="20">
        <f t="shared" ca="1" si="20"/>
        <v>10</v>
      </c>
      <c r="G676" s="21"/>
      <c r="H676" s="22">
        <v>75550</v>
      </c>
      <c r="I676" s="23">
        <v>3</v>
      </c>
      <c r="J676" s="24">
        <f t="shared" si="21"/>
        <v>77550</v>
      </c>
    </row>
    <row r="677" spans="1:10" x14ac:dyDescent="0.25">
      <c r="A677" s="11" t="s">
        <v>427</v>
      </c>
      <c r="B677" s="18" t="s">
        <v>9</v>
      </c>
      <c r="C677" s="11" t="s">
        <v>6</v>
      </c>
      <c r="D677" s="11" t="s">
        <v>11</v>
      </c>
      <c r="E677" s="34">
        <v>39248</v>
      </c>
      <c r="F677" s="20">
        <f t="shared" ca="1" si="20"/>
        <v>10</v>
      </c>
      <c r="G677" s="21"/>
      <c r="H677" s="22">
        <v>78590</v>
      </c>
      <c r="I677" s="23">
        <v>1</v>
      </c>
      <c r="J677" s="24">
        <f t="shared" si="21"/>
        <v>80590</v>
      </c>
    </row>
    <row r="678" spans="1:10" x14ac:dyDescent="0.25">
      <c r="A678" s="11" t="s">
        <v>426</v>
      </c>
      <c r="B678" s="18" t="s">
        <v>12</v>
      </c>
      <c r="C678" s="11" t="s">
        <v>6</v>
      </c>
      <c r="D678" s="11" t="s">
        <v>14</v>
      </c>
      <c r="E678" s="34">
        <v>39253</v>
      </c>
      <c r="F678" s="20">
        <f t="shared" ca="1" si="20"/>
        <v>10</v>
      </c>
      <c r="G678" s="21" t="s">
        <v>8</v>
      </c>
      <c r="H678" s="22">
        <v>11230</v>
      </c>
      <c r="I678" s="23">
        <v>4</v>
      </c>
      <c r="J678" s="24">
        <f t="shared" si="21"/>
        <v>13230</v>
      </c>
    </row>
    <row r="679" spans="1:10" x14ac:dyDescent="0.25">
      <c r="A679" s="11" t="s">
        <v>407</v>
      </c>
      <c r="B679" s="18" t="s">
        <v>16</v>
      </c>
      <c r="C679" s="11" t="s">
        <v>6</v>
      </c>
      <c r="D679" s="11" t="s">
        <v>5</v>
      </c>
      <c r="E679" s="34">
        <v>36330</v>
      </c>
      <c r="F679" s="20">
        <f t="shared" ca="1" si="20"/>
        <v>18</v>
      </c>
      <c r="G679" s="21" t="s">
        <v>8</v>
      </c>
      <c r="H679" s="22">
        <v>61850</v>
      </c>
      <c r="I679" s="23">
        <v>2</v>
      </c>
      <c r="J679" s="24">
        <f t="shared" si="21"/>
        <v>63850</v>
      </c>
    </row>
    <row r="680" spans="1:10" x14ac:dyDescent="0.25">
      <c r="A680" s="11" t="s">
        <v>398</v>
      </c>
      <c r="B680" s="18" t="s">
        <v>2</v>
      </c>
      <c r="C680" s="11" t="s">
        <v>6</v>
      </c>
      <c r="D680" s="11" t="s">
        <v>11</v>
      </c>
      <c r="E680" s="34">
        <v>37065</v>
      </c>
      <c r="F680" s="20">
        <f t="shared" ca="1" si="20"/>
        <v>16</v>
      </c>
      <c r="G680" s="21"/>
      <c r="H680" s="22">
        <v>77136</v>
      </c>
      <c r="I680" s="23">
        <v>5</v>
      </c>
      <c r="J680" s="24">
        <f t="shared" si="21"/>
        <v>79136</v>
      </c>
    </row>
    <row r="681" spans="1:10" x14ac:dyDescent="0.25">
      <c r="A681" s="11" t="s">
        <v>385</v>
      </c>
      <c r="B681" s="18" t="s">
        <v>32</v>
      </c>
      <c r="C681" s="11" t="s">
        <v>6</v>
      </c>
      <c r="D681" s="11" t="s">
        <v>5</v>
      </c>
      <c r="E681" s="34">
        <v>39602</v>
      </c>
      <c r="F681" s="20">
        <f t="shared" ca="1" si="20"/>
        <v>9</v>
      </c>
      <c r="G681" s="21" t="s">
        <v>26</v>
      </c>
      <c r="H681" s="22">
        <v>79380</v>
      </c>
      <c r="I681" s="23">
        <v>5</v>
      </c>
      <c r="J681" s="24">
        <f t="shared" si="21"/>
        <v>81380</v>
      </c>
    </row>
    <row r="682" spans="1:10" x14ac:dyDescent="0.25">
      <c r="A682" s="11" t="s">
        <v>382</v>
      </c>
      <c r="B682" s="18" t="s">
        <v>2</v>
      </c>
      <c r="C682" s="11" t="s">
        <v>6</v>
      </c>
      <c r="D682" s="11" t="s">
        <v>11</v>
      </c>
      <c r="E682" s="48">
        <v>40334</v>
      </c>
      <c r="F682" s="20">
        <f t="shared" ca="1" si="20"/>
        <v>7</v>
      </c>
      <c r="G682" s="21"/>
      <c r="H682" s="22">
        <v>47280</v>
      </c>
      <c r="I682" s="23">
        <v>1</v>
      </c>
      <c r="J682" s="24">
        <f t="shared" si="21"/>
        <v>49280</v>
      </c>
    </row>
    <row r="683" spans="1:10" x14ac:dyDescent="0.25">
      <c r="A683" s="11" t="s">
        <v>371</v>
      </c>
      <c r="B683" s="18" t="s">
        <v>32</v>
      </c>
      <c r="C683" s="11" t="s">
        <v>6</v>
      </c>
      <c r="D683" s="11" t="s">
        <v>11</v>
      </c>
      <c r="E683" s="34">
        <v>41094</v>
      </c>
      <c r="F683" s="20">
        <f t="shared" ca="1" si="20"/>
        <v>5</v>
      </c>
      <c r="G683" s="21"/>
      <c r="H683" s="22">
        <v>59128</v>
      </c>
      <c r="I683" s="23">
        <v>4</v>
      </c>
      <c r="J683" s="24">
        <f t="shared" si="21"/>
        <v>61128</v>
      </c>
    </row>
    <row r="684" spans="1:10" x14ac:dyDescent="0.25">
      <c r="A684" s="11" t="s">
        <v>370</v>
      </c>
      <c r="B684" s="18" t="s">
        <v>16</v>
      </c>
      <c r="C684" s="11" t="s">
        <v>6</v>
      </c>
      <c r="D684" s="11" t="s">
        <v>5</v>
      </c>
      <c r="E684" s="34">
        <v>41111</v>
      </c>
      <c r="F684" s="20">
        <f t="shared" ca="1" si="20"/>
        <v>5</v>
      </c>
      <c r="G684" s="21" t="s">
        <v>28</v>
      </c>
      <c r="H684" s="22">
        <v>62780</v>
      </c>
      <c r="I684" s="23">
        <v>3</v>
      </c>
      <c r="J684" s="24">
        <f t="shared" si="21"/>
        <v>64780</v>
      </c>
    </row>
    <row r="685" spans="1:10" x14ac:dyDescent="0.25">
      <c r="A685" s="11" t="s">
        <v>367</v>
      </c>
      <c r="B685" s="18" t="s">
        <v>16</v>
      </c>
      <c r="C685" s="11" t="s">
        <v>6</v>
      </c>
      <c r="D685" s="11" t="s">
        <v>14</v>
      </c>
      <c r="E685" s="34">
        <v>39267</v>
      </c>
      <c r="F685" s="20">
        <f t="shared" ca="1" si="20"/>
        <v>10</v>
      </c>
      <c r="G685" s="21" t="s">
        <v>26</v>
      </c>
      <c r="H685" s="22">
        <v>49545</v>
      </c>
      <c r="I685" s="23">
        <v>2</v>
      </c>
      <c r="J685" s="24">
        <f t="shared" si="21"/>
        <v>51545</v>
      </c>
    </row>
    <row r="686" spans="1:10" x14ac:dyDescent="0.25">
      <c r="A686" s="11" t="s">
        <v>366</v>
      </c>
      <c r="B686" s="18" t="s">
        <v>9</v>
      </c>
      <c r="C686" s="11" t="s">
        <v>6</v>
      </c>
      <c r="D686" s="11" t="s">
        <v>11</v>
      </c>
      <c r="E686" s="34">
        <v>39272</v>
      </c>
      <c r="F686" s="20">
        <f t="shared" ca="1" si="20"/>
        <v>10</v>
      </c>
      <c r="G686" s="21"/>
      <c r="H686" s="22">
        <v>35240</v>
      </c>
      <c r="I686" s="23">
        <v>3</v>
      </c>
      <c r="J686" s="24">
        <f t="shared" si="21"/>
        <v>37240</v>
      </c>
    </row>
    <row r="687" spans="1:10" x14ac:dyDescent="0.25">
      <c r="A687" s="11" t="s">
        <v>356</v>
      </c>
      <c r="B687" s="18" t="s">
        <v>12</v>
      </c>
      <c r="C687" s="11" t="s">
        <v>6</v>
      </c>
      <c r="D687" s="11" t="s">
        <v>11</v>
      </c>
      <c r="E687" s="34">
        <v>39648</v>
      </c>
      <c r="F687" s="20">
        <f t="shared" ca="1" si="20"/>
        <v>9</v>
      </c>
      <c r="G687" s="21"/>
      <c r="H687" s="22">
        <v>45105</v>
      </c>
      <c r="I687" s="23">
        <v>1</v>
      </c>
      <c r="J687" s="24">
        <f t="shared" si="21"/>
        <v>47105</v>
      </c>
    </row>
    <row r="688" spans="1:10" x14ac:dyDescent="0.25">
      <c r="A688" s="11" t="s">
        <v>352</v>
      </c>
      <c r="B688" s="18" t="s">
        <v>12</v>
      </c>
      <c r="C688" s="11" t="s">
        <v>6</v>
      </c>
      <c r="D688" s="11" t="s">
        <v>0</v>
      </c>
      <c r="E688" s="34">
        <v>40360</v>
      </c>
      <c r="F688" s="20">
        <f t="shared" ca="1" si="20"/>
        <v>7</v>
      </c>
      <c r="G688" s="21"/>
      <c r="H688" s="22">
        <v>33752</v>
      </c>
      <c r="I688" s="23">
        <v>3</v>
      </c>
      <c r="J688" s="24">
        <f t="shared" si="21"/>
        <v>35752</v>
      </c>
    </row>
    <row r="689" spans="1:10" x14ac:dyDescent="0.25">
      <c r="A689" s="11" t="s">
        <v>348</v>
      </c>
      <c r="B689" s="18" t="s">
        <v>12</v>
      </c>
      <c r="C689" s="11" t="s">
        <v>6</v>
      </c>
      <c r="D689" s="11" t="s">
        <v>5</v>
      </c>
      <c r="E689" s="34">
        <v>40389</v>
      </c>
      <c r="F689" s="20">
        <f t="shared" ca="1" si="20"/>
        <v>6</v>
      </c>
      <c r="G689" s="21" t="s">
        <v>26</v>
      </c>
      <c r="H689" s="22">
        <v>58370</v>
      </c>
      <c r="I689" s="23">
        <v>5</v>
      </c>
      <c r="J689" s="24">
        <f t="shared" si="21"/>
        <v>60370</v>
      </c>
    </row>
    <row r="690" spans="1:10" x14ac:dyDescent="0.25">
      <c r="A690" s="11" t="s">
        <v>346</v>
      </c>
      <c r="B690" s="18" t="s">
        <v>12</v>
      </c>
      <c r="C690" s="11" t="s">
        <v>6</v>
      </c>
      <c r="D690" s="11" t="s">
        <v>5</v>
      </c>
      <c r="E690" s="34">
        <v>38914</v>
      </c>
      <c r="F690" s="20">
        <f t="shared" ca="1" si="20"/>
        <v>11</v>
      </c>
      <c r="G690" s="21" t="s">
        <v>4</v>
      </c>
      <c r="H690" s="22">
        <v>41380</v>
      </c>
      <c r="I690" s="23">
        <v>2</v>
      </c>
      <c r="J690" s="24">
        <f t="shared" si="21"/>
        <v>43380</v>
      </c>
    </row>
    <row r="691" spans="1:10" x14ac:dyDescent="0.25">
      <c r="A691" s="11" t="s">
        <v>334</v>
      </c>
      <c r="B691" s="18" t="s">
        <v>48</v>
      </c>
      <c r="C691" s="11" t="s">
        <v>6</v>
      </c>
      <c r="D691" s="11" t="s">
        <v>14</v>
      </c>
      <c r="E691" s="34">
        <v>36365</v>
      </c>
      <c r="F691" s="20">
        <f t="shared" ca="1" si="20"/>
        <v>17</v>
      </c>
      <c r="G691" s="21" t="s">
        <v>18</v>
      </c>
      <c r="H691" s="22">
        <v>19825</v>
      </c>
      <c r="I691" s="23">
        <v>2</v>
      </c>
      <c r="J691" s="24">
        <f t="shared" si="21"/>
        <v>21825</v>
      </c>
    </row>
    <row r="692" spans="1:10" x14ac:dyDescent="0.25">
      <c r="A692" s="11" t="s">
        <v>327</v>
      </c>
      <c r="B692" s="18" t="s">
        <v>16</v>
      </c>
      <c r="C692" s="11" t="s">
        <v>6</v>
      </c>
      <c r="D692" s="11" t="s">
        <v>11</v>
      </c>
      <c r="E692" s="49">
        <v>37099</v>
      </c>
      <c r="F692" s="20">
        <f t="shared" ca="1" si="20"/>
        <v>15</v>
      </c>
      <c r="G692" s="21"/>
      <c r="H692" s="22">
        <v>28270</v>
      </c>
      <c r="I692" s="23">
        <v>5</v>
      </c>
      <c r="J692" s="24">
        <f t="shared" si="21"/>
        <v>30270</v>
      </c>
    </row>
    <row r="693" spans="1:10" x14ac:dyDescent="0.25">
      <c r="A693" s="11" t="s">
        <v>326</v>
      </c>
      <c r="B693" s="18" t="s">
        <v>2</v>
      </c>
      <c r="C693" s="11" t="s">
        <v>6</v>
      </c>
      <c r="D693" s="11" t="s">
        <v>11</v>
      </c>
      <c r="E693" s="34">
        <v>37453</v>
      </c>
      <c r="F693" s="20">
        <f t="shared" ca="1" si="20"/>
        <v>15</v>
      </c>
      <c r="G693" s="21"/>
      <c r="H693" s="22">
        <v>49090</v>
      </c>
      <c r="I693" s="23">
        <v>4</v>
      </c>
      <c r="J693" s="24">
        <f t="shared" si="21"/>
        <v>51090</v>
      </c>
    </row>
    <row r="694" spans="1:10" x14ac:dyDescent="0.25">
      <c r="A694" s="11" t="s">
        <v>324</v>
      </c>
      <c r="B694" s="18" t="s">
        <v>12</v>
      </c>
      <c r="C694" s="11" t="s">
        <v>6</v>
      </c>
      <c r="D694" s="11" t="s">
        <v>5</v>
      </c>
      <c r="E694" s="34">
        <v>37810</v>
      </c>
      <c r="F694" s="20">
        <f t="shared" ca="1" si="20"/>
        <v>14</v>
      </c>
      <c r="G694" s="21" t="s">
        <v>4</v>
      </c>
      <c r="H694" s="22">
        <v>48010</v>
      </c>
      <c r="I694" s="23">
        <v>3</v>
      </c>
      <c r="J694" s="24">
        <f t="shared" si="21"/>
        <v>50010</v>
      </c>
    </row>
    <row r="695" spans="1:10" x14ac:dyDescent="0.25">
      <c r="A695" s="11" t="s">
        <v>314</v>
      </c>
      <c r="B695" s="18" t="s">
        <v>12</v>
      </c>
      <c r="C695" s="11" t="s">
        <v>6</v>
      </c>
      <c r="D695" s="11" t="s">
        <v>5</v>
      </c>
      <c r="E695" s="34">
        <v>39283</v>
      </c>
      <c r="F695" s="20">
        <f t="shared" ca="1" si="20"/>
        <v>10</v>
      </c>
      <c r="G695" s="21" t="s">
        <v>26</v>
      </c>
      <c r="H695" s="22">
        <v>24980</v>
      </c>
      <c r="I695" s="23">
        <v>3</v>
      </c>
      <c r="J695" s="24">
        <f t="shared" si="21"/>
        <v>26980</v>
      </c>
    </row>
    <row r="696" spans="1:10" x14ac:dyDescent="0.25">
      <c r="A696" s="11" t="s">
        <v>312</v>
      </c>
      <c r="B696" s="18" t="s">
        <v>16</v>
      </c>
      <c r="C696" s="11" t="s">
        <v>6</v>
      </c>
      <c r="D696" s="11" t="s">
        <v>5</v>
      </c>
      <c r="E696" s="34">
        <v>40018</v>
      </c>
      <c r="F696" s="20">
        <f t="shared" ca="1" si="20"/>
        <v>7</v>
      </c>
      <c r="G696" s="21" t="s">
        <v>4</v>
      </c>
      <c r="H696" s="22">
        <v>34990</v>
      </c>
      <c r="I696" s="23">
        <v>3</v>
      </c>
      <c r="J696" s="24">
        <f t="shared" si="21"/>
        <v>36990</v>
      </c>
    </row>
    <row r="697" spans="1:10" x14ac:dyDescent="0.25">
      <c r="A697" s="11" t="s">
        <v>298</v>
      </c>
      <c r="B697" s="18" t="s">
        <v>32</v>
      </c>
      <c r="C697" s="11" t="s">
        <v>6</v>
      </c>
      <c r="D697" s="11" t="s">
        <v>11</v>
      </c>
      <c r="E697" s="34">
        <v>41125</v>
      </c>
      <c r="F697" s="20">
        <f t="shared" ca="1" si="20"/>
        <v>4</v>
      </c>
      <c r="G697" s="21"/>
      <c r="H697" s="22">
        <v>70300</v>
      </c>
      <c r="I697" s="23">
        <v>3</v>
      </c>
      <c r="J697" s="24">
        <f t="shared" si="21"/>
        <v>72300</v>
      </c>
    </row>
    <row r="698" spans="1:10" x14ac:dyDescent="0.25">
      <c r="A698" s="11" t="s">
        <v>290</v>
      </c>
      <c r="B698" s="18" t="s">
        <v>9</v>
      </c>
      <c r="C698" s="11" t="s">
        <v>6</v>
      </c>
      <c r="D698" s="11" t="s">
        <v>11</v>
      </c>
      <c r="E698" s="34">
        <v>40393</v>
      </c>
      <c r="F698" s="20">
        <f t="shared" ca="1" si="20"/>
        <v>6</v>
      </c>
      <c r="G698" s="21"/>
      <c r="H698" s="22">
        <v>41770</v>
      </c>
      <c r="I698" s="23">
        <v>5</v>
      </c>
      <c r="J698" s="24">
        <f t="shared" si="21"/>
        <v>43770</v>
      </c>
    </row>
    <row r="699" spans="1:10" x14ac:dyDescent="0.25">
      <c r="A699" s="11" t="s">
        <v>287</v>
      </c>
      <c r="B699" s="18" t="s">
        <v>2</v>
      </c>
      <c r="C699" s="11" t="s">
        <v>6</v>
      </c>
      <c r="D699" s="11" t="s">
        <v>14</v>
      </c>
      <c r="E699" s="34">
        <v>40410</v>
      </c>
      <c r="F699" s="20">
        <f t="shared" ca="1" si="20"/>
        <v>6</v>
      </c>
      <c r="G699" s="21" t="s">
        <v>4</v>
      </c>
      <c r="H699" s="22">
        <v>38105</v>
      </c>
      <c r="I699" s="23">
        <v>2</v>
      </c>
      <c r="J699" s="24">
        <f t="shared" si="21"/>
        <v>40105</v>
      </c>
    </row>
    <row r="700" spans="1:10" x14ac:dyDescent="0.25">
      <c r="A700" s="11" t="s">
        <v>285</v>
      </c>
      <c r="B700" s="18" t="s">
        <v>48</v>
      </c>
      <c r="C700" s="11" t="s">
        <v>6</v>
      </c>
      <c r="D700" s="11" t="s">
        <v>5</v>
      </c>
      <c r="E700" s="34">
        <v>40420</v>
      </c>
      <c r="F700" s="20">
        <f t="shared" ca="1" si="20"/>
        <v>6</v>
      </c>
      <c r="G700" s="21" t="s">
        <v>26</v>
      </c>
      <c r="H700" s="22">
        <v>31690</v>
      </c>
      <c r="I700" s="23">
        <v>4</v>
      </c>
      <c r="J700" s="24">
        <f t="shared" si="21"/>
        <v>33690</v>
      </c>
    </row>
    <row r="701" spans="1:10" x14ac:dyDescent="0.25">
      <c r="A701" s="11" t="s">
        <v>279</v>
      </c>
      <c r="B701" s="18" t="s">
        <v>12</v>
      </c>
      <c r="C701" s="11" t="s">
        <v>6</v>
      </c>
      <c r="D701" s="11" t="s">
        <v>5</v>
      </c>
      <c r="E701" s="34">
        <v>36025</v>
      </c>
      <c r="F701" s="20">
        <f t="shared" ca="1" si="20"/>
        <v>18</v>
      </c>
      <c r="G701" s="21" t="s">
        <v>28</v>
      </c>
      <c r="H701" s="22">
        <v>64470</v>
      </c>
      <c r="I701" s="23">
        <v>5</v>
      </c>
      <c r="J701" s="24">
        <f t="shared" si="21"/>
        <v>66470</v>
      </c>
    </row>
    <row r="702" spans="1:10" x14ac:dyDescent="0.25">
      <c r="A702" s="11" t="s">
        <v>268</v>
      </c>
      <c r="B702" s="18" t="s">
        <v>48</v>
      </c>
      <c r="C702" s="11" t="s">
        <v>6</v>
      </c>
      <c r="D702" s="11" t="s">
        <v>5</v>
      </c>
      <c r="E702" s="34">
        <v>37495</v>
      </c>
      <c r="F702" s="20">
        <f t="shared" ca="1" si="20"/>
        <v>14</v>
      </c>
      <c r="G702" s="21" t="s">
        <v>8</v>
      </c>
      <c r="H702" s="22">
        <v>60300</v>
      </c>
      <c r="I702" s="23">
        <v>2</v>
      </c>
      <c r="J702" s="24">
        <f t="shared" si="21"/>
        <v>62300</v>
      </c>
    </row>
    <row r="703" spans="1:10" x14ac:dyDescent="0.25">
      <c r="A703" s="11" t="s">
        <v>261</v>
      </c>
      <c r="B703" s="18" t="s">
        <v>9</v>
      </c>
      <c r="C703" s="11" t="s">
        <v>6</v>
      </c>
      <c r="D703" s="11" t="s">
        <v>5</v>
      </c>
      <c r="E703" s="34">
        <v>39679</v>
      </c>
      <c r="F703" s="20">
        <f t="shared" ca="1" si="20"/>
        <v>8</v>
      </c>
      <c r="G703" s="21" t="s">
        <v>26</v>
      </c>
      <c r="H703" s="22">
        <v>22820</v>
      </c>
      <c r="I703" s="23">
        <v>5</v>
      </c>
      <c r="J703" s="24">
        <f t="shared" si="21"/>
        <v>24820</v>
      </c>
    </row>
    <row r="704" spans="1:10" x14ac:dyDescent="0.25">
      <c r="A704" s="11" t="s">
        <v>250</v>
      </c>
      <c r="B704" s="18" t="s">
        <v>12</v>
      </c>
      <c r="C704" s="11" t="s">
        <v>6</v>
      </c>
      <c r="D704" s="11" t="s">
        <v>11</v>
      </c>
      <c r="E704" s="34">
        <v>39719</v>
      </c>
      <c r="F704" s="20">
        <f t="shared" ca="1" si="20"/>
        <v>8</v>
      </c>
      <c r="G704" s="21"/>
      <c r="H704" s="22">
        <v>23340</v>
      </c>
      <c r="I704" s="23">
        <v>4</v>
      </c>
      <c r="J704" s="24">
        <f t="shared" si="21"/>
        <v>25340</v>
      </c>
    </row>
    <row r="705" spans="1:10" x14ac:dyDescent="0.25">
      <c r="A705" s="11" t="s">
        <v>248</v>
      </c>
      <c r="B705" s="18" t="s">
        <v>12</v>
      </c>
      <c r="C705" s="11" t="s">
        <v>6</v>
      </c>
      <c r="D705" s="11" t="s">
        <v>11</v>
      </c>
      <c r="E705" s="34">
        <v>40800</v>
      </c>
      <c r="F705" s="20">
        <f t="shared" ca="1" si="20"/>
        <v>5</v>
      </c>
      <c r="G705" s="21"/>
      <c r="H705" s="22">
        <v>62480</v>
      </c>
      <c r="I705" s="23">
        <v>5</v>
      </c>
      <c r="J705" s="24">
        <f t="shared" si="21"/>
        <v>64480</v>
      </c>
    </row>
    <row r="706" spans="1:10" x14ac:dyDescent="0.25">
      <c r="A706" s="11" t="s">
        <v>246</v>
      </c>
      <c r="B706" s="18" t="s">
        <v>16</v>
      </c>
      <c r="C706" s="11" t="s">
        <v>6</v>
      </c>
      <c r="D706" s="11" t="s">
        <v>11</v>
      </c>
      <c r="E706" s="34">
        <v>40811</v>
      </c>
      <c r="F706" s="20">
        <f t="shared" ca="1" si="20"/>
        <v>5</v>
      </c>
      <c r="G706" s="21"/>
      <c r="H706" s="22">
        <v>61134</v>
      </c>
      <c r="I706" s="23">
        <v>4</v>
      </c>
      <c r="J706" s="24">
        <f t="shared" si="21"/>
        <v>63134</v>
      </c>
    </row>
    <row r="707" spans="1:10" x14ac:dyDescent="0.25">
      <c r="A707" s="11" t="s">
        <v>238</v>
      </c>
      <c r="B707" s="18" t="s">
        <v>32</v>
      </c>
      <c r="C707" s="11" t="s">
        <v>6</v>
      </c>
      <c r="D707" s="11" t="s">
        <v>14</v>
      </c>
      <c r="E707" s="34">
        <v>39343</v>
      </c>
      <c r="F707" s="20">
        <f t="shared" ref="F707:F742" ca="1" si="22">DATEDIF(E707,TODAY(),"Y")</f>
        <v>9</v>
      </c>
      <c r="G707" s="21" t="s">
        <v>8</v>
      </c>
      <c r="H707" s="22">
        <v>23000</v>
      </c>
      <c r="I707" s="23">
        <v>4</v>
      </c>
      <c r="J707" s="24">
        <f t="shared" ref="J707:J742" si="23">H707+2000</f>
        <v>25000</v>
      </c>
    </row>
    <row r="708" spans="1:10" x14ac:dyDescent="0.25">
      <c r="A708" s="11" t="s">
        <v>234</v>
      </c>
      <c r="B708" s="18" t="s">
        <v>9</v>
      </c>
      <c r="C708" s="11" t="s">
        <v>6</v>
      </c>
      <c r="D708" s="11" t="s">
        <v>11</v>
      </c>
      <c r="E708" s="34">
        <v>40451</v>
      </c>
      <c r="F708" s="20">
        <f t="shared" ca="1" si="22"/>
        <v>6</v>
      </c>
      <c r="G708" s="21"/>
      <c r="H708" s="22">
        <v>87830</v>
      </c>
      <c r="I708" s="23">
        <v>2</v>
      </c>
      <c r="J708" s="24">
        <f t="shared" si="23"/>
        <v>89830</v>
      </c>
    </row>
    <row r="709" spans="1:10" x14ac:dyDescent="0.25">
      <c r="A709" s="11" t="s">
        <v>225</v>
      </c>
      <c r="B709" s="18" t="s">
        <v>9</v>
      </c>
      <c r="C709" s="11" t="s">
        <v>6</v>
      </c>
      <c r="D709" s="11" t="s">
        <v>14</v>
      </c>
      <c r="E709" s="34">
        <v>36053</v>
      </c>
      <c r="F709" s="20">
        <f t="shared" ca="1" si="22"/>
        <v>18</v>
      </c>
      <c r="G709" s="21" t="s">
        <v>8</v>
      </c>
      <c r="H709" s="22">
        <v>46105</v>
      </c>
      <c r="I709" s="23">
        <v>5</v>
      </c>
      <c r="J709" s="24">
        <f t="shared" si="23"/>
        <v>48105</v>
      </c>
    </row>
    <row r="710" spans="1:10" x14ac:dyDescent="0.25">
      <c r="A710" s="11" t="s">
        <v>210</v>
      </c>
      <c r="B710" s="18" t="s">
        <v>2</v>
      </c>
      <c r="C710" s="11" t="s">
        <v>6</v>
      </c>
      <c r="D710" s="11" t="s">
        <v>11</v>
      </c>
      <c r="E710" s="34">
        <v>37141</v>
      </c>
      <c r="F710" s="20">
        <f t="shared" ca="1" si="22"/>
        <v>15</v>
      </c>
      <c r="G710" s="21"/>
      <c r="H710" s="22">
        <v>25530</v>
      </c>
      <c r="I710" s="23">
        <v>3</v>
      </c>
      <c r="J710" s="24">
        <f t="shared" si="23"/>
        <v>27530</v>
      </c>
    </row>
    <row r="711" spans="1:10" x14ac:dyDescent="0.25">
      <c r="A711" s="11" t="s">
        <v>168</v>
      </c>
      <c r="B711" s="18" t="s">
        <v>16</v>
      </c>
      <c r="C711" s="11" t="s">
        <v>6</v>
      </c>
      <c r="D711" s="11" t="s">
        <v>5</v>
      </c>
      <c r="E711" s="34">
        <v>40477</v>
      </c>
      <c r="F711" s="20">
        <f t="shared" ca="1" si="22"/>
        <v>6</v>
      </c>
      <c r="G711" s="21" t="s">
        <v>26</v>
      </c>
      <c r="H711" s="22">
        <v>27130</v>
      </c>
      <c r="I711" s="23">
        <v>5</v>
      </c>
      <c r="J711" s="24">
        <f t="shared" si="23"/>
        <v>29130</v>
      </c>
    </row>
    <row r="712" spans="1:10" x14ac:dyDescent="0.25">
      <c r="A712" s="11" t="s">
        <v>161</v>
      </c>
      <c r="B712" s="18" t="s">
        <v>48</v>
      </c>
      <c r="C712" s="11" t="s">
        <v>6</v>
      </c>
      <c r="D712" s="11" t="s">
        <v>5</v>
      </c>
      <c r="E712" s="34">
        <v>36080</v>
      </c>
      <c r="F712" s="20">
        <f t="shared" ca="1" si="22"/>
        <v>18</v>
      </c>
      <c r="G712" s="21" t="s">
        <v>4</v>
      </c>
      <c r="H712" s="22">
        <v>48410</v>
      </c>
      <c r="I712" s="23">
        <v>5</v>
      </c>
      <c r="J712" s="24">
        <f t="shared" si="23"/>
        <v>50410</v>
      </c>
    </row>
    <row r="713" spans="1:10" x14ac:dyDescent="0.25">
      <c r="A713" s="11" t="s">
        <v>148</v>
      </c>
      <c r="B713" s="18" t="s">
        <v>2</v>
      </c>
      <c r="C713" s="11" t="s">
        <v>6</v>
      </c>
      <c r="D713" s="11" t="s">
        <v>0</v>
      </c>
      <c r="E713" s="34">
        <v>36458</v>
      </c>
      <c r="F713" s="20">
        <f t="shared" ca="1" si="22"/>
        <v>17</v>
      </c>
      <c r="G713" s="21"/>
      <c r="H713" s="22">
        <v>32536</v>
      </c>
      <c r="I713" s="23">
        <v>2</v>
      </c>
      <c r="J713" s="24">
        <f t="shared" si="23"/>
        <v>34536</v>
      </c>
    </row>
    <row r="714" spans="1:10" x14ac:dyDescent="0.25">
      <c r="A714" s="11" t="s">
        <v>147</v>
      </c>
      <c r="B714" s="18" t="s">
        <v>12</v>
      </c>
      <c r="C714" s="11" t="s">
        <v>6</v>
      </c>
      <c r="D714" s="11" t="s">
        <v>14</v>
      </c>
      <c r="E714" s="34">
        <v>36462</v>
      </c>
      <c r="F714" s="20">
        <f t="shared" ca="1" si="22"/>
        <v>17</v>
      </c>
      <c r="G714" s="21" t="s">
        <v>4</v>
      </c>
      <c r="H714" s="22">
        <v>26185</v>
      </c>
      <c r="I714" s="23">
        <v>5</v>
      </c>
      <c r="J714" s="24">
        <f t="shared" si="23"/>
        <v>28185</v>
      </c>
    </row>
    <row r="715" spans="1:10" x14ac:dyDescent="0.25">
      <c r="A715" s="11" t="s">
        <v>141</v>
      </c>
      <c r="B715" s="18" t="s">
        <v>48</v>
      </c>
      <c r="C715" s="11" t="s">
        <v>6</v>
      </c>
      <c r="D715" s="11" t="s">
        <v>5</v>
      </c>
      <c r="E715" s="34">
        <v>39722</v>
      </c>
      <c r="F715" s="20">
        <f t="shared" ca="1" si="22"/>
        <v>8</v>
      </c>
      <c r="G715" s="21" t="s">
        <v>26</v>
      </c>
      <c r="H715" s="22">
        <v>44530</v>
      </c>
      <c r="I715" s="23">
        <v>2</v>
      </c>
      <c r="J715" s="24">
        <f t="shared" si="23"/>
        <v>46530</v>
      </c>
    </row>
    <row r="716" spans="1:10" x14ac:dyDescent="0.25">
      <c r="A716" s="11" t="s">
        <v>140</v>
      </c>
      <c r="B716" s="18" t="s">
        <v>32</v>
      </c>
      <c r="C716" s="11" t="s">
        <v>6</v>
      </c>
      <c r="D716" s="11" t="s">
        <v>0</v>
      </c>
      <c r="E716" s="34">
        <v>39742</v>
      </c>
      <c r="F716" s="20">
        <f t="shared" ca="1" si="22"/>
        <v>8</v>
      </c>
      <c r="G716" s="21"/>
      <c r="H716" s="22">
        <v>37344</v>
      </c>
      <c r="I716" s="23">
        <v>2</v>
      </c>
      <c r="J716" s="24">
        <f t="shared" si="23"/>
        <v>39344</v>
      </c>
    </row>
    <row r="717" spans="1:10" x14ac:dyDescent="0.25">
      <c r="A717" s="11" t="s">
        <v>137</v>
      </c>
      <c r="B717" s="18" t="s">
        <v>12</v>
      </c>
      <c r="C717" s="11" t="s">
        <v>6</v>
      </c>
      <c r="D717" s="11" t="s">
        <v>5</v>
      </c>
      <c r="E717" s="34">
        <v>39728</v>
      </c>
      <c r="F717" s="20">
        <f t="shared" ca="1" si="22"/>
        <v>8</v>
      </c>
      <c r="G717" s="21" t="s">
        <v>26</v>
      </c>
      <c r="H717" s="22">
        <v>82370</v>
      </c>
      <c r="I717" s="23">
        <v>5</v>
      </c>
      <c r="J717" s="24">
        <f t="shared" si="23"/>
        <v>84370</v>
      </c>
    </row>
    <row r="718" spans="1:10" x14ac:dyDescent="0.25">
      <c r="A718" s="11" t="s">
        <v>136</v>
      </c>
      <c r="B718" s="18" t="s">
        <v>32</v>
      </c>
      <c r="C718" s="11" t="s">
        <v>6</v>
      </c>
      <c r="D718" s="11" t="s">
        <v>11</v>
      </c>
      <c r="E718" s="34">
        <v>39728</v>
      </c>
      <c r="F718" s="20">
        <f t="shared" ca="1" si="22"/>
        <v>8</v>
      </c>
      <c r="G718" s="21"/>
      <c r="H718" s="22">
        <v>86040</v>
      </c>
      <c r="I718" s="23">
        <v>5</v>
      </c>
      <c r="J718" s="24">
        <f t="shared" si="23"/>
        <v>88040</v>
      </c>
    </row>
    <row r="719" spans="1:10" x14ac:dyDescent="0.25">
      <c r="A719" s="11" t="s">
        <v>124</v>
      </c>
      <c r="B719" s="18" t="s">
        <v>16</v>
      </c>
      <c r="C719" s="11" t="s">
        <v>6</v>
      </c>
      <c r="D719" s="11" t="s">
        <v>11</v>
      </c>
      <c r="E719" s="34">
        <v>39768</v>
      </c>
      <c r="F719" s="20">
        <f t="shared" ca="1" si="22"/>
        <v>8</v>
      </c>
      <c r="G719" s="21"/>
      <c r="H719" s="22">
        <v>63610</v>
      </c>
      <c r="I719" s="23">
        <v>5</v>
      </c>
      <c r="J719" s="24">
        <f t="shared" si="23"/>
        <v>65610</v>
      </c>
    </row>
    <row r="720" spans="1:10" x14ac:dyDescent="0.25">
      <c r="A720" s="11" t="s">
        <v>121</v>
      </c>
      <c r="B720" s="18" t="s">
        <v>12</v>
      </c>
      <c r="C720" s="11" t="s">
        <v>6</v>
      </c>
      <c r="D720" s="11" t="s">
        <v>11</v>
      </c>
      <c r="E720" s="34">
        <v>40867</v>
      </c>
      <c r="F720" s="20">
        <f t="shared" ca="1" si="22"/>
        <v>5</v>
      </c>
      <c r="G720" s="21"/>
      <c r="H720" s="22">
        <v>57500</v>
      </c>
      <c r="I720" s="23">
        <v>1</v>
      </c>
      <c r="J720" s="24">
        <f t="shared" si="23"/>
        <v>59500</v>
      </c>
    </row>
    <row r="721" spans="1:10" x14ac:dyDescent="0.25">
      <c r="A721" s="11" t="s">
        <v>119</v>
      </c>
      <c r="B721" s="18" t="s">
        <v>2</v>
      </c>
      <c r="C721" s="11" t="s">
        <v>6</v>
      </c>
      <c r="D721" s="11" t="s">
        <v>5</v>
      </c>
      <c r="E721" s="34">
        <v>41226</v>
      </c>
      <c r="F721" s="20">
        <f t="shared" ca="1" si="22"/>
        <v>4</v>
      </c>
      <c r="G721" s="21" t="s">
        <v>18</v>
      </c>
      <c r="H721" s="22">
        <v>32160</v>
      </c>
      <c r="I721" s="23">
        <v>3</v>
      </c>
      <c r="J721" s="24">
        <f t="shared" si="23"/>
        <v>34160</v>
      </c>
    </row>
    <row r="722" spans="1:10" x14ac:dyDescent="0.25">
      <c r="A722" s="11" t="s">
        <v>115</v>
      </c>
      <c r="B722" s="18" t="s">
        <v>12</v>
      </c>
      <c r="C722" s="11" t="s">
        <v>6</v>
      </c>
      <c r="D722" s="11" t="s">
        <v>5</v>
      </c>
      <c r="E722" s="34">
        <v>39399</v>
      </c>
      <c r="F722" s="20">
        <f t="shared" ca="1" si="22"/>
        <v>9</v>
      </c>
      <c r="G722" s="21" t="s">
        <v>4</v>
      </c>
      <c r="H722" s="22">
        <v>87220</v>
      </c>
      <c r="I722" s="23">
        <v>1</v>
      </c>
      <c r="J722" s="24">
        <f t="shared" si="23"/>
        <v>89220</v>
      </c>
    </row>
    <row r="723" spans="1:10" x14ac:dyDescent="0.25">
      <c r="A723" s="11" t="s">
        <v>94</v>
      </c>
      <c r="B723" s="18" t="s">
        <v>48</v>
      </c>
      <c r="C723" s="11" t="s">
        <v>6</v>
      </c>
      <c r="D723" s="11" t="s">
        <v>5</v>
      </c>
      <c r="E723" s="34">
        <v>36843</v>
      </c>
      <c r="F723" s="20">
        <f t="shared" ca="1" si="22"/>
        <v>16</v>
      </c>
      <c r="G723" s="21" t="s">
        <v>4</v>
      </c>
      <c r="H723" s="22">
        <v>47630</v>
      </c>
      <c r="I723" s="23">
        <v>3</v>
      </c>
      <c r="J723" s="24">
        <f t="shared" si="23"/>
        <v>49630</v>
      </c>
    </row>
    <row r="724" spans="1:10" x14ac:dyDescent="0.25">
      <c r="A724" s="11" t="s">
        <v>61</v>
      </c>
      <c r="B724" s="18" t="s">
        <v>16</v>
      </c>
      <c r="C724" s="11" t="s">
        <v>6</v>
      </c>
      <c r="D724" s="11" t="s">
        <v>5</v>
      </c>
      <c r="E724" s="34">
        <v>41262</v>
      </c>
      <c r="F724" s="20">
        <f t="shared" ca="1" si="22"/>
        <v>4</v>
      </c>
      <c r="G724" s="21" t="s">
        <v>28</v>
      </c>
      <c r="H724" s="22">
        <v>59490</v>
      </c>
      <c r="I724" s="23">
        <v>3</v>
      </c>
      <c r="J724" s="24">
        <f t="shared" si="23"/>
        <v>61490</v>
      </c>
    </row>
    <row r="725" spans="1:10" x14ac:dyDescent="0.25">
      <c r="A725" s="11" t="s">
        <v>60</v>
      </c>
      <c r="B725" s="18" t="s">
        <v>16</v>
      </c>
      <c r="C725" s="11" t="s">
        <v>6</v>
      </c>
      <c r="D725" s="11" t="s">
        <v>5</v>
      </c>
      <c r="E725" s="34">
        <v>39784</v>
      </c>
      <c r="F725" s="20">
        <f t="shared" ca="1" si="22"/>
        <v>8</v>
      </c>
      <c r="G725" s="21" t="s">
        <v>26</v>
      </c>
      <c r="H725" s="22">
        <v>69510</v>
      </c>
      <c r="I725" s="23">
        <v>5</v>
      </c>
      <c r="J725" s="24">
        <f t="shared" si="23"/>
        <v>71510</v>
      </c>
    </row>
    <row r="726" spans="1:10" x14ac:dyDescent="0.25">
      <c r="A726" s="11" t="s">
        <v>56</v>
      </c>
      <c r="B726" s="18" t="s">
        <v>12</v>
      </c>
      <c r="C726" s="11" t="s">
        <v>6</v>
      </c>
      <c r="D726" s="11" t="s">
        <v>5</v>
      </c>
      <c r="E726" s="34">
        <v>39435</v>
      </c>
      <c r="F726" s="20">
        <f t="shared" ca="1" si="22"/>
        <v>9</v>
      </c>
      <c r="G726" s="21" t="s">
        <v>18</v>
      </c>
      <c r="H726" s="22">
        <v>64780</v>
      </c>
      <c r="I726" s="23">
        <v>5</v>
      </c>
      <c r="J726" s="24">
        <f t="shared" si="23"/>
        <v>66780</v>
      </c>
    </row>
    <row r="727" spans="1:10" x14ac:dyDescent="0.25">
      <c r="A727" s="11" t="s">
        <v>51</v>
      </c>
      <c r="B727" s="18" t="s">
        <v>2</v>
      </c>
      <c r="C727" s="11" t="s">
        <v>6</v>
      </c>
      <c r="D727" s="11" t="s">
        <v>5</v>
      </c>
      <c r="E727" s="34">
        <v>39063</v>
      </c>
      <c r="F727" s="20">
        <f t="shared" ca="1" si="22"/>
        <v>10</v>
      </c>
      <c r="G727" s="21" t="s">
        <v>26</v>
      </c>
      <c r="H727" s="22">
        <v>86320</v>
      </c>
      <c r="I727" s="23">
        <v>4</v>
      </c>
      <c r="J727" s="24">
        <f t="shared" si="23"/>
        <v>88320</v>
      </c>
    </row>
    <row r="728" spans="1:10" x14ac:dyDescent="0.25">
      <c r="A728" s="11" t="s">
        <v>34</v>
      </c>
      <c r="B728" s="18" t="s">
        <v>12</v>
      </c>
      <c r="C728" s="11" t="s">
        <v>6</v>
      </c>
      <c r="D728" s="11" t="s">
        <v>5</v>
      </c>
      <c r="E728" s="34">
        <v>38328</v>
      </c>
      <c r="F728" s="20">
        <f t="shared" ca="1" si="22"/>
        <v>12</v>
      </c>
      <c r="G728" s="21" t="s">
        <v>28</v>
      </c>
      <c r="H728" s="22">
        <v>48280</v>
      </c>
      <c r="I728" s="23">
        <v>4</v>
      </c>
      <c r="J728" s="24">
        <f t="shared" si="23"/>
        <v>50280</v>
      </c>
    </row>
    <row r="729" spans="1:10" x14ac:dyDescent="0.25">
      <c r="A729" s="11" t="s">
        <v>33</v>
      </c>
      <c r="B729" s="18" t="s">
        <v>32</v>
      </c>
      <c r="C729" s="11" t="s">
        <v>6</v>
      </c>
      <c r="D729" s="11" t="s">
        <v>5</v>
      </c>
      <c r="E729" s="34">
        <v>38347</v>
      </c>
      <c r="F729" s="20">
        <f t="shared" ca="1" si="22"/>
        <v>12</v>
      </c>
      <c r="G729" s="21" t="s">
        <v>4</v>
      </c>
      <c r="H729" s="22">
        <v>81340</v>
      </c>
      <c r="I729" s="23">
        <v>2</v>
      </c>
      <c r="J729" s="24">
        <f t="shared" si="23"/>
        <v>83340</v>
      </c>
    </row>
    <row r="730" spans="1:10" x14ac:dyDescent="0.25">
      <c r="A730" s="11" t="s">
        <v>29</v>
      </c>
      <c r="B730" s="18" t="s">
        <v>9</v>
      </c>
      <c r="C730" s="11" t="s">
        <v>6</v>
      </c>
      <c r="D730" s="11" t="s">
        <v>5</v>
      </c>
      <c r="E730" s="34">
        <v>39441</v>
      </c>
      <c r="F730" s="20">
        <f t="shared" ca="1" si="22"/>
        <v>9</v>
      </c>
      <c r="G730" s="21" t="s">
        <v>28</v>
      </c>
      <c r="H730" s="22">
        <v>68860</v>
      </c>
      <c r="I730" s="23">
        <v>2</v>
      </c>
      <c r="J730" s="24">
        <f t="shared" si="23"/>
        <v>70860</v>
      </c>
    </row>
    <row r="731" spans="1:10" x14ac:dyDescent="0.25">
      <c r="A731" s="11" t="s">
        <v>13</v>
      </c>
      <c r="B731" s="18" t="s">
        <v>12</v>
      </c>
      <c r="C731" s="11" t="s">
        <v>6</v>
      </c>
      <c r="D731" s="11" t="s">
        <v>11</v>
      </c>
      <c r="E731" s="34">
        <v>40523</v>
      </c>
      <c r="F731" s="20">
        <f t="shared" ca="1" si="22"/>
        <v>6</v>
      </c>
      <c r="G731" s="21"/>
      <c r="H731" s="22">
        <v>46570</v>
      </c>
      <c r="I731" s="23">
        <v>4</v>
      </c>
      <c r="J731" s="24">
        <f t="shared" si="23"/>
        <v>48570</v>
      </c>
    </row>
    <row r="732" spans="1:10" x14ac:dyDescent="0.25">
      <c r="A732" s="11" t="s">
        <v>7</v>
      </c>
      <c r="B732" s="18" t="s">
        <v>2</v>
      </c>
      <c r="C732" s="11" t="s">
        <v>6</v>
      </c>
      <c r="D732" s="11" t="s">
        <v>5</v>
      </c>
      <c r="E732" s="45">
        <v>40536</v>
      </c>
      <c r="F732" s="20">
        <f t="shared" ca="1" si="22"/>
        <v>6</v>
      </c>
      <c r="G732" s="21" t="s">
        <v>4</v>
      </c>
      <c r="H732" s="22">
        <v>70730</v>
      </c>
      <c r="I732" s="23">
        <v>1</v>
      </c>
      <c r="J732" s="24">
        <f t="shared" si="23"/>
        <v>72730</v>
      </c>
    </row>
    <row r="733" spans="1:10" x14ac:dyDescent="0.25">
      <c r="A733" s="11" t="s">
        <v>579</v>
      </c>
      <c r="B733" s="18" t="s">
        <v>2</v>
      </c>
      <c r="C733" s="11" t="s">
        <v>329</v>
      </c>
      <c r="D733" s="11" t="s">
        <v>5</v>
      </c>
      <c r="E733" s="34">
        <v>37684</v>
      </c>
      <c r="F733" s="20">
        <f t="shared" ca="1" si="22"/>
        <v>14</v>
      </c>
      <c r="G733" s="21" t="s">
        <v>4</v>
      </c>
      <c r="H733" s="22">
        <v>42800</v>
      </c>
      <c r="I733" s="23">
        <v>5</v>
      </c>
      <c r="J733" s="24">
        <f t="shared" si="23"/>
        <v>44800</v>
      </c>
    </row>
    <row r="734" spans="1:10" x14ac:dyDescent="0.25">
      <c r="A734" s="11" t="s">
        <v>510</v>
      </c>
      <c r="B734" s="18" t="s">
        <v>16</v>
      </c>
      <c r="C734" s="11" t="s">
        <v>329</v>
      </c>
      <c r="D734" s="11" t="s">
        <v>5</v>
      </c>
      <c r="E734" s="34">
        <v>36991</v>
      </c>
      <c r="F734" s="20">
        <f t="shared" ca="1" si="22"/>
        <v>16</v>
      </c>
      <c r="G734" s="21" t="s">
        <v>26</v>
      </c>
      <c r="H734" s="22">
        <v>63670</v>
      </c>
      <c r="I734" s="23">
        <v>5</v>
      </c>
      <c r="J734" s="24">
        <f t="shared" si="23"/>
        <v>65670</v>
      </c>
    </row>
    <row r="735" spans="1:10" x14ac:dyDescent="0.25">
      <c r="A735" s="11" t="s">
        <v>488</v>
      </c>
      <c r="B735" s="18" t="s">
        <v>32</v>
      </c>
      <c r="C735" s="11" t="s">
        <v>329</v>
      </c>
      <c r="D735" s="11" t="s">
        <v>11</v>
      </c>
      <c r="E735" s="34">
        <v>40692</v>
      </c>
      <c r="F735" s="20">
        <f t="shared" ca="1" si="22"/>
        <v>6</v>
      </c>
      <c r="G735" s="21"/>
      <c r="H735" s="22">
        <v>85510</v>
      </c>
      <c r="I735" s="23">
        <v>4</v>
      </c>
      <c r="J735" s="24">
        <f t="shared" si="23"/>
        <v>87510</v>
      </c>
    </row>
    <row r="736" spans="1:10" x14ac:dyDescent="0.25">
      <c r="A736" s="11" t="s">
        <v>379</v>
      </c>
      <c r="B736" s="18" t="s">
        <v>16</v>
      </c>
      <c r="C736" s="11" t="s">
        <v>329</v>
      </c>
      <c r="D736" s="11" t="s">
        <v>11</v>
      </c>
      <c r="E736" s="34">
        <v>40719</v>
      </c>
      <c r="F736" s="20">
        <f t="shared" ca="1" si="22"/>
        <v>6</v>
      </c>
      <c r="G736" s="21"/>
      <c r="H736" s="22">
        <v>66132</v>
      </c>
      <c r="I736" s="23">
        <v>4</v>
      </c>
      <c r="J736" s="24">
        <f t="shared" si="23"/>
        <v>68132</v>
      </c>
    </row>
    <row r="737" spans="1:12" x14ac:dyDescent="0.25">
      <c r="A737" s="11" t="s">
        <v>330</v>
      </c>
      <c r="B737" s="18" t="s">
        <v>32</v>
      </c>
      <c r="C737" s="11" t="s">
        <v>329</v>
      </c>
      <c r="D737" s="11" t="s">
        <v>5</v>
      </c>
      <c r="E737" s="34">
        <v>37073</v>
      </c>
      <c r="F737" s="20">
        <f t="shared" ca="1" si="22"/>
        <v>16</v>
      </c>
      <c r="G737" s="21" t="s">
        <v>8</v>
      </c>
      <c r="H737" s="22">
        <v>40680</v>
      </c>
      <c r="I737" s="23">
        <v>5</v>
      </c>
      <c r="J737" s="24">
        <f t="shared" si="23"/>
        <v>42680</v>
      </c>
    </row>
    <row r="738" spans="1:12" x14ac:dyDescent="0.25">
      <c r="A738" s="11" t="s">
        <v>678</v>
      </c>
      <c r="B738" s="18" t="s">
        <v>12</v>
      </c>
      <c r="C738" s="11" t="s">
        <v>1</v>
      </c>
      <c r="D738" s="11" t="s">
        <v>11</v>
      </c>
      <c r="E738" s="34">
        <v>39116</v>
      </c>
      <c r="F738" s="20">
        <f t="shared" ca="1" si="22"/>
        <v>10</v>
      </c>
      <c r="G738" s="21"/>
      <c r="H738" s="22">
        <v>60760</v>
      </c>
      <c r="I738" s="23">
        <v>2</v>
      </c>
      <c r="J738" s="24">
        <f t="shared" si="23"/>
        <v>62760</v>
      </c>
      <c r="L738" s="44"/>
    </row>
    <row r="739" spans="1:12" x14ac:dyDescent="0.25">
      <c r="A739" s="11" t="s">
        <v>647</v>
      </c>
      <c r="B739" s="18" t="s">
        <v>2</v>
      </c>
      <c r="C739" s="11" t="s">
        <v>1</v>
      </c>
      <c r="D739" s="11" t="s">
        <v>14</v>
      </c>
      <c r="E739" s="34">
        <v>36557</v>
      </c>
      <c r="F739" s="20">
        <f t="shared" ca="1" si="22"/>
        <v>17</v>
      </c>
      <c r="G739" s="21" t="s">
        <v>26</v>
      </c>
      <c r="H739" s="22">
        <v>31250</v>
      </c>
      <c r="I739" s="23">
        <v>2</v>
      </c>
      <c r="J739" s="24">
        <f t="shared" si="23"/>
        <v>33250</v>
      </c>
    </row>
    <row r="740" spans="1:12" x14ac:dyDescent="0.25">
      <c r="A740" s="11" t="s">
        <v>357</v>
      </c>
      <c r="B740" s="18" t="s">
        <v>12</v>
      </c>
      <c r="C740" s="11" t="s">
        <v>1</v>
      </c>
      <c r="D740" s="11" t="s">
        <v>11</v>
      </c>
      <c r="E740" s="34">
        <v>39639</v>
      </c>
      <c r="F740" s="20">
        <f t="shared" ca="1" si="22"/>
        <v>9</v>
      </c>
      <c r="G740" s="21"/>
      <c r="H740" s="22">
        <v>64720</v>
      </c>
      <c r="I740" s="23">
        <v>5</v>
      </c>
      <c r="J740" s="24">
        <f t="shared" si="23"/>
        <v>66720</v>
      </c>
    </row>
    <row r="741" spans="1:12" x14ac:dyDescent="0.25">
      <c r="A741" s="11" t="s">
        <v>308</v>
      </c>
      <c r="B741" s="18" t="s">
        <v>48</v>
      </c>
      <c r="C741" s="11" t="s">
        <v>1</v>
      </c>
      <c r="D741" s="11" t="s">
        <v>5</v>
      </c>
      <c r="E741" s="34">
        <v>40384</v>
      </c>
      <c r="F741" s="20">
        <f t="shared" ca="1" si="22"/>
        <v>6</v>
      </c>
      <c r="G741" s="21" t="s">
        <v>26</v>
      </c>
      <c r="H741" s="22">
        <v>46680</v>
      </c>
      <c r="I741" s="23">
        <v>1</v>
      </c>
      <c r="J741" s="24">
        <f t="shared" si="23"/>
        <v>48680</v>
      </c>
    </row>
    <row r="742" spans="1:12" x14ac:dyDescent="0.25">
      <c r="A742" s="11" t="s">
        <v>3</v>
      </c>
      <c r="B742" s="18" t="s">
        <v>2</v>
      </c>
      <c r="C742" s="11" t="s">
        <v>1</v>
      </c>
      <c r="D742" s="11" t="s">
        <v>0</v>
      </c>
      <c r="E742" s="34">
        <v>40543</v>
      </c>
      <c r="F742" s="20">
        <f t="shared" ca="1" si="22"/>
        <v>6</v>
      </c>
      <c r="G742" s="21"/>
      <c r="H742" s="22">
        <v>19044</v>
      </c>
      <c r="I742" s="23">
        <v>1</v>
      </c>
      <c r="J742" s="24">
        <f t="shared" si="23"/>
        <v>21044</v>
      </c>
      <c r="L742" s="44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O742"/>
  <sheetViews>
    <sheetView zoomScale="115" zoomScaleNormal="115" zoomScaleSheetLayoutView="100" zoomScalePageLayoutView="115" workbookViewId="0">
      <selection activeCell="H1" sqref="H1:H1048576"/>
    </sheetView>
  </sheetViews>
  <sheetFormatPr defaultColWidth="19.85546875" defaultRowHeight="15" x14ac:dyDescent="0.25"/>
  <cols>
    <col min="1" max="1" width="19.28515625" style="11" bestFit="1" customWidth="1"/>
    <col min="2" max="2" width="8.28515625" style="23" bestFit="1" customWidth="1"/>
    <col min="3" max="3" width="18" style="11" customWidth="1"/>
    <col min="4" max="4" width="9.7109375" style="11" bestFit="1" customWidth="1"/>
    <col min="5" max="5" width="10.85546875" style="34" bestFit="1" customWidth="1"/>
    <col min="6" max="6" width="7.42578125" style="50" bestFit="1" customWidth="1"/>
    <col min="7" max="7" width="8.42578125" style="11" bestFit="1" customWidth="1"/>
    <col min="8" max="8" width="12.28515625" style="29" bestFit="1" customWidth="1"/>
    <col min="9" max="9" width="10.140625" style="11" bestFit="1" customWidth="1"/>
    <col min="10" max="10" width="8.42578125" style="26" bestFit="1" customWidth="1"/>
    <col min="11" max="11" width="7.42578125" style="11" customWidth="1"/>
    <col min="12" max="12" width="7.28515625" style="11" customWidth="1"/>
    <col min="13" max="13" width="9.85546875" style="11" customWidth="1"/>
    <col min="14" max="16384" width="19.85546875" style="11"/>
  </cols>
  <sheetData>
    <row r="1" spans="1:15" x14ac:dyDescent="0.25">
      <c r="A1" s="1" t="s">
        <v>793</v>
      </c>
      <c r="B1" s="2" t="s">
        <v>792</v>
      </c>
      <c r="C1" s="3" t="s">
        <v>791</v>
      </c>
      <c r="D1" s="3" t="s">
        <v>790</v>
      </c>
      <c r="E1" s="4" t="s">
        <v>789</v>
      </c>
      <c r="F1" s="5" t="s">
        <v>788</v>
      </c>
      <c r="G1" s="3" t="s">
        <v>787</v>
      </c>
      <c r="H1" s="185" t="s">
        <v>784</v>
      </c>
      <c r="I1" s="2" t="s">
        <v>785</v>
      </c>
      <c r="J1" s="8" t="s">
        <v>783</v>
      </c>
      <c r="L1" s="9">
        <v>2.9100000000000001E-2</v>
      </c>
      <c r="M1" s="9"/>
    </row>
    <row r="2" spans="1:15" x14ac:dyDescent="0.25">
      <c r="A2" s="17" t="s">
        <v>723</v>
      </c>
      <c r="B2" s="18" t="s">
        <v>32</v>
      </c>
      <c r="C2" s="17" t="s">
        <v>24</v>
      </c>
      <c r="D2" s="17" t="s">
        <v>5</v>
      </c>
      <c r="E2" s="19">
        <v>36171</v>
      </c>
      <c r="F2" s="20">
        <f t="shared" ref="F2:F65" ca="1" si="0">DATEDIF(E2,TODAY(),"Y")</f>
        <v>18</v>
      </c>
      <c r="G2" s="21" t="s">
        <v>26</v>
      </c>
      <c r="H2" s="186">
        <v>56550</v>
      </c>
      <c r="I2" s="23">
        <v>1</v>
      </c>
      <c r="J2" s="25"/>
      <c r="K2" s="26"/>
    </row>
    <row r="3" spans="1:15" x14ac:dyDescent="0.25">
      <c r="A3" s="17" t="s">
        <v>684</v>
      </c>
      <c r="B3" s="18" t="s">
        <v>32</v>
      </c>
      <c r="C3" s="17" t="s">
        <v>24</v>
      </c>
      <c r="D3" s="17" t="s">
        <v>14</v>
      </c>
      <c r="E3" s="19">
        <v>40595</v>
      </c>
      <c r="F3" s="20">
        <f t="shared" ca="1" si="0"/>
        <v>6</v>
      </c>
      <c r="G3" s="21" t="s">
        <v>28</v>
      </c>
      <c r="H3" s="186">
        <v>28795</v>
      </c>
      <c r="I3" s="23">
        <v>4</v>
      </c>
      <c r="J3" s="25"/>
      <c r="K3" s="26"/>
    </row>
    <row r="4" spans="1:15" x14ac:dyDescent="0.25">
      <c r="A4" s="17" t="s">
        <v>569</v>
      </c>
      <c r="B4" s="18" t="s">
        <v>32</v>
      </c>
      <c r="C4" s="17" t="s">
        <v>24</v>
      </c>
      <c r="D4" s="17" t="s">
        <v>11</v>
      </c>
      <c r="E4" s="19">
        <v>39147</v>
      </c>
      <c r="F4" s="20">
        <f t="shared" ca="1" si="0"/>
        <v>10</v>
      </c>
      <c r="G4" s="21"/>
      <c r="H4" s="186">
        <v>44540</v>
      </c>
      <c r="I4" s="23">
        <v>5</v>
      </c>
    </row>
    <row r="5" spans="1:15" x14ac:dyDescent="0.25">
      <c r="A5" s="17" t="s">
        <v>294</v>
      </c>
      <c r="B5" s="18" t="s">
        <v>48</v>
      </c>
      <c r="C5" s="17" t="s">
        <v>24</v>
      </c>
      <c r="D5" s="17" t="s">
        <v>0</v>
      </c>
      <c r="E5" s="19">
        <v>41151</v>
      </c>
      <c r="F5" s="20">
        <f t="shared" ca="1" si="0"/>
        <v>4</v>
      </c>
      <c r="G5" s="21"/>
      <c r="H5" s="186">
        <v>37680</v>
      </c>
      <c r="I5" s="23">
        <v>2</v>
      </c>
      <c r="K5" s="26"/>
    </row>
    <row r="6" spans="1:15" x14ac:dyDescent="0.25">
      <c r="A6" s="17" t="s">
        <v>25</v>
      </c>
      <c r="B6" s="18" t="s">
        <v>2</v>
      </c>
      <c r="C6" s="17" t="s">
        <v>24</v>
      </c>
      <c r="D6" s="17" t="s">
        <v>5</v>
      </c>
      <c r="E6" s="19">
        <v>39447</v>
      </c>
      <c r="F6" s="20">
        <f t="shared" ca="1" si="0"/>
        <v>9</v>
      </c>
      <c r="G6" s="21" t="s">
        <v>18</v>
      </c>
      <c r="H6" s="186">
        <v>74830</v>
      </c>
      <c r="I6" s="23">
        <v>2</v>
      </c>
      <c r="K6" s="26"/>
    </row>
    <row r="7" spans="1:15" x14ac:dyDescent="0.25">
      <c r="A7" s="11" t="s">
        <v>667</v>
      </c>
      <c r="B7" s="18" t="s">
        <v>12</v>
      </c>
      <c r="C7" s="11" t="s">
        <v>794</v>
      </c>
      <c r="D7" s="11" t="s">
        <v>5</v>
      </c>
      <c r="E7" s="34">
        <v>38751</v>
      </c>
      <c r="F7" s="20">
        <f t="shared" ca="1" si="0"/>
        <v>11</v>
      </c>
      <c r="G7" s="21" t="s">
        <v>26</v>
      </c>
      <c r="H7" s="186">
        <v>62830</v>
      </c>
      <c r="I7" s="23">
        <v>2</v>
      </c>
      <c r="K7" s="26"/>
    </row>
    <row r="8" spans="1:15" x14ac:dyDescent="0.25">
      <c r="A8" s="17" t="s">
        <v>650</v>
      </c>
      <c r="B8" s="18" t="s">
        <v>48</v>
      </c>
      <c r="C8" s="17" t="s">
        <v>794</v>
      </c>
      <c r="D8" s="17" t="s">
        <v>14</v>
      </c>
      <c r="E8" s="19">
        <v>36217</v>
      </c>
      <c r="F8" s="20">
        <f t="shared" ca="1" si="0"/>
        <v>18</v>
      </c>
      <c r="G8" s="21" t="s">
        <v>26</v>
      </c>
      <c r="H8" s="186">
        <v>17240</v>
      </c>
      <c r="I8" s="23">
        <v>1</v>
      </c>
      <c r="K8" s="26"/>
    </row>
    <row r="9" spans="1:15" x14ac:dyDescent="0.25">
      <c r="A9" s="11" t="s">
        <v>540</v>
      </c>
      <c r="B9" s="18" t="s">
        <v>16</v>
      </c>
      <c r="C9" s="11" t="s">
        <v>794</v>
      </c>
      <c r="D9" s="11" t="s">
        <v>11</v>
      </c>
      <c r="E9" s="34">
        <v>39189</v>
      </c>
      <c r="F9" s="20">
        <f t="shared" ca="1" si="0"/>
        <v>10</v>
      </c>
      <c r="G9" s="21"/>
      <c r="H9" s="186">
        <v>68580</v>
      </c>
      <c r="I9" s="23">
        <v>5</v>
      </c>
      <c r="J9" s="25"/>
      <c r="K9" s="26"/>
    </row>
    <row r="10" spans="1:15" x14ac:dyDescent="0.25">
      <c r="A10" s="11" t="s">
        <v>521</v>
      </c>
      <c r="B10" s="18" t="s">
        <v>12</v>
      </c>
      <c r="C10" s="11" t="s">
        <v>794</v>
      </c>
      <c r="D10" s="11" t="s">
        <v>5</v>
      </c>
      <c r="E10" s="34">
        <v>36260</v>
      </c>
      <c r="F10" s="20">
        <f t="shared" ca="1" si="0"/>
        <v>18</v>
      </c>
      <c r="G10" s="21" t="s">
        <v>26</v>
      </c>
      <c r="H10" s="186">
        <v>77150</v>
      </c>
      <c r="I10" s="23">
        <v>1</v>
      </c>
    </row>
    <row r="11" spans="1:15" x14ac:dyDescent="0.25">
      <c r="A11" s="11" t="s">
        <v>448</v>
      </c>
      <c r="B11" s="18" t="s">
        <v>48</v>
      </c>
      <c r="C11" s="11" t="s">
        <v>794</v>
      </c>
      <c r="D11" s="11" t="s">
        <v>5</v>
      </c>
      <c r="E11" s="34">
        <v>37404</v>
      </c>
      <c r="F11" s="20">
        <f t="shared" ca="1" si="0"/>
        <v>15</v>
      </c>
      <c r="G11" s="21" t="s">
        <v>26</v>
      </c>
      <c r="H11" s="186">
        <v>32780</v>
      </c>
      <c r="I11" s="23">
        <v>4</v>
      </c>
    </row>
    <row r="12" spans="1:15" x14ac:dyDescent="0.25">
      <c r="A12" s="11" t="s">
        <v>394</v>
      </c>
      <c r="B12" s="18" t="s">
        <v>16</v>
      </c>
      <c r="C12" s="11" t="s">
        <v>794</v>
      </c>
      <c r="D12" s="11" t="s">
        <v>14</v>
      </c>
      <c r="E12" s="34">
        <v>37782</v>
      </c>
      <c r="F12" s="20">
        <f t="shared" ca="1" si="0"/>
        <v>14</v>
      </c>
      <c r="G12" s="21" t="s">
        <v>8</v>
      </c>
      <c r="H12" s="186">
        <v>19735</v>
      </c>
      <c r="I12" s="23">
        <v>3</v>
      </c>
    </row>
    <row r="13" spans="1:15" x14ac:dyDescent="0.25">
      <c r="A13" s="17" t="s">
        <v>391</v>
      </c>
      <c r="B13" s="18" t="s">
        <v>16</v>
      </c>
      <c r="C13" s="17" t="s">
        <v>794</v>
      </c>
      <c r="D13" s="17" t="s">
        <v>5</v>
      </c>
      <c r="E13" s="19">
        <v>38142</v>
      </c>
      <c r="F13" s="20">
        <f t="shared" ca="1" si="0"/>
        <v>13</v>
      </c>
      <c r="G13" s="21" t="s">
        <v>26</v>
      </c>
      <c r="H13" s="186">
        <v>51350</v>
      </c>
      <c r="I13" s="23">
        <v>4</v>
      </c>
      <c r="K13" s="26"/>
    </row>
    <row r="14" spans="1:15" x14ac:dyDescent="0.25">
      <c r="A14" s="17" t="s">
        <v>876</v>
      </c>
      <c r="B14" s="18" t="s">
        <v>16</v>
      </c>
      <c r="C14" s="17" t="s">
        <v>794</v>
      </c>
      <c r="D14" s="17" t="s">
        <v>14</v>
      </c>
      <c r="E14" s="19">
        <v>40779</v>
      </c>
      <c r="F14" s="20">
        <f t="shared" ca="1" si="0"/>
        <v>5</v>
      </c>
      <c r="G14" s="21" t="s">
        <v>28</v>
      </c>
      <c r="H14" s="186">
        <v>32445</v>
      </c>
      <c r="I14" s="23">
        <v>1</v>
      </c>
      <c r="K14" s="26"/>
      <c r="O14" s="11" t="s">
        <v>934</v>
      </c>
    </row>
    <row r="15" spans="1:15" x14ac:dyDescent="0.25">
      <c r="A15" s="11" t="s">
        <v>296</v>
      </c>
      <c r="B15" s="18" t="s">
        <v>12</v>
      </c>
      <c r="C15" s="11" t="s">
        <v>794</v>
      </c>
      <c r="D15" s="11" t="s">
        <v>5</v>
      </c>
      <c r="E15" s="34">
        <v>41136</v>
      </c>
      <c r="F15" s="20">
        <f t="shared" ca="1" si="0"/>
        <v>4</v>
      </c>
      <c r="G15" s="21" t="s">
        <v>26</v>
      </c>
      <c r="H15" s="186">
        <v>81760</v>
      </c>
      <c r="I15" s="23">
        <v>5</v>
      </c>
      <c r="O15" s="11" t="s">
        <v>935</v>
      </c>
    </row>
    <row r="16" spans="1:15" x14ac:dyDescent="0.25">
      <c r="A16" s="11" t="s">
        <v>272</v>
      </c>
      <c r="B16" s="18" t="s">
        <v>2</v>
      </c>
      <c r="C16" s="11" t="s">
        <v>794</v>
      </c>
      <c r="D16" s="11" t="s">
        <v>5</v>
      </c>
      <c r="E16" s="34">
        <v>36764</v>
      </c>
      <c r="F16" s="20">
        <f t="shared" ca="1" si="0"/>
        <v>16</v>
      </c>
      <c r="G16" s="21" t="s">
        <v>8</v>
      </c>
      <c r="H16" s="186">
        <v>76840</v>
      </c>
      <c r="I16" s="23">
        <v>4</v>
      </c>
    </row>
    <row r="17" spans="1:11" x14ac:dyDescent="0.25">
      <c r="A17" s="17" t="s">
        <v>249</v>
      </c>
      <c r="B17" s="18" t="s">
        <v>9</v>
      </c>
      <c r="C17" s="17" t="s">
        <v>794</v>
      </c>
      <c r="D17" s="17" t="s">
        <v>0</v>
      </c>
      <c r="E17" s="19">
        <v>40787</v>
      </c>
      <c r="F17" s="20">
        <f t="shared" ca="1" si="0"/>
        <v>5</v>
      </c>
      <c r="G17" s="21" t="s">
        <v>26</v>
      </c>
      <c r="H17" s="186">
        <v>31070</v>
      </c>
      <c r="I17" s="23">
        <v>3</v>
      </c>
      <c r="K17" s="26"/>
    </row>
    <row r="18" spans="1:11" x14ac:dyDescent="0.25">
      <c r="A18" s="11" t="s">
        <v>215</v>
      </c>
      <c r="B18" s="18" t="s">
        <v>32</v>
      </c>
      <c r="C18" s="11" t="s">
        <v>794</v>
      </c>
      <c r="D18" s="11" t="s">
        <v>11</v>
      </c>
      <c r="E18" s="34">
        <v>36777</v>
      </c>
      <c r="F18" s="20">
        <f t="shared" ca="1" si="0"/>
        <v>16</v>
      </c>
      <c r="G18" s="21"/>
      <c r="H18" s="186">
        <v>78690</v>
      </c>
      <c r="I18" s="23">
        <v>3</v>
      </c>
      <c r="K18" s="26"/>
    </row>
    <row r="19" spans="1:11" x14ac:dyDescent="0.25">
      <c r="A19" s="17" t="s">
        <v>200</v>
      </c>
      <c r="B19" s="18" t="s">
        <v>32</v>
      </c>
      <c r="C19" s="17" t="s">
        <v>794</v>
      </c>
      <c r="D19" s="17" t="s">
        <v>5</v>
      </c>
      <c r="E19" s="19">
        <v>39704</v>
      </c>
      <c r="F19" s="20">
        <f t="shared" ca="1" si="0"/>
        <v>8</v>
      </c>
      <c r="G19" s="21" t="s">
        <v>8</v>
      </c>
      <c r="H19" s="186">
        <v>60290</v>
      </c>
      <c r="I19" s="23">
        <v>5</v>
      </c>
      <c r="K19" s="26"/>
    </row>
    <row r="20" spans="1:11" x14ac:dyDescent="0.25">
      <c r="A20" s="17" t="s">
        <v>103</v>
      </c>
      <c r="B20" s="18" t="s">
        <v>9</v>
      </c>
      <c r="C20" s="17" t="s">
        <v>794</v>
      </c>
      <c r="D20" s="17" t="s">
        <v>5</v>
      </c>
      <c r="E20" s="19">
        <v>39029</v>
      </c>
      <c r="F20" s="20">
        <f t="shared" ca="1" si="0"/>
        <v>10</v>
      </c>
      <c r="G20" s="21" t="s">
        <v>4</v>
      </c>
      <c r="H20" s="186">
        <v>87300</v>
      </c>
      <c r="I20" s="23">
        <v>2</v>
      </c>
      <c r="K20" s="26"/>
    </row>
    <row r="21" spans="1:11" x14ac:dyDescent="0.25">
      <c r="A21" s="17" t="s">
        <v>77</v>
      </c>
      <c r="B21" s="18" t="s">
        <v>32</v>
      </c>
      <c r="C21" s="17" t="s">
        <v>794</v>
      </c>
      <c r="D21" s="17" t="s">
        <v>0</v>
      </c>
      <c r="E21" s="19">
        <v>40126</v>
      </c>
      <c r="F21" s="20">
        <f t="shared" ca="1" si="0"/>
        <v>7</v>
      </c>
      <c r="G21" s="21"/>
      <c r="H21" s="186">
        <v>12636</v>
      </c>
      <c r="I21" s="23">
        <v>4</v>
      </c>
      <c r="K21" s="26"/>
    </row>
    <row r="22" spans="1:11" x14ac:dyDescent="0.25">
      <c r="A22" s="11" t="s">
        <v>49</v>
      </c>
      <c r="B22" s="18" t="s">
        <v>48</v>
      </c>
      <c r="C22" s="11" t="s">
        <v>794</v>
      </c>
      <c r="D22" s="11" t="s">
        <v>5</v>
      </c>
      <c r="E22" s="34">
        <v>36143</v>
      </c>
      <c r="F22" s="20">
        <f t="shared" ca="1" si="0"/>
        <v>18</v>
      </c>
      <c r="G22" s="21" t="s">
        <v>4</v>
      </c>
      <c r="H22" s="186">
        <v>74090</v>
      </c>
      <c r="I22" s="23">
        <v>5</v>
      </c>
    </row>
    <row r="23" spans="1:11" x14ac:dyDescent="0.25">
      <c r="A23" s="11" t="s">
        <v>31</v>
      </c>
      <c r="B23" s="18" t="s">
        <v>2</v>
      </c>
      <c r="C23" s="11" t="s">
        <v>794</v>
      </c>
      <c r="D23" s="11" t="s">
        <v>5</v>
      </c>
      <c r="E23" s="34">
        <v>39069</v>
      </c>
      <c r="F23" s="20">
        <f t="shared" ca="1" si="0"/>
        <v>10</v>
      </c>
      <c r="G23" s="21" t="s">
        <v>18</v>
      </c>
      <c r="H23" s="186">
        <v>39670</v>
      </c>
      <c r="I23" s="23">
        <v>3</v>
      </c>
    </row>
    <row r="24" spans="1:11" x14ac:dyDescent="0.25">
      <c r="A24" s="11" t="s">
        <v>912</v>
      </c>
      <c r="B24" s="18" t="s">
        <v>16</v>
      </c>
      <c r="C24" s="11" t="s">
        <v>795</v>
      </c>
      <c r="D24" s="11" t="s">
        <v>5</v>
      </c>
      <c r="E24" s="34">
        <v>38746</v>
      </c>
      <c r="F24" s="20">
        <f t="shared" ca="1" si="0"/>
        <v>11</v>
      </c>
      <c r="G24" s="21" t="s">
        <v>4</v>
      </c>
      <c r="H24" s="186">
        <v>51360</v>
      </c>
      <c r="I24" s="23">
        <v>2</v>
      </c>
    </row>
    <row r="25" spans="1:11" x14ac:dyDescent="0.25">
      <c r="A25" s="11" t="s">
        <v>713</v>
      </c>
      <c r="B25" s="18" t="s">
        <v>32</v>
      </c>
      <c r="C25" s="11" t="s">
        <v>795</v>
      </c>
      <c r="D25" s="11" t="s">
        <v>5</v>
      </c>
      <c r="E25" s="34">
        <v>36893</v>
      </c>
      <c r="F25" s="20">
        <f t="shared" ca="1" si="0"/>
        <v>16</v>
      </c>
      <c r="G25" s="21" t="s">
        <v>4</v>
      </c>
      <c r="H25" s="186">
        <v>35640</v>
      </c>
      <c r="I25" s="23">
        <v>3</v>
      </c>
    </row>
    <row r="26" spans="1:11" x14ac:dyDescent="0.25">
      <c r="A26" s="11" t="s">
        <v>652</v>
      </c>
      <c r="B26" s="18" t="s">
        <v>12</v>
      </c>
      <c r="C26" s="11" t="s">
        <v>795</v>
      </c>
      <c r="D26" s="11" t="s">
        <v>5</v>
      </c>
      <c r="E26" s="34">
        <v>36214</v>
      </c>
      <c r="F26" s="20">
        <f t="shared" ca="1" si="0"/>
        <v>18</v>
      </c>
      <c r="G26" s="21" t="s">
        <v>8</v>
      </c>
      <c r="H26" s="186">
        <v>49850</v>
      </c>
      <c r="I26" s="23">
        <v>1</v>
      </c>
    </row>
    <row r="27" spans="1:11" x14ac:dyDescent="0.25">
      <c r="A27" s="11" t="s">
        <v>576</v>
      </c>
      <c r="B27" s="18" t="s">
        <v>48</v>
      </c>
      <c r="C27" s="11" t="s">
        <v>795</v>
      </c>
      <c r="D27" s="11" t="s">
        <v>5</v>
      </c>
      <c r="E27" s="34">
        <v>38051</v>
      </c>
      <c r="F27" s="20">
        <f t="shared" ca="1" si="0"/>
        <v>13</v>
      </c>
      <c r="G27" s="21" t="s">
        <v>26</v>
      </c>
      <c r="H27" s="186">
        <v>32350</v>
      </c>
      <c r="I27" s="23">
        <v>1</v>
      </c>
    </row>
    <row r="28" spans="1:11" x14ac:dyDescent="0.25">
      <c r="A28" s="11" t="s">
        <v>516</v>
      </c>
      <c r="B28" s="18" t="s">
        <v>32</v>
      </c>
      <c r="C28" s="11" t="s">
        <v>795</v>
      </c>
      <c r="D28" s="11" t="s">
        <v>5</v>
      </c>
      <c r="E28" s="34">
        <v>36619</v>
      </c>
      <c r="F28" s="20">
        <f t="shared" ca="1" si="0"/>
        <v>17</v>
      </c>
      <c r="G28" s="21" t="s">
        <v>18</v>
      </c>
      <c r="H28" s="186">
        <v>58440</v>
      </c>
      <c r="I28" s="23">
        <v>1</v>
      </c>
    </row>
    <row r="29" spans="1:11" x14ac:dyDescent="0.25">
      <c r="A29" s="11" t="s">
        <v>472</v>
      </c>
      <c r="B29" s="18" t="s">
        <v>32</v>
      </c>
      <c r="C29" s="11" t="s">
        <v>795</v>
      </c>
      <c r="D29" s="11" t="s">
        <v>14</v>
      </c>
      <c r="E29" s="34">
        <v>38851</v>
      </c>
      <c r="F29" s="20">
        <f t="shared" ca="1" si="0"/>
        <v>11</v>
      </c>
      <c r="G29" s="21" t="s">
        <v>26</v>
      </c>
      <c r="H29" s="186">
        <v>13025</v>
      </c>
      <c r="I29" s="23">
        <v>1</v>
      </c>
    </row>
    <row r="30" spans="1:11" x14ac:dyDescent="0.25">
      <c r="A30" s="11" t="s">
        <v>233</v>
      </c>
      <c r="B30" s="18" t="s">
        <v>16</v>
      </c>
      <c r="C30" s="11" t="s">
        <v>795</v>
      </c>
      <c r="D30" s="11" t="s">
        <v>0</v>
      </c>
      <c r="E30" s="34">
        <v>38961</v>
      </c>
      <c r="F30" s="20">
        <f t="shared" ca="1" si="0"/>
        <v>10</v>
      </c>
      <c r="G30" s="21"/>
      <c r="H30" s="186">
        <v>22028</v>
      </c>
      <c r="I30" s="23">
        <v>4</v>
      </c>
    </row>
    <row r="31" spans="1:11" x14ac:dyDescent="0.25">
      <c r="A31" s="11" t="s">
        <v>133</v>
      </c>
      <c r="B31" s="18" t="s">
        <v>32</v>
      </c>
      <c r="C31" s="11" t="s">
        <v>795</v>
      </c>
      <c r="D31" s="11" t="s">
        <v>5</v>
      </c>
      <c r="E31" s="34">
        <v>40106</v>
      </c>
      <c r="F31" s="20">
        <f t="shared" ca="1" si="0"/>
        <v>7</v>
      </c>
      <c r="G31" s="21" t="s">
        <v>28</v>
      </c>
      <c r="H31" s="186">
        <v>53180</v>
      </c>
      <c r="I31" s="23">
        <v>3</v>
      </c>
      <c r="J31" s="25"/>
    </row>
    <row r="32" spans="1:11" x14ac:dyDescent="0.25">
      <c r="A32" s="11" t="s">
        <v>122</v>
      </c>
      <c r="B32" s="18" t="s">
        <v>32</v>
      </c>
      <c r="C32" s="11" t="s">
        <v>795</v>
      </c>
      <c r="D32" s="11" t="s">
        <v>5</v>
      </c>
      <c r="E32" s="34">
        <v>40856</v>
      </c>
      <c r="F32" s="20">
        <f t="shared" ca="1" si="0"/>
        <v>5</v>
      </c>
      <c r="G32" s="21" t="s">
        <v>28</v>
      </c>
      <c r="H32" s="186">
        <v>43350</v>
      </c>
      <c r="I32" s="23">
        <v>2</v>
      </c>
    </row>
    <row r="33" spans="1:13" x14ac:dyDescent="0.25">
      <c r="A33" s="11" t="s">
        <v>114</v>
      </c>
      <c r="B33" s="18" t="s">
        <v>12</v>
      </c>
      <c r="C33" s="11" t="s">
        <v>795</v>
      </c>
      <c r="D33" s="11" t="s">
        <v>5</v>
      </c>
      <c r="E33" s="34">
        <v>39414</v>
      </c>
      <c r="F33" s="20">
        <f t="shared" ca="1" si="0"/>
        <v>9</v>
      </c>
      <c r="G33" s="21" t="s">
        <v>26</v>
      </c>
      <c r="H33" s="186">
        <v>75440</v>
      </c>
      <c r="I33" s="23">
        <v>1</v>
      </c>
    </row>
    <row r="34" spans="1:13" x14ac:dyDescent="0.25">
      <c r="A34" s="11" t="s">
        <v>546</v>
      </c>
      <c r="B34" s="18" t="s">
        <v>12</v>
      </c>
      <c r="C34" s="11" t="s">
        <v>795</v>
      </c>
      <c r="D34" s="11" t="s">
        <v>5</v>
      </c>
      <c r="E34" s="34">
        <v>41018</v>
      </c>
      <c r="F34" s="20">
        <f t="shared" ca="1" si="0"/>
        <v>5</v>
      </c>
      <c r="G34" s="21" t="s">
        <v>26</v>
      </c>
      <c r="H34" s="186">
        <v>48220</v>
      </c>
      <c r="I34" s="23">
        <v>3</v>
      </c>
      <c r="J34" s="25"/>
      <c r="K34" s="44"/>
    </row>
    <row r="35" spans="1:13" x14ac:dyDescent="0.25">
      <c r="A35" s="11" t="s">
        <v>105</v>
      </c>
      <c r="B35" s="18" t="s">
        <v>9</v>
      </c>
      <c r="C35" s="11" t="s">
        <v>795</v>
      </c>
      <c r="D35" s="11" t="s">
        <v>11</v>
      </c>
      <c r="E35" s="34">
        <v>40508</v>
      </c>
      <c r="F35" s="20">
        <f t="shared" ca="1" si="0"/>
        <v>6</v>
      </c>
      <c r="G35" s="21"/>
      <c r="H35" s="186">
        <v>60130</v>
      </c>
      <c r="I35" s="23">
        <v>2</v>
      </c>
    </row>
    <row r="36" spans="1:13" x14ac:dyDescent="0.25">
      <c r="A36" s="11" t="s">
        <v>30</v>
      </c>
      <c r="B36" s="18" t="s">
        <v>12</v>
      </c>
      <c r="C36" s="11" t="s">
        <v>795</v>
      </c>
      <c r="D36" s="11" t="s">
        <v>14</v>
      </c>
      <c r="E36" s="34">
        <v>39417</v>
      </c>
      <c r="F36" s="20">
        <f t="shared" ca="1" si="0"/>
        <v>9</v>
      </c>
      <c r="G36" s="21" t="s">
        <v>18</v>
      </c>
      <c r="H36" s="186">
        <v>48095</v>
      </c>
      <c r="I36" s="23">
        <v>3</v>
      </c>
    </row>
    <row r="37" spans="1:13" x14ac:dyDescent="0.25">
      <c r="A37" s="11" t="s">
        <v>21</v>
      </c>
      <c r="B37" s="18" t="s">
        <v>16</v>
      </c>
      <c r="C37" s="11" t="s">
        <v>795</v>
      </c>
      <c r="D37" s="11" t="s">
        <v>14</v>
      </c>
      <c r="E37" s="34">
        <v>40152</v>
      </c>
      <c r="F37" s="20">
        <f t="shared" ca="1" si="0"/>
        <v>7</v>
      </c>
      <c r="G37" s="21" t="s">
        <v>4</v>
      </c>
      <c r="H37" s="186">
        <v>30680</v>
      </c>
      <c r="I37" s="23">
        <v>1</v>
      </c>
      <c r="L37" s="44"/>
      <c r="M37" s="44"/>
    </row>
    <row r="38" spans="1:13" x14ac:dyDescent="0.25">
      <c r="A38" s="11" t="s">
        <v>753</v>
      </c>
      <c r="B38" s="18" t="s">
        <v>12</v>
      </c>
      <c r="C38" s="11" t="s">
        <v>796</v>
      </c>
      <c r="D38" s="11" t="s">
        <v>0</v>
      </c>
      <c r="E38" s="34">
        <v>40925</v>
      </c>
      <c r="F38" s="20">
        <f t="shared" ca="1" si="0"/>
        <v>5</v>
      </c>
      <c r="G38" s="21"/>
      <c r="H38" s="186">
        <v>16568</v>
      </c>
      <c r="I38" s="23">
        <v>3</v>
      </c>
      <c r="K38" s="44"/>
    </row>
    <row r="39" spans="1:13" x14ac:dyDescent="0.25">
      <c r="A39" s="11" t="s">
        <v>746</v>
      </c>
      <c r="B39" s="18" t="s">
        <v>32</v>
      </c>
      <c r="C39" s="11" t="s">
        <v>796</v>
      </c>
      <c r="D39" s="11" t="s">
        <v>11</v>
      </c>
      <c r="E39" s="34">
        <v>39094</v>
      </c>
      <c r="F39" s="20">
        <f t="shared" ca="1" si="0"/>
        <v>10</v>
      </c>
      <c r="G39" s="21"/>
      <c r="H39" s="186">
        <v>85020</v>
      </c>
      <c r="I39" s="23">
        <v>4</v>
      </c>
    </row>
    <row r="40" spans="1:13" x14ac:dyDescent="0.25">
      <c r="A40" s="11" t="s">
        <v>737</v>
      </c>
      <c r="B40" s="18" t="s">
        <v>16</v>
      </c>
      <c r="C40" s="11" t="s">
        <v>796</v>
      </c>
      <c r="D40" s="11" t="s">
        <v>5</v>
      </c>
      <c r="E40" s="34">
        <v>40200</v>
      </c>
      <c r="F40" s="20">
        <f t="shared" ca="1" si="0"/>
        <v>7</v>
      </c>
      <c r="G40" s="21" t="s">
        <v>18</v>
      </c>
      <c r="H40" s="186">
        <v>79350</v>
      </c>
      <c r="I40" s="23">
        <v>5</v>
      </c>
      <c r="J40" s="25"/>
    </row>
    <row r="41" spans="1:13" x14ac:dyDescent="0.25">
      <c r="A41" s="11" t="s">
        <v>712</v>
      </c>
      <c r="B41" s="18" t="s">
        <v>2</v>
      </c>
      <c r="C41" s="11" t="s">
        <v>796</v>
      </c>
      <c r="D41" s="11" t="s">
        <v>14</v>
      </c>
      <c r="E41" s="34">
        <v>36896</v>
      </c>
      <c r="F41" s="20">
        <f t="shared" ca="1" si="0"/>
        <v>16</v>
      </c>
      <c r="G41" s="21" t="s">
        <v>26</v>
      </c>
      <c r="H41" s="186">
        <v>37280</v>
      </c>
      <c r="I41" s="23">
        <v>3</v>
      </c>
    </row>
    <row r="42" spans="1:13" x14ac:dyDescent="0.25">
      <c r="A42" s="11" t="s">
        <v>669</v>
      </c>
      <c r="B42" s="18" t="s">
        <v>9</v>
      </c>
      <c r="C42" s="11" t="s">
        <v>796</v>
      </c>
      <c r="D42" s="11" t="s">
        <v>11</v>
      </c>
      <c r="E42" s="34">
        <v>40233</v>
      </c>
      <c r="F42" s="20">
        <f t="shared" ca="1" si="0"/>
        <v>7</v>
      </c>
      <c r="G42" s="21"/>
      <c r="H42" s="186">
        <v>66390</v>
      </c>
      <c r="I42" s="23">
        <v>2</v>
      </c>
    </row>
    <row r="43" spans="1:13" x14ac:dyDescent="0.25">
      <c r="A43" s="11" t="s">
        <v>664</v>
      </c>
      <c r="B43" s="18" t="s">
        <v>12</v>
      </c>
      <c r="C43" s="11" t="s">
        <v>796</v>
      </c>
      <c r="D43" s="11" t="s">
        <v>5</v>
      </c>
      <c r="E43" s="34">
        <v>35829</v>
      </c>
      <c r="F43" s="20">
        <f t="shared" ca="1" si="0"/>
        <v>19</v>
      </c>
      <c r="G43" s="21" t="s">
        <v>26</v>
      </c>
      <c r="H43" s="186">
        <v>63030</v>
      </c>
      <c r="I43" s="23">
        <v>3</v>
      </c>
      <c r="J43" s="25"/>
      <c r="K43" s="44"/>
    </row>
    <row r="44" spans="1:13" x14ac:dyDescent="0.25">
      <c r="A44" s="11" t="s">
        <v>661</v>
      </c>
      <c r="B44" s="18" t="s">
        <v>16</v>
      </c>
      <c r="C44" s="11" t="s">
        <v>796</v>
      </c>
      <c r="D44" s="11" t="s">
        <v>14</v>
      </c>
      <c r="E44" s="34">
        <v>35842</v>
      </c>
      <c r="F44" s="20">
        <f t="shared" ca="1" si="0"/>
        <v>19</v>
      </c>
      <c r="G44" s="21" t="s">
        <v>8</v>
      </c>
      <c r="H44" s="186">
        <v>25380</v>
      </c>
      <c r="I44" s="23">
        <v>4</v>
      </c>
    </row>
    <row r="45" spans="1:13" x14ac:dyDescent="0.25">
      <c r="A45" s="11" t="s">
        <v>659</v>
      </c>
      <c r="B45" s="18" t="s">
        <v>16</v>
      </c>
      <c r="C45" s="11" t="s">
        <v>796</v>
      </c>
      <c r="D45" s="11" t="s">
        <v>11</v>
      </c>
      <c r="E45" s="34">
        <v>35848</v>
      </c>
      <c r="F45" s="20">
        <f t="shared" ca="1" si="0"/>
        <v>19</v>
      </c>
      <c r="G45" s="21"/>
      <c r="H45" s="186">
        <v>87480</v>
      </c>
      <c r="I45" s="23">
        <v>5</v>
      </c>
    </row>
    <row r="46" spans="1:13" x14ac:dyDescent="0.25">
      <c r="A46" s="11" t="s">
        <v>632</v>
      </c>
      <c r="B46" s="18" t="s">
        <v>48</v>
      </c>
      <c r="C46" s="11" t="s">
        <v>796</v>
      </c>
      <c r="D46" s="11" t="s">
        <v>5</v>
      </c>
      <c r="E46" s="34">
        <v>40575</v>
      </c>
      <c r="F46" s="20">
        <f t="shared" ca="1" si="0"/>
        <v>6</v>
      </c>
      <c r="G46" s="21" t="s">
        <v>8</v>
      </c>
      <c r="H46" s="186">
        <v>76710</v>
      </c>
      <c r="I46" s="23">
        <v>2</v>
      </c>
    </row>
    <row r="47" spans="1:13" x14ac:dyDescent="0.25">
      <c r="A47" s="11" t="s">
        <v>913</v>
      </c>
      <c r="B47" s="18" t="s">
        <v>12</v>
      </c>
      <c r="C47" s="11" t="s">
        <v>796</v>
      </c>
      <c r="D47" s="11" t="s">
        <v>5</v>
      </c>
      <c r="E47" s="34">
        <v>40596</v>
      </c>
      <c r="F47" s="20">
        <f t="shared" ca="1" si="0"/>
        <v>6</v>
      </c>
      <c r="G47" s="21" t="s">
        <v>18</v>
      </c>
      <c r="H47" s="186">
        <v>70910</v>
      </c>
      <c r="I47" s="23">
        <v>5</v>
      </c>
    </row>
    <row r="48" spans="1:13" x14ac:dyDescent="0.25">
      <c r="A48" s="11" t="s">
        <v>624</v>
      </c>
      <c r="B48" s="18" t="s">
        <v>48</v>
      </c>
      <c r="C48" s="11" t="s">
        <v>796</v>
      </c>
      <c r="D48" s="11" t="s">
        <v>11</v>
      </c>
      <c r="E48" s="34">
        <v>40983</v>
      </c>
      <c r="F48" s="20">
        <f t="shared" ca="1" si="0"/>
        <v>5</v>
      </c>
      <c r="G48" s="21"/>
      <c r="H48" s="186">
        <v>66460</v>
      </c>
      <c r="I48" s="23">
        <v>1</v>
      </c>
    </row>
    <row r="49" spans="1:13" x14ac:dyDescent="0.25">
      <c r="A49" s="11" t="s">
        <v>601</v>
      </c>
      <c r="B49" s="18" t="s">
        <v>16</v>
      </c>
      <c r="C49" s="11" t="s">
        <v>796</v>
      </c>
      <c r="D49" s="11" t="s">
        <v>11</v>
      </c>
      <c r="E49" s="34">
        <v>38792</v>
      </c>
      <c r="F49" s="20">
        <f t="shared" ca="1" si="0"/>
        <v>11</v>
      </c>
      <c r="G49" s="21"/>
      <c r="H49" s="186">
        <v>76740</v>
      </c>
      <c r="I49" s="23">
        <v>5</v>
      </c>
    </row>
    <row r="50" spans="1:13" x14ac:dyDescent="0.25">
      <c r="A50" s="11" t="s">
        <v>598</v>
      </c>
      <c r="B50" s="18" t="s">
        <v>32</v>
      </c>
      <c r="C50" s="11" t="s">
        <v>796</v>
      </c>
      <c r="D50" s="11" t="s">
        <v>14</v>
      </c>
      <c r="E50" s="34">
        <v>38804</v>
      </c>
      <c r="F50" s="20">
        <f t="shared" ca="1" si="0"/>
        <v>11</v>
      </c>
      <c r="G50" s="21" t="s">
        <v>18</v>
      </c>
      <c r="H50" s="186">
        <v>50415</v>
      </c>
      <c r="I50" s="23">
        <v>4</v>
      </c>
    </row>
    <row r="51" spans="1:13" x14ac:dyDescent="0.25">
      <c r="A51" s="11" t="s">
        <v>586</v>
      </c>
      <c r="B51" s="18" t="s">
        <v>12</v>
      </c>
      <c r="C51" s="11" t="s">
        <v>796</v>
      </c>
      <c r="D51" s="11" t="s">
        <v>0</v>
      </c>
      <c r="E51" s="34">
        <v>36602</v>
      </c>
      <c r="F51" s="20">
        <f t="shared" ca="1" si="0"/>
        <v>17</v>
      </c>
      <c r="G51" s="21"/>
      <c r="H51" s="186">
        <v>32080</v>
      </c>
      <c r="I51" s="23">
        <v>3</v>
      </c>
    </row>
    <row r="52" spans="1:13" x14ac:dyDescent="0.25">
      <c r="A52" s="11" t="s">
        <v>552</v>
      </c>
      <c r="B52" s="18" t="s">
        <v>32</v>
      </c>
      <c r="C52" s="11" t="s">
        <v>796</v>
      </c>
      <c r="D52" s="11" t="s">
        <v>5</v>
      </c>
      <c r="E52" s="34">
        <v>40653</v>
      </c>
      <c r="F52" s="20">
        <f t="shared" ca="1" si="0"/>
        <v>6</v>
      </c>
      <c r="G52" s="21" t="s">
        <v>8</v>
      </c>
      <c r="H52" s="186">
        <v>51810</v>
      </c>
      <c r="I52" s="23">
        <v>2</v>
      </c>
      <c r="L52" s="44"/>
      <c r="M52" s="44"/>
    </row>
    <row r="53" spans="1:13" x14ac:dyDescent="0.25">
      <c r="A53" s="11" t="s">
        <v>532</v>
      </c>
      <c r="B53" s="18" t="s">
        <v>32</v>
      </c>
      <c r="C53" s="11" t="s">
        <v>796</v>
      </c>
      <c r="D53" s="11" t="s">
        <v>11</v>
      </c>
      <c r="E53" s="34">
        <v>40273</v>
      </c>
      <c r="F53" s="20">
        <f t="shared" ca="1" si="0"/>
        <v>7</v>
      </c>
      <c r="G53" s="21"/>
      <c r="H53" s="186">
        <v>52550</v>
      </c>
      <c r="I53" s="23">
        <v>2</v>
      </c>
    </row>
    <row r="54" spans="1:13" x14ac:dyDescent="0.25">
      <c r="A54" s="11" t="s">
        <v>523</v>
      </c>
      <c r="B54" s="18" t="s">
        <v>16</v>
      </c>
      <c r="C54" s="11" t="s">
        <v>796</v>
      </c>
      <c r="D54" s="11" t="s">
        <v>11</v>
      </c>
      <c r="E54" s="34">
        <v>35902</v>
      </c>
      <c r="F54" s="20">
        <f t="shared" ca="1" si="0"/>
        <v>19</v>
      </c>
      <c r="G54" s="21"/>
      <c r="H54" s="186">
        <v>65340</v>
      </c>
      <c r="I54" s="23">
        <v>3</v>
      </c>
    </row>
    <row r="55" spans="1:13" x14ac:dyDescent="0.25">
      <c r="A55" s="11" t="s">
        <v>509</v>
      </c>
      <c r="B55" s="18" t="s">
        <v>12</v>
      </c>
      <c r="C55" s="11" t="s">
        <v>796</v>
      </c>
      <c r="D55" s="11" t="s">
        <v>5</v>
      </c>
      <c r="E55" s="34">
        <v>37008</v>
      </c>
      <c r="F55" s="20">
        <f t="shared" ca="1" si="0"/>
        <v>16</v>
      </c>
      <c r="G55" s="21" t="s">
        <v>26</v>
      </c>
      <c r="H55" s="186">
        <v>29180</v>
      </c>
      <c r="I55" s="23">
        <v>4</v>
      </c>
    </row>
    <row r="56" spans="1:13" x14ac:dyDescent="0.25">
      <c r="A56" s="11" t="s">
        <v>507</v>
      </c>
      <c r="B56" s="18" t="s">
        <v>12</v>
      </c>
      <c r="C56" s="11" t="s">
        <v>796</v>
      </c>
      <c r="D56" s="11" t="s">
        <v>5</v>
      </c>
      <c r="E56" s="34">
        <v>37348</v>
      </c>
      <c r="F56" s="20">
        <f t="shared" ca="1" si="0"/>
        <v>15</v>
      </c>
      <c r="G56" s="21" t="s">
        <v>28</v>
      </c>
      <c r="H56" s="186">
        <v>87880</v>
      </c>
      <c r="I56" s="23">
        <v>3</v>
      </c>
    </row>
    <row r="57" spans="1:13" x14ac:dyDescent="0.25">
      <c r="A57" s="11" t="s">
        <v>500</v>
      </c>
      <c r="B57" s="18" t="s">
        <v>9</v>
      </c>
      <c r="C57" s="11" t="s">
        <v>796</v>
      </c>
      <c r="D57" s="11" t="s">
        <v>11</v>
      </c>
      <c r="E57" s="34">
        <v>39922</v>
      </c>
      <c r="F57" s="20">
        <f t="shared" ca="1" si="0"/>
        <v>8</v>
      </c>
      <c r="G57" s="21"/>
      <c r="H57" s="186">
        <v>27790</v>
      </c>
      <c r="I57" s="23">
        <v>3</v>
      </c>
      <c r="L57" s="44"/>
      <c r="M57" s="44"/>
    </row>
    <row r="58" spans="1:13" x14ac:dyDescent="0.25">
      <c r="A58" s="11" t="s">
        <v>497</v>
      </c>
      <c r="B58" s="18" t="s">
        <v>16</v>
      </c>
      <c r="C58" s="11" t="s">
        <v>796</v>
      </c>
      <c r="D58" s="11" t="s">
        <v>5</v>
      </c>
      <c r="E58" s="34">
        <v>40274</v>
      </c>
      <c r="F58" s="20">
        <f t="shared" ca="1" si="0"/>
        <v>7</v>
      </c>
      <c r="G58" s="21" t="s">
        <v>28</v>
      </c>
      <c r="H58" s="186">
        <v>40730</v>
      </c>
      <c r="I58" s="23">
        <v>1</v>
      </c>
    </row>
    <row r="59" spans="1:13" x14ac:dyDescent="0.25">
      <c r="A59" s="11" t="s">
        <v>496</v>
      </c>
      <c r="B59" s="18" t="s">
        <v>32</v>
      </c>
      <c r="C59" s="11" t="s">
        <v>796</v>
      </c>
      <c r="D59" s="11" t="s">
        <v>5</v>
      </c>
      <c r="E59" s="45">
        <v>40292</v>
      </c>
      <c r="F59" s="20">
        <f t="shared" ca="1" si="0"/>
        <v>7</v>
      </c>
      <c r="G59" s="21" t="s">
        <v>26</v>
      </c>
      <c r="H59" s="186">
        <v>25280</v>
      </c>
      <c r="I59" s="23">
        <v>1</v>
      </c>
      <c r="L59" s="44"/>
      <c r="M59" s="44"/>
    </row>
    <row r="60" spans="1:13" x14ac:dyDescent="0.25">
      <c r="A60" s="11" t="s">
        <v>486</v>
      </c>
      <c r="B60" s="18" t="s">
        <v>12</v>
      </c>
      <c r="C60" s="11" t="s">
        <v>796</v>
      </c>
      <c r="D60" s="11" t="s">
        <v>5</v>
      </c>
      <c r="E60" s="34">
        <v>41051</v>
      </c>
      <c r="F60" s="20">
        <f t="shared" ca="1" si="0"/>
        <v>5</v>
      </c>
      <c r="G60" s="21" t="s">
        <v>28</v>
      </c>
      <c r="H60" s="186">
        <v>33830</v>
      </c>
      <c r="I60" s="23">
        <v>3</v>
      </c>
    </row>
    <row r="61" spans="1:13" x14ac:dyDescent="0.25">
      <c r="A61" s="11" t="s">
        <v>483</v>
      </c>
      <c r="B61" s="18" t="s">
        <v>12</v>
      </c>
      <c r="C61" s="11" t="s">
        <v>796</v>
      </c>
      <c r="D61" s="11" t="s">
        <v>5</v>
      </c>
      <c r="E61" s="34">
        <v>39588</v>
      </c>
      <c r="F61" s="20">
        <f t="shared" ca="1" si="0"/>
        <v>9</v>
      </c>
      <c r="G61" s="21" t="s">
        <v>28</v>
      </c>
      <c r="H61" s="186">
        <v>76670</v>
      </c>
      <c r="I61" s="23">
        <v>5</v>
      </c>
    </row>
    <row r="62" spans="1:13" x14ac:dyDescent="0.25">
      <c r="A62" s="11" t="s">
        <v>479</v>
      </c>
      <c r="B62" s="18" t="s">
        <v>16</v>
      </c>
      <c r="C62" s="11" t="s">
        <v>796</v>
      </c>
      <c r="D62" s="11" t="s">
        <v>5</v>
      </c>
      <c r="E62" s="34">
        <v>39215</v>
      </c>
      <c r="F62" s="20">
        <f t="shared" ca="1" si="0"/>
        <v>10</v>
      </c>
      <c r="G62" s="21" t="s">
        <v>26</v>
      </c>
      <c r="H62" s="186">
        <v>33910</v>
      </c>
      <c r="I62" s="23">
        <v>5</v>
      </c>
    </row>
    <row r="63" spans="1:13" x14ac:dyDescent="0.25">
      <c r="A63" s="11" t="s">
        <v>475</v>
      </c>
      <c r="B63" s="18" t="s">
        <v>48</v>
      </c>
      <c r="C63" s="11" t="s">
        <v>796</v>
      </c>
      <c r="D63" s="11" t="s">
        <v>5</v>
      </c>
      <c r="E63" s="34">
        <v>40310</v>
      </c>
      <c r="F63" s="20">
        <f t="shared" ca="1" si="0"/>
        <v>7</v>
      </c>
      <c r="G63" s="21" t="s">
        <v>8</v>
      </c>
      <c r="H63" s="186">
        <v>84120</v>
      </c>
      <c r="I63" s="23">
        <v>5</v>
      </c>
    </row>
    <row r="64" spans="1:13" x14ac:dyDescent="0.25">
      <c r="A64" s="11" t="s">
        <v>473</v>
      </c>
      <c r="B64" s="18" t="s">
        <v>12</v>
      </c>
      <c r="C64" s="11" t="s">
        <v>796</v>
      </c>
      <c r="D64" s="11" t="s">
        <v>5</v>
      </c>
      <c r="E64" s="34">
        <v>40320</v>
      </c>
      <c r="F64" s="20">
        <f t="shared" ca="1" si="0"/>
        <v>7</v>
      </c>
      <c r="G64" s="21" t="s">
        <v>18</v>
      </c>
      <c r="H64" s="186">
        <v>79580</v>
      </c>
      <c r="I64" s="23">
        <v>3</v>
      </c>
    </row>
    <row r="65" spans="1:11" x14ac:dyDescent="0.25">
      <c r="A65" s="11" t="s">
        <v>470</v>
      </c>
      <c r="B65" s="18" t="s">
        <v>12</v>
      </c>
      <c r="C65" s="11" t="s">
        <v>796</v>
      </c>
      <c r="D65" s="11" t="s">
        <v>11</v>
      </c>
      <c r="E65" s="34">
        <v>38856</v>
      </c>
      <c r="F65" s="20">
        <f t="shared" ca="1" si="0"/>
        <v>11</v>
      </c>
      <c r="G65" s="21"/>
      <c r="H65" s="186">
        <v>86200</v>
      </c>
      <c r="I65" s="23">
        <v>2</v>
      </c>
      <c r="J65" s="25"/>
      <c r="K65" s="44"/>
    </row>
    <row r="66" spans="1:11" x14ac:dyDescent="0.25">
      <c r="A66" s="11" t="s">
        <v>461</v>
      </c>
      <c r="B66" s="18" t="s">
        <v>2</v>
      </c>
      <c r="C66" s="11" t="s">
        <v>796</v>
      </c>
      <c r="D66" s="11" t="s">
        <v>11</v>
      </c>
      <c r="E66" s="34">
        <v>35940</v>
      </c>
      <c r="F66" s="20">
        <f t="shared" ref="F66:F129" ca="1" si="1">DATEDIF(E66,TODAY(),"Y")</f>
        <v>19</v>
      </c>
      <c r="G66" s="21"/>
      <c r="H66" s="186">
        <v>90000</v>
      </c>
      <c r="I66" s="23">
        <v>5</v>
      </c>
    </row>
    <row r="67" spans="1:11" x14ac:dyDescent="0.25">
      <c r="A67" s="11" t="s">
        <v>450</v>
      </c>
      <c r="B67" s="18" t="s">
        <v>12</v>
      </c>
      <c r="C67" s="11" t="s">
        <v>796</v>
      </c>
      <c r="D67" s="11" t="s">
        <v>5</v>
      </c>
      <c r="E67" s="34">
        <v>37018</v>
      </c>
      <c r="F67" s="20">
        <f t="shared" ca="1" si="1"/>
        <v>16</v>
      </c>
      <c r="G67" s="21" t="s">
        <v>4</v>
      </c>
      <c r="H67" s="186">
        <v>30650</v>
      </c>
      <c r="I67" s="23">
        <v>4</v>
      </c>
    </row>
    <row r="68" spans="1:11" x14ac:dyDescent="0.25">
      <c r="A68" s="11" t="s">
        <v>442</v>
      </c>
      <c r="B68" s="18" t="s">
        <v>12</v>
      </c>
      <c r="C68" s="11" t="s">
        <v>796</v>
      </c>
      <c r="D68" s="11" t="s">
        <v>11</v>
      </c>
      <c r="E68" s="34">
        <v>39959</v>
      </c>
      <c r="F68" s="20">
        <f t="shared" ca="1" si="1"/>
        <v>8</v>
      </c>
      <c r="G68" s="21"/>
      <c r="H68" s="186">
        <v>81460</v>
      </c>
      <c r="I68" s="23">
        <v>5</v>
      </c>
    </row>
    <row r="69" spans="1:11" x14ac:dyDescent="0.25">
      <c r="A69" s="11" t="s">
        <v>413</v>
      </c>
      <c r="B69" s="18" t="s">
        <v>32</v>
      </c>
      <c r="C69" s="11" t="s">
        <v>796</v>
      </c>
      <c r="D69" s="11" t="s">
        <v>5</v>
      </c>
      <c r="E69" s="34">
        <v>35965</v>
      </c>
      <c r="F69" s="46">
        <f t="shared" ca="1" si="1"/>
        <v>19</v>
      </c>
      <c r="G69" s="47" t="s">
        <v>18</v>
      </c>
      <c r="H69" s="186">
        <v>36780</v>
      </c>
      <c r="I69" s="23">
        <v>4</v>
      </c>
    </row>
    <row r="70" spans="1:11" x14ac:dyDescent="0.25">
      <c r="A70" s="11" t="s">
        <v>393</v>
      </c>
      <c r="B70" s="18" t="s">
        <v>12</v>
      </c>
      <c r="C70" s="11" t="s">
        <v>796</v>
      </c>
      <c r="D70" s="11" t="s">
        <v>5</v>
      </c>
      <c r="E70" s="34">
        <v>37785</v>
      </c>
      <c r="F70" s="20">
        <f t="shared" ca="1" si="1"/>
        <v>14</v>
      </c>
      <c r="G70" s="21" t="s">
        <v>4</v>
      </c>
      <c r="H70" s="186">
        <v>89280</v>
      </c>
      <c r="I70" s="23">
        <v>4</v>
      </c>
    </row>
    <row r="71" spans="1:11" x14ac:dyDescent="0.25">
      <c r="A71" s="11" t="s">
        <v>372</v>
      </c>
      <c r="B71" s="18" t="s">
        <v>32</v>
      </c>
      <c r="C71" s="11" t="s">
        <v>796</v>
      </c>
      <c r="D71" s="11" t="s">
        <v>5</v>
      </c>
      <c r="E71" s="34">
        <v>41091</v>
      </c>
      <c r="F71" s="20">
        <f t="shared" ca="1" si="1"/>
        <v>5</v>
      </c>
      <c r="G71" s="21" t="s">
        <v>26</v>
      </c>
      <c r="H71" s="186">
        <v>73150</v>
      </c>
      <c r="I71" s="23">
        <v>2</v>
      </c>
    </row>
    <row r="72" spans="1:11" x14ac:dyDescent="0.25">
      <c r="A72" s="11" t="s">
        <v>361</v>
      </c>
      <c r="B72" s="18" t="s">
        <v>16</v>
      </c>
      <c r="C72" s="11" t="s">
        <v>796</v>
      </c>
      <c r="D72" s="11" t="s">
        <v>14</v>
      </c>
      <c r="E72" s="34">
        <v>39279</v>
      </c>
      <c r="F72" s="20">
        <f t="shared" ca="1" si="1"/>
        <v>10</v>
      </c>
      <c r="G72" s="21" t="s">
        <v>26</v>
      </c>
      <c r="H72" s="186">
        <v>28890</v>
      </c>
      <c r="I72" s="23">
        <v>3</v>
      </c>
    </row>
    <row r="73" spans="1:11" x14ac:dyDescent="0.25">
      <c r="A73" s="11" t="s">
        <v>349</v>
      </c>
      <c r="B73" s="18" t="s">
        <v>12</v>
      </c>
      <c r="C73" s="11" t="s">
        <v>796</v>
      </c>
      <c r="D73" s="11" t="s">
        <v>11</v>
      </c>
      <c r="E73" s="34">
        <v>40368</v>
      </c>
      <c r="F73" s="20">
        <f t="shared" ca="1" si="1"/>
        <v>7</v>
      </c>
      <c r="G73" s="21"/>
      <c r="H73" s="186">
        <v>91310</v>
      </c>
      <c r="I73" s="23">
        <v>5</v>
      </c>
    </row>
    <row r="74" spans="1:11" x14ac:dyDescent="0.25">
      <c r="A74" s="11" t="s">
        <v>300</v>
      </c>
      <c r="B74" s="18" t="s">
        <v>12</v>
      </c>
      <c r="C74" s="11" t="s">
        <v>796</v>
      </c>
      <c r="D74" s="11" t="s">
        <v>14</v>
      </c>
      <c r="E74" s="34">
        <v>40777</v>
      </c>
      <c r="F74" s="20">
        <f t="shared" ca="1" si="1"/>
        <v>5</v>
      </c>
      <c r="G74" s="21" t="s">
        <v>28</v>
      </c>
      <c r="H74" s="186">
        <v>15800</v>
      </c>
      <c r="I74" s="23">
        <v>3</v>
      </c>
    </row>
    <row r="75" spans="1:11" x14ac:dyDescent="0.25">
      <c r="A75" s="11" t="s">
        <v>293</v>
      </c>
      <c r="B75" s="18" t="s">
        <v>12</v>
      </c>
      <c r="C75" s="11" t="s">
        <v>796</v>
      </c>
      <c r="D75" s="11" t="s">
        <v>14</v>
      </c>
      <c r="E75" s="34">
        <v>39662</v>
      </c>
      <c r="F75" s="20">
        <f t="shared" ca="1" si="1"/>
        <v>8</v>
      </c>
      <c r="G75" s="21" t="s">
        <v>8</v>
      </c>
      <c r="H75" s="186">
        <v>40920</v>
      </c>
      <c r="I75" s="23">
        <v>4</v>
      </c>
    </row>
    <row r="76" spans="1:11" x14ac:dyDescent="0.25">
      <c r="A76" s="11" t="s">
        <v>284</v>
      </c>
      <c r="B76" s="18" t="s">
        <v>32</v>
      </c>
      <c r="C76" s="11" t="s">
        <v>796</v>
      </c>
      <c r="D76" s="11" t="s">
        <v>5</v>
      </c>
      <c r="E76" s="34">
        <v>38954</v>
      </c>
      <c r="F76" s="20">
        <f t="shared" ca="1" si="1"/>
        <v>10</v>
      </c>
      <c r="G76" s="21" t="s">
        <v>26</v>
      </c>
      <c r="H76" s="186">
        <v>42920</v>
      </c>
      <c r="I76" s="23">
        <v>4</v>
      </c>
    </row>
    <row r="77" spans="1:11" x14ac:dyDescent="0.25">
      <c r="A77" s="11" t="s">
        <v>277</v>
      </c>
      <c r="B77" s="18" t="s">
        <v>9</v>
      </c>
      <c r="C77" s="11" t="s">
        <v>796</v>
      </c>
      <c r="D77" s="11" t="s">
        <v>11</v>
      </c>
      <c r="E77" s="34">
        <v>36038</v>
      </c>
      <c r="F77" s="20">
        <f t="shared" ca="1" si="1"/>
        <v>18</v>
      </c>
      <c r="G77" s="21"/>
      <c r="H77" s="186">
        <v>32340</v>
      </c>
      <c r="I77" s="23">
        <v>3</v>
      </c>
    </row>
    <row r="78" spans="1:11" x14ac:dyDescent="0.25">
      <c r="A78" s="11" t="s">
        <v>224</v>
      </c>
      <c r="B78" s="18" t="s">
        <v>32</v>
      </c>
      <c r="C78" s="11" t="s">
        <v>796</v>
      </c>
      <c r="D78" s="11" t="s">
        <v>0</v>
      </c>
      <c r="E78" s="34">
        <v>36059</v>
      </c>
      <c r="F78" s="20">
        <f t="shared" ca="1" si="1"/>
        <v>18</v>
      </c>
      <c r="G78" s="21"/>
      <c r="H78" s="186">
        <v>20500</v>
      </c>
      <c r="I78" s="23">
        <v>5</v>
      </c>
    </row>
    <row r="79" spans="1:11" x14ac:dyDescent="0.25">
      <c r="A79" s="11" t="s">
        <v>203</v>
      </c>
      <c r="B79" s="18" t="s">
        <v>32</v>
      </c>
      <c r="C79" s="11" t="s">
        <v>796</v>
      </c>
      <c r="D79" s="11" t="s">
        <v>11</v>
      </c>
      <c r="E79" s="34">
        <v>38970</v>
      </c>
      <c r="F79" s="20">
        <f t="shared" ca="1" si="1"/>
        <v>10</v>
      </c>
      <c r="G79" s="21"/>
      <c r="H79" s="186">
        <v>85070</v>
      </c>
      <c r="I79" s="23">
        <v>3</v>
      </c>
    </row>
    <row r="80" spans="1:11" x14ac:dyDescent="0.25">
      <c r="A80" s="11" t="s">
        <v>196</v>
      </c>
      <c r="B80" s="18" t="s">
        <v>16</v>
      </c>
      <c r="C80" s="11" t="s">
        <v>796</v>
      </c>
      <c r="D80" s="11" t="s">
        <v>5</v>
      </c>
      <c r="E80" s="34">
        <v>40085</v>
      </c>
      <c r="F80" s="20">
        <f t="shared" ca="1" si="1"/>
        <v>7</v>
      </c>
      <c r="G80" s="21" t="s">
        <v>26</v>
      </c>
      <c r="H80" s="186">
        <v>43490</v>
      </c>
      <c r="I80" s="23">
        <v>5</v>
      </c>
    </row>
    <row r="81" spans="1:11" x14ac:dyDescent="0.25">
      <c r="A81" s="11" t="s">
        <v>186</v>
      </c>
      <c r="B81" s="18" t="s">
        <v>16</v>
      </c>
      <c r="C81" s="11" t="s">
        <v>796</v>
      </c>
      <c r="D81" s="11" t="s">
        <v>5</v>
      </c>
      <c r="E81" s="34">
        <v>40832</v>
      </c>
      <c r="F81" s="20">
        <f t="shared" ca="1" si="1"/>
        <v>5</v>
      </c>
      <c r="G81" s="21" t="s">
        <v>4</v>
      </c>
      <c r="H81" s="186">
        <v>87920</v>
      </c>
      <c r="I81" s="23">
        <v>4</v>
      </c>
    </row>
    <row r="82" spans="1:11" x14ac:dyDescent="0.25">
      <c r="A82" s="11" t="s">
        <v>181</v>
      </c>
      <c r="B82" s="18" t="s">
        <v>12</v>
      </c>
      <c r="C82" s="11" t="s">
        <v>796</v>
      </c>
      <c r="D82" s="11" t="s">
        <v>5</v>
      </c>
      <c r="E82" s="34">
        <v>41200</v>
      </c>
      <c r="F82" s="20">
        <f t="shared" ca="1" si="1"/>
        <v>4</v>
      </c>
      <c r="G82" s="21" t="s">
        <v>4</v>
      </c>
      <c r="H82" s="186">
        <v>73670</v>
      </c>
      <c r="I82" s="23">
        <v>4</v>
      </c>
    </row>
    <row r="83" spans="1:11" x14ac:dyDescent="0.25">
      <c r="A83" s="11" t="s">
        <v>176</v>
      </c>
      <c r="B83" s="18" t="s">
        <v>2</v>
      </c>
      <c r="C83" s="11" t="s">
        <v>796</v>
      </c>
      <c r="D83" s="11" t="s">
        <v>5</v>
      </c>
      <c r="E83" s="34">
        <v>39379</v>
      </c>
      <c r="F83" s="20">
        <f t="shared" ca="1" si="1"/>
        <v>9</v>
      </c>
      <c r="G83" s="21" t="s">
        <v>26</v>
      </c>
      <c r="H83" s="186">
        <v>69890</v>
      </c>
      <c r="I83" s="23">
        <v>5</v>
      </c>
    </row>
    <row r="84" spans="1:11" x14ac:dyDescent="0.25">
      <c r="A84" s="11" t="s">
        <v>154</v>
      </c>
      <c r="B84" s="18" t="s">
        <v>32</v>
      </c>
      <c r="C84" s="11" t="s">
        <v>796</v>
      </c>
      <c r="D84" s="11" t="s">
        <v>11</v>
      </c>
      <c r="E84" s="34">
        <v>36087</v>
      </c>
      <c r="F84" s="20">
        <f t="shared" ca="1" si="1"/>
        <v>18</v>
      </c>
      <c r="G84" s="21"/>
      <c r="H84" s="186">
        <v>78930</v>
      </c>
      <c r="I84" s="23">
        <v>1</v>
      </c>
    </row>
    <row r="85" spans="1:11" x14ac:dyDescent="0.25">
      <c r="A85" s="11" t="s">
        <v>144</v>
      </c>
      <c r="B85" s="18" t="s">
        <v>16</v>
      </c>
      <c r="C85" s="11" t="s">
        <v>796</v>
      </c>
      <c r="D85" s="11" t="s">
        <v>5</v>
      </c>
      <c r="E85" s="34">
        <v>37176</v>
      </c>
      <c r="F85" s="20">
        <f t="shared" ca="1" si="1"/>
        <v>15</v>
      </c>
      <c r="G85" s="21" t="s">
        <v>18</v>
      </c>
      <c r="H85" s="186">
        <v>64790</v>
      </c>
      <c r="I85" s="23">
        <v>2</v>
      </c>
    </row>
    <row r="86" spans="1:11" x14ac:dyDescent="0.25">
      <c r="A86" s="11" t="s">
        <v>113</v>
      </c>
      <c r="B86" s="18" t="s">
        <v>12</v>
      </c>
      <c r="C86" s="11" t="s">
        <v>796</v>
      </c>
      <c r="D86" s="11" t="s">
        <v>11</v>
      </c>
      <c r="E86" s="34">
        <v>39765</v>
      </c>
      <c r="F86" s="20">
        <f t="shared" ca="1" si="1"/>
        <v>8</v>
      </c>
      <c r="G86" s="21"/>
      <c r="H86" s="186">
        <v>48670</v>
      </c>
      <c r="I86" s="23">
        <v>3</v>
      </c>
    </row>
    <row r="87" spans="1:11" x14ac:dyDescent="0.25">
      <c r="A87" s="11" t="s">
        <v>97</v>
      </c>
      <c r="B87" s="18" t="s">
        <v>32</v>
      </c>
      <c r="C87" s="11" t="s">
        <v>796</v>
      </c>
      <c r="D87" s="11" t="s">
        <v>11</v>
      </c>
      <c r="E87" s="34">
        <v>36470</v>
      </c>
      <c r="F87" s="20">
        <f t="shared" ca="1" si="1"/>
        <v>17</v>
      </c>
      <c r="G87" s="21"/>
      <c r="H87" s="186">
        <v>25560</v>
      </c>
      <c r="I87" s="23">
        <v>3</v>
      </c>
    </row>
    <row r="88" spans="1:11" x14ac:dyDescent="0.25">
      <c r="A88" s="11" t="s">
        <v>95</v>
      </c>
      <c r="B88" s="18" t="s">
        <v>32</v>
      </c>
      <c r="C88" s="11" t="s">
        <v>796</v>
      </c>
      <c r="D88" s="11" t="s">
        <v>0</v>
      </c>
      <c r="E88" s="34">
        <v>36487</v>
      </c>
      <c r="F88" s="20">
        <f t="shared" ca="1" si="1"/>
        <v>17</v>
      </c>
      <c r="G88" s="21"/>
      <c r="H88" s="186">
        <v>35056</v>
      </c>
      <c r="I88" s="23">
        <v>5</v>
      </c>
    </row>
    <row r="89" spans="1:11" x14ac:dyDescent="0.25">
      <c r="A89" s="11" t="s">
        <v>83</v>
      </c>
      <c r="B89" s="18" t="s">
        <v>32</v>
      </c>
      <c r="C89" s="11" t="s">
        <v>796</v>
      </c>
      <c r="D89" s="11" t="s">
        <v>11</v>
      </c>
      <c r="E89" s="34">
        <v>39040</v>
      </c>
      <c r="F89" s="20">
        <f t="shared" ca="1" si="1"/>
        <v>10</v>
      </c>
      <c r="G89" s="21"/>
      <c r="H89" s="186">
        <v>64150</v>
      </c>
      <c r="I89" s="23">
        <v>4</v>
      </c>
    </row>
    <row r="90" spans="1:11" x14ac:dyDescent="0.25">
      <c r="A90" s="11" t="s">
        <v>75</v>
      </c>
      <c r="B90" s="18" t="s">
        <v>16</v>
      </c>
      <c r="C90" s="11" t="s">
        <v>796</v>
      </c>
      <c r="D90" s="11" t="s">
        <v>5</v>
      </c>
      <c r="E90" s="34">
        <v>40501</v>
      </c>
      <c r="F90" s="20">
        <f t="shared" ca="1" si="1"/>
        <v>6</v>
      </c>
      <c r="G90" s="21" t="s">
        <v>18</v>
      </c>
      <c r="H90" s="186">
        <v>79820</v>
      </c>
      <c r="I90" s="23">
        <v>3</v>
      </c>
    </row>
    <row r="91" spans="1:11" x14ac:dyDescent="0.25">
      <c r="A91" s="11" t="s">
        <v>71</v>
      </c>
      <c r="B91" s="18" t="s">
        <v>16</v>
      </c>
      <c r="C91" s="11" t="s">
        <v>796</v>
      </c>
      <c r="D91" s="11" t="s">
        <v>11</v>
      </c>
      <c r="E91" s="34">
        <v>39803</v>
      </c>
      <c r="F91" s="20">
        <f t="shared" ca="1" si="1"/>
        <v>8</v>
      </c>
      <c r="G91" s="21"/>
      <c r="H91" s="186">
        <v>44940</v>
      </c>
      <c r="I91" s="23">
        <v>1</v>
      </c>
    </row>
    <row r="92" spans="1:11" x14ac:dyDescent="0.25">
      <c r="A92" s="11" t="s">
        <v>68</v>
      </c>
      <c r="B92" s="18" t="s">
        <v>16</v>
      </c>
      <c r="C92" s="11" t="s">
        <v>796</v>
      </c>
      <c r="D92" s="11" t="s">
        <v>5</v>
      </c>
      <c r="E92" s="34">
        <v>40880</v>
      </c>
      <c r="F92" s="20">
        <f t="shared" ca="1" si="1"/>
        <v>5</v>
      </c>
      <c r="G92" s="21" t="s">
        <v>28</v>
      </c>
      <c r="H92" s="186">
        <v>63400</v>
      </c>
      <c r="I92" s="23">
        <v>5</v>
      </c>
    </row>
    <row r="93" spans="1:11" x14ac:dyDescent="0.25">
      <c r="A93" s="11" t="s">
        <v>46</v>
      </c>
      <c r="B93" s="18" t="s">
        <v>12</v>
      </c>
      <c r="C93" s="11" t="s">
        <v>796</v>
      </c>
      <c r="D93" s="11" t="s">
        <v>5</v>
      </c>
      <c r="E93" s="34">
        <v>36506</v>
      </c>
      <c r="F93" s="20">
        <f t="shared" ca="1" si="1"/>
        <v>17</v>
      </c>
      <c r="G93" s="21" t="s">
        <v>4</v>
      </c>
      <c r="H93" s="186">
        <v>34100</v>
      </c>
      <c r="I93" s="23">
        <v>1</v>
      </c>
      <c r="K93" s="44"/>
    </row>
    <row r="94" spans="1:11" x14ac:dyDescent="0.25">
      <c r="A94" s="11" t="s">
        <v>39</v>
      </c>
      <c r="B94" s="18" t="s">
        <v>16</v>
      </c>
      <c r="C94" s="11" t="s">
        <v>796</v>
      </c>
      <c r="D94" s="11" t="s">
        <v>5</v>
      </c>
      <c r="E94" s="34">
        <v>37241</v>
      </c>
      <c r="F94" s="20">
        <f t="shared" ca="1" si="1"/>
        <v>15</v>
      </c>
      <c r="G94" s="21" t="s">
        <v>26</v>
      </c>
      <c r="H94" s="186">
        <v>73950</v>
      </c>
      <c r="I94" s="23">
        <v>5</v>
      </c>
    </row>
    <row r="95" spans="1:11" x14ac:dyDescent="0.25">
      <c r="A95" s="11" t="s">
        <v>35</v>
      </c>
      <c r="B95" s="18" t="s">
        <v>32</v>
      </c>
      <c r="C95" s="11" t="s">
        <v>796</v>
      </c>
      <c r="D95" s="11" t="s">
        <v>5</v>
      </c>
      <c r="E95" s="34">
        <v>37960</v>
      </c>
      <c r="F95" s="20">
        <f t="shared" ca="1" si="1"/>
        <v>13</v>
      </c>
      <c r="G95" s="21" t="s">
        <v>26</v>
      </c>
      <c r="H95" s="186">
        <v>68890</v>
      </c>
      <c r="I95" s="23">
        <v>5</v>
      </c>
    </row>
    <row r="96" spans="1:11" x14ac:dyDescent="0.25">
      <c r="A96" s="11" t="s">
        <v>22</v>
      </c>
      <c r="B96" s="18" t="s">
        <v>2</v>
      </c>
      <c r="C96" s="11" t="s">
        <v>796</v>
      </c>
      <c r="D96" s="11" t="s">
        <v>14</v>
      </c>
      <c r="E96" s="34">
        <v>39802</v>
      </c>
      <c r="F96" s="20">
        <f t="shared" ca="1" si="1"/>
        <v>8</v>
      </c>
      <c r="G96" s="21" t="s">
        <v>8</v>
      </c>
      <c r="H96" s="186">
        <v>24535</v>
      </c>
      <c r="I96" s="23">
        <v>3</v>
      </c>
    </row>
    <row r="97" spans="1:11" x14ac:dyDescent="0.25">
      <c r="A97" s="11" t="s">
        <v>639</v>
      </c>
      <c r="B97" s="18" t="s">
        <v>16</v>
      </c>
      <c r="C97" s="11" t="s">
        <v>797</v>
      </c>
      <c r="D97" s="11" t="s">
        <v>5</v>
      </c>
      <c r="E97" s="34">
        <v>39492</v>
      </c>
      <c r="F97" s="20">
        <f t="shared" ca="1" si="1"/>
        <v>9</v>
      </c>
      <c r="G97" s="21" t="s">
        <v>26</v>
      </c>
      <c r="H97" s="186">
        <v>38630</v>
      </c>
      <c r="I97" s="23">
        <v>4</v>
      </c>
    </row>
    <row r="98" spans="1:11" x14ac:dyDescent="0.25">
      <c r="A98" s="11" t="s">
        <v>637</v>
      </c>
      <c r="B98" s="18" t="s">
        <v>12</v>
      </c>
      <c r="C98" s="11" t="s">
        <v>797</v>
      </c>
      <c r="D98" s="11" t="s">
        <v>11</v>
      </c>
      <c r="E98" s="34">
        <v>38755</v>
      </c>
      <c r="F98" s="20">
        <f t="shared" ca="1" si="1"/>
        <v>11</v>
      </c>
      <c r="G98" s="21"/>
      <c r="H98" s="186">
        <v>80860</v>
      </c>
      <c r="I98" s="23">
        <v>2</v>
      </c>
    </row>
    <row r="99" spans="1:11" x14ac:dyDescent="0.25">
      <c r="A99" s="11" t="s">
        <v>564</v>
      </c>
      <c r="B99" s="18" t="s">
        <v>16</v>
      </c>
      <c r="C99" s="11" t="s">
        <v>797</v>
      </c>
      <c r="D99" s="11" t="s">
        <v>11</v>
      </c>
      <c r="E99" s="34">
        <v>39529</v>
      </c>
      <c r="F99" s="20">
        <f t="shared" ca="1" si="1"/>
        <v>9</v>
      </c>
      <c r="G99" s="21"/>
      <c r="H99" s="186">
        <v>37620</v>
      </c>
      <c r="I99" s="23">
        <v>4</v>
      </c>
    </row>
    <row r="100" spans="1:11" x14ac:dyDescent="0.25">
      <c r="A100" s="11" t="s">
        <v>559</v>
      </c>
      <c r="B100" s="18" t="s">
        <v>12</v>
      </c>
      <c r="C100" s="11" t="s">
        <v>797</v>
      </c>
      <c r="D100" s="11" t="s">
        <v>11</v>
      </c>
      <c r="E100" s="45">
        <v>40253</v>
      </c>
      <c r="F100" s="20">
        <f t="shared" ca="1" si="1"/>
        <v>7</v>
      </c>
      <c r="G100" s="21"/>
      <c r="H100" s="186">
        <v>61350</v>
      </c>
      <c r="I100" s="23">
        <v>5</v>
      </c>
    </row>
    <row r="101" spans="1:11" x14ac:dyDescent="0.25">
      <c r="A101" s="11" t="s">
        <v>499</v>
      </c>
      <c r="B101" s="18" t="s">
        <v>12</v>
      </c>
      <c r="C101" s="11" t="s">
        <v>797</v>
      </c>
      <c r="D101" s="11" t="s">
        <v>5</v>
      </c>
      <c r="E101" s="34">
        <v>39923</v>
      </c>
      <c r="F101" s="20">
        <f t="shared" ca="1" si="1"/>
        <v>8</v>
      </c>
      <c r="G101" s="21" t="s">
        <v>26</v>
      </c>
      <c r="H101" s="186">
        <v>78440</v>
      </c>
      <c r="I101" s="23">
        <v>3</v>
      </c>
    </row>
    <row r="102" spans="1:11" x14ac:dyDescent="0.25">
      <c r="A102" s="11" t="s">
        <v>205</v>
      </c>
      <c r="B102" s="18" t="s">
        <v>12</v>
      </c>
      <c r="C102" s="11" t="s">
        <v>797</v>
      </c>
      <c r="D102" s="11" t="s">
        <v>5</v>
      </c>
      <c r="E102" s="34">
        <v>37883</v>
      </c>
      <c r="F102" s="20">
        <f t="shared" ca="1" si="1"/>
        <v>13</v>
      </c>
      <c r="G102" s="21" t="s">
        <v>26</v>
      </c>
      <c r="H102" s="186">
        <v>88530</v>
      </c>
      <c r="I102" s="23">
        <v>1</v>
      </c>
    </row>
    <row r="103" spans="1:11" x14ac:dyDescent="0.25">
      <c r="A103" s="11" t="s">
        <v>81</v>
      </c>
      <c r="B103" s="18" t="s">
        <v>9</v>
      </c>
      <c r="C103" s="11" t="s">
        <v>797</v>
      </c>
      <c r="D103" s="11" t="s">
        <v>5</v>
      </c>
      <c r="E103" s="34">
        <v>39388</v>
      </c>
      <c r="F103" s="20">
        <f t="shared" ca="1" si="1"/>
        <v>9</v>
      </c>
      <c r="G103" s="21" t="s">
        <v>26</v>
      </c>
      <c r="H103" s="186">
        <v>73120</v>
      </c>
      <c r="I103" s="23">
        <v>4</v>
      </c>
    </row>
    <row r="104" spans="1:11" x14ac:dyDescent="0.25">
      <c r="A104" s="11" t="s">
        <v>74</v>
      </c>
      <c r="B104" s="18" t="s">
        <v>48</v>
      </c>
      <c r="C104" s="11" t="s">
        <v>797</v>
      </c>
      <c r="D104" s="11" t="s">
        <v>14</v>
      </c>
      <c r="E104" s="45">
        <v>40505</v>
      </c>
      <c r="F104" s="20">
        <f t="shared" ca="1" si="1"/>
        <v>6</v>
      </c>
      <c r="G104" s="21" t="s">
        <v>4</v>
      </c>
      <c r="H104" s="186">
        <v>48230</v>
      </c>
      <c r="I104" s="23">
        <v>2</v>
      </c>
      <c r="K104" s="44"/>
    </row>
    <row r="105" spans="1:11" x14ac:dyDescent="0.25">
      <c r="A105" s="11" t="s">
        <v>734</v>
      </c>
      <c r="B105" s="18" t="s">
        <v>16</v>
      </c>
      <c r="C105" s="11" t="s">
        <v>15</v>
      </c>
      <c r="D105" s="11" t="s">
        <v>5</v>
      </c>
      <c r="E105" s="34">
        <v>38736</v>
      </c>
      <c r="F105" s="20">
        <f t="shared" ca="1" si="1"/>
        <v>11</v>
      </c>
      <c r="G105" s="21" t="s">
        <v>4</v>
      </c>
      <c r="H105" s="186">
        <v>24920</v>
      </c>
      <c r="I105" s="23">
        <v>3</v>
      </c>
    </row>
    <row r="106" spans="1:11" x14ac:dyDescent="0.25">
      <c r="A106" s="11" t="s">
        <v>719</v>
      </c>
      <c r="B106" s="18" t="s">
        <v>9</v>
      </c>
      <c r="C106" s="11" t="s">
        <v>15</v>
      </c>
      <c r="D106" s="11" t="s">
        <v>5</v>
      </c>
      <c r="E106" s="34">
        <v>36182</v>
      </c>
      <c r="F106" s="20">
        <f t="shared" ca="1" si="1"/>
        <v>18</v>
      </c>
      <c r="G106" s="21" t="s">
        <v>4</v>
      </c>
      <c r="H106" s="186">
        <v>70300</v>
      </c>
      <c r="I106" s="23">
        <v>5</v>
      </c>
    </row>
    <row r="107" spans="1:11" x14ac:dyDescent="0.25">
      <c r="A107" s="11" t="s">
        <v>690</v>
      </c>
      <c r="B107" s="18" t="s">
        <v>12</v>
      </c>
      <c r="C107" s="11" t="s">
        <v>15</v>
      </c>
      <c r="D107" s="11" t="s">
        <v>14</v>
      </c>
      <c r="E107" s="34">
        <v>40572</v>
      </c>
      <c r="F107" s="20">
        <f t="shared" ca="1" si="1"/>
        <v>6</v>
      </c>
      <c r="G107" s="21" t="s">
        <v>4</v>
      </c>
      <c r="H107" s="186">
        <v>12520</v>
      </c>
      <c r="I107" s="23">
        <v>4</v>
      </c>
      <c r="K107" s="44"/>
    </row>
    <row r="108" spans="1:11" x14ac:dyDescent="0.25">
      <c r="A108" s="11" t="s">
        <v>599</v>
      </c>
      <c r="B108" s="18" t="s">
        <v>2</v>
      </c>
      <c r="C108" s="11" t="s">
        <v>15</v>
      </c>
      <c r="D108" s="11" t="s">
        <v>5</v>
      </c>
      <c r="E108" s="34">
        <v>38801</v>
      </c>
      <c r="F108" s="20">
        <f t="shared" ca="1" si="1"/>
        <v>11</v>
      </c>
      <c r="G108" s="21" t="s">
        <v>18</v>
      </c>
      <c r="H108" s="186">
        <v>28510</v>
      </c>
      <c r="I108" s="23">
        <v>1</v>
      </c>
    </row>
    <row r="109" spans="1:11" x14ac:dyDescent="0.25">
      <c r="A109" s="11" t="s">
        <v>588</v>
      </c>
      <c r="B109" s="18" t="s">
        <v>16</v>
      </c>
      <c r="C109" s="11" t="s">
        <v>15</v>
      </c>
      <c r="D109" s="11" t="s">
        <v>5</v>
      </c>
      <c r="E109" s="34">
        <v>36249</v>
      </c>
      <c r="F109" s="20">
        <f t="shared" ca="1" si="1"/>
        <v>18</v>
      </c>
      <c r="G109" s="21" t="s">
        <v>26</v>
      </c>
      <c r="H109" s="186">
        <v>51860</v>
      </c>
      <c r="I109" s="23">
        <v>2</v>
      </c>
    </row>
    <row r="110" spans="1:11" x14ac:dyDescent="0.25">
      <c r="A110" s="11" t="s">
        <v>568</v>
      </c>
      <c r="B110" s="18" t="s">
        <v>12</v>
      </c>
      <c r="C110" s="11" t="s">
        <v>15</v>
      </c>
      <c r="D110" s="11" t="s">
        <v>5</v>
      </c>
      <c r="E110" s="34">
        <v>39147</v>
      </c>
      <c r="F110" s="20">
        <f t="shared" ca="1" si="1"/>
        <v>10</v>
      </c>
      <c r="G110" s="21" t="s">
        <v>4</v>
      </c>
      <c r="H110" s="186">
        <v>45680</v>
      </c>
      <c r="I110" s="23">
        <v>5</v>
      </c>
    </row>
    <row r="111" spans="1:11" x14ac:dyDescent="0.25">
      <c r="A111" s="11" t="s">
        <v>441</v>
      </c>
      <c r="B111" s="18" t="s">
        <v>16</v>
      </c>
      <c r="C111" s="11" t="s">
        <v>15</v>
      </c>
      <c r="D111" s="11" t="s">
        <v>0</v>
      </c>
      <c r="E111" s="45">
        <v>40313</v>
      </c>
      <c r="F111" s="20">
        <f t="shared" ca="1" si="1"/>
        <v>7</v>
      </c>
      <c r="G111" s="21"/>
      <c r="H111" s="186">
        <v>29484</v>
      </c>
      <c r="I111" s="23">
        <v>4</v>
      </c>
      <c r="K111" s="44"/>
    </row>
    <row r="112" spans="1:11" x14ac:dyDescent="0.25">
      <c r="A112" s="11" t="s">
        <v>378</v>
      </c>
      <c r="B112" s="18" t="s">
        <v>12</v>
      </c>
      <c r="C112" s="11" t="s">
        <v>15</v>
      </c>
      <c r="D112" s="11" t="s">
        <v>5</v>
      </c>
      <c r="E112" s="34">
        <v>39646</v>
      </c>
      <c r="F112" s="20">
        <f t="shared" ca="1" si="1"/>
        <v>9</v>
      </c>
      <c r="G112" s="21" t="s">
        <v>4</v>
      </c>
      <c r="H112" s="186">
        <v>71060</v>
      </c>
      <c r="I112" s="23">
        <v>1</v>
      </c>
    </row>
    <row r="113" spans="1:11" x14ac:dyDescent="0.25">
      <c r="A113" s="11" t="s">
        <v>17</v>
      </c>
      <c r="B113" s="18" t="s">
        <v>16</v>
      </c>
      <c r="C113" s="11" t="s">
        <v>15</v>
      </c>
      <c r="D113" s="11" t="s">
        <v>14</v>
      </c>
      <c r="E113" s="45">
        <v>40516</v>
      </c>
      <c r="F113" s="20">
        <f t="shared" ca="1" si="1"/>
        <v>6</v>
      </c>
      <c r="G113" s="21" t="s">
        <v>4</v>
      </c>
      <c r="H113" s="186">
        <v>30625</v>
      </c>
      <c r="I113" s="23">
        <v>1</v>
      </c>
      <c r="K113" s="44"/>
    </row>
    <row r="114" spans="1:11" x14ac:dyDescent="0.25">
      <c r="A114" s="11" t="s">
        <v>776</v>
      </c>
      <c r="B114" s="18" t="s">
        <v>48</v>
      </c>
      <c r="C114" s="11" t="s">
        <v>798</v>
      </c>
      <c r="D114" s="11" t="s">
        <v>11</v>
      </c>
      <c r="E114" s="34">
        <v>40550</v>
      </c>
      <c r="F114" s="20">
        <f t="shared" ca="1" si="1"/>
        <v>6</v>
      </c>
      <c r="G114" s="21"/>
      <c r="H114" s="186">
        <v>82050</v>
      </c>
      <c r="I114" s="23">
        <v>2</v>
      </c>
    </row>
    <row r="115" spans="1:11" x14ac:dyDescent="0.25">
      <c r="A115" s="11" t="s">
        <v>757</v>
      </c>
      <c r="B115" s="18" t="s">
        <v>16</v>
      </c>
      <c r="C115" s="11" t="s">
        <v>798</v>
      </c>
      <c r="D115" s="11" t="s">
        <v>5</v>
      </c>
      <c r="E115" s="34">
        <v>40918</v>
      </c>
      <c r="F115" s="20">
        <f t="shared" ca="1" si="1"/>
        <v>5</v>
      </c>
      <c r="G115" s="21" t="s">
        <v>18</v>
      </c>
      <c r="H115" s="186">
        <v>84500</v>
      </c>
      <c r="I115" s="23">
        <v>5</v>
      </c>
    </row>
    <row r="116" spans="1:11" x14ac:dyDescent="0.25">
      <c r="A116" s="11" t="s">
        <v>914</v>
      </c>
      <c r="B116" s="18" t="s">
        <v>12</v>
      </c>
      <c r="C116" s="11" t="s">
        <v>798</v>
      </c>
      <c r="D116" s="11" t="s">
        <v>14</v>
      </c>
      <c r="E116" s="34">
        <v>39107</v>
      </c>
      <c r="F116" s="20">
        <f t="shared" ca="1" si="1"/>
        <v>10</v>
      </c>
      <c r="G116" s="21" t="s">
        <v>8</v>
      </c>
      <c r="H116" s="186">
        <v>20655</v>
      </c>
      <c r="I116" s="23">
        <v>4</v>
      </c>
    </row>
    <row r="117" spans="1:11" x14ac:dyDescent="0.25">
      <c r="A117" s="11" t="s">
        <v>721</v>
      </c>
      <c r="B117" s="18" t="s">
        <v>48</v>
      </c>
      <c r="C117" s="11" t="s">
        <v>798</v>
      </c>
      <c r="D117" s="11" t="s">
        <v>11</v>
      </c>
      <c r="E117" s="34">
        <v>36176</v>
      </c>
      <c r="F117" s="20">
        <f t="shared" ca="1" si="1"/>
        <v>18</v>
      </c>
      <c r="G117" s="21"/>
      <c r="H117" s="186">
        <v>34940</v>
      </c>
      <c r="I117" s="23">
        <v>5</v>
      </c>
    </row>
    <row r="118" spans="1:11" x14ac:dyDescent="0.25">
      <c r="A118" s="11" t="s">
        <v>665</v>
      </c>
      <c r="B118" s="18" t="s">
        <v>2</v>
      </c>
      <c r="C118" s="11" t="s">
        <v>798</v>
      </c>
      <c r="D118" s="11" t="s">
        <v>5</v>
      </c>
      <c r="E118" s="34">
        <v>38774</v>
      </c>
      <c r="F118" s="20">
        <f t="shared" ca="1" si="1"/>
        <v>11</v>
      </c>
      <c r="G118" s="21" t="s">
        <v>26</v>
      </c>
      <c r="H118" s="186">
        <v>82120</v>
      </c>
      <c r="I118" s="23">
        <v>4</v>
      </c>
    </row>
    <row r="119" spans="1:11" x14ac:dyDescent="0.25">
      <c r="A119" s="11" t="s">
        <v>642</v>
      </c>
      <c r="B119" s="18" t="s">
        <v>9</v>
      </c>
      <c r="C119" s="11" t="s">
        <v>798</v>
      </c>
      <c r="D119" s="11" t="s">
        <v>11</v>
      </c>
      <c r="E119" s="34">
        <v>37667</v>
      </c>
      <c r="F119" s="20">
        <f t="shared" ca="1" si="1"/>
        <v>14</v>
      </c>
      <c r="G119" s="21"/>
      <c r="H119" s="186">
        <v>75390</v>
      </c>
      <c r="I119" s="23">
        <v>2</v>
      </c>
    </row>
    <row r="120" spans="1:11" x14ac:dyDescent="0.25">
      <c r="A120" s="11" t="s">
        <v>915</v>
      </c>
      <c r="B120" s="18" t="s">
        <v>32</v>
      </c>
      <c r="C120" s="11" t="s">
        <v>798</v>
      </c>
      <c r="D120" s="11" t="s">
        <v>11</v>
      </c>
      <c r="E120" s="34">
        <v>40263</v>
      </c>
      <c r="F120" s="20">
        <f t="shared" ca="1" si="1"/>
        <v>7</v>
      </c>
      <c r="G120" s="21"/>
      <c r="H120" s="186">
        <v>37260</v>
      </c>
      <c r="I120" s="23">
        <v>2</v>
      </c>
    </row>
    <row r="121" spans="1:11" x14ac:dyDescent="0.25">
      <c r="A121" s="11" t="s">
        <v>519</v>
      </c>
      <c r="B121" s="18" t="s">
        <v>12</v>
      </c>
      <c r="C121" s="11" t="s">
        <v>798</v>
      </c>
      <c r="D121" s="11" t="s">
        <v>5</v>
      </c>
      <c r="E121" s="34">
        <v>36269</v>
      </c>
      <c r="F121" s="20">
        <f t="shared" ca="1" si="1"/>
        <v>18</v>
      </c>
      <c r="G121" s="21" t="s">
        <v>4</v>
      </c>
      <c r="H121" s="186">
        <v>63330</v>
      </c>
      <c r="I121" s="23">
        <v>1</v>
      </c>
    </row>
    <row r="122" spans="1:11" x14ac:dyDescent="0.25">
      <c r="A122" s="11" t="s">
        <v>415</v>
      </c>
      <c r="B122" s="18" t="s">
        <v>16</v>
      </c>
      <c r="C122" s="11" t="s">
        <v>798</v>
      </c>
      <c r="D122" s="11" t="s">
        <v>11</v>
      </c>
      <c r="E122" s="34">
        <v>35959</v>
      </c>
      <c r="F122" s="20">
        <f t="shared" ca="1" si="1"/>
        <v>19</v>
      </c>
      <c r="G122" s="21"/>
      <c r="H122" s="186">
        <v>66470</v>
      </c>
      <c r="I122" s="23">
        <v>3</v>
      </c>
    </row>
    <row r="123" spans="1:11" x14ac:dyDescent="0.25">
      <c r="A123" s="11" t="s">
        <v>373</v>
      </c>
      <c r="B123" s="18" t="s">
        <v>32</v>
      </c>
      <c r="C123" s="11" t="s">
        <v>798</v>
      </c>
      <c r="D123" s="11" t="s">
        <v>5</v>
      </c>
      <c r="E123" s="34">
        <v>40752</v>
      </c>
      <c r="F123" s="20">
        <f t="shared" ca="1" si="1"/>
        <v>5</v>
      </c>
      <c r="G123" s="21" t="s">
        <v>4</v>
      </c>
      <c r="H123" s="186">
        <v>39620</v>
      </c>
      <c r="I123" s="23">
        <v>5</v>
      </c>
      <c r="J123" s="25"/>
      <c r="K123" s="44"/>
    </row>
    <row r="124" spans="1:11" x14ac:dyDescent="0.25">
      <c r="A124" s="11" t="s">
        <v>339</v>
      </c>
      <c r="B124" s="18" t="s">
        <v>2</v>
      </c>
      <c r="C124" s="11" t="s">
        <v>798</v>
      </c>
      <c r="D124" s="11" t="s">
        <v>11</v>
      </c>
      <c r="E124" s="34">
        <v>36342</v>
      </c>
      <c r="F124" s="20">
        <f t="shared" ca="1" si="1"/>
        <v>18</v>
      </c>
      <c r="G124" s="21"/>
      <c r="H124" s="186">
        <v>88970</v>
      </c>
      <c r="I124" s="23">
        <v>4</v>
      </c>
    </row>
    <row r="125" spans="1:11" x14ac:dyDescent="0.25">
      <c r="A125" s="11" t="s">
        <v>337</v>
      </c>
      <c r="B125" s="18" t="s">
        <v>16</v>
      </c>
      <c r="C125" s="11" t="s">
        <v>798</v>
      </c>
      <c r="D125" s="11" t="s">
        <v>14</v>
      </c>
      <c r="E125" s="34">
        <v>36357</v>
      </c>
      <c r="F125" s="20">
        <f t="shared" ca="1" si="1"/>
        <v>18</v>
      </c>
      <c r="G125" s="21" t="s">
        <v>8</v>
      </c>
      <c r="H125" s="186">
        <v>44905</v>
      </c>
      <c r="I125" s="23">
        <v>1</v>
      </c>
    </row>
    <row r="126" spans="1:11" x14ac:dyDescent="0.25">
      <c r="A126" s="11" t="s">
        <v>297</v>
      </c>
      <c r="B126" s="18" t="s">
        <v>12</v>
      </c>
      <c r="C126" s="11" t="s">
        <v>798</v>
      </c>
      <c r="D126" s="11" t="s">
        <v>5</v>
      </c>
      <c r="E126" s="34">
        <v>41128</v>
      </c>
      <c r="F126" s="20">
        <f t="shared" ca="1" si="1"/>
        <v>4</v>
      </c>
      <c r="G126" s="21" t="s">
        <v>4</v>
      </c>
      <c r="H126" s="186">
        <v>84760</v>
      </c>
      <c r="I126" s="23">
        <v>4</v>
      </c>
    </row>
    <row r="127" spans="1:11" x14ac:dyDescent="0.25">
      <c r="A127" s="11" t="s">
        <v>283</v>
      </c>
      <c r="B127" s="18" t="s">
        <v>12</v>
      </c>
      <c r="C127" s="11" t="s">
        <v>798</v>
      </c>
      <c r="D127" s="11" t="s">
        <v>0</v>
      </c>
      <c r="E127" s="34">
        <v>38960</v>
      </c>
      <c r="F127" s="20">
        <f t="shared" ca="1" si="1"/>
        <v>10</v>
      </c>
      <c r="G127" s="21"/>
      <c r="H127" s="186">
        <v>14676</v>
      </c>
      <c r="I127" s="23">
        <v>2</v>
      </c>
    </row>
    <row r="128" spans="1:11" x14ac:dyDescent="0.25">
      <c r="A128" s="11" t="s">
        <v>270</v>
      </c>
      <c r="B128" s="18" t="s">
        <v>16</v>
      </c>
      <c r="C128" s="11" t="s">
        <v>798</v>
      </c>
      <c r="D128" s="11" t="s">
        <v>5</v>
      </c>
      <c r="E128" s="34">
        <v>37113</v>
      </c>
      <c r="F128" s="20">
        <f t="shared" ca="1" si="1"/>
        <v>15</v>
      </c>
      <c r="G128" s="21" t="s">
        <v>18</v>
      </c>
      <c r="H128" s="186">
        <v>63150</v>
      </c>
      <c r="I128" s="23">
        <v>4</v>
      </c>
    </row>
    <row r="129" spans="1:10" x14ac:dyDescent="0.25">
      <c r="A129" s="11" t="s">
        <v>916</v>
      </c>
      <c r="B129" s="18" t="s">
        <v>16</v>
      </c>
      <c r="C129" s="11" t="s">
        <v>798</v>
      </c>
      <c r="D129" s="11" t="s">
        <v>5</v>
      </c>
      <c r="E129" s="34">
        <v>36077</v>
      </c>
      <c r="F129" s="20">
        <f t="shared" ca="1" si="1"/>
        <v>18</v>
      </c>
      <c r="G129" s="21" t="s">
        <v>4</v>
      </c>
      <c r="H129" s="186">
        <v>52110</v>
      </c>
      <c r="I129" s="23">
        <v>1</v>
      </c>
    </row>
    <row r="130" spans="1:10" x14ac:dyDescent="0.25">
      <c r="A130" s="11" t="s">
        <v>126</v>
      </c>
      <c r="B130" s="18" t="s">
        <v>12</v>
      </c>
      <c r="C130" s="11" t="s">
        <v>798</v>
      </c>
      <c r="D130" s="11" t="s">
        <v>0</v>
      </c>
      <c r="E130" s="34">
        <v>39758</v>
      </c>
      <c r="F130" s="20">
        <f t="shared" ref="F130:F193" ca="1" si="2">DATEDIF(E130,TODAY(),"Y")</f>
        <v>8</v>
      </c>
      <c r="G130" s="21"/>
      <c r="H130" s="186">
        <v>16712</v>
      </c>
      <c r="I130" s="23">
        <v>5</v>
      </c>
    </row>
    <row r="131" spans="1:10" x14ac:dyDescent="0.25">
      <c r="A131" s="11" t="s">
        <v>104</v>
      </c>
      <c r="B131" s="18" t="s">
        <v>16</v>
      </c>
      <c r="C131" s="11" t="s">
        <v>798</v>
      </c>
      <c r="D131" s="11" t="s">
        <v>11</v>
      </c>
      <c r="E131" s="34">
        <v>39024</v>
      </c>
      <c r="F131" s="20">
        <f t="shared" ca="1" si="2"/>
        <v>10</v>
      </c>
      <c r="G131" s="21"/>
      <c r="H131" s="186">
        <v>78020</v>
      </c>
      <c r="I131" s="23">
        <v>1</v>
      </c>
    </row>
    <row r="132" spans="1:10" x14ac:dyDescent="0.25">
      <c r="A132" s="11" t="s">
        <v>37</v>
      </c>
      <c r="B132" s="18" t="s">
        <v>2</v>
      </c>
      <c r="C132" s="11" t="s">
        <v>798</v>
      </c>
      <c r="D132" s="11" t="s">
        <v>5</v>
      </c>
      <c r="E132" s="34">
        <v>37612</v>
      </c>
      <c r="F132" s="20">
        <f t="shared" ca="1" si="2"/>
        <v>14</v>
      </c>
      <c r="G132" s="21" t="s">
        <v>18</v>
      </c>
      <c r="H132" s="186">
        <v>41740</v>
      </c>
      <c r="I132" s="23">
        <v>1</v>
      </c>
    </row>
    <row r="133" spans="1:10" x14ac:dyDescent="0.25">
      <c r="A133" s="11" t="s">
        <v>645</v>
      </c>
      <c r="B133" s="18" t="s">
        <v>32</v>
      </c>
      <c r="C133" s="11" t="s">
        <v>800</v>
      </c>
      <c r="D133" s="11" t="s">
        <v>5</v>
      </c>
      <c r="E133" s="34">
        <v>36569</v>
      </c>
      <c r="F133" s="20">
        <f t="shared" ca="1" si="2"/>
        <v>17</v>
      </c>
      <c r="G133" s="21" t="s">
        <v>4</v>
      </c>
      <c r="H133" s="186">
        <v>77060</v>
      </c>
      <c r="I133" s="23">
        <v>5</v>
      </c>
    </row>
    <row r="134" spans="1:10" x14ac:dyDescent="0.25">
      <c r="A134" s="11" t="s">
        <v>387</v>
      </c>
      <c r="B134" s="18" t="s">
        <v>12</v>
      </c>
      <c r="C134" s="11" t="s">
        <v>800</v>
      </c>
      <c r="D134" s="11" t="s">
        <v>11</v>
      </c>
      <c r="E134" s="34">
        <v>39623</v>
      </c>
      <c r="F134" s="20">
        <f t="shared" ca="1" si="2"/>
        <v>9</v>
      </c>
      <c r="G134" s="21"/>
      <c r="H134" s="186">
        <v>62060</v>
      </c>
      <c r="I134" s="23">
        <v>2</v>
      </c>
    </row>
    <row r="135" spans="1:10" x14ac:dyDescent="0.25">
      <c r="A135" s="11" t="s">
        <v>265</v>
      </c>
      <c r="B135" s="18" t="s">
        <v>12</v>
      </c>
      <c r="C135" s="11" t="s">
        <v>800</v>
      </c>
      <c r="D135" s="11" t="s">
        <v>5</v>
      </c>
      <c r="E135" s="34">
        <v>39683</v>
      </c>
      <c r="F135" s="20">
        <f t="shared" ca="1" si="2"/>
        <v>8</v>
      </c>
      <c r="G135" s="21" t="s">
        <v>26</v>
      </c>
      <c r="H135" s="186">
        <v>49350</v>
      </c>
      <c r="I135" s="23">
        <v>5</v>
      </c>
    </row>
    <row r="136" spans="1:10" x14ac:dyDescent="0.25">
      <c r="A136" s="11" t="s">
        <v>257</v>
      </c>
      <c r="B136" s="18" t="s">
        <v>32</v>
      </c>
      <c r="C136" s="11" t="s">
        <v>800</v>
      </c>
      <c r="D136" s="11" t="s">
        <v>5</v>
      </c>
      <c r="E136" s="45">
        <v>40400</v>
      </c>
      <c r="F136" s="20">
        <f t="shared" ca="1" si="2"/>
        <v>6</v>
      </c>
      <c r="G136" s="21" t="s">
        <v>4</v>
      </c>
      <c r="H136" s="186">
        <v>81150</v>
      </c>
      <c r="I136" s="23">
        <v>2</v>
      </c>
    </row>
    <row r="137" spans="1:10" x14ac:dyDescent="0.25">
      <c r="A137" s="11" t="s">
        <v>235</v>
      </c>
      <c r="B137" s="18" t="s">
        <v>16</v>
      </c>
      <c r="C137" s="11" t="s">
        <v>800</v>
      </c>
      <c r="D137" s="11" t="s">
        <v>5</v>
      </c>
      <c r="E137" s="34">
        <v>40442</v>
      </c>
      <c r="F137" s="20">
        <f t="shared" ca="1" si="2"/>
        <v>6</v>
      </c>
      <c r="G137" s="21" t="s">
        <v>26</v>
      </c>
      <c r="H137" s="186">
        <v>68740</v>
      </c>
      <c r="I137" s="23">
        <v>2</v>
      </c>
    </row>
    <row r="138" spans="1:10" x14ac:dyDescent="0.25">
      <c r="A138" s="11" t="s">
        <v>739</v>
      </c>
      <c r="B138" s="18" t="s">
        <v>12</v>
      </c>
      <c r="C138" s="11" t="s">
        <v>799</v>
      </c>
      <c r="D138" s="11" t="s">
        <v>14</v>
      </c>
      <c r="E138" s="34">
        <v>40184</v>
      </c>
      <c r="F138" s="20">
        <f t="shared" ca="1" si="2"/>
        <v>7</v>
      </c>
      <c r="G138" s="21" t="s">
        <v>8</v>
      </c>
      <c r="H138" s="186">
        <v>23220</v>
      </c>
      <c r="I138" s="23">
        <v>3</v>
      </c>
    </row>
    <row r="139" spans="1:10" x14ac:dyDescent="0.25">
      <c r="A139" s="11" t="s">
        <v>738</v>
      </c>
      <c r="B139" s="18" t="s">
        <v>16</v>
      </c>
      <c r="C139" s="11" t="s">
        <v>799</v>
      </c>
      <c r="D139" s="11" t="s">
        <v>5</v>
      </c>
      <c r="E139" s="34">
        <v>40198</v>
      </c>
      <c r="F139" s="20">
        <f t="shared" ca="1" si="2"/>
        <v>7</v>
      </c>
      <c r="G139" s="21" t="s">
        <v>8</v>
      </c>
      <c r="H139" s="186">
        <v>51260</v>
      </c>
      <c r="I139" s="23">
        <v>3</v>
      </c>
    </row>
    <row r="140" spans="1:10" x14ac:dyDescent="0.25">
      <c r="A140" s="11" t="s">
        <v>707</v>
      </c>
      <c r="B140" s="18" t="s">
        <v>12</v>
      </c>
      <c r="C140" s="11" t="s">
        <v>799</v>
      </c>
      <c r="D140" s="11" t="s">
        <v>11</v>
      </c>
      <c r="E140" s="34">
        <v>37641</v>
      </c>
      <c r="F140" s="20">
        <f t="shared" ca="1" si="2"/>
        <v>14</v>
      </c>
      <c r="G140" s="21"/>
      <c r="H140" s="186">
        <v>33970</v>
      </c>
      <c r="I140" s="23">
        <v>5</v>
      </c>
    </row>
    <row r="141" spans="1:10" x14ac:dyDescent="0.25">
      <c r="A141" s="11" t="s">
        <v>670</v>
      </c>
      <c r="B141" s="18" t="s">
        <v>12</v>
      </c>
      <c r="C141" s="11" t="s">
        <v>799</v>
      </c>
      <c r="D141" s="11" t="s">
        <v>14</v>
      </c>
      <c r="E141" s="34">
        <v>39138</v>
      </c>
      <c r="F141" s="20">
        <f t="shared" ca="1" si="2"/>
        <v>10</v>
      </c>
      <c r="G141" s="21" t="s">
        <v>18</v>
      </c>
      <c r="H141" s="186">
        <v>17005</v>
      </c>
      <c r="I141" s="23">
        <v>4</v>
      </c>
      <c r="J141" s="25"/>
    </row>
    <row r="142" spans="1:10" x14ac:dyDescent="0.25">
      <c r="A142" s="11" t="s">
        <v>643</v>
      </c>
      <c r="B142" s="18" t="s">
        <v>16</v>
      </c>
      <c r="C142" s="11" t="s">
        <v>799</v>
      </c>
      <c r="D142" s="11" t="s">
        <v>5</v>
      </c>
      <c r="E142" s="34">
        <v>37288</v>
      </c>
      <c r="F142" s="20">
        <f t="shared" ca="1" si="2"/>
        <v>15</v>
      </c>
      <c r="G142" s="21" t="s">
        <v>26</v>
      </c>
      <c r="H142" s="186">
        <v>44480</v>
      </c>
      <c r="I142" s="23">
        <v>3</v>
      </c>
    </row>
    <row r="143" spans="1:10" x14ac:dyDescent="0.25">
      <c r="A143" s="11" t="s">
        <v>638</v>
      </c>
      <c r="B143" s="18" t="s">
        <v>12</v>
      </c>
      <c r="C143" s="11" t="s">
        <v>799</v>
      </c>
      <c r="D143" s="11" t="s">
        <v>5</v>
      </c>
      <c r="E143" s="34">
        <v>38753</v>
      </c>
      <c r="F143" s="20">
        <f t="shared" ca="1" si="2"/>
        <v>11</v>
      </c>
      <c r="G143" s="21" t="s">
        <v>26</v>
      </c>
      <c r="H143" s="186">
        <v>24410</v>
      </c>
      <c r="I143" s="23">
        <v>4</v>
      </c>
    </row>
    <row r="144" spans="1:10" x14ac:dyDescent="0.25">
      <c r="A144" s="11" t="s">
        <v>633</v>
      </c>
      <c r="B144" s="18" t="s">
        <v>16</v>
      </c>
      <c r="C144" s="11" t="s">
        <v>799</v>
      </c>
      <c r="D144" s="11" t="s">
        <v>11</v>
      </c>
      <c r="E144" s="45">
        <v>40236</v>
      </c>
      <c r="F144" s="20">
        <f t="shared" ca="1" si="2"/>
        <v>7</v>
      </c>
      <c r="G144" s="21"/>
      <c r="H144" s="186">
        <v>47830</v>
      </c>
      <c r="I144" s="23">
        <v>4</v>
      </c>
    </row>
    <row r="145" spans="1:10" x14ac:dyDescent="0.25">
      <c r="A145" s="11" t="s">
        <v>613</v>
      </c>
      <c r="B145" s="18" t="s">
        <v>32</v>
      </c>
      <c r="C145" s="11" t="s">
        <v>799</v>
      </c>
      <c r="D145" s="11" t="s">
        <v>11</v>
      </c>
      <c r="E145" s="34">
        <v>39144</v>
      </c>
      <c r="F145" s="20">
        <f t="shared" ca="1" si="2"/>
        <v>10</v>
      </c>
      <c r="G145" s="21"/>
      <c r="H145" s="186">
        <v>47040</v>
      </c>
      <c r="I145" s="23">
        <v>5</v>
      </c>
    </row>
    <row r="146" spans="1:10" x14ac:dyDescent="0.25">
      <c r="A146" s="11" t="s">
        <v>612</v>
      </c>
      <c r="B146" s="18" t="s">
        <v>16</v>
      </c>
      <c r="C146" s="11" t="s">
        <v>799</v>
      </c>
      <c r="D146" s="11" t="s">
        <v>11</v>
      </c>
      <c r="E146" s="34">
        <v>39154</v>
      </c>
      <c r="F146" s="20">
        <f t="shared" ca="1" si="2"/>
        <v>10</v>
      </c>
      <c r="G146" s="21"/>
      <c r="H146" s="186">
        <v>28360</v>
      </c>
      <c r="I146" s="23">
        <v>4</v>
      </c>
    </row>
    <row r="147" spans="1:10" x14ac:dyDescent="0.25">
      <c r="A147" s="11" t="s">
        <v>602</v>
      </c>
      <c r="B147" s="18" t="s">
        <v>12</v>
      </c>
      <c r="C147" s="11" t="s">
        <v>799</v>
      </c>
      <c r="D147" s="11" t="s">
        <v>5</v>
      </c>
      <c r="E147" s="34">
        <v>38788</v>
      </c>
      <c r="F147" s="20">
        <f t="shared" ca="1" si="2"/>
        <v>11</v>
      </c>
      <c r="G147" s="21" t="s">
        <v>4</v>
      </c>
      <c r="H147" s="186">
        <v>39750</v>
      </c>
      <c r="I147" s="23">
        <v>5</v>
      </c>
    </row>
    <row r="148" spans="1:10" x14ac:dyDescent="0.25">
      <c r="A148" s="11" t="s">
        <v>561</v>
      </c>
      <c r="B148" s="18" t="s">
        <v>16</v>
      </c>
      <c r="C148" s="11" t="s">
        <v>799</v>
      </c>
      <c r="D148" s="11" t="s">
        <v>0</v>
      </c>
      <c r="E148" s="34">
        <v>39893</v>
      </c>
      <c r="F148" s="20">
        <f t="shared" ca="1" si="2"/>
        <v>8</v>
      </c>
      <c r="G148" s="21"/>
      <c r="H148" s="186">
        <v>17744</v>
      </c>
      <c r="I148" s="23">
        <v>3</v>
      </c>
    </row>
    <row r="149" spans="1:10" x14ac:dyDescent="0.25">
      <c r="A149" s="11" t="s">
        <v>557</v>
      </c>
      <c r="B149" s="18" t="s">
        <v>2</v>
      </c>
      <c r="C149" s="11" t="s">
        <v>799</v>
      </c>
      <c r="D149" s="11" t="s">
        <v>11</v>
      </c>
      <c r="E149" s="34">
        <v>40259</v>
      </c>
      <c r="F149" s="20">
        <f t="shared" ca="1" si="2"/>
        <v>7</v>
      </c>
      <c r="G149" s="21"/>
      <c r="H149" s="186">
        <v>47710</v>
      </c>
      <c r="I149" s="23">
        <v>3</v>
      </c>
    </row>
    <row r="150" spans="1:10" x14ac:dyDescent="0.25">
      <c r="A150" s="11" t="s">
        <v>548</v>
      </c>
      <c r="B150" s="18" t="s">
        <v>32</v>
      </c>
      <c r="C150" s="11" t="s">
        <v>799</v>
      </c>
      <c r="D150" s="11" t="s">
        <v>14</v>
      </c>
      <c r="E150" s="34">
        <v>41014</v>
      </c>
      <c r="F150" s="20">
        <f t="shared" ca="1" si="2"/>
        <v>5</v>
      </c>
      <c r="G150" s="21" t="s">
        <v>26</v>
      </c>
      <c r="H150" s="186">
        <v>36110</v>
      </c>
      <c r="I150" s="23">
        <v>4</v>
      </c>
      <c r="J150" s="25"/>
    </row>
    <row r="151" spans="1:10" x14ac:dyDescent="0.25">
      <c r="A151" s="11" t="s">
        <v>539</v>
      </c>
      <c r="B151" s="18" t="s">
        <v>12</v>
      </c>
      <c r="C151" s="11" t="s">
        <v>799</v>
      </c>
      <c r="D151" s="11" t="s">
        <v>5</v>
      </c>
      <c r="E151" s="34">
        <v>39199</v>
      </c>
      <c r="F151" s="20">
        <f t="shared" ca="1" si="2"/>
        <v>10</v>
      </c>
      <c r="G151" s="21" t="s">
        <v>26</v>
      </c>
      <c r="H151" s="186">
        <v>33840</v>
      </c>
      <c r="I151" s="23">
        <v>1</v>
      </c>
    </row>
    <row r="152" spans="1:10" x14ac:dyDescent="0.25">
      <c r="A152" s="11" t="s">
        <v>520</v>
      </c>
      <c r="B152" s="18" t="s">
        <v>9</v>
      </c>
      <c r="C152" s="11" t="s">
        <v>799</v>
      </c>
      <c r="D152" s="11" t="s">
        <v>0</v>
      </c>
      <c r="E152" s="34">
        <v>36263</v>
      </c>
      <c r="F152" s="20">
        <f t="shared" ca="1" si="2"/>
        <v>18</v>
      </c>
      <c r="G152" s="21"/>
      <c r="H152" s="186">
        <v>40768</v>
      </c>
      <c r="I152" s="23">
        <v>4</v>
      </c>
    </row>
    <row r="153" spans="1:10" x14ac:dyDescent="0.25">
      <c r="A153" s="11" t="s">
        <v>511</v>
      </c>
      <c r="B153" s="18" t="s">
        <v>32</v>
      </c>
      <c r="C153" s="11" t="s">
        <v>799</v>
      </c>
      <c r="D153" s="11" t="s">
        <v>5</v>
      </c>
      <c r="E153" s="34">
        <v>36643</v>
      </c>
      <c r="F153" s="20">
        <f t="shared" ca="1" si="2"/>
        <v>17</v>
      </c>
      <c r="G153" s="21" t="s">
        <v>4</v>
      </c>
      <c r="H153" s="186">
        <v>73380</v>
      </c>
      <c r="I153" s="23">
        <v>2</v>
      </c>
    </row>
    <row r="154" spans="1:10" x14ac:dyDescent="0.25">
      <c r="A154" s="11" t="s">
        <v>478</v>
      </c>
      <c r="B154" s="18" t="s">
        <v>12</v>
      </c>
      <c r="C154" s="11" t="s">
        <v>799</v>
      </c>
      <c r="D154" s="11" t="s">
        <v>14</v>
      </c>
      <c r="E154" s="34">
        <v>40299</v>
      </c>
      <c r="F154" s="20">
        <f t="shared" ca="1" si="2"/>
        <v>7</v>
      </c>
      <c r="G154" s="21" t="s">
        <v>8</v>
      </c>
      <c r="H154" s="186">
        <v>34835</v>
      </c>
      <c r="I154" s="23">
        <v>2</v>
      </c>
    </row>
    <row r="155" spans="1:10" x14ac:dyDescent="0.25">
      <c r="A155" s="11" t="s">
        <v>462</v>
      </c>
      <c r="B155" s="18" t="s">
        <v>16</v>
      </c>
      <c r="C155" s="11" t="s">
        <v>799</v>
      </c>
      <c r="D155" s="11" t="s">
        <v>11</v>
      </c>
      <c r="E155" s="34">
        <v>35939</v>
      </c>
      <c r="F155" s="20">
        <f t="shared" ca="1" si="2"/>
        <v>19</v>
      </c>
      <c r="G155" s="21"/>
      <c r="H155" s="186">
        <v>27120</v>
      </c>
      <c r="I155" s="23">
        <v>5</v>
      </c>
    </row>
    <row r="156" spans="1:10" x14ac:dyDescent="0.25">
      <c r="A156" s="11" t="s">
        <v>445</v>
      </c>
      <c r="B156" s="18" t="s">
        <v>12</v>
      </c>
      <c r="C156" s="11" t="s">
        <v>799</v>
      </c>
      <c r="D156" s="11" t="s">
        <v>5</v>
      </c>
      <c r="E156" s="34">
        <v>38135</v>
      </c>
      <c r="F156" s="20">
        <f t="shared" ca="1" si="2"/>
        <v>13</v>
      </c>
      <c r="G156" s="21" t="s">
        <v>18</v>
      </c>
      <c r="H156" s="186">
        <v>67560</v>
      </c>
      <c r="I156" s="23">
        <v>1</v>
      </c>
    </row>
    <row r="157" spans="1:10" x14ac:dyDescent="0.25">
      <c r="A157" s="11" t="s">
        <v>433</v>
      </c>
      <c r="B157" s="18" t="s">
        <v>16</v>
      </c>
      <c r="C157" s="11" t="s">
        <v>799</v>
      </c>
      <c r="D157" s="11" t="s">
        <v>5</v>
      </c>
      <c r="E157" s="34">
        <v>40710</v>
      </c>
      <c r="F157" s="20">
        <f t="shared" ca="1" si="2"/>
        <v>6</v>
      </c>
      <c r="G157" s="21" t="s">
        <v>4</v>
      </c>
      <c r="H157" s="186">
        <v>34140</v>
      </c>
      <c r="I157" s="23">
        <v>2</v>
      </c>
    </row>
    <row r="158" spans="1:10" x14ac:dyDescent="0.25">
      <c r="A158" s="11" t="s">
        <v>417</v>
      </c>
      <c r="B158" s="18" t="s">
        <v>16</v>
      </c>
      <c r="C158" s="11" t="s">
        <v>799</v>
      </c>
      <c r="D158" s="11" t="s">
        <v>5</v>
      </c>
      <c r="E158" s="34">
        <v>38892</v>
      </c>
      <c r="F158" s="20">
        <f t="shared" ca="1" si="2"/>
        <v>11</v>
      </c>
      <c r="G158" s="21" t="s">
        <v>4</v>
      </c>
      <c r="H158" s="186">
        <v>58870</v>
      </c>
      <c r="I158" s="23">
        <v>1</v>
      </c>
    </row>
    <row r="159" spans="1:10" x14ac:dyDescent="0.25">
      <c r="A159" s="11" t="s">
        <v>377</v>
      </c>
      <c r="B159" s="18" t="s">
        <v>9</v>
      </c>
      <c r="C159" s="11" t="s">
        <v>799</v>
      </c>
      <c r="D159" s="11" t="s">
        <v>5</v>
      </c>
      <c r="E159" s="34">
        <v>39654</v>
      </c>
      <c r="F159" s="20">
        <f t="shared" ca="1" si="2"/>
        <v>8</v>
      </c>
      <c r="G159" s="21" t="s">
        <v>8</v>
      </c>
      <c r="H159" s="186">
        <v>34360</v>
      </c>
      <c r="I159" s="23">
        <v>4</v>
      </c>
    </row>
    <row r="160" spans="1:10" x14ac:dyDescent="0.25">
      <c r="A160" s="11" t="s">
        <v>375</v>
      </c>
      <c r="B160" s="18" t="s">
        <v>12</v>
      </c>
      <c r="C160" s="11" t="s">
        <v>799</v>
      </c>
      <c r="D160" s="11" t="s">
        <v>11</v>
      </c>
      <c r="E160" s="34">
        <v>40729</v>
      </c>
      <c r="F160" s="20">
        <f t="shared" ca="1" si="2"/>
        <v>6</v>
      </c>
      <c r="G160" s="21"/>
      <c r="H160" s="186">
        <v>24320</v>
      </c>
      <c r="I160" s="23">
        <v>2</v>
      </c>
    </row>
    <row r="161" spans="1:9" x14ac:dyDescent="0.25">
      <c r="A161" s="11" t="s">
        <v>364</v>
      </c>
      <c r="B161" s="18" t="s">
        <v>32</v>
      </c>
      <c r="C161" s="11" t="s">
        <v>799</v>
      </c>
      <c r="D161" s="11" t="s">
        <v>11</v>
      </c>
      <c r="E161" s="34">
        <v>39274</v>
      </c>
      <c r="F161" s="20">
        <f t="shared" ca="1" si="2"/>
        <v>10</v>
      </c>
      <c r="G161" s="21"/>
      <c r="H161" s="186">
        <v>66090</v>
      </c>
      <c r="I161" s="23">
        <v>2</v>
      </c>
    </row>
    <row r="162" spans="1:9" x14ac:dyDescent="0.25">
      <c r="A162" s="11" t="s">
        <v>351</v>
      </c>
      <c r="B162" s="18" t="s">
        <v>12</v>
      </c>
      <c r="C162" s="11" t="s">
        <v>799</v>
      </c>
      <c r="D162" s="11" t="s">
        <v>5</v>
      </c>
      <c r="E162" s="34">
        <v>40366</v>
      </c>
      <c r="F162" s="20">
        <f t="shared" ca="1" si="2"/>
        <v>7</v>
      </c>
      <c r="G162" s="21" t="s">
        <v>26</v>
      </c>
      <c r="H162" s="186">
        <v>65780</v>
      </c>
      <c r="I162" s="23">
        <v>5</v>
      </c>
    </row>
    <row r="163" spans="1:9" x14ac:dyDescent="0.25">
      <c r="A163" s="11" t="s">
        <v>344</v>
      </c>
      <c r="B163" s="18" t="s">
        <v>48</v>
      </c>
      <c r="C163" s="11" t="s">
        <v>799</v>
      </c>
      <c r="D163" s="11" t="s">
        <v>5</v>
      </c>
      <c r="E163" s="34">
        <v>35989</v>
      </c>
      <c r="F163" s="20">
        <f t="shared" ca="1" si="2"/>
        <v>19</v>
      </c>
      <c r="G163" s="21" t="s">
        <v>28</v>
      </c>
      <c r="H163" s="186">
        <v>73010</v>
      </c>
      <c r="I163" s="23">
        <v>5</v>
      </c>
    </row>
    <row r="164" spans="1:9" x14ac:dyDescent="0.25">
      <c r="A164" s="11" t="s">
        <v>292</v>
      </c>
      <c r="B164" s="18" t="s">
        <v>12</v>
      </c>
      <c r="C164" s="11" t="s">
        <v>799</v>
      </c>
      <c r="D164" s="11" t="s">
        <v>11</v>
      </c>
      <c r="E164" s="34">
        <v>39295</v>
      </c>
      <c r="F164" s="20">
        <f t="shared" ca="1" si="2"/>
        <v>9</v>
      </c>
      <c r="G164" s="21"/>
      <c r="H164" s="186">
        <v>42560</v>
      </c>
      <c r="I164" s="23">
        <v>5</v>
      </c>
    </row>
    <row r="165" spans="1:9" x14ac:dyDescent="0.25">
      <c r="A165" s="11" t="s">
        <v>260</v>
      </c>
      <c r="B165" s="18" t="s">
        <v>48</v>
      </c>
      <c r="C165" s="11" t="s">
        <v>799</v>
      </c>
      <c r="D165" s="11" t="s">
        <v>11</v>
      </c>
      <c r="E165" s="34">
        <v>40054</v>
      </c>
      <c r="F165" s="20">
        <f t="shared" ca="1" si="2"/>
        <v>7</v>
      </c>
      <c r="G165" s="21"/>
      <c r="H165" s="186">
        <v>58920</v>
      </c>
      <c r="I165" s="23">
        <v>4</v>
      </c>
    </row>
    <row r="166" spans="1:9" x14ac:dyDescent="0.25">
      <c r="A166" s="11" t="s">
        <v>258</v>
      </c>
      <c r="B166" s="18" t="s">
        <v>16</v>
      </c>
      <c r="C166" s="11" t="s">
        <v>799</v>
      </c>
      <c r="D166" s="11" t="s">
        <v>5</v>
      </c>
      <c r="E166" s="34">
        <v>40399</v>
      </c>
      <c r="F166" s="20">
        <f t="shared" ca="1" si="2"/>
        <v>6</v>
      </c>
      <c r="G166" s="21" t="s">
        <v>18</v>
      </c>
      <c r="H166" s="186">
        <v>34640</v>
      </c>
      <c r="I166" s="23">
        <v>4</v>
      </c>
    </row>
    <row r="167" spans="1:9" x14ac:dyDescent="0.25">
      <c r="A167" s="11" t="s">
        <v>252</v>
      </c>
      <c r="B167" s="18" t="s">
        <v>16</v>
      </c>
      <c r="C167" s="11" t="s">
        <v>799</v>
      </c>
      <c r="D167" s="11" t="s">
        <v>5</v>
      </c>
      <c r="E167" s="34">
        <v>39692</v>
      </c>
      <c r="F167" s="20">
        <f t="shared" ca="1" si="2"/>
        <v>8</v>
      </c>
      <c r="G167" s="21" t="s">
        <v>18</v>
      </c>
      <c r="H167" s="186">
        <v>37360</v>
      </c>
      <c r="I167" s="23">
        <v>5</v>
      </c>
    </row>
    <row r="168" spans="1:9" x14ac:dyDescent="0.25">
      <c r="A168" s="11" t="s">
        <v>243</v>
      </c>
      <c r="B168" s="18" t="s">
        <v>9</v>
      </c>
      <c r="C168" s="11" t="s">
        <v>799</v>
      </c>
      <c r="D168" s="11" t="s">
        <v>5</v>
      </c>
      <c r="E168" s="34">
        <v>41177</v>
      </c>
      <c r="F168" s="20">
        <f t="shared" ca="1" si="2"/>
        <v>4</v>
      </c>
      <c r="G168" s="21" t="s">
        <v>26</v>
      </c>
      <c r="H168" s="186">
        <v>66510</v>
      </c>
      <c r="I168" s="23">
        <v>3</v>
      </c>
    </row>
    <row r="169" spans="1:9" x14ac:dyDescent="0.25">
      <c r="A169" s="11" t="s">
        <v>242</v>
      </c>
      <c r="B169" s="18" t="s">
        <v>16</v>
      </c>
      <c r="C169" s="11" t="s">
        <v>799</v>
      </c>
      <c r="D169" s="11" t="s">
        <v>5</v>
      </c>
      <c r="E169" s="34">
        <v>39326</v>
      </c>
      <c r="F169" s="20">
        <f t="shared" ca="1" si="2"/>
        <v>9</v>
      </c>
      <c r="G169" s="21" t="s">
        <v>26</v>
      </c>
      <c r="H169" s="186">
        <v>74900</v>
      </c>
      <c r="I169" s="23">
        <v>3</v>
      </c>
    </row>
    <row r="170" spans="1:9" x14ac:dyDescent="0.25">
      <c r="A170" s="11" t="s">
        <v>219</v>
      </c>
      <c r="B170" s="18" t="s">
        <v>9</v>
      </c>
      <c r="C170" s="11" t="s">
        <v>799</v>
      </c>
      <c r="D170" s="11" t="s">
        <v>5</v>
      </c>
      <c r="E170" s="34">
        <v>36414</v>
      </c>
      <c r="F170" s="20">
        <f t="shared" ca="1" si="2"/>
        <v>17</v>
      </c>
      <c r="G170" s="21" t="s">
        <v>8</v>
      </c>
      <c r="H170" s="186">
        <v>41680</v>
      </c>
      <c r="I170" s="23">
        <v>5</v>
      </c>
    </row>
    <row r="171" spans="1:9" x14ac:dyDescent="0.25">
      <c r="A171" s="11" t="s">
        <v>159</v>
      </c>
      <c r="B171" s="18" t="s">
        <v>48</v>
      </c>
      <c r="C171" s="11" t="s">
        <v>799</v>
      </c>
      <c r="D171" s="11" t="s">
        <v>5</v>
      </c>
      <c r="E171" s="34">
        <v>36082</v>
      </c>
      <c r="F171" s="20">
        <f t="shared" ca="1" si="2"/>
        <v>18</v>
      </c>
      <c r="G171" s="21" t="s">
        <v>4</v>
      </c>
      <c r="H171" s="186">
        <v>84400</v>
      </c>
      <c r="I171" s="23">
        <v>2</v>
      </c>
    </row>
    <row r="172" spans="1:9" x14ac:dyDescent="0.25">
      <c r="A172" s="11" t="s">
        <v>130</v>
      </c>
      <c r="B172" s="18" t="s">
        <v>12</v>
      </c>
      <c r="C172" s="11" t="s">
        <v>799</v>
      </c>
      <c r="D172" s="11" t="s">
        <v>5</v>
      </c>
      <c r="E172" s="34">
        <v>40470</v>
      </c>
      <c r="F172" s="20">
        <f t="shared" ca="1" si="2"/>
        <v>6</v>
      </c>
      <c r="G172" s="21" t="s">
        <v>4</v>
      </c>
      <c r="H172" s="186">
        <v>44620</v>
      </c>
      <c r="I172" s="23">
        <v>3</v>
      </c>
    </row>
    <row r="173" spans="1:9" x14ac:dyDescent="0.25">
      <c r="A173" s="11" t="s">
        <v>118</v>
      </c>
      <c r="B173" s="18" t="s">
        <v>48</v>
      </c>
      <c r="C173" s="11" t="s">
        <v>799</v>
      </c>
      <c r="D173" s="11" t="s">
        <v>5</v>
      </c>
      <c r="E173" s="34">
        <v>41228</v>
      </c>
      <c r="F173" s="20">
        <f t="shared" ca="1" si="2"/>
        <v>4</v>
      </c>
      <c r="G173" s="21" t="s">
        <v>4</v>
      </c>
      <c r="H173" s="186">
        <v>48340</v>
      </c>
      <c r="I173" s="23">
        <v>5</v>
      </c>
    </row>
    <row r="174" spans="1:9" x14ac:dyDescent="0.25">
      <c r="A174" s="11" t="s">
        <v>78</v>
      </c>
      <c r="B174" s="18" t="s">
        <v>16</v>
      </c>
      <c r="C174" s="11" t="s">
        <v>799</v>
      </c>
      <c r="D174" s="11" t="s">
        <v>14</v>
      </c>
      <c r="E174" s="34">
        <v>39768</v>
      </c>
      <c r="F174" s="20">
        <f t="shared" ca="1" si="2"/>
        <v>8</v>
      </c>
      <c r="G174" s="21" t="s">
        <v>26</v>
      </c>
      <c r="H174" s="186">
        <v>41515</v>
      </c>
      <c r="I174" s="23">
        <v>5</v>
      </c>
    </row>
    <row r="175" spans="1:9" x14ac:dyDescent="0.25">
      <c r="A175" s="11" t="s">
        <v>63</v>
      </c>
      <c r="B175" s="18" t="s">
        <v>16</v>
      </c>
      <c r="C175" s="11" t="s">
        <v>799</v>
      </c>
      <c r="D175" s="11" t="s">
        <v>11</v>
      </c>
      <c r="E175" s="34">
        <v>41254</v>
      </c>
      <c r="F175" s="20">
        <f t="shared" ca="1" si="2"/>
        <v>4</v>
      </c>
      <c r="G175" s="21"/>
      <c r="H175" s="186">
        <v>83070</v>
      </c>
      <c r="I175" s="23">
        <v>5</v>
      </c>
    </row>
    <row r="176" spans="1:9" x14ac:dyDescent="0.25">
      <c r="A176" s="11" t="s">
        <v>616</v>
      </c>
      <c r="B176" s="18" t="s">
        <v>16</v>
      </c>
      <c r="C176" s="11" t="s">
        <v>42</v>
      </c>
      <c r="D176" s="11" t="s">
        <v>14</v>
      </c>
      <c r="E176" s="34">
        <v>39515</v>
      </c>
      <c r="F176" s="20">
        <f t="shared" ca="1" si="2"/>
        <v>9</v>
      </c>
      <c r="G176" s="21" t="s">
        <v>18</v>
      </c>
      <c r="H176" s="186">
        <v>91780</v>
      </c>
      <c r="I176" s="23">
        <v>4</v>
      </c>
    </row>
    <row r="177" spans="1:9" x14ac:dyDescent="0.25">
      <c r="A177" s="11" t="s">
        <v>556</v>
      </c>
      <c r="B177" s="18" t="s">
        <v>48</v>
      </c>
      <c r="C177" s="11" t="s">
        <v>42</v>
      </c>
      <c r="D177" s="11" t="s">
        <v>11</v>
      </c>
      <c r="E177" s="34">
        <v>40263</v>
      </c>
      <c r="F177" s="20">
        <f t="shared" ca="1" si="2"/>
        <v>7</v>
      </c>
      <c r="G177" s="21" t="s">
        <v>18</v>
      </c>
      <c r="H177" s="186">
        <v>73190</v>
      </c>
      <c r="I177" s="23">
        <v>4</v>
      </c>
    </row>
    <row r="178" spans="1:9" x14ac:dyDescent="0.25">
      <c r="A178" s="11" t="s">
        <v>489</v>
      </c>
      <c r="B178" s="18" t="s">
        <v>16</v>
      </c>
      <c r="C178" s="11" t="s">
        <v>42</v>
      </c>
      <c r="D178" s="11" t="s">
        <v>5</v>
      </c>
      <c r="E178" s="34">
        <v>40690</v>
      </c>
      <c r="F178" s="20">
        <f t="shared" ca="1" si="2"/>
        <v>6</v>
      </c>
      <c r="G178" s="21" t="s">
        <v>26</v>
      </c>
      <c r="H178" s="186">
        <v>91140</v>
      </c>
      <c r="I178" s="23">
        <v>1</v>
      </c>
    </row>
    <row r="179" spans="1:9" x14ac:dyDescent="0.25">
      <c r="A179" s="11" t="s">
        <v>452</v>
      </c>
      <c r="B179" s="18" t="s">
        <v>9</v>
      </c>
      <c r="C179" s="11" t="s">
        <v>42</v>
      </c>
      <c r="D179" s="11" t="s">
        <v>11</v>
      </c>
      <c r="E179" s="34">
        <v>36673</v>
      </c>
      <c r="F179" s="20">
        <f t="shared" ca="1" si="2"/>
        <v>17</v>
      </c>
      <c r="G179" s="21" t="s">
        <v>4</v>
      </c>
      <c r="H179" s="186">
        <v>71410</v>
      </c>
      <c r="I179" s="23">
        <v>4</v>
      </c>
    </row>
    <row r="180" spans="1:9" x14ac:dyDescent="0.25">
      <c r="A180" s="11" t="s">
        <v>399</v>
      </c>
      <c r="B180" s="18" t="s">
        <v>9</v>
      </c>
      <c r="C180" s="11" t="s">
        <v>42</v>
      </c>
      <c r="D180" s="11" t="s">
        <v>5</v>
      </c>
      <c r="E180" s="34">
        <v>37043</v>
      </c>
      <c r="F180" s="20">
        <f t="shared" ca="1" si="2"/>
        <v>16</v>
      </c>
      <c r="G180" s="21" t="s">
        <v>28</v>
      </c>
      <c r="H180" s="186">
        <v>47150</v>
      </c>
      <c r="I180" s="23">
        <v>1</v>
      </c>
    </row>
    <row r="181" spans="1:9" x14ac:dyDescent="0.25">
      <c r="A181" s="11" t="s">
        <v>209</v>
      </c>
      <c r="B181" s="18" t="s">
        <v>12</v>
      </c>
      <c r="C181" s="11" t="s">
        <v>42</v>
      </c>
      <c r="D181" s="11" t="s">
        <v>14</v>
      </c>
      <c r="E181" s="34">
        <v>37505</v>
      </c>
      <c r="F181" s="20">
        <f t="shared" ca="1" si="2"/>
        <v>14</v>
      </c>
      <c r="G181" s="21" t="s">
        <v>8</v>
      </c>
      <c r="H181" s="186">
        <v>53800</v>
      </c>
      <c r="I181" s="23">
        <v>1</v>
      </c>
    </row>
    <row r="182" spans="1:9" x14ac:dyDescent="0.25">
      <c r="A182" s="11" t="s">
        <v>89</v>
      </c>
      <c r="B182" s="18" t="s">
        <v>12</v>
      </c>
      <c r="C182" s="11" t="s">
        <v>42</v>
      </c>
      <c r="D182" s="11" t="s">
        <v>0</v>
      </c>
      <c r="E182" s="34">
        <v>37946</v>
      </c>
      <c r="F182" s="20">
        <f t="shared" ca="1" si="2"/>
        <v>13</v>
      </c>
      <c r="G182" s="21" t="s">
        <v>26</v>
      </c>
      <c r="H182" s="186">
        <v>87130</v>
      </c>
      <c r="I182" s="23">
        <v>5</v>
      </c>
    </row>
    <row r="183" spans="1:9" x14ac:dyDescent="0.25">
      <c r="A183" s="11" t="s">
        <v>43</v>
      </c>
      <c r="B183" s="18" t="s">
        <v>16</v>
      </c>
      <c r="C183" s="11" t="s">
        <v>42</v>
      </c>
      <c r="D183" s="11" t="s">
        <v>0</v>
      </c>
      <c r="E183" s="34">
        <v>36519</v>
      </c>
      <c r="F183" s="20">
        <f t="shared" ca="1" si="2"/>
        <v>17</v>
      </c>
      <c r="G183" s="21" t="s">
        <v>4</v>
      </c>
      <c r="H183" s="186">
        <v>63860</v>
      </c>
      <c r="I183" s="23">
        <v>5</v>
      </c>
    </row>
    <row r="184" spans="1:9" x14ac:dyDescent="0.25">
      <c r="A184" s="11" t="s">
        <v>756</v>
      </c>
      <c r="B184" s="18" t="s">
        <v>12</v>
      </c>
      <c r="C184" s="11" t="s">
        <v>19</v>
      </c>
      <c r="D184" s="11" t="s">
        <v>5</v>
      </c>
      <c r="E184" s="34">
        <v>40918</v>
      </c>
      <c r="F184" s="20">
        <f t="shared" ca="1" si="2"/>
        <v>5</v>
      </c>
      <c r="G184" s="21" t="s">
        <v>755</v>
      </c>
      <c r="H184" s="186">
        <v>58900</v>
      </c>
      <c r="I184" s="23">
        <v>5</v>
      </c>
    </row>
    <row r="185" spans="1:9" x14ac:dyDescent="0.25">
      <c r="A185" s="11" t="s">
        <v>751</v>
      </c>
      <c r="B185" s="18" t="s">
        <v>16</v>
      </c>
      <c r="C185" s="11" t="s">
        <v>19</v>
      </c>
      <c r="D185" s="11" t="s">
        <v>5</v>
      </c>
      <c r="E185" s="34">
        <v>40936</v>
      </c>
      <c r="F185" s="20">
        <f t="shared" ca="1" si="2"/>
        <v>5</v>
      </c>
      <c r="G185" s="21" t="s">
        <v>26</v>
      </c>
      <c r="H185" s="186">
        <v>54940</v>
      </c>
      <c r="I185" s="23">
        <v>4</v>
      </c>
    </row>
    <row r="186" spans="1:9" x14ac:dyDescent="0.25">
      <c r="A186" s="11" t="s">
        <v>747</v>
      </c>
      <c r="B186" s="18" t="s">
        <v>16</v>
      </c>
      <c r="C186" s="11" t="s">
        <v>19</v>
      </c>
      <c r="D186" s="11" t="s">
        <v>11</v>
      </c>
      <c r="E186" s="34">
        <v>39092</v>
      </c>
      <c r="F186" s="20">
        <f t="shared" ca="1" si="2"/>
        <v>10</v>
      </c>
      <c r="G186" s="21"/>
      <c r="H186" s="186">
        <v>75990</v>
      </c>
      <c r="I186" s="23">
        <v>3</v>
      </c>
    </row>
    <row r="187" spans="1:9" x14ac:dyDescent="0.25">
      <c r="A187" s="11" t="s">
        <v>745</v>
      </c>
      <c r="B187" s="18" t="s">
        <v>16</v>
      </c>
      <c r="C187" s="11" t="s">
        <v>19</v>
      </c>
      <c r="D187" s="11" t="s">
        <v>5</v>
      </c>
      <c r="E187" s="34">
        <v>39106</v>
      </c>
      <c r="F187" s="20">
        <f t="shared" ca="1" si="2"/>
        <v>10</v>
      </c>
      <c r="G187" s="21" t="s">
        <v>4</v>
      </c>
      <c r="H187" s="186">
        <v>47500</v>
      </c>
      <c r="I187" s="23">
        <v>3</v>
      </c>
    </row>
    <row r="188" spans="1:9" x14ac:dyDescent="0.25">
      <c r="A188" s="11" t="s">
        <v>733</v>
      </c>
      <c r="B188" s="18" t="s">
        <v>16</v>
      </c>
      <c r="C188" s="11" t="s">
        <v>19</v>
      </c>
      <c r="D188" s="11" t="s">
        <v>11</v>
      </c>
      <c r="E188" s="34">
        <v>38738</v>
      </c>
      <c r="F188" s="20">
        <f t="shared" ca="1" si="2"/>
        <v>11</v>
      </c>
      <c r="G188" s="21"/>
      <c r="H188" s="186">
        <v>44150</v>
      </c>
      <c r="I188" s="23">
        <v>5</v>
      </c>
    </row>
    <row r="189" spans="1:9" x14ac:dyDescent="0.25">
      <c r="A189" s="11" t="s">
        <v>729</v>
      </c>
      <c r="B189" s="18" t="s">
        <v>48</v>
      </c>
      <c r="C189" s="11" t="s">
        <v>19</v>
      </c>
      <c r="D189" s="11" t="s">
        <v>5</v>
      </c>
      <c r="E189" s="34">
        <v>35801</v>
      </c>
      <c r="F189" s="20">
        <f t="shared" ca="1" si="2"/>
        <v>19</v>
      </c>
      <c r="G189" s="21" t="s">
        <v>26</v>
      </c>
      <c r="H189" s="186">
        <v>80570</v>
      </c>
      <c r="I189" s="23">
        <v>1</v>
      </c>
    </row>
    <row r="190" spans="1:9" x14ac:dyDescent="0.25">
      <c r="A190" s="11" t="s">
        <v>727</v>
      </c>
      <c r="B190" s="18" t="s">
        <v>48</v>
      </c>
      <c r="C190" s="11" t="s">
        <v>19</v>
      </c>
      <c r="D190" s="11" t="s">
        <v>14</v>
      </c>
      <c r="E190" s="34">
        <v>35807</v>
      </c>
      <c r="F190" s="20">
        <f t="shared" ca="1" si="2"/>
        <v>19</v>
      </c>
      <c r="G190" s="21" t="s">
        <v>26</v>
      </c>
      <c r="H190" s="186">
        <v>50835</v>
      </c>
      <c r="I190" s="23">
        <v>5</v>
      </c>
    </row>
    <row r="191" spans="1:9" x14ac:dyDescent="0.25">
      <c r="A191" s="11" t="s">
        <v>720</v>
      </c>
      <c r="B191" s="18" t="s">
        <v>16</v>
      </c>
      <c r="C191" s="11" t="s">
        <v>19</v>
      </c>
      <c r="D191" s="11" t="s">
        <v>14</v>
      </c>
      <c r="E191" s="34">
        <v>36177</v>
      </c>
      <c r="F191" s="20">
        <f t="shared" ca="1" si="2"/>
        <v>18</v>
      </c>
      <c r="G191" s="21" t="s">
        <v>18</v>
      </c>
      <c r="H191" s="186">
        <v>23670</v>
      </c>
      <c r="I191" s="23">
        <v>2</v>
      </c>
    </row>
    <row r="192" spans="1:9" x14ac:dyDescent="0.25">
      <c r="A192" s="11" t="s">
        <v>716</v>
      </c>
      <c r="B192" s="18" t="s">
        <v>16</v>
      </c>
      <c r="C192" s="11" t="s">
        <v>19</v>
      </c>
      <c r="D192" s="11" t="s">
        <v>5</v>
      </c>
      <c r="E192" s="34">
        <v>36535</v>
      </c>
      <c r="F192" s="20">
        <f t="shared" ca="1" si="2"/>
        <v>17</v>
      </c>
      <c r="G192" s="21" t="s">
        <v>26</v>
      </c>
      <c r="H192" s="186">
        <v>78192</v>
      </c>
      <c r="I192" s="23">
        <v>4</v>
      </c>
    </row>
    <row r="193" spans="1:9" x14ac:dyDescent="0.25">
      <c r="A193" s="11" t="s">
        <v>708</v>
      </c>
      <c r="B193" s="18" t="s">
        <v>12</v>
      </c>
      <c r="C193" s="11" t="s">
        <v>19</v>
      </c>
      <c r="D193" s="11" t="s">
        <v>11</v>
      </c>
      <c r="E193" s="34">
        <v>37634</v>
      </c>
      <c r="F193" s="20">
        <f t="shared" ca="1" si="2"/>
        <v>14</v>
      </c>
      <c r="G193" s="21"/>
      <c r="H193" s="186">
        <v>63370</v>
      </c>
      <c r="I193" s="23">
        <v>3</v>
      </c>
    </row>
    <row r="194" spans="1:9" x14ac:dyDescent="0.25">
      <c r="A194" s="11" t="s">
        <v>704</v>
      </c>
      <c r="B194" s="18" t="s">
        <v>9</v>
      </c>
      <c r="C194" s="11" t="s">
        <v>19</v>
      </c>
      <c r="D194" s="11" t="s">
        <v>5</v>
      </c>
      <c r="E194" s="34">
        <v>39472</v>
      </c>
      <c r="F194" s="20">
        <f t="shared" ref="F194:F257" ca="1" si="3">DATEDIF(E194,TODAY(),"Y")</f>
        <v>9</v>
      </c>
      <c r="G194" s="21" t="s">
        <v>26</v>
      </c>
      <c r="H194" s="186">
        <v>43060</v>
      </c>
      <c r="I194" s="23">
        <v>3</v>
      </c>
    </row>
    <row r="195" spans="1:9" x14ac:dyDescent="0.25">
      <c r="A195" s="11" t="s">
        <v>703</v>
      </c>
      <c r="B195" s="18" t="s">
        <v>12</v>
      </c>
      <c r="C195" s="11" t="s">
        <v>19</v>
      </c>
      <c r="D195" s="11" t="s">
        <v>5</v>
      </c>
      <c r="E195" s="34">
        <v>39472</v>
      </c>
      <c r="F195" s="20">
        <f t="shared" ca="1" si="3"/>
        <v>9</v>
      </c>
      <c r="G195" s="21" t="s">
        <v>26</v>
      </c>
      <c r="H195" s="186">
        <v>89760</v>
      </c>
      <c r="I195" s="23">
        <v>1</v>
      </c>
    </row>
    <row r="196" spans="1:9" x14ac:dyDescent="0.25">
      <c r="A196" s="11" t="s">
        <v>701</v>
      </c>
      <c r="B196" s="18" t="s">
        <v>32</v>
      </c>
      <c r="C196" s="11" t="s">
        <v>19</v>
      </c>
      <c r="D196" s="11" t="s">
        <v>5</v>
      </c>
      <c r="E196" s="34">
        <v>38733</v>
      </c>
      <c r="F196" s="20">
        <f t="shared" ca="1" si="3"/>
        <v>11</v>
      </c>
      <c r="G196" s="21" t="s">
        <v>8</v>
      </c>
      <c r="H196" s="186">
        <v>70710</v>
      </c>
      <c r="I196" s="23">
        <v>4</v>
      </c>
    </row>
    <row r="197" spans="1:9" x14ac:dyDescent="0.25">
      <c r="A197" s="11" t="s">
        <v>700</v>
      </c>
      <c r="B197" s="18" t="s">
        <v>32</v>
      </c>
      <c r="C197" s="11" t="s">
        <v>19</v>
      </c>
      <c r="D197" s="11" t="s">
        <v>0</v>
      </c>
      <c r="E197" s="34">
        <v>39087</v>
      </c>
      <c r="F197" s="20">
        <f t="shared" ca="1" si="3"/>
        <v>10</v>
      </c>
      <c r="G197" s="21"/>
      <c r="H197" s="186">
        <v>16416</v>
      </c>
      <c r="I197" s="23">
        <v>4</v>
      </c>
    </row>
    <row r="198" spans="1:9" x14ac:dyDescent="0.25">
      <c r="A198" s="11" t="s">
        <v>698</v>
      </c>
      <c r="B198" s="18" t="s">
        <v>2</v>
      </c>
      <c r="C198" s="11" t="s">
        <v>19</v>
      </c>
      <c r="D198" s="11" t="s">
        <v>5</v>
      </c>
      <c r="E198" s="34">
        <v>39455</v>
      </c>
      <c r="F198" s="20">
        <f t="shared" ca="1" si="3"/>
        <v>9</v>
      </c>
      <c r="G198" s="21" t="s">
        <v>4</v>
      </c>
      <c r="H198" s="186">
        <v>61420</v>
      </c>
      <c r="I198" s="23">
        <v>4</v>
      </c>
    </row>
    <row r="199" spans="1:9" x14ac:dyDescent="0.25">
      <c r="A199" s="11" t="s">
        <v>696</v>
      </c>
      <c r="B199" s="18" t="s">
        <v>32</v>
      </c>
      <c r="C199" s="11" t="s">
        <v>19</v>
      </c>
      <c r="D199" s="11" t="s">
        <v>11</v>
      </c>
      <c r="E199" s="34">
        <v>39822</v>
      </c>
      <c r="F199" s="20">
        <f t="shared" ca="1" si="3"/>
        <v>8</v>
      </c>
      <c r="G199" s="21"/>
      <c r="H199" s="186">
        <v>62040</v>
      </c>
      <c r="I199" s="23">
        <v>5</v>
      </c>
    </row>
    <row r="200" spans="1:9" x14ac:dyDescent="0.25">
      <c r="A200" s="11" t="s">
        <v>695</v>
      </c>
      <c r="B200" s="18" t="s">
        <v>32</v>
      </c>
      <c r="C200" s="11" t="s">
        <v>19</v>
      </c>
      <c r="D200" s="11" t="s">
        <v>11</v>
      </c>
      <c r="E200" s="34">
        <v>39830</v>
      </c>
      <c r="F200" s="20">
        <f t="shared" ca="1" si="3"/>
        <v>8</v>
      </c>
      <c r="G200" s="21"/>
      <c r="H200" s="186">
        <v>80520</v>
      </c>
      <c r="I200" s="23">
        <v>4</v>
      </c>
    </row>
    <row r="201" spans="1:9" x14ac:dyDescent="0.25">
      <c r="A201" s="11" t="s">
        <v>917</v>
      </c>
      <c r="B201" s="18" t="s">
        <v>12</v>
      </c>
      <c r="C201" s="11" t="s">
        <v>19</v>
      </c>
      <c r="D201" s="11" t="s">
        <v>5</v>
      </c>
      <c r="E201" s="34">
        <v>40203</v>
      </c>
      <c r="F201" s="20">
        <f t="shared" ca="1" si="3"/>
        <v>7</v>
      </c>
      <c r="G201" s="21" t="s">
        <v>26</v>
      </c>
      <c r="H201" s="186">
        <v>37600</v>
      </c>
      <c r="I201" s="23">
        <v>5</v>
      </c>
    </row>
    <row r="202" spans="1:9" x14ac:dyDescent="0.25">
      <c r="A202" s="11" t="s">
        <v>689</v>
      </c>
      <c r="B202" s="18" t="s">
        <v>16</v>
      </c>
      <c r="C202" s="11" t="s">
        <v>19</v>
      </c>
      <c r="D202" s="11" t="s">
        <v>0</v>
      </c>
      <c r="E202" s="34">
        <v>40574</v>
      </c>
      <c r="F202" s="20">
        <f t="shared" ca="1" si="3"/>
        <v>6</v>
      </c>
      <c r="G202" s="21"/>
      <c r="H202" s="186">
        <v>30424</v>
      </c>
      <c r="I202" s="23">
        <v>4</v>
      </c>
    </row>
    <row r="203" spans="1:9" x14ac:dyDescent="0.25">
      <c r="A203" s="11" t="s">
        <v>680</v>
      </c>
      <c r="B203" s="18" t="s">
        <v>16</v>
      </c>
      <c r="C203" s="11" t="s">
        <v>19</v>
      </c>
      <c r="D203" s="11" t="s">
        <v>5</v>
      </c>
      <c r="E203" s="34">
        <v>40953</v>
      </c>
      <c r="F203" s="20">
        <f t="shared" ca="1" si="3"/>
        <v>5</v>
      </c>
      <c r="G203" s="21" t="s">
        <v>8</v>
      </c>
      <c r="H203" s="186">
        <v>62380</v>
      </c>
      <c r="I203" s="23">
        <v>4</v>
      </c>
    </row>
    <row r="204" spans="1:9" x14ac:dyDescent="0.25">
      <c r="A204" s="11" t="s">
        <v>663</v>
      </c>
      <c r="B204" s="18" t="s">
        <v>32</v>
      </c>
      <c r="C204" s="11" t="s">
        <v>19</v>
      </c>
      <c r="D204" s="11" t="s">
        <v>0</v>
      </c>
      <c r="E204" s="34">
        <v>35829</v>
      </c>
      <c r="F204" s="20">
        <f t="shared" ca="1" si="3"/>
        <v>19</v>
      </c>
      <c r="G204" s="21"/>
      <c r="H204" s="186">
        <v>31176</v>
      </c>
      <c r="I204" s="23">
        <v>3</v>
      </c>
    </row>
    <row r="205" spans="1:9" x14ac:dyDescent="0.25">
      <c r="A205" s="11" t="s">
        <v>662</v>
      </c>
      <c r="B205" s="18" t="s">
        <v>2</v>
      </c>
      <c r="C205" s="11" t="s">
        <v>19</v>
      </c>
      <c r="D205" s="11" t="s">
        <v>5</v>
      </c>
      <c r="E205" s="34">
        <v>35830</v>
      </c>
      <c r="F205" s="20">
        <f t="shared" ca="1" si="3"/>
        <v>19</v>
      </c>
      <c r="G205" s="21" t="s">
        <v>18</v>
      </c>
      <c r="H205" s="186">
        <v>37460</v>
      </c>
      <c r="I205" s="23">
        <v>5</v>
      </c>
    </row>
    <row r="206" spans="1:9" x14ac:dyDescent="0.25">
      <c r="A206" s="11" t="s">
        <v>654</v>
      </c>
      <c r="B206" s="18" t="s">
        <v>48</v>
      </c>
      <c r="C206" s="11" t="s">
        <v>19</v>
      </c>
      <c r="D206" s="11" t="s">
        <v>5</v>
      </c>
      <c r="E206" s="34">
        <v>36198</v>
      </c>
      <c r="F206" s="20">
        <f t="shared" ca="1" si="3"/>
        <v>18</v>
      </c>
      <c r="G206" s="21" t="s">
        <v>8</v>
      </c>
      <c r="H206" s="186">
        <v>83400</v>
      </c>
      <c r="I206" s="23">
        <v>2</v>
      </c>
    </row>
    <row r="207" spans="1:9" x14ac:dyDescent="0.25">
      <c r="A207" s="11" t="s">
        <v>640</v>
      </c>
      <c r="B207" s="18" t="s">
        <v>12</v>
      </c>
      <c r="C207" s="11" t="s">
        <v>19</v>
      </c>
      <c r="D207" s="11" t="s">
        <v>11</v>
      </c>
      <c r="E207" s="34">
        <v>38044</v>
      </c>
      <c r="F207" s="20">
        <f t="shared" ca="1" si="3"/>
        <v>13</v>
      </c>
      <c r="G207" s="21"/>
      <c r="H207" s="186">
        <v>59410</v>
      </c>
      <c r="I207" s="23">
        <v>2</v>
      </c>
    </row>
    <row r="208" spans="1:9" x14ac:dyDescent="0.25">
      <c r="A208" s="11" t="s">
        <v>631</v>
      </c>
      <c r="B208" s="18" t="s">
        <v>32</v>
      </c>
      <c r="C208" s="11" t="s">
        <v>19</v>
      </c>
      <c r="D208" s="11" t="s">
        <v>5</v>
      </c>
      <c r="E208" s="34">
        <v>40578</v>
      </c>
      <c r="F208" s="20">
        <f t="shared" ca="1" si="3"/>
        <v>6</v>
      </c>
      <c r="G208" s="21" t="s">
        <v>26</v>
      </c>
      <c r="H208" s="186">
        <v>45820</v>
      </c>
      <c r="I208" s="23">
        <v>2</v>
      </c>
    </row>
    <row r="209" spans="1:9" x14ac:dyDescent="0.25">
      <c r="A209" s="11" t="s">
        <v>621</v>
      </c>
      <c r="B209" s="18" t="s">
        <v>48</v>
      </c>
      <c r="C209" s="11" t="s">
        <v>19</v>
      </c>
      <c r="D209" s="11" t="s">
        <v>11</v>
      </c>
      <c r="E209" s="34">
        <v>39144</v>
      </c>
      <c r="F209" s="20">
        <f t="shared" ca="1" si="3"/>
        <v>10</v>
      </c>
      <c r="G209" s="21"/>
      <c r="H209" s="186">
        <v>66430</v>
      </c>
      <c r="I209" s="23">
        <v>4</v>
      </c>
    </row>
    <row r="210" spans="1:9" x14ac:dyDescent="0.25">
      <c r="A210" s="11" t="s">
        <v>618</v>
      </c>
      <c r="B210" s="18" t="s">
        <v>32</v>
      </c>
      <c r="C210" s="11" t="s">
        <v>19</v>
      </c>
      <c r="D210" s="11" t="s">
        <v>11</v>
      </c>
      <c r="E210" s="34">
        <v>39166</v>
      </c>
      <c r="F210" s="20">
        <f t="shared" ca="1" si="3"/>
        <v>10</v>
      </c>
      <c r="G210" s="21"/>
      <c r="H210" s="186">
        <v>81220</v>
      </c>
      <c r="I210" s="23">
        <v>4</v>
      </c>
    </row>
    <row r="211" spans="1:9" x14ac:dyDescent="0.25">
      <c r="A211" s="11" t="s">
        <v>615</v>
      </c>
      <c r="B211" s="18" t="s">
        <v>16</v>
      </c>
      <c r="C211" s="11" t="s">
        <v>19</v>
      </c>
      <c r="D211" s="11" t="s">
        <v>5</v>
      </c>
      <c r="E211" s="34">
        <v>39518</v>
      </c>
      <c r="F211" s="20">
        <f t="shared" ca="1" si="3"/>
        <v>9</v>
      </c>
      <c r="G211" s="21" t="s">
        <v>4</v>
      </c>
      <c r="H211" s="186">
        <v>26710</v>
      </c>
      <c r="I211" s="23">
        <v>2</v>
      </c>
    </row>
    <row r="212" spans="1:9" x14ac:dyDescent="0.25">
      <c r="A212" s="11" t="s">
        <v>611</v>
      </c>
      <c r="B212" s="18" t="s">
        <v>48</v>
      </c>
      <c r="C212" s="11" t="s">
        <v>19</v>
      </c>
      <c r="D212" s="11" t="s">
        <v>5</v>
      </c>
      <c r="E212" s="34">
        <v>39168</v>
      </c>
      <c r="F212" s="20">
        <f t="shared" ca="1" si="3"/>
        <v>10</v>
      </c>
      <c r="G212" s="21" t="s">
        <v>26</v>
      </c>
      <c r="H212" s="186">
        <v>26300</v>
      </c>
      <c r="I212" s="23">
        <v>3</v>
      </c>
    </row>
    <row r="213" spans="1:9" x14ac:dyDescent="0.25">
      <c r="A213" s="11" t="s">
        <v>604</v>
      </c>
      <c r="B213" s="18" t="s">
        <v>32</v>
      </c>
      <c r="C213" s="11" t="s">
        <v>19</v>
      </c>
      <c r="D213" s="11" t="s">
        <v>0</v>
      </c>
      <c r="E213" s="34">
        <v>38777</v>
      </c>
      <c r="F213" s="20">
        <f t="shared" ca="1" si="3"/>
        <v>11</v>
      </c>
      <c r="G213" s="21"/>
      <c r="H213" s="186">
        <v>24472</v>
      </c>
      <c r="I213" s="23">
        <v>1</v>
      </c>
    </row>
    <row r="214" spans="1:9" x14ac:dyDescent="0.25">
      <c r="A214" s="11" t="s">
        <v>600</v>
      </c>
      <c r="B214" s="18" t="s">
        <v>32</v>
      </c>
      <c r="C214" s="11" t="s">
        <v>19</v>
      </c>
      <c r="D214" s="11" t="s">
        <v>5</v>
      </c>
      <c r="E214" s="34">
        <v>38798</v>
      </c>
      <c r="F214" s="20">
        <f t="shared" ca="1" si="3"/>
        <v>11</v>
      </c>
      <c r="G214" s="21" t="s">
        <v>4</v>
      </c>
      <c r="H214" s="186">
        <v>75144</v>
      </c>
      <c r="I214" s="23">
        <v>5</v>
      </c>
    </row>
    <row r="215" spans="1:9" x14ac:dyDescent="0.25">
      <c r="A215" s="11" t="s">
        <v>595</v>
      </c>
      <c r="B215" s="18" t="s">
        <v>16</v>
      </c>
      <c r="C215" s="11" t="s">
        <v>19</v>
      </c>
      <c r="D215" s="11" t="s">
        <v>5</v>
      </c>
      <c r="E215" s="34">
        <v>38807</v>
      </c>
      <c r="F215" s="20">
        <f t="shared" ca="1" si="3"/>
        <v>11</v>
      </c>
      <c r="G215" s="21" t="s">
        <v>26</v>
      </c>
      <c r="H215" s="186">
        <v>81730</v>
      </c>
      <c r="I215" s="23">
        <v>2</v>
      </c>
    </row>
    <row r="216" spans="1:9" x14ac:dyDescent="0.25">
      <c r="A216" s="11" t="s">
        <v>587</v>
      </c>
      <c r="B216" s="18" t="s">
        <v>9</v>
      </c>
      <c r="C216" s="11" t="s">
        <v>19</v>
      </c>
      <c r="D216" s="11" t="s">
        <v>11</v>
      </c>
      <c r="E216" s="34">
        <v>36600</v>
      </c>
      <c r="F216" s="20">
        <f t="shared" ca="1" si="3"/>
        <v>17</v>
      </c>
      <c r="G216" s="21"/>
      <c r="H216" s="186">
        <v>43840</v>
      </c>
      <c r="I216" s="23">
        <v>2</v>
      </c>
    </row>
    <row r="217" spans="1:9" x14ac:dyDescent="0.25">
      <c r="A217" s="11" t="s">
        <v>585</v>
      </c>
      <c r="B217" s="18" t="s">
        <v>12</v>
      </c>
      <c r="C217" s="11" t="s">
        <v>19</v>
      </c>
      <c r="D217" s="11" t="s">
        <v>14</v>
      </c>
      <c r="E217" s="34">
        <v>36604</v>
      </c>
      <c r="F217" s="20">
        <f t="shared" ca="1" si="3"/>
        <v>17</v>
      </c>
      <c r="G217" s="21" t="s">
        <v>4</v>
      </c>
      <c r="H217" s="186">
        <v>48710</v>
      </c>
      <c r="I217" s="23">
        <v>3</v>
      </c>
    </row>
    <row r="218" spans="1:9" x14ac:dyDescent="0.25">
      <c r="A218" s="11" t="s">
        <v>582</v>
      </c>
      <c r="B218" s="18" t="s">
        <v>12</v>
      </c>
      <c r="C218" s="11" t="s">
        <v>19</v>
      </c>
      <c r="D218" s="11" t="s">
        <v>11</v>
      </c>
      <c r="E218" s="34">
        <v>36977</v>
      </c>
      <c r="F218" s="20">
        <f t="shared" ca="1" si="3"/>
        <v>16</v>
      </c>
      <c r="G218" s="21"/>
      <c r="H218" s="186">
        <v>70510</v>
      </c>
      <c r="I218" s="23">
        <v>5</v>
      </c>
    </row>
    <row r="219" spans="1:9" x14ac:dyDescent="0.25">
      <c r="A219" s="11" t="s">
        <v>581</v>
      </c>
      <c r="B219" s="18" t="s">
        <v>48</v>
      </c>
      <c r="C219" s="11" t="s">
        <v>19</v>
      </c>
      <c r="D219" s="11" t="s">
        <v>11</v>
      </c>
      <c r="E219" s="34">
        <v>37326</v>
      </c>
      <c r="F219" s="20">
        <f t="shared" ca="1" si="3"/>
        <v>15</v>
      </c>
      <c r="G219" s="21"/>
      <c r="H219" s="186">
        <v>54770</v>
      </c>
      <c r="I219" s="23">
        <v>2</v>
      </c>
    </row>
    <row r="220" spans="1:9" x14ac:dyDescent="0.25">
      <c r="A220" s="11" t="s">
        <v>580</v>
      </c>
      <c r="B220" s="18" t="s">
        <v>16</v>
      </c>
      <c r="C220" s="11" t="s">
        <v>19</v>
      </c>
      <c r="D220" s="11" t="s">
        <v>5</v>
      </c>
      <c r="E220" s="34">
        <v>37331</v>
      </c>
      <c r="F220" s="20">
        <f t="shared" ca="1" si="3"/>
        <v>15</v>
      </c>
      <c r="G220" s="21" t="s">
        <v>4</v>
      </c>
      <c r="H220" s="186">
        <v>64750</v>
      </c>
      <c r="I220" s="23">
        <v>3</v>
      </c>
    </row>
    <row r="221" spans="1:9" x14ac:dyDescent="0.25">
      <c r="A221" s="11" t="s">
        <v>575</v>
      </c>
      <c r="B221" s="18" t="s">
        <v>12</v>
      </c>
      <c r="C221" s="11" t="s">
        <v>19</v>
      </c>
      <c r="D221" s="11" t="s">
        <v>11</v>
      </c>
      <c r="E221" s="34">
        <v>38073</v>
      </c>
      <c r="F221" s="20">
        <f t="shared" ca="1" si="3"/>
        <v>13</v>
      </c>
      <c r="G221" s="21"/>
      <c r="H221" s="186">
        <v>41300</v>
      </c>
      <c r="I221" s="23">
        <v>2</v>
      </c>
    </row>
    <row r="222" spans="1:9" x14ac:dyDescent="0.25">
      <c r="A222" s="11" t="s">
        <v>562</v>
      </c>
      <c r="B222" s="18" t="s">
        <v>32</v>
      </c>
      <c r="C222" s="11" t="s">
        <v>19</v>
      </c>
      <c r="D222" s="11" t="s">
        <v>11</v>
      </c>
      <c r="E222" s="34">
        <v>39538</v>
      </c>
      <c r="F222" s="20">
        <f t="shared" ca="1" si="3"/>
        <v>9</v>
      </c>
      <c r="G222" s="21"/>
      <c r="H222" s="186">
        <v>64780</v>
      </c>
      <c r="I222" s="23">
        <v>4</v>
      </c>
    </row>
    <row r="223" spans="1:9" x14ac:dyDescent="0.25">
      <c r="A223" s="11" t="s">
        <v>555</v>
      </c>
      <c r="B223" s="18" t="s">
        <v>12</v>
      </c>
      <c r="C223" s="11" t="s">
        <v>19</v>
      </c>
      <c r="D223" s="11" t="s">
        <v>5</v>
      </c>
      <c r="E223" s="45">
        <v>40603</v>
      </c>
      <c r="F223" s="20">
        <f t="shared" ca="1" si="3"/>
        <v>6</v>
      </c>
      <c r="G223" s="21" t="s">
        <v>18</v>
      </c>
      <c r="H223" s="186">
        <v>46260</v>
      </c>
      <c r="I223" s="23">
        <v>1</v>
      </c>
    </row>
    <row r="224" spans="1:9" x14ac:dyDescent="0.25">
      <c r="A224" s="11" t="s">
        <v>545</v>
      </c>
      <c r="B224" s="18" t="s">
        <v>32</v>
      </c>
      <c r="C224" s="11" t="s">
        <v>19</v>
      </c>
      <c r="D224" s="11" t="s">
        <v>5</v>
      </c>
      <c r="E224" s="34">
        <v>41025</v>
      </c>
      <c r="F224" s="20">
        <f t="shared" ca="1" si="3"/>
        <v>5</v>
      </c>
      <c r="G224" s="21" t="s">
        <v>4</v>
      </c>
      <c r="H224" s="186">
        <v>60910</v>
      </c>
      <c r="I224" s="23">
        <v>1</v>
      </c>
    </row>
    <row r="225" spans="1:9" x14ac:dyDescent="0.25">
      <c r="A225" s="11" t="s">
        <v>544</v>
      </c>
      <c r="B225" s="18" t="s">
        <v>16</v>
      </c>
      <c r="C225" s="11" t="s">
        <v>19</v>
      </c>
      <c r="D225" s="11" t="s">
        <v>5</v>
      </c>
      <c r="E225" s="34">
        <v>41026</v>
      </c>
      <c r="F225" s="20">
        <f t="shared" ca="1" si="3"/>
        <v>5</v>
      </c>
      <c r="G225" s="21" t="s">
        <v>4</v>
      </c>
      <c r="H225" s="186">
        <v>28190</v>
      </c>
      <c r="I225" s="23">
        <v>5</v>
      </c>
    </row>
    <row r="226" spans="1:9" x14ac:dyDescent="0.25">
      <c r="A226" s="11" t="s">
        <v>541</v>
      </c>
      <c r="B226" s="18" t="s">
        <v>9</v>
      </c>
      <c r="C226" s="11" t="s">
        <v>19</v>
      </c>
      <c r="D226" s="11" t="s">
        <v>5</v>
      </c>
      <c r="E226" s="34">
        <v>39181</v>
      </c>
      <c r="F226" s="20">
        <f t="shared" ca="1" si="3"/>
        <v>10</v>
      </c>
      <c r="G226" s="21" t="s">
        <v>4</v>
      </c>
      <c r="H226" s="186">
        <v>25330</v>
      </c>
      <c r="I226" s="23">
        <v>4</v>
      </c>
    </row>
    <row r="227" spans="1:9" x14ac:dyDescent="0.25">
      <c r="A227" s="11" t="s">
        <v>918</v>
      </c>
      <c r="B227" s="18" t="s">
        <v>16</v>
      </c>
      <c r="C227" s="11" t="s">
        <v>19</v>
      </c>
      <c r="D227" s="11" t="s">
        <v>11</v>
      </c>
      <c r="E227" s="34">
        <v>39539</v>
      </c>
      <c r="F227" s="20">
        <f t="shared" ca="1" si="3"/>
        <v>9</v>
      </c>
      <c r="G227" s="21"/>
      <c r="H227" s="186">
        <v>65310</v>
      </c>
      <c r="I227" s="23">
        <v>3</v>
      </c>
    </row>
    <row r="228" spans="1:9" x14ac:dyDescent="0.25">
      <c r="A228" s="11" t="s">
        <v>533</v>
      </c>
      <c r="B228" s="18" t="s">
        <v>16</v>
      </c>
      <c r="C228" s="11" t="s">
        <v>19</v>
      </c>
      <c r="D228" s="11" t="s">
        <v>5</v>
      </c>
      <c r="E228" s="34">
        <v>40269</v>
      </c>
      <c r="F228" s="20">
        <f t="shared" ca="1" si="3"/>
        <v>7</v>
      </c>
      <c r="G228" s="21" t="s">
        <v>4</v>
      </c>
      <c r="H228" s="186">
        <v>88260</v>
      </c>
      <c r="I228" s="23">
        <v>3</v>
      </c>
    </row>
    <row r="229" spans="1:9" x14ac:dyDescent="0.25">
      <c r="A229" s="11" t="s">
        <v>530</v>
      </c>
      <c r="B229" s="18" t="s">
        <v>12</v>
      </c>
      <c r="C229" s="11" t="s">
        <v>19</v>
      </c>
      <c r="D229" s="11" t="s">
        <v>11</v>
      </c>
      <c r="E229" s="34">
        <v>40298</v>
      </c>
      <c r="F229" s="20">
        <f t="shared" ca="1" si="3"/>
        <v>7</v>
      </c>
      <c r="G229" s="21"/>
      <c r="H229" s="186">
        <v>26410</v>
      </c>
      <c r="I229" s="23">
        <v>3</v>
      </c>
    </row>
    <row r="230" spans="1:9" x14ac:dyDescent="0.25">
      <c r="A230" s="11" t="s">
        <v>529</v>
      </c>
      <c r="B230" s="18" t="s">
        <v>12</v>
      </c>
      <c r="C230" s="11" t="s">
        <v>19</v>
      </c>
      <c r="D230" s="11" t="s">
        <v>5</v>
      </c>
      <c r="E230" s="34">
        <v>38813</v>
      </c>
      <c r="F230" s="20">
        <f t="shared" ca="1" si="3"/>
        <v>11</v>
      </c>
      <c r="G230" s="21" t="s">
        <v>4</v>
      </c>
      <c r="H230" s="186">
        <v>34390</v>
      </c>
      <c r="I230" s="23">
        <v>2</v>
      </c>
    </row>
    <row r="231" spans="1:9" x14ac:dyDescent="0.25">
      <c r="A231" s="11" t="s">
        <v>527</v>
      </c>
      <c r="B231" s="18" t="s">
        <v>9</v>
      </c>
      <c r="C231" s="11" t="s">
        <v>19</v>
      </c>
      <c r="D231" s="11" t="s">
        <v>5</v>
      </c>
      <c r="E231" s="34">
        <v>38816</v>
      </c>
      <c r="F231" s="20">
        <f t="shared" ca="1" si="3"/>
        <v>11</v>
      </c>
      <c r="G231" s="21" t="s">
        <v>18</v>
      </c>
      <c r="H231" s="186">
        <v>46920</v>
      </c>
      <c r="I231" s="23">
        <v>1</v>
      </c>
    </row>
    <row r="232" spans="1:9" x14ac:dyDescent="0.25">
      <c r="A232" s="11" t="s">
        <v>518</v>
      </c>
      <c r="B232" s="18" t="s">
        <v>16</v>
      </c>
      <c r="C232" s="11" t="s">
        <v>19</v>
      </c>
      <c r="D232" s="11" t="s">
        <v>14</v>
      </c>
      <c r="E232" s="34">
        <v>36269</v>
      </c>
      <c r="F232" s="20">
        <f t="shared" ca="1" si="3"/>
        <v>18</v>
      </c>
      <c r="G232" s="21" t="s">
        <v>4</v>
      </c>
      <c r="H232" s="186">
        <v>50190</v>
      </c>
      <c r="I232" s="23">
        <v>1</v>
      </c>
    </row>
    <row r="233" spans="1:9" x14ac:dyDescent="0.25">
      <c r="A233" s="11" t="s">
        <v>517</v>
      </c>
      <c r="B233" s="18" t="s">
        <v>16</v>
      </c>
      <c r="C233" s="11" t="s">
        <v>19</v>
      </c>
      <c r="D233" s="11" t="s">
        <v>5</v>
      </c>
      <c r="E233" s="34">
        <v>36273</v>
      </c>
      <c r="F233" s="20">
        <f t="shared" ca="1" si="3"/>
        <v>18</v>
      </c>
      <c r="G233" s="21" t="s">
        <v>4</v>
      </c>
      <c r="H233" s="186">
        <v>63330</v>
      </c>
      <c r="I233" s="23">
        <v>4</v>
      </c>
    </row>
    <row r="234" spans="1:9" x14ac:dyDescent="0.25">
      <c r="A234" s="11" t="s">
        <v>513</v>
      </c>
      <c r="B234" s="18" t="s">
        <v>16</v>
      </c>
      <c r="C234" s="11" t="s">
        <v>19</v>
      </c>
      <c r="D234" s="11" t="s">
        <v>11</v>
      </c>
      <c r="E234" s="34">
        <v>36637</v>
      </c>
      <c r="F234" s="20">
        <f t="shared" ca="1" si="3"/>
        <v>17</v>
      </c>
      <c r="G234" s="21"/>
      <c r="H234" s="186">
        <v>59600</v>
      </c>
      <c r="I234" s="23">
        <v>3</v>
      </c>
    </row>
    <row r="235" spans="1:9" x14ac:dyDescent="0.25">
      <c r="A235" s="11" t="s">
        <v>506</v>
      </c>
      <c r="B235" s="18" t="s">
        <v>12</v>
      </c>
      <c r="C235" s="11" t="s">
        <v>19</v>
      </c>
      <c r="D235" s="11" t="s">
        <v>0</v>
      </c>
      <c r="E235" s="34">
        <v>37730</v>
      </c>
      <c r="F235" s="20">
        <f t="shared" ca="1" si="3"/>
        <v>14</v>
      </c>
      <c r="G235" s="21"/>
      <c r="H235" s="186">
        <v>10892</v>
      </c>
      <c r="I235" s="23">
        <v>1</v>
      </c>
    </row>
    <row r="236" spans="1:9" x14ac:dyDescent="0.25">
      <c r="A236" s="11" t="s">
        <v>505</v>
      </c>
      <c r="B236" s="18" t="s">
        <v>32</v>
      </c>
      <c r="C236" s="11" t="s">
        <v>19</v>
      </c>
      <c r="D236" s="11" t="s">
        <v>5</v>
      </c>
      <c r="E236" s="34">
        <v>38809</v>
      </c>
      <c r="F236" s="20">
        <f t="shared" ca="1" si="3"/>
        <v>11</v>
      </c>
      <c r="G236" s="21" t="s">
        <v>28</v>
      </c>
      <c r="H236" s="186">
        <v>78584</v>
      </c>
      <c r="I236" s="23">
        <v>1</v>
      </c>
    </row>
    <row r="237" spans="1:9" x14ac:dyDescent="0.25">
      <c r="A237" s="11" t="s">
        <v>919</v>
      </c>
      <c r="B237" s="18" t="s">
        <v>12</v>
      </c>
      <c r="C237" s="11" t="s">
        <v>19</v>
      </c>
      <c r="D237" s="11" t="s">
        <v>5</v>
      </c>
      <c r="E237" s="34">
        <v>38821</v>
      </c>
      <c r="F237" s="20">
        <f t="shared" ca="1" si="3"/>
        <v>11</v>
      </c>
      <c r="G237" s="21" t="s">
        <v>4</v>
      </c>
      <c r="H237" s="186">
        <v>67720</v>
      </c>
      <c r="I237" s="23">
        <v>1</v>
      </c>
    </row>
    <row r="238" spans="1:9" x14ac:dyDescent="0.25">
      <c r="A238" s="11" t="s">
        <v>503</v>
      </c>
      <c r="B238" s="18" t="s">
        <v>12</v>
      </c>
      <c r="C238" s="11" t="s">
        <v>19</v>
      </c>
      <c r="D238" s="11" t="s">
        <v>5</v>
      </c>
      <c r="E238" s="34">
        <v>38832</v>
      </c>
      <c r="F238" s="20">
        <f t="shared" ca="1" si="3"/>
        <v>11</v>
      </c>
      <c r="G238" s="21" t="s">
        <v>8</v>
      </c>
      <c r="H238" s="186">
        <v>31420</v>
      </c>
      <c r="I238" s="23">
        <v>5</v>
      </c>
    </row>
    <row r="239" spans="1:9" x14ac:dyDescent="0.25">
      <c r="A239" s="11" t="s">
        <v>502</v>
      </c>
      <c r="B239" s="18" t="s">
        <v>12</v>
      </c>
      <c r="C239" s="11" t="s">
        <v>19</v>
      </c>
      <c r="D239" s="11" t="s">
        <v>11</v>
      </c>
      <c r="E239" s="34">
        <v>39189</v>
      </c>
      <c r="F239" s="20">
        <f t="shared" ca="1" si="3"/>
        <v>10</v>
      </c>
      <c r="G239" s="21"/>
      <c r="H239" s="186">
        <v>65850</v>
      </c>
      <c r="I239" s="23">
        <v>2</v>
      </c>
    </row>
    <row r="240" spans="1:9" x14ac:dyDescent="0.25">
      <c r="A240" s="11" t="s">
        <v>501</v>
      </c>
      <c r="B240" s="18" t="s">
        <v>16</v>
      </c>
      <c r="C240" s="11" t="s">
        <v>19</v>
      </c>
      <c r="D240" s="11" t="s">
        <v>11</v>
      </c>
      <c r="E240" s="34">
        <v>39545</v>
      </c>
      <c r="F240" s="20">
        <f t="shared" ca="1" si="3"/>
        <v>9</v>
      </c>
      <c r="G240" s="21"/>
      <c r="H240" s="186">
        <v>86170</v>
      </c>
      <c r="I240" s="23">
        <v>2</v>
      </c>
    </row>
    <row r="241" spans="1:9" x14ac:dyDescent="0.25">
      <c r="A241" s="11" t="s">
        <v>498</v>
      </c>
      <c r="B241" s="18" t="s">
        <v>16</v>
      </c>
      <c r="C241" s="11" t="s">
        <v>19</v>
      </c>
      <c r="D241" s="11" t="s">
        <v>5</v>
      </c>
      <c r="E241" s="34">
        <v>40270</v>
      </c>
      <c r="F241" s="20">
        <f t="shared" ca="1" si="3"/>
        <v>7</v>
      </c>
      <c r="G241" s="21" t="s">
        <v>4</v>
      </c>
      <c r="H241" s="186">
        <v>37300</v>
      </c>
      <c r="I241" s="23">
        <v>5</v>
      </c>
    </row>
    <row r="242" spans="1:9" x14ac:dyDescent="0.25">
      <c r="A242" s="11" t="s">
        <v>493</v>
      </c>
      <c r="B242" s="18" t="s">
        <v>16</v>
      </c>
      <c r="C242" s="11" t="s">
        <v>19</v>
      </c>
      <c r="D242" s="11" t="s">
        <v>5</v>
      </c>
      <c r="E242" s="34">
        <v>40634</v>
      </c>
      <c r="F242" s="20">
        <f t="shared" ca="1" si="3"/>
        <v>6</v>
      </c>
      <c r="G242" s="21" t="s">
        <v>26</v>
      </c>
      <c r="H242" s="186">
        <v>49440</v>
      </c>
      <c r="I242" s="23">
        <v>3</v>
      </c>
    </row>
    <row r="243" spans="1:9" x14ac:dyDescent="0.25">
      <c r="A243" s="11" t="s">
        <v>485</v>
      </c>
      <c r="B243" s="18" t="s">
        <v>9</v>
      </c>
      <c r="C243" s="11" t="s">
        <v>19</v>
      </c>
      <c r="D243" s="11" t="s">
        <v>0</v>
      </c>
      <c r="E243" s="34">
        <v>41056</v>
      </c>
      <c r="F243" s="20">
        <f t="shared" ca="1" si="3"/>
        <v>5</v>
      </c>
      <c r="G243" s="21"/>
      <c r="H243" s="186">
        <v>24344</v>
      </c>
      <c r="I243" s="23">
        <v>4</v>
      </c>
    </row>
    <row r="244" spans="1:9" x14ac:dyDescent="0.25">
      <c r="A244" s="11" t="s">
        <v>481</v>
      </c>
      <c r="B244" s="18" t="s">
        <v>48</v>
      </c>
      <c r="C244" s="11" t="s">
        <v>19</v>
      </c>
      <c r="D244" s="11" t="s">
        <v>5</v>
      </c>
      <c r="E244" s="34">
        <v>39597</v>
      </c>
      <c r="F244" s="20">
        <f t="shared" ca="1" si="3"/>
        <v>9</v>
      </c>
      <c r="G244" s="21" t="s">
        <v>26</v>
      </c>
      <c r="H244" s="186">
        <v>83010</v>
      </c>
      <c r="I244" s="23">
        <v>4</v>
      </c>
    </row>
    <row r="245" spans="1:9" x14ac:dyDescent="0.25">
      <c r="A245" s="11" t="s">
        <v>477</v>
      </c>
      <c r="B245" s="18" t="s">
        <v>16</v>
      </c>
      <c r="C245" s="11" t="s">
        <v>19</v>
      </c>
      <c r="D245" s="11" t="s">
        <v>5</v>
      </c>
      <c r="E245" s="34">
        <v>40301</v>
      </c>
      <c r="F245" s="20">
        <f t="shared" ca="1" si="3"/>
        <v>7</v>
      </c>
      <c r="G245" s="21" t="s">
        <v>4</v>
      </c>
      <c r="H245" s="186">
        <v>46270</v>
      </c>
      <c r="I245" s="23">
        <v>2</v>
      </c>
    </row>
    <row r="246" spans="1:9" x14ac:dyDescent="0.25">
      <c r="A246" s="11" t="s">
        <v>476</v>
      </c>
      <c r="B246" s="18" t="s">
        <v>12</v>
      </c>
      <c r="C246" s="11" t="s">
        <v>19</v>
      </c>
      <c r="D246" s="11" t="s">
        <v>14</v>
      </c>
      <c r="E246" s="34">
        <v>40302</v>
      </c>
      <c r="F246" s="20">
        <f t="shared" ca="1" si="3"/>
        <v>7</v>
      </c>
      <c r="G246" s="21" t="s">
        <v>26</v>
      </c>
      <c r="H246" s="186">
        <v>48285</v>
      </c>
      <c r="I246" s="23">
        <v>5</v>
      </c>
    </row>
    <row r="247" spans="1:9" x14ac:dyDescent="0.25">
      <c r="A247" s="11" t="s">
        <v>920</v>
      </c>
      <c r="B247" s="18" t="s">
        <v>12</v>
      </c>
      <c r="C247" s="11" t="s">
        <v>19</v>
      </c>
      <c r="D247" s="11" t="s">
        <v>5</v>
      </c>
      <c r="E247" s="34">
        <v>40312</v>
      </c>
      <c r="F247" s="20">
        <f t="shared" ca="1" si="3"/>
        <v>7</v>
      </c>
      <c r="G247" s="21" t="s">
        <v>26</v>
      </c>
      <c r="H247" s="186">
        <v>75450</v>
      </c>
      <c r="I247" s="23">
        <v>3</v>
      </c>
    </row>
    <row r="248" spans="1:9" x14ac:dyDescent="0.25">
      <c r="A248" s="11" t="s">
        <v>465</v>
      </c>
      <c r="B248" s="18" t="s">
        <v>48</v>
      </c>
      <c r="C248" s="11" t="s">
        <v>19</v>
      </c>
      <c r="D248" s="11" t="s">
        <v>11</v>
      </c>
      <c r="E248" s="34">
        <v>35927</v>
      </c>
      <c r="F248" s="20">
        <f t="shared" ca="1" si="3"/>
        <v>19</v>
      </c>
      <c r="G248" s="21"/>
      <c r="H248" s="186">
        <v>78910</v>
      </c>
      <c r="I248" s="23">
        <v>1</v>
      </c>
    </row>
    <row r="249" spans="1:9" x14ac:dyDescent="0.25">
      <c r="A249" s="11" t="s">
        <v>464</v>
      </c>
      <c r="B249" s="18" t="s">
        <v>12</v>
      </c>
      <c r="C249" s="11" t="s">
        <v>19</v>
      </c>
      <c r="D249" s="11" t="s">
        <v>5</v>
      </c>
      <c r="E249" s="34">
        <v>35932</v>
      </c>
      <c r="F249" s="20">
        <f t="shared" ca="1" si="3"/>
        <v>19</v>
      </c>
      <c r="G249" s="21" t="s">
        <v>4</v>
      </c>
      <c r="H249" s="186">
        <v>91740</v>
      </c>
      <c r="I249" s="23">
        <v>5</v>
      </c>
    </row>
    <row r="250" spans="1:9" x14ac:dyDescent="0.25">
      <c r="A250" s="11" t="s">
        <v>463</v>
      </c>
      <c r="B250" s="18" t="s">
        <v>32</v>
      </c>
      <c r="C250" s="11" t="s">
        <v>19</v>
      </c>
      <c r="D250" s="11" t="s">
        <v>5</v>
      </c>
      <c r="E250" s="34">
        <v>35938</v>
      </c>
      <c r="F250" s="20">
        <f t="shared" ca="1" si="3"/>
        <v>19</v>
      </c>
      <c r="G250" s="21" t="s">
        <v>18</v>
      </c>
      <c r="H250" s="186">
        <v>57450</v>
      </c>
      <c r="I250" s="23">
        <v>5</v>
      </c>
    </row>
    <row r="251" spans="1:9" x14ac:dyDescent="0.25">
      <c r="A251" s="11" t="s">
        <v>459</v>
      </c>
      <c r="B251" s="18" t="s">
        <v>9</v>
      </c>
      <c r="C251" s="11" t="s">
        <v>19</v>
      </c>
      <c r="D251" s="11" t="s">
        <v>11</v>
      </c>
      <c r="E251" s="34">
        <v>36283</v>
      </c>
      <c r="F251" s="20">
        <f t="shared" ca="1" si="3"/>
        <v>18</v>
      </c>
      <c r="G251" s="21"/>
      <c r="H251" s="186">
        <v>27130</v>
      </c>
      <c r="I251" s="23">
        <v>5</v>
      </c>
    </row>
    <row r="252" spans="1:9" x14ac:dyDescent="0.25">
      <c r="A252" s="11" t="s">
        <v>455</v>
      </c>
      <c r="B252" s="18" t="s">
        <v>16</v>
      </c>
      <c r="C252" s="11" t="s">
        <v>19</v>
      </c>
      <c r="D252" s="11" t="s">
        <v>0</v>
      </c>
      <c r="E252" s="34">
        <v>36305</v>
      </c>
      <c r="F252" s="20">
        <f t="shared" ca="1" si="3"/>
        <v>18</v>
      </c>
      <c r="G252" s="21"/>
      <c r="H252" s="186">
        <v>11424</v>
      </c>
      <c r="I252" s="23">
        <v>4</v>
      </c>
    </row>
    <row r="253" spans="1:9" x14ac:dyDescent="0.25">
      <c r="A253" s="11" t="s">
        <v>449</v>
      </c>
      <c r="B253" s="18" t="s">
        <v>12</v>
      </c>
      <c r="C253" s="11" t="s">
        <v>19</v>
      </c>
      <c r="D253" s="11" t="s">
        <v>5</v>
      </c>
      <c r="E253" s="34">
        <v>37394</v>
      </c>
      <c r="F253" s="20">
        <f t="shared" ca="1" si="3"/>
        <v>15</v>
      </c>
      <c r="G253" s="21" t="s">
        <v>26</v>
      </c>
      <c r="H253" s="186">
        <v>30970</v>
      </c>
      <c r="I253" s="23">
        <v>3</v>
      </c>
    </row>
    <row r="254" spans="1:9" x14ac:dyDescent="0.25">
      <c r="A254" s="11" t="s">
        <v>439</v>
      </c>
      <c r="B254" s="18" t="s">
        <v>16</v>
      </c>
      <c r="C254" s="11" t="s">
        <v>19</v>
      </c>
      <c r="D254" s="11" t="s">
        <v>11</v>
      </c>
      <c r="E254" s="45">
        <v>40680</v>
      </c>
      <c r="F254" s="20">
        <f t="shared" ca="1" si="3"/>
        <v>6</v>
      </c>
      <c r="G254" s="21"/>
      <c r="H254" s="186">
        <v>59110</v>
      </c>
      <c r="I254" s="23">
        <v>3</v>
      </c>
    </row>
    <row r="255" spans="1:9" x14ac:dyDescent="0.25">
      <c r="A255" s="11" t="s">
        <v>429</v>
      </c>
      <c r="B255" s="18" t="s">
        <v>12</v>
      </c>
      <c r="C255" s="11" t="s">
        <v>19</v>
      </c>
      <c r="D255" s="11" t="s">
        <v>11</v>
      </c>
      <c r="E255" s="34">
        <v>41079</v>
      </c>
      <c r="F255" s="20">
        <f t="shared" ca="1" si="3"/>
        <v>5</v>
      </c>
      <c r="G255" s="21"/>
      <c r="H255" s="186">
        <v>34190</v>
      </c>
      <c r="I255" s="23">
        <v>3</v>
      </c>
    </row>
    <row r="256" spans="1:9" x14ac:dyDescent="0.25">
      <c r="A256" s="11" t="s">
        <v>425</v>
      </c>
      <c r="B256" s="18" t="s">
        <v>16</v>
      </c>
      <c r="C256" s="11" t="s">
        <v>19</v>
      </c>
      <c r="D256" s="11" t="s">
        <v>11</v>
      </c>
      <c r="E256" s="34">
        <v>39262</v>
      </c>
      <c r="F256" s="20">
        <f t="shared" ca="1" si="3"/>
        <v>10</v>
      </c>
      <c r="G256" s="21"/>
      <c r="H256" s="186">
        <v>47770</v>
      </c>
      <c r="I256" s="23">
        <v>5</v>
      </c>
    </row>
    <row r="257" spans="1:9" x14ac:dyDescent="0.25">
      <c r="A257" s="11" t="s">
        <v>419</v>
      </c>
      <c r="B257" s="18" t="s">
        <v>16</v>
      </c>
      <c r="C257" s="11" t="s">
        <v>19</v>
      </c>
      <c r="D257" s="11" t="s">
        <v>5</v>
      </c>
      <c r="E257" s="34">
        <v>38876</v>
      </c>
      <c r="F257" s="20">
        <f t="shared" ca="1" si="3"/>
        <v>11</v>
      </c>
      <c r="G257" s="21" t="s">
        <v>26</v>
      </c>
      <c r="H257" s="186">
        <v>62280</v>
      </c>
      <c r="I257" s="23">
        <v>1</v>
      </c>
    </row>
    <row r="258" spans="1:9" x14ac:dyDescent="0.25">
      <c r="A258" s="11" t="s">
        <v>418</v>
      </c>
      <c r="B258" s="18" t="s">
        <v>48</v>
      </c>
      <c r="C258" s="11" t="s">
        <v>19</v>
      </c>
      <c r="D258" s="11" t="s">
        <v>5</v>
      </c>
      <c r="E258" s="34">
        <v>38878</v>
      </c>
      <c r="F258" s="20">
        <f t="shared" ref="F258:F321" ca="1" si="4">DATEDIF(E258,TODAY(),"Y")</f>
        <v>11</v>
      </c>
      <c r="G258" s="21" t="s">
        <v>4</v>
      </c>
      <c r="H258" s="186">
        <v>63150</v>
      </c>
      <c r="I258" s="23">
        <v>2</v>
      </c>
    </row>
    <row r="259" spans="1:9" x14ac:dyDescent="0.25">
      <c r="A259" s="11" t="s">
        <v>411</v>
      </c>
      <c r="B259" s="18" t="s">
        <v>12</v>
      </c>
      <c r="C259" s="11" t="s">
        <v>19</v>
      </c>
      <c r="D259" s="11" t="s">
        <v>11</v>
      </c>
      <c r="E259" s="34">
        <v>35972</v>
      </c>
      <c r="F259" s="20">
        <f t="shared" ca="1" si="4"/>
        <v>19</v>
      </c>
      <c r="G259" s="21"/>
      <c r="H259" s="186">
        <v>73710</v>
      </c>
      <c r="I259" s="23">
        <v>5</v>
      </c>
    </row>
    <row r="260" spans="1:9" x14ac:dyDescent="0.25">
      <c r="A260" s="11" t="s">
        <v>409</v>
      </c>
      <c r="B260" s="18" t="s">
        <v>12</v>
      </c>
      <c r="C260" s="11" t="s">
        <v>19</v>
      </c>
      <c r="D260" s="11" t="s">
        <v>5</v>
      </c>
      <c r="E260" s="34">
        <v>36318</v>
      </c>
      <c r="F260" s="20">
        <f t="shared" ca="1" si="4"/>
        <v>18</v>
      </c>
      <c r="G260" s="21" t="s">
        <v>4</v>
      </c>
      <c r="H260" s="186">
        <v>70750</v>
      </c>
      <c r="I260" s="23">
        <v>1</v>
      </c>
    </row>
    <row r="261" spans="1:9" x14ac:dyDescent="0.25">
      <c r="A261" s="11" t="s">
        <v>406</v>
      </c>
      <c r="B261" s="18" t="s">
        <v>12</v>
      </c>
      <c r="C261" s="11" t="s">
        <v>19</v>
      </c>
      <c r="D261" s="11" t="s">
        <v>5</v>
      </c>
      <c r="E261" s="34">
        <v>36332</v>
      </c>
      <c r="F261" s="20">
        <f t="shared" ca="1" si="4"/>
        <v>18</v>
      </c>
      <c r="G261" s="21" t="s">
        <v>18</v>
      </c>
      <c r="H261" s="186">
        <v>39760</v>
      </c>
      <c r="I261" s="23">
        <v>2</v>
      </c>
    </row>
    <row r="262" spans="1:9" x14ac:dyDescent="0.25">
      <c r="A262" s="11" t="s">
        <v>403</v>
      </c>
      <c r="B262" s="18" t="s">
        <v>32</v>
      </c>
      <c r="C262" s="11" t="s">
        <v>19</v>
      </c>
      <c r="D262" s="11" t="s">
        <v>5</v>
      </c>
      <c r="E262" s="34">
        <v>36698</v>
      </c>
      <c r="F262" s="20">
        <f t="shared" ca="1" si="4"/>
        <v>17</v>
      </c>
      <c r="G262" s="21" t="s">
        <v>18</v>
      </c>
      <c r="H262" s="186">
        <v>25650</v>
      </c>
      <c r="I262" s="23">
        <v>1</v>
      </c>
    </row>
    <row r="263" spans="1:9" x14ac:dyDescent="0.25">
      <c r="A263" s="11" t="s">
        <v>401</v>
      </c>
      <c r="B263" s="18" t="s">
        <v>9</v>
      </c>
      <c r="C263" s="11" t="s">
        <v>19</v>
      </c>
      <c r="D263" s="11" t="s">
        <v>11</v>
      </c>
      <c r="E263" s="34">
        <v>36704</v>
      </c>
      <c r="F263" s="20">
        <f t="shared" ca="1" si="4"/>
        <v>17</v>
      </c>
      <c r="G263" s="21"/>
      <c r="H263" s="186">
        <v>59760</v>
      </c>
      <c r="I263" s="23">
        <v>3</v>
      </c>
    </row>
    <row r="264" spans="1:9" x14ac:dyDescent="0.25">
      <c r="A264" s="11" t="s">
        <v>400</v>
      </c>
      <c r="B264" s="18" t="s">
        <v>12</v>
      </c>
      <c r="C264" s="11" t="s">
        <v>19</v>
      </c>
      <c r="D264" s="11" t="s">
        <v>5</v>
      </c>
      <c r="E264" s="34">
        <v>36707</v>
      </c>
      <c r="F264" s="20">
        <f t="shared" ca="1" si="4"/>
        <v>17</v>
      </c>
      <c r="G264" s="21" t="s">
        <v>8</v>
      </c>
      <c r="H264" s="186">
        <v>40870</v>
      </c>
      <c r="I264" s="23">
        <v>2</v>
      </c>
    </row>
    <row r="265" spans="1:9" x14ac:dyDescent="0.25">
      <c r="A265" s="11" t="s">
        <v>397</v>
      </c>
      <c r="B265" s="18" t="s">
        <v>12</v>
      </c>
      <c r="C265" s="11" t="s">
        <v>19</v>
      </c>
      <c r="D265" s="11" t="s">
        <v>5</v>
      </c>
      <c r="E265" s="34">
        <v>37068</v>
      </c>
      <c r="F265" s="20">
        <f t="shared" ca="1" si="4"/>
        <v>16</v>
      </c>
      <c r="G265" s="21" t="s">
        <v>28</v>
      </c>
      <c r="H265" s="186">
        <v>68010</v>
      </c>
      <c r="I265" s="23">
        <v>5</v>
      </c>
    </row>
    <row r="266" spans="1:9" x14ac:dyDescent="0.25">
      <c r="A266" s="11" t="s">
        <v>396</v>
      </c>
      <c r="B266" s="18" t="s">
        <v>16</v>
      </c>
      <c r="C266" s="11" t="s">
        <v>19</v>
      </c>
      <c r="D266" s="11" t="s">
        <v>5</v>
      </c>
      <c r="E266" s="34">
        <v>37436</v>
      </c>
      <c r="F266" s="20">
        <f t="shared" ca="1" si="4"/>
        <v>15</v>
      </c>
      <c r="G266" s="21" t="s">
        <v>18</v>
      </c>
      <c r="H266" s="186">
        <v>66130</v>
      </c>
      <c r="I266" s="23">
        <v>1</v>
      </c>
    </row>
    <row r="267" spans="1:9" x14ac:dyDescent="0.25">
      <c r="A267" s="11" t="s">
        <v>389</v>
      </c>
      <c r="B267" s="18" t="s">
        <v>32</v>
      </c>
      <c r="C267" s="11" t="s">
        <v>19</v>
      </c>
      <c r="D267" s="11" t="s">
        <v>5</v>
      </c>
      <c r="E267" s="34">
        <v>38146</v>
      </c>
      <c r="F267" s="20">
        <f t="shared" ca="1" si="4"/>
        <v>13</v>
      </c>
      <c r="G267" s="21" t="s">
        <v>26</v>
      </c>
      <c r="H267" s="186">
        <v>49340</v>
      </c>
      <c r="I267" s="23">
        <v>2</v>
      </c>
    </row>
    <row r="268" spans="1:9" x14ac:dyDescent="0.25">
      <c r="A268" s="11" t="s">
        <v>388</v>
      </c>
      <c r="B268" s="18" t="s">
        <v>12</v>
      </c>
      <c r="C268" s="11" t="s">
        <v>19</v>
      </c>
      <c r="D268" s="11" t="s">
        <v>11</v>
      </c>
      <c r="E268" s="34">
        <v>39603</v>
      </c>
      <c r="F268" s="20">
        <f t="shared" ca="1" si="4"/>
        <v>9</v>
      </c>
      <c r="G268" s="21"/>
      <c r="H268" s="186">
        <v>42940</v>
      </c>
      <c r="I268" s="23">
        <v>2</v>
      </c>
    </row>
    <row r="269" spans="1:9" x14ac:dyDescent="0.25">
      <c r="A269" s="11" t="s">
        <v>386</v>
      </c>
      <c r="B269" s="18" t="s">
        <v>9</v>
      </c>
      <c r="C269" s="11" t="s">
        <v>19</v>
      </c>
      <c r="D269" s="11" t="s">
        <v>11</v>
      </c>
      <c r="E269" s="34">
        <v>38874</v>
      </c>
      <c r="F269" s="20">
        <f t="shared" ca="1" si="4"/>
        <v>11</v>
      </c>
      <c r="G269" s="21"/>
      <c r="H269" s="186">
        <v>61330</v>
      </c>
      <c r="I269" s="23">
        <v>4</v>
      </c>
    </row>
    <row r="270" spans="1:9" x14ac:dyDescent="0.25">
      <c r="A270" s="11" t="s">
        <v>384</v>
      </c>
      <c r="B270" s="18" t="s">
        <v>9</v>
      </c>
      <c r="C270" s="11" t="s">
        <v>19</v>
      </c>
      <c r="D270" s="11" t="s">
        <v>5</v>
      </c>
      <c r="E270" s="34">
        <v>39972</v>
      </c>
      <c r="F270" s="20">
        <f t="shared" ca="1" si="4"/>
        <v>8</v>
      </c>
      <c r="G270" s="21" t="s">
        <v>26</v>
      </c>
      <c r="H270" s="186">
        <v>80170</v>
      </c>
      <c r="I270" s="23">
        <v>5</v>
      </c>
    </row>
    <row r="271" spans="1:9" x14ac:dyDescent="0.25">
      <c r="A271" s="11" t="s">
        <v>368</v>
      </c>
      <c r="B271" s="18" t="s">
        <v>16</v>
      </c>
      <c r="C271" s="11" t="s">
        <v>19</v>
      </c>
      <c r="D271" s="11" t="s">
        <v>5</v>
      </c>
      <c r="E271" s="34">
        <v>39264</v>
      </c>
      <c r="F271" s="20">
        <f t="shared" ca="1" si="4"/>
        <v>10</v>
      </c>
      <c r="G271" s="21" t="s">
        <v>4</v>
      </c>
      <c r="H271" s="186">
        <v>83980</v>
      </c>
      <c r="I271" s="23">
        <v>2</v>
      </c>
    </row>
    <row r="272" spans="1:9" x14ac:dyDescent="0.25">
      <c r="A272" s="11" t="s">
        <v>363</v>
      </c>
      <c r="B272" s="18" t="s">
        <v>32</v>
      </c>
      <c r="C272" s="11" t="s">
        <v>19</v>
      </c>
      <c r="D272" s="11" t="s">
        <v>14</v>
      </c>
      <c r="E272" s="34">
        <v>39276</v>
      </c>
      <c r="F272" s="20">
        <f t="shared" ca="1" si="4"/>
        <v>10</v>
      </c>
      <c r="G272" s="21" t="s">
        <v>28</v>
      </c>
      <c r="H272" s="186">
        <v>20895</v>
      </c>
      <c r="I272" s="23">
        <v>4</v>
      </c>
    </row>
    <row r="273" spans="1:10" x14ac:dyDescent="0.25">
      <c r="A273" s="11" t="s">
        <v>921</v>
      </c>
      <c r="B273" s="18" t="s">
        <v>9</v>
      </c>
      <c r="C273" s="11" t="s">
        <v>19</v>
      </c>
      <c r="D273" s="11" t="s">
        <v>0</v>
      </c>
      <c r="E273" s="34">
        <v>39278</v>
      </c>
      <c r="F273" s="20">
        <f t="shared" ca="1" si="4"/>
        <v>10</v>
      </c>
      <c r="G273" s="21"/>
      <c r="H273" s="186">
        <v>32416</v>
      </c>
      <c r="I273" s="23">
        <v>1</v>
      </c>
    </row>
    <row r="274" spans="1:10" x14ac:dyDescent="0.25">
      <c r="A274" s="11" t="s">
        <v>355</v>
      </c>
      <c r="B274" s="18" t="s">
        <v>32</v>
      </c>
      <c r="C274" s="11" t="s">
        <v>19</v>
      </c>
      <c r="D274" s="11" t="s">
        <v>5</v>
      </c>
      <c r="E274" s="34">
        <v>39655</v>
      </c>
      <c r="F274" s="20">
        <f t="shared" ca="1" si="4"/>
        <v>8</v>
      </c>
      <c r="G274" s="21" t="s">
        <v>8</v>
      </c>
      <c r="H274" s="186">
        <v>36480</v>
      </c>
      <c r="I274" s="23">
        <v>3</v>
      </c>
    </row>
    <row r="275" spans="1:10" x14ac:dyDescent="0.25">
      <c r="A275" s="11" t="s">
        <v>354</v>
      </c>
      <c r="B275" s="18" t="s">
        <v>12</v>
      </c>
      <c r="C275" s="11" t="s">
        <v>19</v>
      </c>
      <c r="D275" s="11" t="s">
        <v>5</v>
      </c>
      <c r="E275" s="34">
        <v>39264</v>
      </c>
      <c r="F275" s="20">
        <f t="shared" ca="1" si="4"/>
        <v>10</v>
      </c>
      <c r="G275" s="21" t="s">
        <v>28</v>
      </c>
      <c r="H275" s="186">
        <v>65070</v>
      </c>
      <c r="I275" s="23">
        <v>1</v>
      </c>
      <c r="J275" s="25"/>
    </row>
    <row r="276" spans="1:10" x14ac:dyDescent="0.25">
      <c r="A276" s="11" t="s">
        <v>345</v>
      </c>
      <c r="B276" s="18" t="s">
        <v>12</v>
      </c>
      <c r="C276" s="11" t="s">
        <v>19</v>
      </c>
      <c r="D276" s="11" t="s">
        <v>0</v>
      </c>
      <c r="E276" s="34">
        <v>35982</v>
      </c>
      <c r="F276" s="20">
        <f t="shared" ca="1" si="4"/>
        <v>19</v>
      </c>
      <c r="G276" s="21"/>
      <c r="H276" s="186">
        <v>10904</v>
      </c>
      <c r="I276" s="23">
        <v>3</v>
      </c>
    </row>
    <row r="277" spans="1:10" x14ac:dyDescent="0.25">
      <c r="A277" s="11" t="s">
        <v>342</v>
      </c>
      <c r="B277" s="18" t="s">
        <v>16</v>
      </c>
      <c r="C277" s="11" t="s">
        <v>19</v>
      </c>
      <c r="D277" s="11" t="s">
        <v>11</v>
      </c>
      <c r="E277" s="34">
        <v>35992</v>
      </c>
      <c r="F277" s="20">
        <f t="shared" ca="1" si="4"/>
        <v>19</v>
      </c>
      <c r="G277" s="21"/>
      <c r="H277" s="186">
        <v>70260</v>
      </c>
      <c r="I277" s="23">
        <v>5</v>
      </c>
    </row>
    <row r="278" spans="1:10" x14ac:dyDescent="0.25">
      <c r="A278" s="11" t="s">
        <v>341</v>
      </c>
      <c r="B278" s="18" t="s">
        <v>16</v>
      </c>
      <c r="C278" s="11" t="s">
        <v>19</v>
      </c>
      <c r="D278" s="11" t="s">
        <v>5</v>
      </c>
      <c r="E278" s="34">
        <v>35996</v>
      </c>
      <c r="F278" s="20">
        <f t="shared" ca="1" si="4"/>
        <v>19</v>
      </c>
      <c r="G278" s="21" t="s">
        <v>26</v>
      </c>
      <c r="H278" s="186">
        <v>42340</v>
      </c>
      <c r="I278" s="23">
        <v>2</v>
      </c>
    </row>
    <row r="279" spans="1:10" x14ac:dyDescent="0.25">
      <c r="A279" s="11" t="s">
        <v>340</v>
      </c>
      <c r="B279" s="18" t="s">
        <v>12</v>
      </c>
      <c r="C279" s="11" t="s">
        <v>19</v>
      </c>
      <c r="D279" s="11" t="s">
        <v>11</v>
      </c>
      <c r="E279" s="34">
        <v>35997</v>
      </c>
      <c r="F279" s="20">
        <f t="shared" ca="1" si="4"/>
        <v>19</v>
      </c>
      <c r="G279" s="21"/>
      <c r="H279" s="186">
        <v>74520</v>
      </c>
      <c r="I279" s="23">
        <v>3</v>
      </c>
    </row>
    <row r="280" spans="1:10" x14ac:dyDescent="0.25">
      <c r="A280" s="11" t="s">
        <v>338</v>
      </c>
      <c r="B280" s="18" t="s">
        <v>2</v>
      </c>
      <c r="C280" s="11" t="s">
        <v>19</v>
      </c>
      <c r="D280" s="11" t="s">
        <v>11</v>
      </c>
      <c r="E280" s="34">
        <v>36350</v>
      </c>
      <c r="F280" s="20">
        <f t="shared" ca="1" si="4"/>
        <v>18</v>
      </c>
      <c r="G280" s="21"/>
      <c r="H280" s="186">
        <v>29380</v>
      </c>
      <c r="I280" s="23">
        <v>3</v>
      </c>
    </row>
    <row r="281" spans="1:10" x14ac:dyDescent="0.25">
      <c r="A281" s="11" t="s">
        <v>336</v>
      </c>
      <c r="B281" s="18" t="s">
        <v>12</v>
      </c>
      <c r="C281" s="11" t="s">
        <v>19</v>
      </c>
      <c r="D281" s="11" t="s">
        <v>14</v>
      </c>
      <c r="E281" s="34">
        <v>36360</v>
      </c>
      <c r="F281" s="20">
        <f t="shared" ca="1" si="4"/>
        <v>18</v>
      </c>
      <c r="G281" s="21" t="s">
        <v>4</v>
      </c>
      <c r="H281" s="186">
        <v>13065</v>
      </c>
      <c r="I281" s="23">
        <v>1</v>
      </c>
    </row>
    <row r="282" spans="1:10" x14ac:dyDescent="0.25">
      <c r="A282" s="11" t="s">
        <v>332</v>
      </c>
      <c r="B282" s="18" t="s">
        <v>12</v>
      </c>
      <c r="C282" s="11" t="s">
        <v>19</v>
      </c>
      <c r="D282" s="11" t="s">
        <v>11</v>
      </c>
      <c r="E282" s="34">
        <v>36718</v>
      </c>
      <c r="F282" s="20">
        <f t="shared" ca="1" si="4"/>
        <v>17</v>
      </c>
      <c r="G282" s="21"/>
      <c r="H282" s="186">
        <v>91520</v>
      </c>
      <c r="I282" s="23">
        <v>5</v>
      </c>
    </row>
    <row r="283" spans="1:10" x14ac:dyDescent="0.25">
      <c r="A283" s="11" t="s">
        <v>331</v>
      </c>
      <c r="B283" s="18" t="s">
        <v>12</v>
      </c>
      <c r="C283" s="11" t="s">
        <v>19</v>
      </c>
      <c r="D283" s="11" t="s">
        <v>11</v>
      </c>
      <c r="E283" s="34">
        <v>36729</v>
      </c>
      <c r="F283" s="20">
        <f t="shared" ca="1" si="4"/>
        <v>17</v>
      </c>
      <c r="G283" s="21"/>
      <c r="H283" s="186">
        <v>47420</v>
      </c>
      <c r="I283" s="23">
        <v>1</v>
      </c>
    </row>
    <row r="284" spans="1:10" x14ac:dyDescent="0.25">
      <c r="A284" s="11" t="s">
        <v>322</v>
      </c>
      <c r="B284" s="18" t="s">
        <v>2</v>
      </c>
      <c r="C284" s="11" t="s">
        <v>19</v>
      </c>
      <c r="D284" s="11" t="s">
        <v>11</v>
      </c>
      <c r="E284" s="34">
        <v>37820</v>
      </c>
      <c r="F284" s="20">
        <f t="shared" ca="1" si="4"/>
        <v>14</v>
      </c>
      <c r="G284" s="21"/>
      <c r="H284" s="186">
        <v>77420</v>
      </c>
      <c r="I284" s="23">
        <v>1</v>
      </c>
    </row>
    <row r="285" spans="1:10" x14ac:dyDescent="0.25">
      <c r="A285" s="11" t="s">
        <v>319</v>
      </c>
      <c r="B285" s="18" t="s">
        <v>32</v>
      </c>
      <c r="C285" s="11" t="s">
        <v>19</v>
      </c>
      <c r="D285" s="11" t="s">
        <v>11</v>
      </c>
      <c r="E285" s="34">
        <v>39633</v>
      </c>
      <c r="F285" s="20">
        <f t="shared" ca="1" si="4"/>
        <v>9</v>
      </c>
      <c r="G285" s="21"/>
      <c r="H285" s="186">
        <v>41680</v>
      </c>
      <c r="I285" s="23">
        <v>1</v>
      </c>
    </row>
    <row r="286" spans="1:10" x14ac:dyDescent="0.25">
      <c r="A286" s="11" t="s">
        <v>317</v>
      </c>
      <c r="B286" s="18" t="s">
        <v>48</v>
      </c>
      <c r="C286" s="11" t="s">
        <v>19</v>
      </c>
      <c r="D286" s="11" t="s">
        <v>11</v>
      </c>
      <c r="E286" s="34">
        <v>38912</v>
      </c>
      <c r="F286" s="20">
        <f t="shared" ca="1" si="4"/>
        <v>11</v>
      </c>
      <c r="G286" s="21"/>
      <c r="H286" s="186">
        <v>82330</v>
      </c>
      <c r="I286" s="23">
        <v>4</v>
      </c>
    </row>
    <row r="287" spans="1:10" x14ac:dyDescent="0.25">
      <c r="A287" s="11" t="s">
        <v>299</v>
      </c>
      <c r="B287" s="18" t="s">
        <v>16</v>
      </c>
      <c r="C287" s="11" t="s">
        <v>19</v>
      </c>
      <c r="D287" s="11" t="s">
        <v>11</v>
      </c>
      <c r="E287" s="34">
        <v>41124</v>
      </c>
      <c r="F287" s="20">
        <f t="shared" ca="1" si="4"/>
        <v>4</v>
      </c>
      <c r="G287" s="21"/>
      <c r="H287" s="186">
        <v>51530</v>
      </c>
      <c r="I287" s="23">
        <v>2</v>
      </c>
    </row>
    <row r="288" spans="1:10" x14ac:dyDescent="0.25">
      <c r="A288" s="11" t="s">
        <v>282</v>
      </c>
      <c r="B288" s="18" t="s">
        <v>16</v>
      </c>
      <c r="C288" s="11" t="s">
        <v>19</v>
      </c>
      <c r="D288" s="11" t="s">
        <v>5</v>
      </c>
      <c r="E288" s="34">
        <v>36009</v>
      </c>
      <c r="F288" s="20">
        <f t="shared" ca="1" si="4"/>
        <v>18</v>
      </c>
      <c r="G288" s="21" t="s">
        <v>26</v>
      </c>
      <c r="H288" s="186">
        <v>77120</v>
      </c>
      <c r="I288" s="23">
        <v>5</v>
      </c>
    </row>
    <row r="289" spans="1:9" x14ac:dyDescent="0.25">
      <c r="A289" s="11" t="s">
        <v>281</v>
      </c>
      <c r="B289" s="18" t="s">
        <v>9</v>
      </c>
      <c r="C289" s="11" t="s">
        <v>19</v>
      </c>
      <c r="D289" s="11" t="s">
        <v>11</v>
      </c>
      <c r="E289" s="34">
        <v>36011</v>
      </c>
      <c r="F289" s="20">
        <f t="shared" ca="1" si="4"/>
        <v>18</v>
      </c>
      <c r="G289" s="21"/>
      <c r="H289" s="186">
        <v>47050</v>
      </c>
      <c r="I289" s="23">
        <v>1</v>
      </c>
    </row>
    <row r="290" spans="1:9" x14ac:dyDescent="0.25">
      <c r="A290" s="11" t="s">
        <v>263</v>
      </c>
      <c r="B290" s="18" t="s">
        <v>2</v>
      </c>
      <c r="C290" s="11" t="s">
        <v>19</v>
      </c>
      <c r="D290" s="11" t="s">
        <v>5</v>
      </c>
      <c r="E290" s="34">
        <v>39312</v>
      </c>
      <c r="F290" s="20">
        <f t="shared" ca="1" si="4"/>
        <v>9</v>
      </c>
      <c r="G290" s="21" t="s">
        <v>28</v>
      </c>
      <c r="H290" s="186">
        <v>73030</v>
      </c>
      <c r="I290" s="23">
        <v>3</v>
      </c>
    </row>
    <row r="291" spans="1:9" x14ac:dyDescent="0.25">
      <c r="A291" s="11" t="s">
        <v>240</v>
      </c>
      <c r="B291" s="18" t="s">
        <v>48</v>
      </c>
      <c r="C291" s="11" t="s">
        <v>19</v>
      </c>
      <c r="D291" s="11" t="s">
        <v>14</v>
      </c>
      <c r="E291" s="34">
        <v>39697</v>
      </c>
      <c r="F291" s="20">
        <f t="shared" ca="1" si="4"/>
        <v>8</v>
      </c>
      <c r="G291" s="21" t="s">
        <v>28</v>
      </c>
      <c r="H291" s="186">
        <v>17260</v>
      </c>
      <c r="I291" s="23">
        <v>2</v>
      </c>
    </row>
    <row r="292" spans="1:9" x14ac:dyDescent="0.25">
      <c r="A292" s="11" t="s">
        <v>237</v>
      </c>
      <c r="B292" s="18" t="s">
        <v>12</v>
      </c>
      <c r="C292" s="11" t="s">
        <v>19</v>
      </c>
      <c r="D292" s="11" t="s">
        <v>5</v>
      </c>
      <c r="E292" s="34">
        <v>39354</v>
      </c>
      <c r="F292" s="20">
        <f t="shared" ca="1" si="4"/>
        <v>9</v>
      </c>
      <c r="G292" s="21" t="s">
        <v>4</v>
      </c>
      <c r="H292" s="186">
        <v>69050</v>
      </c>
      <c r="I292" s="23">
        <v>4</v>
      </c>
    </row>
    <row r="293" spans="1:9" x14ac:dyDescent="0.25">
      <c r="A293" s="11" t="s">
        <v>236</v>
      </c>
      <c r="B293" s="18" t="s">
        <v>48</v>
      </c>
      <c r="C293" s="11" t="s">
        <v>19</v>
      </c>
      <c r="D293" s="11" t="s">
        <v>5</v>
      </c>
      <c r="E293" s="34">
        <v>40424</v>
      </c>
      <c r="F293" s="20">
        <f t="shared" ca="1" si="4"/>
        <v>6</v>
      </c>
      <c r="G293" s="21" t="s">
        <v>18</v>
      </c>
      <c r="H293" s="186">
        <v>41520</v>
      </c>
      <c r="I293" s="23">
        <v>5</v>
      </c>
    </row>
    <row r="294" spans="1:9" x14ac:dyDescent="0.25">
      <c r="A294" s="11" t="s">
        <v>229</v>
      </c>
      <c r="B294" s="18" t="s">
        <v>16</v>
      </c>
      <c r="C294" s="11" t="s">
        <v>19</v>
      </c>
      <c r="D294" s="11" t="s">
        <v>5</v>
      </c>
      <c r="E294" s="34">
        <v>38982</v>
      </c>
      <c r="F294" s="20">
        <f t="shared" ca="1" si="4"/>
        <v>10</v>
      </c>
      <c r="G294" s="21" t="s">
        <v>26</v>
      </c>
      <c r="H294" s="186">
        <v>62100</v>
      </c>
      <c r="I294" s="23">
        <v>1</v>
      </c>
    </row>
    <row r="295" spans="1:9" x14ac:dyDescent="0.25">
      <c r="A295" s="11" t="s">
        <v>227</v>
      </c>
      <c r="B295" s="18" t="s">
        <v>12</v>
      </c>
      <c r="C295" s="11" t="s">
        <v>19</v>
      </c>
      <c r="D295" s="11" t="s">
        <v>5</v>
      </c>
      <c r="E295" s="34">
        <v>38990</v>
      </c>
      <c r="F295" s="20">
        <f t="shared" ca="1" si="4"/>
        <v>10</v>
      </c>
      <c r="G295" s="21" t="s">
        <v>28</v>
      </c>
      <c r="H295" s="186">
        <v>68430</v>
      </c>
      <c r="I295" s="23">
        <v>2</v>
      </c>
    </row>
    <row r="296" spans="1:9" x14ac:dyDescent="0.25">
      <c r="A296" s="11" t="s">
        <v>223</v>
      </c>
      <c r="B296" s="18" t="s">
        <v>9</v>
      </c>
      <c r="C296" s="11" t="s">
        <v>19</v>
      </c>
      <c r="D296" s="11" t="s">
        <v>0</v>
      </c>
      <c r="E296" s="34">
        <v>36067</v>
      </c>
      <c r="F296" s="20">
        <f t="shared" ca="1" si="4"/>
        <v>18</v>
      </c>
      <c r="G296" s="21"/>
      <c r="H296" s="186">
        <v>39612</v>
      </c>
      <c r="I296" s="23">
        <v>4</v>
      </c>
    </row>
    <row r="297" spans="1:9" x14ac:dyDescent="0.25">
      <c r="A297" s="11" t="s">
        <v>220</v>
      </c>
      <c r="B297" s="18" t="s">
        <v>9</v>
      </c>
      <c r="C297" s="11" t="s">
        <v>19</v>
      </c>
      <c r="D297" s="11" t="s">
        <v>5</v>
      </c>
      <c r="E297" s="34">
        <v>36413</v>
      </c>
      <c r="F297" s="20">
        <f t="shared" ca="1" si="4"/>
        <v>17</v>
      </c>
      <c r="G297" s="21" t="s">
        <v>26</v>
      </c>
      <c r="H297" s="186">
        <v>42060</v>
      </c>
      <c r="I297" s="23">
        <v>3</v>
      </c>
    </row>
    <row r="298" spans="1:9" x14ac:dyDescent="0.25">
      <c r="A298" s="11" t="s">
        <v>218</v>
      </c>
      <c r="B298" s="18" t="s">
        <v>12</v>
      </c>
      <c r="C298" s="11" t="s">
        <v>19</v>
      </c>
      <c r="D298" s="11" t="s">
        <v>14</v>
      </c>
      <c r="E298" s="34">
        <v>36422</v>
      </c>
      <c r="F298" s="20">
        <f t="shared" ca="1" si="4"/>
        <v>17</v>
      </c>
      <c r="G298" s="21" t="s">
        <v>4</v>
      </c>
      <c r="H298" s="186">
        <v>19270</v>
      </c>
      <c r="I298" s="23">
        <v>5</v>
      </c>
    </row>
    <row r="299" spans="1:9" x14ac:dyDescent="0.25">
      <c r="A299" s="11" t="s">
        <v>922</v>
      </c>
      <c r="B299" s="18" t="s">
        <v>12</v>
      </c>
      <c r="C299" s="11" t="s">
        <v>19</v>
      </c>
      <c r="D299" s="11" t="s">
        <v>5</v>
      </c>
      <c r="E299" s="34">
        <v>36431</v>
      </c>
      <c r="F299" s="20">
        <f t="shared" ca="1" si="4"/>
        <v>17</v>
      </c>
      <c r="G299" s="21" t="s">
        <v>26</v>
      </c>
      <c r="H299" s="186">
        <v>37820</v>
      </c>
      <c r="I299" s="23">
        <v>2</v>
      </c>
    </row>
    <row r="300" spans="1:9" x14ac:dyDescent="0.25">
      <c r="A300" s="11" t="s">
        <v>208</v>
      </c>
      <c r="B300" s="18" t="s">
        <v>16</v>
      </c>
      <c r="C300" s="11" t="s">
        <v>19</v>
      </c>
      <c r="D300" s="11" t="s">
        <v>5</v>
      </c>
      <c r="E300" s="34">
        <v>37509</v>
      </c>
      <c r="F300" s="20">
        <f t="shared" ca="1" si="4"/>
        <v>14</v>
      </c>
      <c r="G300" s="21" t="s">
        <v>4</v>
      </c>
      <c r="H300" s="186">
        <v>71080</v>
      </c>
      <c r="I300" s="23">
        <v>3</v>
      </c>
    </row>
    <row r="301" spans="1:9" x14ac:dyDescent="0.25">
      <c r="A301" s="11" t="s">
        <v>206</v>
      </c>
      <c r="B301" s="18" t="s">
        <v>12</v>
      </c>
      <c r="C301" s="11" t="s">
        <v>19</v>
      </c>
      <c r="D301" s="11" t="s">
        <v>5</v>
      </c>
      <c r="E301" s="34">
        <v>37866</v>
      </c>
      <c r="F301" s="20">
        <f t="shared" ca="1" si="4"/>
        <v>13</v>
      </c>
      <c r="G301" s="21" t="s">
        <v>28</v>
      </c>
      <c r="H301" s="186">
        <v>56230</v>
      </c>
      <c r="I301" s="23">
        <v>5</v>
      </c>
    </row>
    <row r="302" spans="1:9" x14ac:dyDescent="0.25">
      <c r="A302" s="11" t="s">
        <v>202</v>
      </c>
      <c r="B302" s="18" t="s">
        <v>9</v>
      </c>
      <c r="C302" s="11" t="s">
        <v>19</v>
      </c>
      <c r="D302" s="11" t="s">
        <v>5</v>
      </c>
      <c r="E302" s="34">
        <v>39348</v>
      </c>
      <c r="F302" s="20">
        <f t="shared" ca="1" si="4"/>
        <v>9</v>
      </c>
      <c r="G302" s="21" t="s">
        <v>26</v>
      </c>
      <c r="H302" s="186">
        <v>48220</v>
      </c>
      <c r="I302" s="23">
        <v>2</v>
      </c>
    </row>
    <row r="303" spans="1:9" x14ac:dyDescent="0.25">
      <c r="A303" s="11" t="s">
        <v>201</v>
      </c>
      <c r="B303" s="18" t="s">
        <v>16</v>
      </c>
      <c r="C303" s="11" t="s">
        <v>19</v>
      </c>
      <c r="D303" s="11" t="s">
        <v>5</v>
      </c>
      <c r="E303" s="34">
        <v>39696</v>
      </c>
      <c r="F303" s="20">
        <f t="shared" ca="1" si="4"/>
        <v>8</v>
      </c>
      <c r="G303" s="21" t="s">
        <v>26</v>
      </c>
      <c r="H303" s="186">
        <v>71320</v>
      </c>
      <c r="I303" s="23">
        <v>3</v>
      </c>
    </row>
    <row r="304" spans="1:9" x14ac:dyDescent="0.25">
      <c r="A304" s="11" t="s">
        <v>193</v>
      </c>
      <c r="B304" s="18" t="s">
        <v>12</v>
      </c>
      <c r="C304" s="11" t="s">
        <v>19</v>
      </c>
      <c r="D304" s="11" t="s">
        <v>11</v>
      </c>
      <c r="E304" s="45">
        <v>40449</v>
      </c>
      <c r="F304" s="20">
        <f t="shared" ca="1" si="4"/>
        <v>6</v>
      </c>
      <c r="G304" s="21"/>
      <c r="H304" s="186">
        <v>90840</v>
      </c>
      <c r="I304" s="23">
        <v>5</v>
      </c>
    </row>
    <row r="305" spans="1:9" x14ac:dyDescent="0.25">
      <c r="A305" s="11" t="s">
        <v>179</v>
      </c>
      <c r="B305" s="18" t="s">
        <v>9</v>
      </c>
      <c r="C305" s="11" t="s">
        <v>19</v>
      </c>
      <c r="D305" s="11" t="s">
        <v>11</v>
      </c>
      <c r="E305" s="34">
        <v>39378</v>
      </c>
      <c r="F305" s="20">
        <f t="shared" ca="1" si="4"/>
        <v>9</v>
      </c>
      <c r="G305" s="21"/>
      <c r="H305" s="186">
        <v>37460</v>
      </c>
      <c r="I305" s="23">
        <v>3</v>
      </c>
    </row>
    <row r="306" spans="1:9" x14ac:dyDescent="0.25">
      <c r="A306" s="11" t="s">
        <v>174</v>
      </c>
      <c r="B306" s="18" t="s">
        <v>48</v>
      </c>
      <c r="C306" s="11" t="s">
        <v>19</v>
      </c>
      <c r="D306" s="11" t="s">
        <v>14</v>
      </c>
      <c r="E306" s="34">
        <v>40456</v>
      </c>
      <c r="F306" s="20">
        <f t="shared" ca="1" si="4"/>
        <v>6</v>
      </c>
      <c r="G306" s="21" t="s">
        <v>26</v>
      </c>
      <c r="H306" s="186">
        <v>48645</v>
      </c>
      <c r="I306" s="23">
        <v>5</v>
      </c>
    </row>
    <row r="307" spans="1:9" x14ac:dyDescent="0.25">
      <c r="A307" s="11" t="s">
        <v>173</v>
      </c>
      <c r="B307" s="18" t="s">
        <v>16</v>
      </c>
      <c r="C307" s="11" t="s">
        <v>19</v>
      </c>
      <c r="D307" s="11" t="s">
        <v>11</v>
      </c>
      <c r="E307" s="34">
        <v>40462</v>
      </c>
      <c r="F307" s="20">
        <f t="shared" ca="1" si="4"/>
        <v>6</v>
      </c>
      <c r="G307" s="21"/>
      <c r="H307" s="186">
        <v>54940</v>
      </c>
      <c r="I307" s="23">
        <v>4</v>
      </c>
    </row>
    <row r="308" spans="1:9" x14ac:dyDescent="0.25">
      <c r="A308" s="11" t="s">
        <v>172</v>
      </c>
      <c r="B308" s="18" t="s">
        <v>16</v>
      </c>
      <c r="C308" s="11" t="s">
        <v>19</v>
      </c>
      <c r="D308" s="11" t="s">
        <v>5</v>
      </c>
      <c r="E308" s="34">
        <v>40469</v>
      </c>
      <c r="F308" s="20">
        <f t="shared" ca="1" si="4"/>
        <v>6</v>
      </c>
      <c r="G308" s="21" t="s">
        <v>28</v>
      </c>
      <c r="H308" s="186">
        <v>47480</v>
      </c>
      <c r="I308" s="23">
        <v>4</v>
      </c>
    </row>
    <row r="309" spans="1:9" x14ac:dyDescent="0.25">
      <c r="A309" s="11" t="s">
        <v>170</v>
      </c>
      <c r="B309" s="18" t="s">
        <v>2</v>
      </c>
      <c r="C309" s="11" t="s">
        <v>19</v>
      </c>
      <c r="D309" s="11" t="s">
        <v>11</v>
      </c>
      <c r="E309" s="34">
        <v>40473</v>
      </c>
      <c r="F309" s="20">
        <f t="shared" ca="1" si="4"/>
        <v>6</v>
      </c>
      <c r="G309" s="21"/>
      <c r="H309" s="186">
        <v>30260</v>
      </c>
      <c r="I309" s="23">
        <v>5</v>
      </c>
    </row>
    <row r="310" spans="1:9" x14ac:dyDescent="0.25">
      <c r="A310" s="11" t="s">
        <v>923</v>
      </c>
      <c r="B310" s="18" t="s">
        <v>2</v>
      </c>
      <c r="C310" s="11" t="s">
        <v>19</v>
      </c>
      <c r="D310" s="11" t="s">
        <v>5</v>
      </c>
      <c r="E310" s="34">
        <v>40474</v>
      </c>
      <c r="F310" s="20">
        <f t="shared" ca="1" si="4"/>
        <v>6</v>
      </c>
      <c r="G310" s="21" t="s">
        <v>26</v>
      </c>
      <c r="H310" s="186">
        <v>61320</v>
      </c>
      <c r="I310" s="23">
        <v>4</v>
      </c>
    </row>
    <row r="311" spans="1:9" x14ac:dyDescent="0.25">
      <c r="A311" s="11" t="s">
        <v>167</v>
      </c>
      <c r="B311" s="18" t="s">
        <v>32</v>
      </c>
      <c r="C311" s="11" t="s">
        <v>19</v>
      </c>
      <c r="D311" s="11" t="s">
        <v>5</v>
      </c>
      <c r="E311" s="34">
        <v>39001</v>
      </c>
      <c r="F311" s="20">
        <f t="shared" ca="1" si="4"/>
        <v>10</v>
      </c>
      <c r="G311" s="21" t="s">
        <v>28</v>
      </c>
      <c r="H311" s="186">
        <v>72020</v>
      </c>
      <c r="I311" s="23">
        <v>3</v>
      </c>
    </row>
    <row r="312" spans="1:9" x14ac:dyDescent="0.25">
      <c r="A312" s="11" t="s">
        <v>158</v>
      </c>
      <c r="B312" s="18" t="s">
        <v>9</v>
      </c>
      <c r="C312" s="11" t="s">
        <v>19</v>
      </c>
      <c r="D312" s="11" t="s">
        <v>5</v>
      </c>
      <c r="E312" s="34">
        <v>36084</v>
      </c>
      <c r="F312" s="20">
        <f t="shared" ca="1" si="4"/>
        <v>18</v>
      </c>
      <c r="G312" s="21" t="s">
        <v>26</v>
      </c>
      <c r="H312" s="186">
        <v>35210</v>
      </c>
      <c r="I312" s="23">
        <v>4</v>
      </c>
    </row>
    <row r="313" spans="1:9" x14ac:dyDescent="0.25">
      <c r="A313" s="11" t="s">
        <v>924</v>
      </c>
      <c r="B313" s="18" t="s">
        <v>32</v>
      </c>
      <c r="C313" s="11" t="s">
        <v>19</v>
      </c>
      <c r="D313" s="11" t="s">
        <v>5</v>
      </c>
      <c r="E313" s="34">
        <v>36444</v>
      </c>
      <c r="F313" s="20">
        <f t="shared" ca="1" si="4"/>
        <v>17</v>
      </c>
      <c r="G313" s="21" t="s">
        <v>26</v>
      </c>
      <c r="H313" s="186">
        <v>69280</v>
      </c>
      <c r="I313" s="23">
        <v>3</v>
      </c>
    </row>
    <row r="314" spans="1:9" x14ac:dyDescent="0.25">
      <c r="A314" s="11" t="s">
        <v>150</v>
      </c>
      <c r="B314" s="18" t="s">
        <v>16</v>
      </c>
      <c r="C314" s="11" t="s">
        <v>19</v>
      </c>
      <c r="D314" s="11" t="s">
        <v>11</v>
      </c>
      <c r="E314" s="34">
        <v>36455</v>
      </c>
      <c r="F314" s="20">
        <f t="shared" ca="1" si="4"/>
        <v>17</v>
      </c>
      <c r="G314" s="21"/>
      <c r="H314" s="186">
        <v>25810</v>
      </c>
      <c r="I314" s="23">
        <v>4</v>
      </c>
    </row>
    <row r="315" spans="1:9" x14ac:dyDescent="0.25">
      <c r="A315" s="11" t="s">
        <v>143</v>
      </c>
      <c r="B315" s="18" t="s">
        <v>2</v>
      </c>
      <c r="C315" s="11" t="s">
        <v>19</v>
      </c>
      <c r="D315" s="11" t="s">
        <v>11</v>
      </c>
      <c r="E315" s="34">
        <v>37899</v>
      </c>
      <c r="F315" s="20">
        <f t="shared" ca="1" si="4"/>
        <v>13</v>
      </c>
      <c r="G315" s="21"/>
      <c r="H315" s="186">
        <v>66220</v>
      </c>
      <c r="I315" s="23">
        <v>5</v>
      </c>
    </row>
    <row r="316" spans="1:9" x14ac:dyDescent="0.25">
      <c r="A316" s="11" t="s">
        <v>142</v>
      </c>
      <c r="B316" s="18" t="s">
        <v>32</v>
      </c>
      <c r="C316" s="11" t="s">
        <v>19</v>
      </c>
      <c r="D316" s="11" t="s">
        <v>11</v>
      </c>
      <c r="E316" s="34">
        <v>38289</v>
      </c>
      <c r="F316" s="20">
        <f t="shared" ca="1" si="4"/>
        <v>12</v>
      </c>
      <c r="G316" s="21"/>
      <c r="H316" s="186">
        <v>73830</v>
      </c>
      <c r="I316" s="23">
        <v>3</v>
      </c>
    </row>
    <row r="317" spans="1:9" x14ac:dyDescent="0.25">
      <c r="A317" s="11" t="s">
        <v>134</v>
      </c>
      <c r="B317" s="18" t="s">
        <v>2</v>
      </c>
      <c r="C317" s="11" t="s">
        <v>19</v>
      </c>
      <c r="D317" s="11" t="s">
        <v>0</v>
      </c>
      <c r="E317" s="34">
        <v>39747</v>
      </c>
      <c r="F317" s="20">
        <f t="shared" ca="1" si="4"/>
        <v>8</v>
      </c>
      <c r="G317" s="21"/>
      <c r="H317" s="186">
        <v>12572</v>
      </c>
      <c r="I317" s="23">
        <v>4</v>
      </c>
    </row>
    <row r="318" spans="1:9" x14ac:dyDescent="0.25">
      <c r="A318" s="11" t="s">
        <v>129</v>
      </c>
      <c r="B318" s="18" t="s">
        <v>16</v>
      </c>
      <c r="C318" s="11" t="s">
        <v>19</v>
      </c>
      <c r="D318" s="11" t="s">
        <v>11</v>
      </c>
      <c r="E318" s="34">
        <v>40470</v>
      </c>
      <c r="F318" s="20">
        <f t="shared" ca="1" si="4"/>
        <v>6</v>
      </c>
      <c r="G318" s="21"/>
      <c r="H318" s="186">
        <v>39840</v>
      </c>
      <c r="I318" s="23">
        <v>1</v>
      </c>
    </row>
    <row r="319" spans="1:9" x14ac:dyDescent="0.25">
      <c r="A319" s="11" t="s">
        <v>111</v>
      </c>
      <c r="B319" s="18" t="s">
        <v>32</v>
      </c>
      <c r="C319" s="11" t="s">
        <v>19</v>
      </c>
      <c r="D319" s="11" t="s">
        <v>5</v>
      </c>
      <c r="E319" s="34">
        <v>39403</v>
      </c>
      <c r="F319" s="20">
        <f t="shared" ca="1" si="4"/>
        <v>9</v>
      </c>
      <c r="G319" s="21" t="s">
        <v>28</v>
      </c>
      <c r="H319" s="186">
        <v>40940</v>
      </c>
      <c r="I319" s="23">
        <v>2</v>
      </c>
    </row>
    <row r="320" spans="1:9" x14ac:dyDescent="0.25">
      <c r="A320" s="11" t="s">
        <v>110</v>
      </c>
      <c r="B320" s="18" t="s">
        <v>12</v>
      </c>
      <c r="C320" s="11" t="s">
        <v>19</v>
      </c>
      <c r="D320" s="11" t="s">
        <v>5</v>
      </c>
      <c r="E320" s="34">
        <v>39407</v>
      </c>
      <c r="F320" s="20">
        <f t="shared" ca="1" si="4"/>
        <v>9</v>
      </c>
      <c r="G320" s="21" t="s">
        <v>4</v>
      </c>
      <c r="H320" s="186">
        <v>75072</v>
      </c>
      <c r="I320" s="23">
        <v>5</v>
      </c>
    </row>
    <row r="321" spans="1:9" x14ac:dyDescent="0.25">
      <c r="A321" s="11" t="s">
        <v>108</v>
      </c>
      <c r="B321" s="18" t="s">
        <v>16</v>
      </c>
      <c r="C321" s="11" t="s">
        <v>19</v>
      </c>
      <c r="D321" s="11" t="s">
        <v>11</v>
      </c>
      <c r="E321" s="34">
        <v>40492</v>
      </c>
      <c r="F321" s="20">
        <f t="shared" ca="1" si="4"/>
        <v>6</v>
      </c>
      <c r="G321" s="21"/>
      <c r="H321" s="186">
        <v>68010</v>
      </c>
      <c r="I321" s="23">
        <v>2</v>
      </c>
    </row>
    <row r="322" spans="1:9" x14ac:dyDescent="0.25">
      <c r="A322" s="11" t="s">
        <v>102</v>
      </c>
      <c r="B322" s="18" t="s">
        <v>16</v>
      </c>
      <c r="C322" s="11" t="s">
        <v>19</v>
      </c>
      <c r="D322" s="11" t="s">
        <v>5</v>
      </c>
      <c r="E322" s="34">
        <v>36101</v>
      </c>
      <c r="F322" s="20">
        <f t="shared" ref="F322:F385" ca="1" si="5">DATEDIF(E322,TODAY(),"Y")</f>
        <v>18</v>
      </c>
      <c r="G322" s="21" t="s">
        <v>26</v>
      </c>
      <c r="H322" s="186">
        <v>90240</v>
      </c>
      <c r="I322" s="23">
        <v>5</v>
      </c>
    </row>
    <row r="323" spans="1:9" x14ac:dyDescent="0.25">
      <c r="A323" s="11" t="s">
        <v>99</v>
      </c>
      <c r="B323" s="18" t="s">
        <v>32</v>
      </c>
      <c r="C323" s="11" t="s">
        <v>19</v>
      </c>
      <c r="D323" s="11" t="s">
        <v>5</v>
      </c>
      <c r="E323" s="34">
        <v>36122</v>
      </c>
      <c r="F323" s="20">
        <f t="shared" ca="1" si="5"/>
        <v>18</v>
      </c>
      <c r="G323" s="21" t="s">
        <v>28</v>
      </c>
      <c r="H323" s="186">
        <v>24660</v>
      </c>
      <c r="I323" s="23">
        <v>2</v>
      </c>
    </row>
    <row r="324" spans="1:9" x14ac:dyDescent="0.25">
      <c r="A324" s="11" t="s">
        <v>92</v>
      </c>
      <c r="B324" s="18" t="s">
        <v>2</v>
      </c>
      <c r="C324" s="11" t="s">
        <v>19</v>
      </c>
      <c r="D324" s="11" t="s">
        <v>5</v>
      </c>
      <c r="E324" s="34">
        <v>37936</v>
      </c>
      <c r="F324" s="20">
        <f t="shared" ca="1" si="5"/>
        <v>13</v>
      </c>
      <c r="G324" s="21" t="s">
        <v>4</v>
      </c>
      <c r="H324" s="186">
        <v>32920</v>
      </c>
      <c r="I324" s="23">
        <v>5</v>
      </c>
    </row>
    <row r="325" spans="1:9" x14ac:dyDescent="0.25">
      <c r="A325" s="11" t="s">
        <v>90</v>
      </c>
      <c r="B325" s="18" t="s">
        <v>16</v>
      </c>
      <c r="C325" s="11" t="s">
        <v>19</v>
      </c>
      <c r="D325" s="11" t="s">
        <v>5</v>
      </c>
      <c r="E325" s="34">
        <v>37943</v>
      </c>
      <c r="F325" s="20">
        <f t="shared" ca="1" si="5"/>
        <v>13</v>
      </c>
      <c r="G325" s="21" t="s">
        <v>26</v>
      </c>
      <c r="H325" s="186">
        <v>77176</v>
      </c>
      <c r="I325" s="23">
        <v>3</v>
      </c>
    </row>
    <row r="326" spans="1:9" x14ac:dyDescent="0.25">
      <c r="A326" s="11" t="s">
        <v>88</v>
      </c>
      <c r="B326" s="18" t="s">
        <v>12</v>
      </c>
      <c r="C326" s="11" t="s">
        <v>19</v>
      </c>
      <c r="D326" s="11" t="s">
        <v>11</v>
      </c>
      <c r="E326" s="34">
        <v>38321</v>
      </c>
      <c r="F326" s="20">
        <f t="shared" ca="1" si="5"/>
        <v>12</v>
      </c>
      <c r="G326" s="21"/>
      <c r="H326" s="186">
        <v>39980</v>
      </c>
      <c r="I326" s="23">
        <v>4</v>
      </c>
    </row>
    <row r="327" spans="1:9" x14ac:dyDescent="0.25">
      <c r="A327" s="11" t="s">
        <v>87</v>
      </c>
      <c r="B327" s="18" t="s">
        <v>2</v>
      </c>
      <c r="C327" s="11" t="s">
        <v>19</v>
      </c>
      <c r="D327" s="11" t="s">
        <v>5</v>
      </c>
      <c r="E327" s="34">
        <v>38321</v>
      </c>
      <c r="F327" s="20">
        <f t="shared" ca="1" si="5"/>
        <v>12</v>
      </c>
      <c r="G327" s="21" t="s">
        <v>28</v>
      </c>
      <c r="H327" s="186">
        <v>72760</v>
      </c>
      <c r="I327" s="23">
        <v>1</v>
      </c>
    </row>
    <row r="328" spans="1:9" x14ac:dyDescent="0.25">
      <c r="A328" s="11" t="s">
        <v>86</v>
      </c>
      <c r="B328" s="18" t="s">
        <v>12</v>
      </c>
      <c r="C328" s="11" t="s">
        <v>19</v>
      </c>
      <c r="D328" s="11" t="s">
        <v>5</v>
      </c>
      <c r="E328" s="34">
        <v>39760</v>
      </c>
      <c r="F328" s="20">
        <f t="shared" ca="1" si="5"/>
        <v>8</v>
      </c>
      <c r="G328" s="21" t="s">
        <v>26</v>
      </c>
      <c r="H328" s="186">
        <v>63060</v>
      </c>
      <c r="I328" s="23">
        <v>5</v>
      </c>
    </row>
    <row r="329" spans="1:9" x14ac:dyDescent="0.25">
      <c r="A329" s="11" t="s">
        <v>80</v>
      </c>
      <c r="B329" s="18" t="s">
        <v>16</v>
      </c>
      <c r="C329" s="11" t="s">
        <v>19</v>
      </c>
      <c r="D329" s="11" t="s">
        <v>5</v>
      </c>
      <c r="E329" s="34">
        <v>39390</v>
      </c>
      <c r="F329" s="20">
        <f t="shared" ca="1" si="5"/>
        <v>9</v>
      </c>
      <c r="G329" s="21" t="s">
        <v>18</v>
      </c>
      <c r="H329" s="186">
        <v>73490</v>
      </c>
      <c r="I329" s="23">
        <v>5</v>
      </c>
    </row>
    <row r="330" spans="1:9" x14ac:dyDescent="0.25">
      <c r="A330" s="11" t="s">
        <v>59</v>
      </c>
      <c r="B330" s="18" t="s">
        <v>2</v>
      </c>
      <c r="C330" s="11" t="s">
        <v>19</v>
      </c>
      <c r="D330" s="11" t="s">
        <v>11</v>
      </c>
      <c r="E330" s="34">
        <v>39785</v>
      </c>
      <c r="F330" s="20">
        <f t="shared" ca="1" si="5"/>
        <v>8</v>
      </c>
      <c r="G330" s="21"/>
      <c r="H330" s="186">
        <v>82690</v>
      </c>
      <c r="I330" s="23">
        <v>3</v>
      </c>
    </row>
    <row r="331" spans="1:9" x14ac:dyDescent="0.25">
      <c r="A331" s="11" t="s">
        <v>47</v>
      </c>
      <c r="B331" s="18" t="s">
        <v>16</v>
      </c>
      <c r="C331" s="11" t="s">
        <v>19</v>
      </c>
      <c r="D331" s="11" t="s">
        <v>14</v>
      </c>
      <c r="E331" s="34">
        <v>36503</v>
      </c>
      <c r="F331" s="20">
        <f t="shared" ca="1" si="5"/>
        <v>17</v>
      </c>
      <c r="G331" s="21" t="s">
        <v>18</v>
      </c>
      <c r="H331" s="186">
        <v>43615</v>
      </c>
      <c r="I331" s="23">
        <v>1</v>
      </c>
    </row>
    <row r="332" spans="1:9" x14ac:dyDescent="0.25">
      <c r="A332" s="11" t="s">
        <v>41</v>
      </c>
      <c r="B332" s="18" t="s">
        <v>9</v>
      </c>
      <c r="C332" s="11" t="s">
        <v>19</v>
      </c>
      <c r="D332" s="11" t="s">
        <v>5</v>
      </c>
      <c r="E332" s="34">
        <v>37229</v>
      </c>
      <c r="F332" s="20">
        <f t="shared" ca="1" si="5"/>
        <v>15</v>
      </c>
      <c r="G332" s="21" t="s">
        <v>4</v>
      </c>
      <c r="H332" s="186">
        <v>27310</v>
      </c>
      <c r="I332" s="23">
        <v>4</v>
      </c>
    </row>
    <row r="333" spans="1:9" x14ac:dyDescent="0.25">
      <c r="A333" s="11" t="s">
        <v>36</v>
      </c>
      <c r="B333" s="18" t="s">
        <v>32</v>
      </c>
      <c r="C333" s="11" t="s">
        <v>19</v>
      </c>
      <c r="D333" s="11" t="s">
        <v>14</v>
      </c>
      <c r="E333" s="34">
        <v>37620</v>
      </c>
      <c r="F333" s="20">
        <f t="shared" ca="1" si="5"/>
        <v>14</v>
      </c>
      <c r="G333" s="21" t="s">
        <v>26</v>
      </c>
      <c r="H333" s="186">
        <v>26460</v>
      </c>
      <c r="I333" s="23">
        <v>1</v>
      </c>
    </row>
    <row r="334" spans="1:9" x14ac:dyDescent="0.25">
      <c r="A334" s="11" t="s">
        <v>20</v>
      </c>
      <c r="B334" s="18" t="s">
        <v>2</v>
      </c>
      <c r="C334" s="11" t="s">
        <v>19</v>
      </c>
      <c r="D334" s="11" t="s">
        <v>5</v>
      </c>
      <c r="E334" s="34">
        <v>40175</v>
      </c>
      <c r="F334" s="20">
        <f t="shared" ca="1" si="5"/>
        <v>7</v>
      </c>
      <c r="G334" s="21" t="s">
        <v>18</v>
      </c>
      <c r="H334" s="186">
        <v>36690</v>
      </c>
      <c r="I334" s="23">
        <v>2</v>
      </c>
    </row>
    <row r="335" spans="1:9" x14ac:dyDescent="0.25">
      <c r="A335" s="11" t="s">
        <v>495</v>
      </c>
      <c r="B335" s="18" t="s">
        <v>2</v>
      </c>
      <c r="C335" s="11" t="s">
        <v>84</v>
      </c>
      <c r="D335" s="11" t="s">
        <v>11</v>
      </c>
      <c r="E335" s="45">
        <v>40292</v>
      </c>
      <c r="F335" s="20">
        <f t="shared" ca="1" si="5"/>
        <v>7</v>
      </c>
      <c r="G335" s="21"/>
      <c r="H335" s="186">
        <v>63890</v>
      </c>
      <c r="I335" s="23">
        <v>2</v>
      </c>
    </row>
    <row r="336" spans="1:9" x14ac:dyDescent="0.25">
      <c r="A336" s="11" t="s">
        <v>446</v>
      </c>
      <c r="B336" s="18" t="s">
        <v>48</v>
      </c>
      <c r="C336" s="11" t="s">
        <v>84</v>
      </c>
      <c r="D336" s="11" t="s">
        <v>5</v>
      </c>
      <c r="E336" s="34">
        <v>37407</v>
      </c>
      <c r="F336" s="20">
        <f t="shared" ca="1" si="5"/>
        <v>15</v>
      </c>
      <c r="G336" s="21" t="s">
        <v>26</v>
      </c>
      <c r="H336" s="186">
        <v>61140</v>
      </c>
      <c r="I336" s="23">
        <v>5</v>
      </c>
    </row>
    <row r="337" spans="1:9" x14ac:dyDescent="0.25">
      <c r="A337" s="11" t="s">
        <v>440</v>
      </c>
      <c r="B337" s="18" t="s">
        <v>2</v>
      </c>
      <c r="C337" s="11" t="s">
        <v>84</v>
      </c>
      <c r="D337" s="11" t="s">
        <v>5</v>
      </c>
      <c r="E337" s="45">
        <v>40313</v>
      </c>
      <c r="F337" s="20">
        <f t="shared" ca="1" si="5"/>
        <v>7</v>
      </c>
      <c r="G337" s="21" t="s">
        <v>4</v>
      </c>
      <c r="H337" s="186">
        <v>29250</v>
      </c>
      <c r="I337" s="23">
        <v>5</v>
      </c>
    </row>
    <row r="338" spans="1:9" x14ac:dyDescent="0.25">
      <c r="A338" s="11" t="s">
        <v>295</v>
      </c>
      <c r="B338" s="18" t="s">
        <v>9</v>
      </c>
      <c r="C338" s="11" t="s">
        <v>84</v>
      </c>
      <c r="D338" s="11" t="s">
        <v>5</v>
      </c>
      <c r="E338" s="34">
        <v>41137</v>
      </c>
      <c r="F338" s="20">
        <f t="shared" ca="1" si="5"/>
        <v>4</v>
      </c>
      <c r="G338" s="21" t="s">
        <v>26</v>
      </c>
      <c r="H338" s="186">
        <v>41160</v>
      </c>
      <c r="I338" s="23">
        <v>3</v>
      </c>
    </row>
    <row r="339" spans="1:9" x14ac:dyDescent="0.25">
      <c r="A339" s="11" t="s">
        <v>271</v>
      </c>
      <c r="B339" s="18" t="s">
        <v>32</v>
      </c>
      <c r="C339" s="11" t="s">
        <v>84</v>
      </c>
      <c r="D339" s="11" t="s">
        <v>11</v>
      </c>
      <c r="E339" s="34">
        <v>36765</v>
      </c>
      <c r="F339" s="20">
        <f t="shared" ca="1" si="5"/>
        <v>16</v>
      </c>
      <c r="G339" s="21"/>
      <c r="H339" s="186">
        <v>76500</v>
      </c>
      <c r="I339" s="23">
        <v>4</v>
      </c>
    </row>
    <row r="340" spans="1:9" x14ac:dyDescent="0.25">
      <c r="A340" s="11" t="s">
        <v>91</v>
      </c>
      <c r="B340" s="18" t="s">
        <v>12</v>
      </c>
      <c r="C340" s="11" t="s">
        <v>84</v>
      </c>
      <c r="D340" s="11" t="s">
        <v>5</v>
      </c>
      <c r="E340" s="34">
        <v>37936</v>
      </c>
      <c r="F340" s="20">
        <f t="shared" ca="1" si="5"/>
        <v>13</v>
      </c>
      <c r="G340" s="21" t="s">
        <v>4</v>
      </c>
      <c r="H340" s="186">
        <v>55870</v>
      </c>
      <c r="I340" s="23">
        <v>2</v>
      </c>
    </row>
    <row r="341" spans="1:9" x14ac:dyDescent="0.25">
      <c r="A341" s="11" t="s">
        <v>85</v>
      </c>
      <c r="B341" s="18" t="s">
        <v>32</v>
      </c>
      <c r="C341" s="11" t="s">
        <v>84</v>
      </c>
      <c r="D341" s="11" t="s">
        <v>5</v>
      </c>
      <c r="E341" s="34">
        <v>39038</v>
      </c>
      <c r="F341" s="20">
        <f t="shared" ca="1" si="5"/>
        <v>10</v>
      </c>
      <c r="G341" s="21" t="s">
        <v>8</v>
      </c>
      <c r="H341" s="186">
        <v>73400</v>
      </c>
      <c r="I341" s="23">
        <v>4</v>
      </c>
    </row>
    <row r="342" spans="1:9" x14ac:dyDescent="0.25">
      <c r="A342" s="11" t="s">
        <v>770</v>
      </c>
      <c r="B342" s="18" t="s">
        <v>9</v>
      </c>
      <c r="C342" s="11" t="s">
        <v>801</v>
      </c>
      <c r="D342" s="11" t="s">
        <v>5</v>
      </c>
      <c r="E342" s="34">
        <v>40552</v>
      </c>
      <c r="F342" s="20">
        <f t="shared" ca="1" si="5"/>
        <v>6</v>
      </c>
      <c r="G342" s="21" t="s">
        <v>26</v>
      </c>
      <c r="H342" s="186">
        <v>64740</v>
      </c>
      <c r="I342" s="23">
        <v>4</v>
      </c>
    </row>
    <row r="343" spans="1:9" x14ac:dyDescent="0.25">
      <c r="A343" s="11" t="s">
        <v>758</v>
      </c>
      <c r="B343" s="18" t="s">
        <v>12</v>
      </c>
      <c r="C343" s="11" t="s">
        <v>801</v>
      </c>
      <c r="D343" s="11" t="s">
        <v>5</v>
      </c>
      <c r="E343" s="34">
        <v>40911</v>
      </c>
      <c r="F343" s="20">
        <f t="shared" ca="1" si="5"/>
        <v>5</v>
      </c>
      <c r="G343" s="21" t="s">
        <v>28</v>
      </c>
      <c r="H343" s="186">
        <v>89120</v>
      </c>
      <c r="I343" s="23">
        <v>3</v>
      </c>
    </row>
    <row r="344" spans="1:9" x14ac:dyDescent="0.25">
      <c r="A344" s="11" t="s">
        <v>705</v>
      </c>
      <c r="B344" s="18" t="s">
        <v>12</v>
      </c>
      <c r="C344" s="11" t="s">
        <v>801</v>
      </c>
      <c r="D344" s="11" t="s">
        <v>14</v>
      </c>
      <c r="E344" s="34">
        <v>39457</v>
      </c>
      <c r="F344" s="20">
        <f t="shared" ca="1" si="5"/>
        <v>9</v>
      </c>
      <c r="G344" s="21" t="s">
        <v>26</v>
      </c>
      <c r="H344" s="186">
        <v>33255</v>
      </c>
      <c r="I344" s="23">
        <v>5</v>
      </c>
    </row>
    <row r="345" spans="1:9" x14ac:dyDescent="0.25">
      <c r="A345" s="11" t="s">
        <v>699</v>
      </c>
      <c r="B345" s="18" t="s">
        <v>32</v>
      </c>
      <c r="C345" s="11" t="s">
        <v>801</v>
      </c>
      <c r="D345" s="11" t="s">
        <v>14</v>
      </c>
      <c r="E345" s="34">
        <v>39098</v>
      </c>
      <c r="F345" s="20">
        <f t="shared" ca="1" si="5"/>
        <v>10</v>
      </c>
      <c r="G345" s="21" t="s">
        <v>4</v>
      </c>
      <c r="H345" s="186">
        <v>49705</v>
      </c>
      <c r="I345" s="23">
        <v>5</v>
      </c>
    </row>
    <row r="346" spans="1:9" x14ac:dyDescent="0.25">
      <c r="A346" s="11" t="s">
        <v>693</v>
      </c>
      <c r="B346" s="18" t="s">
        <v>16</v>
      </c>
      <c r="C346" s="11" t="s">
        <v>801</v>
      </c>
      <c r="D346" s="11" t="s">
        <v>5</v>
      </c>
      <c r="E346" s="34">
        <v>40209</v>
      </c>
      <c r="F346" s="20">
        <f t="shared" ca="1" si="5"/>
        <v>7</v>
      </c>
      <c r="G346" s="21" t="s">
        <v>4</v>
      </c>
      <c r="H346" s="186">
        <v>47260</v>
      </c>
      <c r="I346" s="23">
        <v>4</v>
      </c>
    </row>
    <row r="347" spans="1:9" x14ac:dyDescent="0.25">
      <c r="A347" s="11" t="s">
        <v>658</v>
      </c>
      <c r="B347" s="18" t="s">
        <v>32</v>
      </c>
      <c r="C347" s="11" t="s">
        <v>801</v>
      </c>
      <c r="D347" s="11" t="s">
        <v>11</v>
      </c>
      <c r="E347" s="34">
        <v>36192</v>
      </c>
      <c r="F347" s="20">
        <f t="shared" ca="1" si="5"/>
        <v>18</v>
      </c>
      <c r="G347" s="21"/>
      <c r="H347" s="186">
        <v>49620</v>
      </c>
      <c r="I347" s="23">
        <v>5</v>
      </c>
    </row>
    <row r="348" spans="1:9" x14ac:dyDescent="0.25">
      <c r="A348" s="11" t="s">
        <v>653</v>
      </c>
      <c r="B348" s="18" t="s">
        <v>48</v>
      </c>
      <c r="C348" s="11" t="s">
        <v>801</v>
      </c>
      <c r="D348" s="11" t="s">
        <v>11</v>
      </c>
      <c r="E348" s="34">
        <v>36199</v>
      </c>
      <c r="F348" s="20">
        <f t="shared" ca="1" si="5"/>
        <v>18</v>
      </c>
      <c r="G348" s="21"/>
      <c r="H348" s="186">
        <v>33270</v>
      </c>
      <c r="I348" s="23">
        <v>5</v>
      </c>
    </row>
    <row r="349" spans="1:9" x14ac:dyDescent="0.25">
      <c r="A349" s="11" t="s">
        <v>644</v>
      </c>
      <c r="B349" s="18" t="s">
        <v>32</v>
      </c>
      <c r="C349" s="11" t="s">
        <v>801</v>
      </c>
      <c r="D349" s="11" t="s">
        <v>5</v>
      </c>
      <c r="E349" s="34">
        <v>36940</v>
      </c>
      <c r="F349" s="20">
        <f t="shared" ca="1" si="5"/>
        <v>16</v>
      </c>
      <c r="G349" s="21" t="s">
        <v>26</v>
      </c>
      <c r="H349" s="186">
        <v>50990</v>
      </c>
      <c r="I349" s="23">
        <v>5</v>
      </c>
    </row>
    <row r="350" spans="1:9" x14ac:dyDescent="0.25">
      <c r="A350" s="11" t="s">
        <v>635</v>
      </c>
      <c r="B350" s="18" t="s">
        <v>32</v>
      </c>
      <c r="C350" s="11" t="s">
        <v>801</v>
      </c>
      <c r="D350" s="11" t="s">
        <v>14</v>
      </c>
      <c r="E350" s="34">
        <v>39871</v>
      </c>
      <c r="F350" s="20">
        <f t="shared" ca="1" si="5"/>
        <v>8</v>
      </c>
      <c r="G350" s="21" t="s">
        <v>18</v>
      </c>
      <c r="H350" s="186">
        <v>40575</v>
      </c>
      <c r="I350" s="23">
        <v>2</v>
      </c>
    </row>
    <row r="351" spans="1:9" x14ac:dyDescent="0.25">
      <c r="A351" s="11" t="s">
        <v>628</v>
      </c>
      <c r="B351" s="18" t="s">
        <v>12</v>
      </c>
      <c r="C351" s="11" t="s">
        <v>801</v>
      </c>
      <c r="D351" s="11" t="s">
        <v>0</v>
      </c>
      <c r="E351" s="34">
        <v>40610</v>
      </c>
      <c r="F351" s="20">
        <f t="shared" ca="1" si="5"/>
        <v>6</v>
      </c>
      <c r="G351" s="21"/>
      <c r="H351" s="186">
        <v>38844</v>
      </c>
      <c r="I351" s="23">
        <v>4</v>
      </c>
    </row>
    <row r="352" spans="1:9" x14ac:dyDescent="0.25">
      <c r="A352" s="11" t="s">
        <v>627</v>
      </c>
      <c r="B352" s="18" t="s">
        <v>16</v>
      </c>
      <c r="C352" s="11" t="s">
        <v>801</v>
      </c>
      <c r="D352" s="11" t="s">
        <v>14</v>
      </c>
      <c r="E352" s="34">
        <v>40624</v>
      </c>
      <c r="F352" s="20">
        <f t="shared" ca="1" si="5"/>
        <v>6</v>
      </c>
      <c r="G352" s="21" t="s">
        <v>18</v>
      </c>
      <c r="H352" s="186">
        <v>15090</v>
      </c>
      <c r="I352" s="23">
        <v>4</v>
      </c>
    </row>
    <row r="353" spans="1:9" x14ac:dyDescent="0.25">
      <c r="A353" s="11" t="s">
        <v>620</v>
      </c>
      <c r="B353" s="18" t="s">
        <v>12</v>
      </c>
      <c r="C353" s="11" t="s">
        <v>801</v>
      </c>
      <c r="D353" s="11" t="s">
        <v>5</v>
      </c>
      <c r="E353" s="34">
        <v>39147</v>
      </c>
      <c r="F353" s="20">
        <f t="shared" ca="1" si="5"/>
        <v>10</v>
      </c>
      <c r="G353" s="21" t="s">
        <v>18</v>
      </c>
      <c r="H353" s="186">
        <v>47180</v>
      </c>
      <c r="I353" s="23">
        <v>5</v>
      </c>
    </row>
    <row r="354" spans="1:9" x14ac:dyDescent="0.25">
      <c r="A354" s="11" t="s">
        <v>617</v>
      </c>
      <c r="B354" s="18" t="s">
        <v>2</v>
      </c>
      <c r="C354" s="11" t="s">
        <v>801</v>
      </c>
      <c r="D354" s="11" t="s">
        <v>11</v>
      </c>
      <c r="E354" s="34">
        <v>39167</v>
      </c>
      <c r="F354" s="20">
        <f t="shared" ca="1" si="5"/>
        <v>10</v>
      </c>
      <c r="G354" s="21"/>
      <c r="H354" s="186">
        <v>31000</v>
      </c>
      <c r="I354" s="23">
        <v>5</v>
      </c>
    </row>
    <row r="355" spans="1:9" x14ac:dyDescent="0.25">
      <c r="A355" s="11" t="s">
        <v>597</v>
      </c>
      <c r="B355" s="18" t="s">
        <v>2</v>
      </c>
      <c r="C355" s="11" t="s">
        <v>801</v>
      </c>
      <c r="D355" s="11" t="s">
        <v>11</v>
      </c>
      <c r="E355" s="34">
        <v>38805</v>
      </c>
      <c r="F355" s="20">
        <f t="shared" ca="1" si="5"/>
        <v>11</v>
      </c>
      <c r="G355" s="21"/>
      <c r="H355" s="186">
        <v>55870</v>
      </c>
      <c r="I355" s="23">
        <v>2</v>
      </c>
    </row>
    <row r="356" spans="1:9" x14ac:dyDescent="0.25">
      <c r="A356" s="11" t="s">
        <v>594</v>
      </c>
      <c r="B356" s="18" t="s">
        <v>32</v>
      </c>
      <c r="C356" s="11" t="s">
        <v>801</v>
      </c>
      <c r="D356" s="11" t="s">
        <v>5</v>
      </c>
      <c r="E356" s="34">
        <v>35856</v>
      </c>
      <c r="F356" s="20">
        <f t="shared" ca="1" si="5"/>
        <v>19</v>
      </c>
      <c r="G356" s="21" t="s">
        <v>8</v>
      </c>
      <c r="H356" s="186">
        <v>88830</v>
      </c>
      <c r="I356" s="23">
        <v>3</v>
      </c>
    </row>
    <row r="357" spans="1:9" x14ac:dyDescent="0.25">
      <c r="A357" s="11" t="s">
        <v>593</v>
      </c>
      <c r="B357" s="18" t="s">
        <v>16</v>
      </c>
      <c r="C357" s="11" t="s">
        <v>801</v>
      </c>
      <c r="D357" s="11" t="s">
        <v>5</v>
      </c>
      <c r="E357" s="34">
        <v>35857</v>
      </c>
      <c r="F357" s="20">
        <f t="shared" ca="1" si="5"/>
        <v>19</v>
      </c>
      <c r="G357" s="21" t="s">
        <v>4</v>
      </c>
      <c r="H357" s="186">
        <v>84110</v>
      </c>
      <c r="I357" s="23">
        <v>3</v>
      </c>
    </row>
    <row r="358" spans="1:9" x14ac:dyDescent="0.25">
      <c r="A358" s="11" t="s">
        <v>566</v>
      </c>
      <c r="B358" s="18" t="s">
        <v>32</v>
      </c>
      <c r="C358" s="11" t="s">
        <v>801</v>
      </c>
      <c r="D358" s="11" t="s">
        <v>5</v>
      </c>
      <c r="E358" s="34">
        <v>39157</v>
      </c>
      <c r="F358" s="20">
        <f t="shared" ca="1" si="5"/>
        <v>10</v>
      </c>
      <c r="G358" s="21" t="s">
        <v>4</v>
      </c>
      <c r="H358" s="186">
        <v>49610</v>
      </c>
      <c r="I358" s="23">
        <v>4</v>
      </c>
    </row>
    <row r="359" spans="1:9" x14ac:dyDescent="0.25">
      <c r="A359" s="11" t="s">
        <v>550</v>
      </c>
      <c r="B359" s="18" t="s">
        <v>12</v>
      </c>
      <c r="C359" s="11" t="s">
        <v>801</v>
      </c>
      <c r="D359" s="11" t="s">
        <v>5</v>
      </c>
      <c r="E359" s="34">
        <v>41000</v>
      </c>
      <c r="F359" s="20">
        <f t="shared" ca="1" si="5"/>
        <v>5</v>
      </c>
      <c r="G359" s="21" t="s">
        <v>28</v>
      </c>
      <c r="H359" s="186">
        <v>62560</v>
      </c>
      <c r="I359" s="23">
        <v>4</v>
      </c>
    </row>
    <row r="360" spans="1:9" x14ac:dyDescent="0.25">
      <c r="A360" s="11" t="s">
        <v>549</v>
      </c>
      <c r="B360" s="18" t="s">
        <v>32</v>
      </c>
      <c r="C360" s="11" t="s">
        <v>801</v>
      </c>
      <c r="D360" s="11" t="s">
        <v>5</v>
      </c>
      <c r="E360" s="34">
        <v>41007</v>
      </c>
      <c r="F360" s="20">
        <f t="shared" ca="1" si="5"/>
        <v>5</v>
      </c>
      <c r="G360" s="21" t="s">
        <v>26</v>
      </c>
      <c r="H360" s="186">
        <v>39020</v>
      </c>
      <c r="I360" s="23">
        <v>2</v>
      </c>
    </row>
    <row r="361" spans="1:9" x14ac:dyDescent="0.25">
      <c r="A361" s="11" t="s">
        <v>542</v>
      </c>
      <c r="B361" s="18" t="s">
        <v>12</v>
      </c>
      <c r="C361" s="11" t="s">
        <v>801</v>
      </c>
      <c r="D361" s="11" t="s">
        <v>5</v>
      </c>
      <c r="E361" s="34">
        <v>39180</v>
      </c>
      <c r="F361" s="20">
        <f t="shared" ca="1" si="5"/>
        <v>10</v>
      </c>
      <c r="G361" s="21" t="s">
        <v>18</v>
      </c>
      <c r="H361" s="186">
        <v>88540</v>
      </c>
      <c r="I361" s="23">
        <v>4</v>
      </c>
    </row>
    <row r="362" spans="1:9" x14ac:dyDescent="0.25">
      <c r="A362" s="11" t="s">
        <v>525</v>
      </c>
      <c r="B362" s="18" t="s">
        <v>12</v>
      </c>
      <c r="C362" s="11" t="s">
        <v>801</v>
      </c>
      <c r="D362" s="11" t="s">
        <v>5</v>
      </c>
      <c r="E362" s="34">
        <v>38834</v>
      </c>
      <c r="F362" s="20">
        <f t="shared" ca="1" si="5"/>
        <v>11</v>
      </c>
      <c r="G362" s="21" t="s">
        <v>26</v>
      </c>
      <c r="H362" s="186">
        <v>83640</v>
      </c>
      <c r="I362" s="23">
        <v>4</v>
      </c>
    </row>
    <row r="363" spans="1:9" x14ac:dyDescent="0.25">
      <c r="A363" s="11" t="s">
        <v>457</v>
      </c>
      <c r="B363" s="18" t="s">
        <v>2</v>
      </c>
      <c r="C363" s="11" t="s">
        <v>801</v>
      </c>
      <c r="D363" s="11" t="s">
        <v>5</v>
      </c>
      <c r="E363" s="34">
        <v>36297</v>
      </c>
      <c r="F363" s="20">
        <f t="shared" ca="1" si="5"/>
        <v>18</v>
      </c>
      <c r="G363" s="21" t="s">
        <v>26</v>
      </c>
      <c r="H363" s="186">
        <v>48030</v>
      </c>
      <c r="I363" s="23">
        <v>2</v>
      </c>
    </row>
    <row r="364" spans="1:9" x14ac:dyDescent="0.25">
      <c r="A364" s="11" t="s">
        <v>454</v>
      </c>
      <c r="B364" s="18" t="s">
        <v>32</v>
      </c>
      <c r="C364" s="11" t="s">
        <v>801</v>
      </c>
      <c r="D364" s="11" t="s">
        <v>5</v>
      </c>
      <c r="E364" s="34">
        <v>36662</v>
      </c>
      <c r="F364" s="20">
        <f t="shared" ca="1" si="5"/>
        <v>17</v>
      </c>
      <c r="G364" s="21" t="s">
        <v>4</v>
      </c>
      <c r="H364" s="186">
        <v>54490</v>
      </c>
      <c r="I364" s="23">
        <v>4</v>
      </c>
    </row>
    <row r="365" spans="1:9" x14ac:dyDescent="0.25">
      <c r="A365" s="11" t="s">
        <v>444</v>
      </c>
      <c r="B365" s="18" t="s">
        <v>48</v>
      </c>
      <c r="C365" s="11" t="s">
        <v>801</v>
      </c>
      <c r="D365" s="11" t="s">
        <v>11</v>
      </c>
      <c r="E365" s="34">
        <v>39592</v>
      </c>
      <c r="F365" s="20">
        <f t="shared" ca="1" si="5"/>
        <v>9</v>
      </c>
      <c r="G365" s="21"/>
      <c r="H365" s="186">
        <v>59520</v>
      </c>
      <c r="I365" s="23">
        <v>3</v>
      </c>
    </row>
    <row r="366" spans="1:9" x14ac:dyDescent="0.25">
      <c r="A366" s="11" t="s">
        <v>432</v>
      </c>
      <c r="B366" s="18" t="s">
        <v>48</v>
      </c>
      <c r="C366" s="11" t="s">
        <v>801</v>
      </c>
      <c r="D366" s="11" t="s">
        <v>5</v>
      </c>
      <c r="E366" s="34">
        <v>40712</v>
      </c>
      <c r="F366" s="20">
        <f t="shared" ca="1" si="5"/>
        <v>6</v>
      </c>
      <c r="G366" s="21" t="s">
        <v>26</v>
      </c>
      <c r="H366" s="186">
        <v>24900</v>
      </c>
      <c r="I366" s="23">
        <v>1</v>
      </c>
    </row>
    <row r="367" spans="1:9" x14ac:dyDescent="0.25">
      <c r="A367" s="11" t="s">
        <v>430</v>
      </c>
      <c r="B367" s="18" t="s">
        <v>48</v>
      </c>
      <c r="C367" s="11" t="s">
        <v>801</v>
      </c>
      <c r="D367" s="11" t="s">
        <v>5</v>
      </c>
      <c r="E367" s="34">
        <v>41070</v>
      </c>
      <c r="F367" s="20">
        <f t="shared" ca="1" si="5"/>
        <v>5</v>
      </c>
      <c r="G367" s="21" t="s">
        <v>28</v>
      </c>
      <c r="H367" s="186">
        <v>75930</v>
      </c>
      <c r="I367" s="23">
        <v>1</v>
      </c>
    </row>
    <row r="368" spans="1:9" x14ac:dyDescent="0.25">
      <c r="A368" s="11" t="s">
        <v>422</v>
      </c>
      <c r="B368" s="18" t="s">
        <v>12</v>
      </c>
      <c r="C368" s="11" t="s">
        <v>801</v>
      </c>
      <c r="D368" s="11" t="s">
        <v>5</v>
      </c>
      <c r="E368" s="34">
        <v>39258</v>
      </c>
      <c r="F368" s="20">
        <f t="shared" ca="1" si="5"/>
        <v>10</v>
      </c>
      <c r="G368" s="21" t="s">
        <v>8</v>
      </c>
      <c r="H368" s="186">
        <v>68920</v>
      </c>
      <c r="I368" s="23">
        <v>2</v>
      </c>
    </row>
    <row r="369" spans="1:9" x14ac:dyDescent="0.25">
      <c r="A369" s="11" t="s">
        <v>420</v>
      </c>
      <c r="B369" s="18" t="s">
        <v>32</v>
      </c>
      <c r="C369" s="11" t="s">
        <v>801</v>
      </c>
      <c r="D369" s="11" t="s">
        <v>5</v>
      </c>
      <c r="E369" s="34">
        <v>40333</v>
      </c>
      <c r="F369" s="20">
        <f t="shared" ca="1" si="5"/>
        <v>7</v>
      </c>
      <c r="G369" s="21" t="s">
        <v>18</v>
      </c>
      <c r="H369" s="186">
        <v>72480</v>
      </c>
      <c r="I369" s="23">
        <v>4</v>
      </c>
    </row>
    <row r="370" spans="1:9" x14ac:dyDescent="0.25">
      <c r="A370" s="11" t="s">
        <v>925</v>
      </c>
      <c r="B370" s="18" t="s">
        <v>12</v>
      </c>
      <c r="C370" s="11" t="s">
        <v>801</v>
      </c>
      <c r="D370" s="11" t="s">
        <v>11</v>
      </c>
      <c r="E370" s="34">
        <v>36703</v>
      </c>
      <c r="F370" s="20">
        <f t="shared" ca="1" si="5"/>
        <v>17</v>
      </c>
      <c r="G370" s="21"/>
      <c r="H370" s="186">
        <v>52200</v>
      </c>
      <c r="I370" s="23">
        <v>4</v>
      </c>
    </row>
    <row r="371" spans="1:9" x14ac:dyDescent="0.25">
      <c r="A371" s="11" t="s">
        <v>380</v>
      </c>
      <c r="B371" s="18" t="s">
        <v>16</v>
      </c>
      <c r="C371" s="11" t="s">
        <v>801</v>
      </c>
      <c r="D371" s="11" t="s">
        <v>14</v>
      </c>
      <c r="E371" s="34">
        <v>40351</v>
      </c>
      <c r="F371" s="20">
        <f t="shared" ca="1" si="5"/>
        <v>7</v>
      </c>
      <c r="G371" s="21" t="s">
        <v>4</v>
      </c>
      <c r="H371" s="186">
        <v>22040</v>
      </c>
      <c r="I371" s="23">
        <v>3</v>
      </c>
    </row>
    <row r="372" spans="1:9" x14ac:dyDescent="0.25">
      <c r="A372" s="11" t="s">
        <v>359</v>
      </c>
      <c r="B372" s="18" t="s">
        <v>12</v>
      </c>
      <c r="C372" s="11" t="s">
        <v>801</v>
      </c>
      <c r="D372" s="11" t="s">
        <v>5</v>
      </c>
      <c r="E372" s="34">
        <v>39290</v>
      </c>
      <c r="F372" s="20">
        <f t="shared" ca="1" si="5"/>
        <v>9</v>
      </c>
      <c r="G372" s="21" t="s">
        <v>4</v>
      </c>
      <c r="H372" s="186">
        <v>67250</v>
      </c>
      <c r="I372" s="23">
        <v>2</v>
      </c>
    </row>
    <row r="373" spans="1:9" x14ac:dyDescent="0.25">
      <c r="A373" s="11" t="s">
        <v>350</v>
      </c>
      <c r="B373" s="18" t="s">
        <v>32</v>
      </c>
      <c r="C373" s="11" t="s">
        <v>801</v>
      </c>
      <c r="D373" s="11" t="s">
        <v>5</v>
      </c>
      <c r="E373" s="34">
        <v>40367</v>
      </c>
      <c r="F373" s="20">
        <f t="shared" ca="1" si="5"/>
        <v>7</v>
      </c>
      <c r="G373" s="21" t="s">
        <v>26</v>
      </c>
      <c r="H373" s="186">
        <v>50800</v>
      </c>
      <c r="I373" s="23">
        <v>4</v>
      </c>
    </row>
    <row r="374" spans="1:9" x14ac:dyDescent="0.25">
      <c r="A374" s="11" t="s">
        <v>333</v>
      </c>
      <c r="B374" s="18" t="s">
        <v>9</v>
      </c>
      <c r="C374" s="11" t="s">
        <v>801</v>
      </c>
      <c r="D374" s="11" t="s">
        <v>14</v>
      </c>
      <c r="E374" s="34">
        <v>36371</v>
      </c>
      <c r="F374" s="20">
        <f t="shared" ca="1" si="5"/>
        <v>17</v>
      </c>
      <c r="G374" s="21" t="s">
        <v>4</v>
      </c>
      <c r="H374" s="186">
        <v>28790</v>
      </c>
      <c r="I374" s="23">
        <v>2</v>
      </c>
    </row>
    <row r="375" spans="1:9" x14ac:dyDescent="0.25">
      <c r="A375" s="11" t="s">
        <v>315</v>
      </c>
      <c r="B375" s="18" t="s">
        <v>16</v>
      </c>
      <c r="C375" s="11" t="s">
        <v>801</v>
      </c>
      <c r="D375" s="11" t="s">
        <v>11</v>
      </c>
      <c r="E375" s="34">
        <v>39283</v>
      </c>
      <c r="F375" s="20">
        <f t="shared" ca="1" si="5"/>
        <v>10</v>
      </c>
      <c r="G375" s="21"/>
      <c r="H375" s="186">
        <v>76470</v>
      </c>
      <c r="I375" s="23">
        <v>3</v>
      </c>
    </row>
    <row r="376" spans="1:9" x14ac:dyDescent="0.25">
      <c r="A376" s="11" t="s">
        <v>311</v>
      </c>
      <c r="B376" s="18" t="s">
        <v>16</v>
      </c>
      <c r="C376" s="11" t="s">
        <v>801</v>
      </c>
      <c r="D376" s="11" t="s">
        <v>5</v>
      </c>
      <c r="E376" s="34">
        <v>40361</v>
      </c>
      <c r="F376" s="20">
        <f t="shared" ca="1" si="5"/>
        <v>7</v>
      </c>
      <c r="G376" s="21" t="s">
        <v>18</v>
      </c>
      <c r="H376" s="186">
        <v>77780</v>
      </c>
      <c r="I376" s="23">
        <v>2</v>
      </c>
    </row>
    <row r="377" spans="1:9" x14ac:dyDescent="0.25">
      <c r="A377" s="11" t="s">
        <v>289</v>
      </c>
      <c r="B377" s="18" t="s">
        <v>48</v>
      </c>
      <c r="C377" s="11" t="s">
        <v>801</v>
      </c>
      <c r="D377" s="11" t="s">
        <v>5</v>
      </c>
      <c r="E377" s="34">
        <v>40395</v>
      </c>
      <c r="F377" s="20">
        <f t="shared" ca="1" si="5"/>
        <v>6</v>
      </c>
      <c r="G377" s="21" t="s">
        <v>26</v>
      </c>
      <c r="H377" s="186">
        <v>59560</v>
      </c>
      <c r="I377" s="23">
        <v>4</v>
      </c>
    </row>
    <row r="378" spans="1:9" x14ac:dyDescent="0.25">
      <c r="A378" s="11" t="s">
        <v>274</v>
      </c>
      <c r="B378" s="18" t="s">
        <v>48</v>
      </c>
      <c r="C378" s="11" t="s">
        <v>801</v>
      </c>
      <c r="D378" s="11" t="s">
        <v>5</v>
      </c>
      <c r="E378" s="34">
        <v>36392</v>
      </c>
      <c r="F378" s="20">
        <f t="shared" ca="1" si="5"/>
        <v>17</v>
      </c>
      <c r="G378" s="21" t="s">
        <v>4</v>
      </c>
      <c r="H378" s="186">
        <v>53410</v>
      </c>
      <c r="I378" s="23">
        <v>4</v>
      </c>
    </row>
    <row r="379" spans="1:9" x14ac:dyDescent="0.25">
      <c r="A379" s="11" t="s">
        <v>239</v>
      </c>
      <c r="B379" s="18" t="s">
        <v>9</v>
      </c>
      <c r="C379" s="11" t="s">
        <v>801</v>
      </c>
      <c r="D379" s="11" t="s">
        <v>11</v>
      </c>
      <c r="E379" s="34">
        <v>39330</v>
      </c>
      <c r="F379" s="20">
        <f t="shared" ca="1" si="5"/>
        <v>9</v>
      </c>
      <c r="G379" s="21"/>
      <c r="H379" s="186">
        <v>83930</v>
      </c>
      <c r="I379" s="23">
        <v>5</v>
      </c>
    </row>
    <row r="380" spans="1:9" x14ac:dyDescent="0.25">
      <c r="A380" s="11" t="s">
        <v>232</v>
      </c>
      <c r="B380" s="18" t="s">
        <v>12</v>
      </c>
      <c r="C380" s="11" t="s">
        <v>801</v>
      </c>
      <c r="D380" s="11" t="s">
        <v>11</v>
      </c>
      <c r="E380" s="34">
        <v>38969</v>
      </c>
      <c r="F380" s="20">
        <f t="shared" ca="1" si="5"/>
        <v>10</v>
      </c>
      <c r="G380" s="21"/>
      <c r="H380" s="186">
        <v>65850</v>
      </c>
      <c r="I380" s="23">
        <v>2</v>
      </c>
    </row>
    <row r="381" spans="1:9" x14ac:dyDescent="0.25">
      <c r="A381" s="11" t="s">
        <v>213</v>
      </c>
      <c r="B381" s="18" t="s">
        <v>32</v>
      </c>
      <c r="C381" s="11" t="s">
        <v>801</v>
      </c>
      <c r="D381" s="11" t="s">
        <v>14</v>
      </c>
      <c r="E381" s="34">
        <v>37138</v>
      </c>
      <c r="F381" s="20">
        <f t="shared" ca="1" si="5"/>
        <v>15</v>
      </c>
      <c r="G381" s="21" t="s">
        <v>28</v>
      </c>
      <c r="H381" s="186">
        <v>33110</v>
      </c>
      <c r="I381" s="23">
        <v>1</v>
      </c>
    </row>
    <row r="382" spans="1:9" x14ac:dyDescent="0.25">
      <c r="A382" s="11" t="s">
        <v>211</v>
      </c>
      <c r="B382" s="18" t="s">
        <v>9</v>
      </c>
      <c r="C382" s="11" t="s">
        <v>801</v>
      </c>
      <c r="D382" s="11" t="s">
        <v>14</v>
      </c>
      <c r="E382" s="34">
        <v>37141</v>
      </c>
      <c r="F382" s="20">
        <f t="shared" ca="1" si="5"/>
        <v>15</v>
      </c>
      <c r="G382" s="21" t="s">
        <v>8</v>
      </c>
      <c r="H382" s="186">
        <v>17910</v>
      </c>
      <c r="I382" s="23">
        <v>3</v>
      </c>
    </row>
    <row r="383" spans="1:9" x14ac:dyDescent="0.25">
      <c r="A383" s="11" t="s">
        <v>197</v>
      </c>
      <c r="B383" s="18" t="s">
        <v>2</v>
      </c>
      <c r="C383" s="11" t="s">
        <v>801</v>
      </c>
      <c r="D383" s="11" t="s">
        <v>5</v>
      </c>
      <c r="E383" s="34">
        <v>40083</v>
      </c>
      <c r="F383" s="20">
        <f t="shared" ca="1" si="5"/>
        <v>7</v>
      </c>
      <c r="G383" s="21" t="s">
        <v>4</v>
      </c>
      <c r="H383" s="186">
        <v>46150</v>
      </c>
      <c r="I383" s="23">
        <v>4</v>
      </c>
    </row>
    <row r="384" spans="1:9" x14ac:dyDescent="0.25">
      <c r="A384" s="11" t="s">
        <v>194</v>
      </c>
      <c r="B384" s="18" t="s">
        <v>16</v>
      </c>
      <c r="C384" s="11" t="s">
        <v>801</v>
      </c>
      <c r="D384" s="11" t="s">
        <v>5</v>
      </c>
      <c r="E384" s="34">
        <v>40447</v>
      </c>
      <c r="F384" s="20">
        <f t="shared" ca="1" si="5"/>
        <v>6</v>
      </c>
      <c r="G384" s="21" t="s">
        <v>26</v>
      </c>
      <c r="H384" s="186">
        <v>35970</v>
      </c>
      <c r="I384" s="23">
        <v>4</v>
      </c>
    </row>
    <row r="385" spans="1:13" x14ac:dyDescent="0.25">
      <c r="A385" s="11" t="s">
        <v>152</v>
      </c>
      <c r="B385" s="18" t="s">
        <v>12</v>
      </c>
      <c r="C385" s="11" t="s">
        <v>801</v>
      </c>
      <c r="D385" s="11" t="s">
        <v>14</v>
      </c>
      <c r="E385" s="34">
        <v>36094</v>
      </c>
      <c r="F385" s="20">
        <f t="shared" ca="1" si="5"/>
        <v>18</v>
      </c>
      <c r="G385" s="21" t="s">
        <v>26</v>
      </c>
      <c r="H385" s="186">
        <v>49885</v>
      </c>
      <c r="I385" s="23">
        <v>1</v>
      </c>
    </row>
    <row r="386" spans="1:13" x14ac:dyDescent="0.25">
      <c r="A386" s="11" t="s">
        <v>149</v>
      </c>
      <c r="B386" s="18" t="s">
        <v>16</v>
      </c>
      <c r="C386" s="11" t="s">
        <v>801</v>
      </c>
      <c r="D386" s="11" t="s">
        <v>5</v>
      </c>
      <c r="E386" s="34">
        <v>36456</v>
      </c>
      <c r="F386" s="20">
        <f t="shared" ref="F386:F449" ca="1" si="6">DATEDIF(E386,TODAY(),"Y")</f>
        <v>17</v>
      </c>
      <c r="G386" s="21" t="s">
        <v>4</v>
      </c>
      <c r="H386" s="186">
        <v>45460</v>
      </c>
      <c r="I386" s="23">
        <v>5</v>
      </c>
    </row>
    <row r="387" spans="1:13" x14ac:dyDescent="0.25">
      <c r="A387" s="11" t="s">
        <v>146</v>
      </c>
      <c r="B387" s="18" t="s">
        <v>12</v>
      </c>
      <c r="C387" s="11" t="s">
        <v>801</v>
      </c>
      <c r="D387" s="11" t="s">
        <v>5</v>
      </c>
      <c r="E387" s="34">
        <v>36463</v>
      </c>
      <c r="F387" s="20">
        <f t="shared" ca="1" si="6"/>
        <v>17</v>
      </c>
      <c r="G387" s="21" t="s">
        <v>26</v>
      </c>
      <c r="H387" s="186">
        <v>46220</v>
      </c>
      <c r="I387" s="23">
        <v>3</v>
      </c>
    </row>
    <row r="388" spans="1:13" x14ac:dyDescent="0.25">
      <c r="A388" s="11" t="s">
        <v>145</v>
      </c>
      <c r="B388" s="18" t="s">
        <v>16</v>
      </c>
      <c r="C388" s="11" t="s">
        <v>801</v>
      </c>
      <c r="D388" s="11" t="s">
        <v>14</v>
      </c>
      <c r="E388" s="34">
        <v>37166</v>
      </c>
      <c r="F388" s="20">
        <f t="shared" ca="1" si="6"/>
        <v>15</v>
      </c>
      <c r="G388" s="21" t="s">
        <v>28</v>
      </c>
      <c r="H388" s="186">
        <v>49295</v>
      </c>
      <c r="I388" s="23">
        <v>4</v>
      </c>
    </row>
    <row r="389" spans="1:13" x14ac:dyDescent="0.25">
      <c r="A389" s="11" t="s">
        <v>101</v>
      </c>
      <c r="B389" s="18" t="s">
        <v>12</v>
      </c>
      <c r="C389" s="11" t="s">
        <v>801</v>
      </c>
      <c r="D389" s="11" t="s">
        <v>5</v>
      </c>
      <c r="E389" s="34">
        <v>36116</v>
      </c>
      <c r="F389" s="20">
        <f t="shared" ca="1" si="6"/>
        <v>18</v>
      </c>
      <c r="G389" s="21" t="s">
        <v>8</v>
      </c>
      <c r="H389" s="186">
        <v>51770</v>
      </c>
      <c r="I389" s="23">
        <v>1</v>
      </c>
    </row>
    <row r="390" spans="1:13" x14ac:dyDescent="0.25">
      <c r="A390" s="11" t="s">
        <v>100</v>
      </c>
      <c r="B390" s="18" t="s">
        <v>32</v>
      </c>
      <c r="C390" s="11" t="s">
        <v>801</v>
      </c>
      <c r="D390" s="11" t="s">
        <v>14</v>
      </c>
      <c r="E390" s="34">
        <v>36121</v>
      </c>
      <c r="F390" s="20">
        <f t="shared" ca="1" si="6"/>
        <v>18</v>
      </c>
      <c r="G390" s="21" t="s">
        <v>4</v>
      </c>
      <c r="H390" s="186">
        <v>30880</v>
      </c>
      <c r="I390" s="23">
        <v>3</v>
      </c>
    </row>
    <row r="391" spans="1:13" x14ac:dyDescent="0.25">
      <c r="A391" s="11" t="s">
        <v>72</v>
      </c>
      <c r="B391" s="18" t="s">
        <v>32</v>
      </c>
      <c r="C391" s="11" t="s">
        <v>801</v>
      </c>
      <c r="D391" s="11" t="s">
        <v>5</v>
      </c>
      <c r="E391" s="34">
        <v>36145</v>
      </c>
      <c r="F391" s="20">
        <f t="shared" ca="1" si="6"/>
        <v>18</v>
      </c>
      <c r="G391" s="21" t="s">
        <v>28</v>
      </c>
      <c r="H391" s="186">
        <v>33260</v>
      </c>
      <c r="I391" s="23">
        <v>5</v>
      </c>
    </row>
    <row r="392" spans="1:13" x14ac:dyDescent="0.25">
      <c r="A392" s="11" t="s">
        <v>52</v>
      </c>
      <c r="B392" s="18" t="s">
        <v>16</v>
      </c>
      <c r="C392" s="11" t="s">
        <v>801</v>
      </c>
      <c r="D392" s="11" t="s">
        <v>11</v>
      </c>
      <c r="E392" s="34">
        <v>39063</v>
      </c>
      <c r="F392" s="20">
        <f t="shared" ca="1" si="6"/>
        <v>10</v>
      </c>
      <c r="G392" s="21"/>
      <c r="H392" s="186">
        <v>79930</v>
      </c>
      <c r="I392" s="23">
        <v>5</v>
      </c>
    </row>
    <row r="393" spans="1:13" x14ac:dyDescent="0.25">
      <c r="A393" s="11" t="s">
        <v>754</v>
      </c>
      <c r="B393" s="18" t="s">
        <v>9</v>
      </c>
      <c r="C393" s="11" t="s">
        <v>802</v>
      </c>
      <c r="D393" s="11" t="s">
        <v>5</v>
      </c>
      <c r="E393" s="34">
        <v>40922</v>
      </c>
      <c r="F393" s="20">
        <f t="shared" ca="1" si="6"/>
        <v>5</v>
      </c>
      <c r="G393" s="21" t="s">
        <v>26</v>
      </c>
      <c r="H393" s="186">
        <v>41110</v>
      </c>
      <c r="I393" s="23">
        <v>5</v>
      </c>
      <c r="L393" s="44"/>
      <c r="M393" s="44"/>
    </row>
    <row r="394" spans="1:13" x14ac:dyDescent="0.25">
      <c r="A394" s="11" t="s">
        <v>735</v>
      </c>
      <c r="B394" s="18" t="s">
        <v>12</v>
      </c>
      <c r="C394" s="11" t="s">
        <v>802</v>
      </c>
      <c r="D394" s="11" t="s">
        <v>11</v>
      </c>
      <c r="E394" s="34">
        <v>38734</v>
      </c>
      <c r="F394" s="20">
        <f t="shared" ca="1" si="6"/>
        <v>11</v>
      </c>
      <c r="G394" s="21"/>
      <c r="H394" s="186">
        <v>56190</v>
      </c>
      <c r="I394" s="23">
        <v>4</v>
      </c>
    </row>
    <row r="395" spans="1:13" x14ac:dyDescent="0.25">
      <c r="A395" s="11" t="s">
        <v>722</v>
      </c>
      <c r="B395" s="18" t="s">
        <v>16</v>
      </c>
      <c r="C395" s="11" t="s">
        <v>802</v>
      </c>
      <c r="D395" s="11" t="s">
        <v>5</v>
      </c>
      <c r="E395" s="34">
        <v>36175</v>
      </c>
      <c r="F395" s="20">
        <f t="shared" ca="1" si="6"/>
        <v>18</v>
      </c>
      <c r="G395" s="21" t="s">
        <v>4</v>
      </c>
      <c r="H395" s="186">
        <v>25520</v>
      </c>
      <c r="I395" s="23">
        <v>2</v>
      </c>
    </row>
    <row r="396" spans="1:13" x14ac:dyDescent="0.25">
      <c r="A396" s="11" t="s">
        <v>711</v>
      </c>
      <c r="B396" s="18" t="s">
        <v>16</v>
      </c>
      <c r="C396" s="11" t="s">
        <v>802</v>
      </c>
      <c r="D396" s="11" t="s">
        <v>5</v>
      </c>
      <c r="E396" s="34">
        <v>36898</v>
      </c>
      <c r="F396" s="20">
        <f t="shared" ca="1" si="6"/>
        <v>16</v>
      </c>
      <c r="G396" s="21" t="s">
        <v>26</v>
      </c>
      <c r="H396" s="186">
        <v>73820</v>
      </c>
      <c r="I396" s="23">
        <v>2</v>
      </c>
    </row>
    <row r="397" spans="1:13" x14ac:dyDescent="0.25">
      <c r="A397" s="11" t="s">
        <v>668</v>
      </c>
      <c r="B397" s="18" t="s">
        <v>12</v>
      </c>
      <c r="C397" s="11" t="s">
        <v>802</v>
      </c>
      <c r="D397" s="11" t="s">
        <v>5</v>
      </c>
      <c r="E397" s="34">
        <v>40235</v>
      </c>
      <c r="F397" s="20">
        <f t="shared" ca="1" si="6"/>
        <v>7</v>
      </c>
      <c r="G397" s="21" t="s">
        <v>4</v>
      </c>
      <c r="H397" s="186">
        <v>24860</v>
      </c>
      <c r="I397" s="23">
        <v>5</v>
      </c>
    </row>
    <row r="398" spans="1:13" x14ac:dyDescent="0.25">
      <c r="A398" s="11" t="s">
        <v>646</v>
      </c>
      <c r="B398" s="18" t="s">
        <v>9</v>
      </c>
      <c r="C398" s="11" t="s">
        <v>802</v>
      </c>
      <c r="D398" s="11" t="s">
        <v>5</v>
      </c>
      <c r="E398" s="34">
        <v>36567</v>
      </c>
      <c r="F398" s="20">
        <f t="shared" ca="1" si="6"/>
        <v>17</v>
      </c>
      <c r="G398" s="21" t="s">
        <v>8</v>
      </c>
      <c r="H398" s="186">
        <v>47450</v>
      </c>
      <c r="I398" s="23">
        <v>5</v>
      </c>
    </row>
    <row r="399" spans="1:13" x14ac:dyDescent="0.25">
      <c r="A399" s="11" t="s">
        <v>606</v>
      </c>
      <c r="B399" s="18" t="s">
        <v>9</v>
      </c>
      <c r="C399" s="11" t="s">
        <v>802</v>
      </c>
      <c r="D399" s="11" t="s">
        <v>14</v>
      </c>
      <c r="E399" s="34">
        <v>40263</v>
      </c>
      <c r="F399" s="20">
        <f t="shared" ca="1" si="6"/>
        <v>7</v>
      </c>
      <c r="G399" s="21" t="s">
        <v>26</v>
      </c>
      <c r="H399" s="186">
        <v>51405</v>
      </c>
      <c r="I399" s="23">
        <v>4</v>
      </c>
      <c r="L399" s="44"/>
      <c r="M399" s="44"/>
    </row>
    <row r="400" spans="1:13" x14ac:dyDescent="0.25">
      <c r="A400" s="11" t="s">
        <v>926</v>
      </c>
      <c r="B400" s="18" t="s">
        <v>12</v>
      </c>
      <c r="C400" s="11" t="s">
        <v>802</v>
      </c>
      <c r="D400" s="11" t="s">
        <v>5</v>
      </c>
      <c r="E400" s="34">
        <v>41046</v>
      </c>
      <c r="F400" s="20">
        <f t="shared" ca="1" si="6"/>
        <v>5</v>
      </c>
      <c r="G400" s="21" t="s">
        <v>26</v>
      </c>
      <c r="H400" s="186">
        <v>50550</v>
      </c>
      <c r="I400" s="23">
        <v>5</v>
      </c>
    </row>
    <row r="401" spans="1:9" x14ac:dyDescent="0.25">
      <c r="A401" s="11" t="s">
        <v>414</v>
      </c>
      <c r="B401" s="18" t="s">
        <v>16</v>
      </c>
      <c r="C401" s="11" t="s">
        <v>802</v>
      </c>
      <c r="D401" s="11" t="s">
        <v>14</v>
      </c>
      <c r="E401" s="34">
        <v>35961</v>
      </c>
      <c r="F401" s="20">
        <f t="shared" ca="1" si="6"/>
        <v>19</v>
      </c>
      <c r="G401" s="21" t="s">
        <v>26</v>
      </c>
      <c r="H401" s="186">
        <v>22500</v>
      </c>
      <c r="I401" s="23">
        <v>3</v>
      </c>
    </row>
    <row r="402" spans="1:9" x14ac:dyDescent="0.25">
      <c r="A402" s="11" t="s">
        <v>383</v>
      </c>
      <c r="B402" s="18" t="s">
        <v>48</v>
      </c>
      <c r="C402" s="11" t="s">
        <v>802</v>
      </c>
      <c r="D402" s="11" t="s">
        <v>11</v>
      </c>
      <c r="E402" s="34">
        <v>40333</v>
      </c>
      <c r="F402" s="20">
        <f t="shared" ca="1" si="6"/>
        <v>7</v>
      </c>
      <c r="G402" s="21"/>
      <c r="H402" s="186">
        <v>76020</v>
      </c>
      <c r="I402" s="23">
        <v>2</v>
      </c>
    </row>
    <row r="403" spans="1:9" x14ac:dyDescent="0.25">
      <c r="A403" s="11" t="s">
        <v>325</v>
      </c>
      <c r="B403" s="18" t="s">
        <v>12</v>
      </c>
      <c r="C403" s="11" t="s">
        <v>802</v>
      </c>
      <c r="D403" s="11" t="s">
        <v>11</v>
      </c>
      <c r="E403" s="34">
        <v>37803</v>
      </c>
      <c r="F403" s="20">
        <f t="shared" ca="1" si="6"/>
        <v>14</v>
      </c>
      <c r="G403" s="21"/>
      <c r="H403" s="186">
        <v>80100</v>
      </c>
      <c r="I403" s="23">
        <v>3</v>
      </c>
    </row>
    <row r="404" spans="1:9" x14ac:dyDescent="0.25">
      <c r="A404" s="11" t="s">
        <v>321</v>
      </c>
      <c r="B404" s="18" t="s">
        <v>2</v>
      </c>
      <c r="C404" s="11" t="s">
        <v>802</v>
      </c>
      <c r="D404" s="11" t="s">
        <v>0</v>
      </c>
      <c r="E404" s="34">
        <v>37827</v>
      </c>
      <c r="F404" s="20">
        <f t="shared" ca="1" si="6"/>
        <v>13</v>
      </c>
      <c r="G404" s="21"/>
      <c r="H404" s="186">
        <v>13044</v>
      </c>
      <c r="I404" s="23">
        <v>2</v>
      </c>
    </row>
    <row r="405" spans="1:9" x14ac:dyDescent="0.25">
      <c r="A405" s="11" t="s">
        <v>309</v>
      </c>
      <c r="B405" s="18" t="s">
        <v>16</v>
      </c>
      <c r="C405" s="11" t="s">
        <v>802</v>
      </c>
      <c r="D405" s="11" t="s">
        <v>11</v>
      </c>
      <c r="E405" s="34">
        <v>40372</v>
      </c>
      <c r="F405" s="20">
        <f t="shared" ca="1" si="6"/>
        <v>7</v>
      </c>
      <c r="G405" s="21"/>
      <c r="H405" s="186">
        <v>77100</v>
      </c>
      <c r="I405" s="23">
        <v>4</v>
      </c>
    </row>
    <row r="406" spans="1:9" x14ac:dyDescent="0.25">
      <c r="A406" s="11" t="s">
        <v>927</v>
      </c>
      <c r="B406" s="18" t="s">
        <v>32</v>
      </c>
      <c r="C406" s="11" t="s">
        <v>802</v>
      </c>
      <c r="D406" s="11" t="s">
        <v>11</v>
      </c>
      <c r="E406" s="34">
        <v>36047</v>
      </c>
      <c r="F406" s="20">
        <f t="shared" ca="1" si="6"/>
        <v>18</v>
      </c>
      <c r="G406" s="21"/>
      <c r="H406" s="186">
        <v>74480</v>
      </c>
      <c r="I406" s="23">
        <v>2</v>
      </c>
    </row>
    <row r="407" spans="1:9" x14ac:dyDescent="0.25">
      <c r="A407" s="11" t="s">
        <v>180</v>
      </c>
      <c r="B407" s="18" t="s">
        <v>12</v>
      </c>
      <c r="C407" s="11" t="s">
        <v>802</v>
      </c>
      <c r="D407" s="11" t="s">
        <v>5</v>
      </c>
      <c r="E407" s="34">
        <v>41209</v>
      </c>
      <c r="F407" s="20">
        <f t="shared" ca="1" si="6"/>
        <v>4</v>
      </c>
      <c r="G407" s="21" t="s">
        <v>28</v>
      </c>
      <c r="H407" s="186">
        <v>89980</v>
      </c>
      <c r="I407" s="23">
        <v>1</v>
      </c>
    </row>
    <row r="408" spans="1:9" x14ac:dyDescent="0.25">
      <c r="A408" s="11" t="s">
        <v>165</v>
      </c>
      <c r="B408" s="18" t="s">
        <v>48</v>
      </c>
      <c r="C408" s="11" t="s">
        <v>802</v>
      </c>
      <c r="D408" s="11" t="s">
        <v>11</v>
      </c>
      <c r="E408" s="34">
        <v>39011</v>
      </c>
      <c r="F408" s="20">
        <f t="shared" ca="1" si="6"/>
        <v>10</v>
      </c>
      <c r="G408" s="21"/>
      <c r="H408" s="186">
        <v>88470</v>
      </c>
      <c r="I408" s="23">
        <v>4</v>
      </c>
    </row>
    <row r="409" spans="1:9" x14ac:dyDescent="0.25">
      <c r="A409" s="11" t="s">
        <v>157</v>
      </c>
      <c r="B409" s="18" t="s">
        <v>16</v>
      </c>
      <c r="C409" s="11" t="s">
        <v>802</v>
      </c>
      <c r="D409" s="11" t="s">
        <v>0</v>
      </c>
      <c r="E409" s="34">
        <v>36084</v>
      </c>
      <c r="F409" s="20">
        <f t="shared" ca="1" si="6"/>
        <v>18</v>
      </c>
      <c r="G409" s="21"/>
      <c r="H409" s="186">
        <v>23668</v>
      </c>
      <c r="I409" s="23">
        <v>4</v>
      </c>
    </row>
    <row r="410" spans="1:9" x14ac:dyDescent="0.25">
      <c r="A410" s="11" t="s">
        <v>106</v>
      </c>
      <c r="B410" s="18" t="s">
        <v>16</v>
      </c>
      <c r="C410" s="11" t="s">
        <v>802</v>
      </c>
      <c r="D410" s="11" t="s">
        <v>0</v>
      </c>
      <c r="E410" s="34">
        <v>40494</v>
      </c>
      <c r="F410" s="20">
        <f t="shared" ca="1" si="6"/>
        <v>6</v>
      </c>
      <c r="G410" s="21"/>
      <c r="H410" s="186">
        <v>37312</v>
      </c>
      <c r="I410" s="23">
        <v>3</v>
      </c>
    </row>
    <row r="411" spans="1:9" x14ac:dyDescent="0.25">
      <c r="A411" s="11" t="s">
        <v>98</v>
      </c>
      <c r="B411" s="18" t="s">
        <v>2</v>
      </c>
      <c r="C411" s="11" t="s">
        <v>802</v>
      </c>
      <c r="D411" s="11" t="s">
        <v>5</v>
      </c>
      <c r="E411" s="34">
        <v>36466</v>
      </c>
      <c r="F411" s="20">
        <f t="shared" ca="1" si="6"/>
        <v>17</v>
      </c>
      <c r="G411" s="21" t="s">
        <v>4</v>
      </c>
      <c r="H411" s="186">
        <v>70410</v>
      </c>
      <c r="I411" s="23">
        <v>5</v>
      </c>
    </row>
    <row r="412" spans="1:9" x14ac:dyDescent="0.25">
      <c r="A412" s="11" t="s">
        <v>40</v>
      </c>
      <c r="B412" s="18" t="s">
        <v>32</v>
      </c>
      <c r="C412" s="11" t="s">
        <v>802</v>
      </c>
      <c r="D412" s="11" t="s">
        <v>11</v>
      </c>
      <c r="E412" s="34">
        <v>37236</v>
      </c>
      <c r="F412" s="20">
        <f t="shared" ca="1" si="6"/>
        <v>15</v>
      </c>
      <c r="G412" s="21"/>
      <c r="H412" s="186">
        <v>31540</v>
      </c>
      <c r="I412" s="23">
        <v>3</v>
      </c>
    </row>
    <row r="413" spans="1:9" x14ac:dyDescent="0.25">
      <c r="A413" s="11" t="s">
        <v>10</v>
      </c>
      <c r="B413" s="18" t="s">
        <v>9</v>
      </c>
      <c r="C413" s="11" t="s">
        <v>802</v>
      </c>
      <c r="D413" s="11" t="s">
        <v>5</v>
      </c>
      <c r="E413" s="34">
        <v>40533</v>
      </c>
      <c r="F413" s="20">
        <f t="shared" ca="1" si="6"/>
        <v>6</v>
      </c>
      <c r="G413" s="21" t="s">
        <v>8</v>
      </c>
      <c r="H413" s="186">
        <v>64180</v>
      </c>
      <c r="I413" s="23">
        <v>2</v>
      </c>
    </row>
    <row r="414" spans="1:9" x14ac:dyDescent="0.25">
      <c r="A414" s="11" t="s">
        <v>732</v>
      </c>
      <c r="B414" s="18" t="s">
        <v>32</v>
      </c>
      <c r="C414" s="11" t="s">
        <v>800</v>
      </c>
      <c r="D414" s="11" t="s">
        <v>11</v>
      </c>
      <c r="E414" s="34">
        <v>38738</v>
      </c>
      <c r="F414" s="20">
        <f t="shared" ca="1" si="6"/>
        <v>11</v>
      </c>
      <c r="G414" s="21"/>
      <c r="H414" s="186">
        <v>27120</v>
      </c>
      <c r="I414" s="23">
        <v>2</v>
      </c>
    </row>
    <row r="415" spans="1:9" x14ac:dyDescent="0.25">
      <c r="A415" s="11" t="s">
        <v>614</v>
      </c>
      <c r="B415" s="18" t="s">
        <v>32</v>
      </c>
      <c r="C415" s="11" t="s">
        <v>800</v>
      </c>
      <c r="D415" s="11" t="s">
        <v>11</v>
      </c>
      <c r="E415" s="34">
        <v>39522</v>
      </c>
      <c r="F415" s="20">
        <f t="shared" ca="1" si="6"/>
        <v>9</v>
      </c>
      <c r="G415" s="21"/>
      <c r="H415" s="186">
        <v>73700</v>
      </c>
      <c r="I415" s="23">
        <v>2</v>
      </c>
    </row>
    <row r="416" spans="1:9" x14ac:dyDescent="0.25">
      <c r="A416" s="11" t="s">
        <v>534</v>
      </c>
      <c r="B416" s="18" t="s">
        <v>12</v>
      </c>
      <c r="C416" s="11" t="s">
        <v>800</v>
      </c>
      <c r="D416" s="11" t="s">
        <v>5</v>
      </c>
      <c r="E416" s="34">
        <v>39197</v>
      </c>
      <c r="F416" s="20">
        <f t="shared" ca="1" si="6"/>
        <v>10</v>
      </c>
      <c r="G416" s="21" t="s">
        <v>26</v>
      </c>
      <c r="H416" s="186">
        <v>65190</v>
      </c>
      <c r="I416" s="23">
        <v>1</v>
      </c>
    </row>
    <row r="417" spans="1:9" x14ac:dyDescent="0.25">
      <c r="A417" s="11" t="s">
        <v>471</v>
      </c>
      <c r="B417" s="18" t="s">
        <v>16</v>
      </c>
      <c r="C417" s="11" t="s">
        <v>800</v>
      </c>
      <c r="D417" s="11" t="s">
        <v>11</v>
      </c>
      <c r="E417" s="34">
        <v>38854</v>
      </c>
      <c r="F417" s="20">
        <f t="shared" ca="1" si="6"/>
        <v>11</v>
      </c>
      <c r="G417" s="21"/>
      <c r="H417" s="186">
        <v>46820</v>
      </c>
      <c r="I417" s="23">
        <v>4</v>
      </c>
    </row>
    <row r="418" spans="1:9" x14ac:dyDescent="0.25">
      <c r="A418" s="11" t="s">
        <v>752</v>
      </c>
      <c r="B418" s="18" t="s">
        <v>32</v>
      </c>
      <c r="C418" s="11" t="s">
        <v>803</v>
      </c>
      <c r="D418" s="11" t="s">
        <v>5</v>
      </c>
      <c r="E418" s="34">
        <v>40925</v>
      </c>
      <c r="F418" s="20">
        <f t="shared" ca="1" si="6"/>
        <v>5</v>
      </c>
      <c r="G418" s="21" t="s">
        <v>4</v>
      </c>
      <c r="H418" s="186">
        <v>45190</v>
      </c>
      <c r="I418" s="23">
        <v>2</v>
      </c>
    </row>
    <row r="419" spans="1:9" x14ac:dyDescent="0.25">
      <c r="A419" s="11" t="s">
        <v>742</v>
      </c>
      <c r="B419" s="18" t="s">
        <v>9</v>
      </c>
      <c r="C419" s="11" t="s">
        <v>803</v>
      </c>
      <c r="D419" s="11" t="s">
        <v>5</v>
      </c>
      <c r="E419" s="34">
        <v>39085</v>
      </c>
      <c r="F419" s="20">
        <f t="shared" ca="1" si="6"/>
        <v>10</v>
      </c>
      <c r="G419" s="21" t="s">
        <v>26</v>
      </c>
      <c r="H419" s="186">
        <v>89030</v>
      </c>
      <c r="I419" s="23">
        <v>3</v>
      </c>
    </row>
    <row r="420" spans="1:9" x14ac:dyDescent="0.25">
      <c r="A420" s="11" t="s">
        <v>683</v>
      </c>
      <c r="B420" s="18" t="s">
        <v>32</v>
      </c>
      <c r="C420" s="11" t="s">
        <v>803</v>
      </c>
      <c r="D420" s="11" t="s">
        <v>5</v>
      </c>
      <c r="E420" s="34">
        <v>40941</v>
      </c>
      <c r="F420" s="20">
        <f t="shared" ca="1" si="6"/>
        <v>5</v>
      </c>
      <c r="G420" s="21" t="s">
        <v>26</v>
      </c>
      <c r="H420" s="186">
        <v>28360</v>
      </c>
      <c r="I420" s="23">
        <v>1</v>
      </c>
    </row>
    <row r="421" spans="1:9" x14ac:dyDescent="0.25">
      <c r="A421" s="11" t="s">
        <v>681</v>
      </c>
      <c r="B421" s="18" t="s">
        <v>12</v>
      </c>
      <c r="C421" s="11" t="s">
        <v>803</v>
      </c>
      <c r="D421" s="11" t="s">
        <v>5</v>
      </c>
      <c r="E421" s="34">
        <v>40947</v>
      </c>
      <c r="F421" s="20">
        <f t="shared" ca="1" si="6"/>
        <v>5</v>
      </c>
      <c r="G421" s="21" t="s">
        <v>26</v>
      </c>
      <c r="H421" s="186">
        <v>81770</v>
      </c>
      <c r="I421" s="23">
        <v>4</v>
      </c>
    </row>
    <row r="422" spans="1:9" x14ac:dyDescent="0.25">
      <c r="A422" s="11" t="s">
        <v>673</v>
      </c>
      <c r="B422" s="18" t="s">
        <v>12</v>
      </c>
      <c r="C422" s="11" t="s">
        <v>803</v>
      </c>
      <c r="D422" s="11" t="s">
        <v>5</v>
      </c>
      <c r="E422" s="34">
        <v>39120</v>
      </c>
      <c r="F422" s="20">
        <f t="shared" ca="1" si="6"/>
        <v>10</v>
      </c>
      <c r="G422" s="21" t="s">
        <v>26</v>
      </c>
      <c r="H422" s="186">
        <v>90850</v>
      </c>
      <c r="I422" s="23">
        <v>3</v>
      </c>
    </row>
    <row r="423" spans="1:9" x14ac:dyDescent="0.25">
      <c r="A423" s="11" t="s">
        <v>672</v>
      </c>
      <c r="B423" s="18" t="s">
        <v>2</v>
      </c>
      <c r="C423" s="11" t="s">
        <v>803</v>
      </c>
      <c r="D423" s="11" t="s">
        <v>5</v>
      </c>
      <c r="E423" s="34">
        <v>39123</v>
      </c>
      <c r="F423" s="20">
        <f t="shared" ca="1" si="6"/>
        <v>10</v>
      </c>
      <c r="G423" s="21" t="s">
        <v>18</v>
      </c>
      <c r="H423" s="186">
        <v>79840</v>
      </c>
      <c r="I423" s="23">
        <v>2</v>
      </c>
    </row>
    <row r="424" spans="1:9" x14ac:dyDescent="0.25">
      <c r="A424" s="11" t="s">
        <v>610</v>
      </c>
      <c r="B424" s="18" t="s">
        <v>9</v>
      </c>
      <c r="C424" s="11" t="s">
        <v>803</v>
      </c>
      <c r="D424" s="11" t="s">
        <v>5</v>
      </c>
      <c r="E424" s="34">
        <v>40246</v>
      </c>
      <c r="F424" s="20">
        <f t="shared" ca="1" si="6"/>
        <v>7</v>
      </c>
      <c r="G424" s="21" t="s">
        <v>4</v>
      </c>
      <c r="H424" s="186">
        <v>65080</v>
      </c>
      <c r="I424" s="23">
        <v>5</v>
      </c>
    </row>
    <row r="425" spans="1:9" x14ac:dyDescent="0.25">
      <c r="A425" s="11" t="s">
        <v>577</v>
      </c>
      <c r="B425" s="18" t="s">
        <v>16</v>
      </c>
      <c r="C425" s="11" t="s">
        <v>803</v>
      </c>
      <c r="D425" s="11" t="s">
        <v>0</v>
      </c>
      <c r="E425" s="34">
        <v>37711</v>
      </c>
      <c r="F425" s="20">
        <f t="shared" ca="1" si="6"/>
        <v>14</v>
      </c>
      <c r="G425" s="21"/>
      <c r="H425" s="186">
        <v>23648</v>
      </c>
      <c r="I425" s="23">
        <v>2</v>
      </c>
    </row>
    <row r="426" spans="1:9" x14ac:dyDescent="0.25">
      <c r="A426" s="11" t="s">
        <v>570</v>
      </c>
      <c r="B426" s="18" t="s">
        <v>12</v>
      </c>
      <c r="C426" s="11" t="s">
        <v>803</v>
      </c>
      <c r="D426" s="11" t="s">
        <v>5</v>
      </c>
      <c r="E426" s="34">
        <v>38807</v>
      </c>
      <c r="F426" s="20">
        <f t="shared" ca="1" si="6"/>
        <v>11</v>
      </c>
      <c r="G426" s="21" t="s">
        <v>26</v>
      </c>
      <c r="H426" s="186">
        <v>49060</v>
      </c>
      <c r="I426" s="23">
        <v>4</v>
      </c>
    </row>
    <row r="427" spans="1:9" x14ac:dyDescent="0.25">
      <c r="A427" s="11" t="s">
        <v>554</v>
      </c>
      <c r="B427" s="18" t="s">
        <v>48</v>
      </c>
      <c r="C427" s="11" t="s">
        <v>803</v>
      </c>
      <c r="D427" s="11" t="s">
        <v>11</v>
      </c>
      <c r="E427" s="48">
        <v>40620</v>
      </c>
      <c r="F427" s="20">
        <f t="shared" ca="1" si="6"/>
        <v>6</v>
      </c>
      <c r="G427" s="21"/>
      <c r="H427" s="186">
        <v>86300</v>
      </c>
      <c r="I427" s="23">
        <v>1</v>
      </c>
    </row>
    <row r="428" spans="1:9" x14ac:dyDescent="0.25">
      <c r="A428" s="11" t="s">
        <v>522</v>
      </c>
      <c r="B428" s="18" t="s">
        <v>12</v>
      </c>
      <c r="C428" s="11" t="s">
        <v>803</v>
      </c>
      <c r="D428" s="11" t="s">
        <v>5</v>
      </c>
      <c r="E428" s="34">
        <v>35903</v>
      </c>
      <c r="F428" s="20">
        <f t="shared" ca="1" si="6"/>
        <v>19</v>
      </c>
      <c r="G428" s="21" t="s">
        <v>26</v>
      </c>
      <c r="H428" s="186">
        <v>70520</v>
      </c>
      <c r="I428" s="23">
        <v>5</v>
      </c>
    </row>
    <row r="429" spans="1:9" x14ac:dyDescent="0.25">
      <c r="A429" s="11" t="s">
        <v>514</v>
      </c>
      <c r="B429" s="18" t="s">
        <v>16</v>
      </c>
      <c r="C429" s="11" t="s">
        <v>803</v>
      </c>
      <c r="D429" s="11" t="s">
        <v>11</v>
      </c>
      <c r="E429" s="34">
        <v>36623</v>
      </c>
      <c r="F429" s="20">
        <f t="shared" ca="1" si="6"/>
        <v>17</v>
      </c>
      <c r="G429" s="21"/>
      <c r="H429" s="186">
        <v>32300</v>
      </c>
      <c r="I429" s="23">
        <v>1</v>
      </c>
    </row>
    <row r="430" spans="1:9" x14ac:dyDescent="0.25">
      <c r="A430" s="11" t="s">
        <v>484</v>
      </c>
      <c r="B430" s="18" t="s">
        <v>16</v>
      </c>
      <c r="C430" s="11" t="s">
        <v>803</v>
      </c>
      <c r="D430" s="11" t="s">
        <v>5</v>
      </c>
      <c r="E430" s="34">
        <v>39224</v>
      </c>
      <c r="F430" s="20">
        <f t="shared" ca="1" si="6"/>
        <v>10</v>
      </c>
      <c r="G430" s="21" t="s">
        <v>4</v>
      </c>
      <c r="H430" s="186">
        <v>75030</v>
      </c>
      <c r="I430" s="23">
        <v>5</v>
      </c>
    </row>
    <row r="431" spans="1:9" x14ac:dyDescent="0.25">
      <c r="A431" s="11" t="s">
        <v>466</v>
      </c>
      <c r="B431" s="18" t="s">
        <v>9</v>
      </c>
      <c r="C431" s="11" t="s">
        <v>803</v>
      </c>
      <c r="D431" s="11" t="s">
        <v>11</v>
      </c>
      <c r="E431" s="34">
        <v>35921</v>
      </c>
      <c r="F431" s="20">
        <f t="shared" ca="1" si="6"/>
        <v>19</v>
      </c>
      <c r="G431" s="21"/>
      <c r="H431" s="186">
        <v>65330</v>
      </c>
      <c r="I431" s="23">
        <v>4</v>
      </c>
    </row>
    <row r="432" spans="1:9" x14ac:dyDescent="0.25">
      <c r="A432" s="11" t="s">
        <v>423</v>
      </c>
      <c r="B432" s="18" t="s">
        <v>48</v>
      </c>
      <c r="C432" s="11" t="s">
        <v>803</v>
      </c>
      <c r="D432" s="11" t="s">
        <v>11</v>
      </c>
      <c r="E432" s="34">
        <v>39616</v>
      </c>
      <c r="F432" s="20">
        <f t="shared" ca="1" si="6"/>
        <v>9</v>
      </c>
      <c r="G432" s="21"/>
      <c r="H432" s="186">
        <v>68710</v>
      </c>
      <c r="I432" s="23">
        <v>2</v>
      </c>
    </row>
    <row r="433" spans="1:9" x14ac:dyDescent="0.25">
      <c r="A433" s="11" t="s">
        <v>412</v>
      </c>
      <c r="B433" s="18" t="s">
        <v>16</v>
      </c>
      <c r="C433" s="11" t="s">
        <v>803</v>
      </c>
      <c r="D433" s="11" t="s">
        <v>5</v>
      </c>
      <c r="E433" s="34">
        <v>35969</v>
      </c>
      <c r="F433" s="20">
        <f t="shared" ca="1" si="6"/>
        <v>19</v>
      </c>
      <c r="G433" s="21" t="s">
        <v>26</v>
      </c>
      <c r="H433" s="186">
        <v>76530</v>
      </c>
      <c r="I433" s="23">
        <v>5</v>
      </c>
    </row>
    <row r="434" spans="1:9" x14ac:dyDescent="0.25">
      <c r="A434" s="11" t="s">
        <v>408</v>
      </c>
      <c r="B434" s="18" t="s">
        <v>16</v>
      </c>
      <c r="C434" s="11" t="s">
        <v>803</v>
      </c>
      <c r="D434" s="11" t="s">
        <v>0</v>
      </c>
      <c r="E434" s="34">
        <v>36329</v>
      </c>
      <c r="F434" s="20">
        <f t="shared" ca="1" si="6"/>
        <v>18</v>
      </c>
      <c r="G434" s="21"/>
      <c r="H434" s="186">
        <v>41764</v>
      </c>
      <c r="I434" s="23">
        <v>1</v>
      </c>
    </row>
    <row r="435" spans="1:9" x14ac:dyDescent="0.25">
      <c r="A435" s="11" t="s">
        <v>404</v>
      </c>
      <c r="B435" s="18" t="s">
        <v>12</v>
      </c>
      <c r="C435" s="11" t="s">
        <v>803</v>
      </c>
      <c r="D435" s="11" t="s">
        <v>14</v>
      </c>
      <c r="E435" s="34">
        <v>36695</v>
      </c>
      <c r="F435" s="20">
        <f t="shared" ca="1" si="6"/>
        <v>17</v>
      </c>
      <c r="G435" s="21" t="s">
        <v>4</v>
      </c>
      <c r="H435" s="186">
        <v>31005</v>
      </c>
      <c r="I435" s="23">
        <v>1</v>
      </c>
    </row>
    <row r="436" spans="1:9" x14ac:dyDescent="0.25">
      <c r="A436" s="11" t="s">
        <v>390</v>
      </c>
      <c r="B436" s="18" t="s">
        <v>12</v>
      </c>
      <c r="C436" s="11" t="s">
        <v>803</v>
      </c>
      <c r="D436" s="11" t="s">
        <v>0</v>
      </c>
      <c r="E436" s="34">
        <v>38144</v>
      </c>
      <c r="F436" s="20">
        <f t="shared" ca="1" si="6"/>
        <v>13</v>
      </c>
      <c r="G436" s="21"/>
      <c r="H436" s="186">
        <v>35512</v>
      </c>
      <c r="I436" s="23">
        <v>4</v>
      </c>
    </row>
    <row r="437" spans="1:9" x14ac:dyDescent="0.25">
      <c r="A437" s="11" t="s">
        <v>369</v>
      </c>
      <c r="B437" s="18" t="s">
        <v>12</v>
      </c>
      <c r="C437" s="11" t="s">
        <v>803</v>
      </c>
      <c r="D437" s="11" t="s">
        <v>11</v>
      </c>
      <c r="E437" s="34">
        <v>41116</v>
      </c>
      <c r="F437" s="20">
        <f t="shared" ca="1" si="6"/>
        <v>4</v>
      </c>
      <c r="G437" s="21"/>
      <c r="H437" s="186">
        <v>34650</v>
      </c>
      <c r="I437" s="23">
        <v>1</v>
      </c>
    </row>
    <row r="438" spans="1:9" x14ac:dyDescent="0.25">
      <c r="A438" s="11" t="s">
        <v>353</v>
      </c>
      <c r="B438" s="18" t="s">
        <v>16</v>
      </c>
      <c r="C438" s="11" t="s">
        <v>803</v>
      </c>
      <c r="D438" s="11" t="s">
        <v>5</v>
      </c>
      <c r="E438" s="34">
        <v>39284</v>
      </c>
      <c r="F438" s="20">
        <f t="shared" ca="1" si="6"/>
        <v>10</v>
      </c>
      <c r="G438" s="21" t="s">
        <v>26</v>
      </c>
      <c r="H438" s="186">
        <v>27830</v>
      </c>
      <c r="I438" s="23">
        <v>5</v>
      </c>
    </row>
    <row r="439" spans="1:9" x14ac:dyDescent="0.25">
      <c r="A439" s="11" t="s">
        <v>316</v>
      </c>
      <c r="B439" s="18" t="s">
        <v>12</v>
      </c>
      <c r="C439" s="11" t="s">
        <v>803</v>
      </c>
      <c r="D439" s="11" t="s">
        <v>5</v>
      </c>
      <c r="E439" s="34">
        <v>38916</v>
      </c>
      <c r="F439" s="20">
        <f t="shared" ca="1" si="6"/>
        <v>11</v>
      </c>
      <c r="G439" s="21" t="s">
        <v>28</v>
      </c>
      <c r="H439" s="186">
        <v>29560</v>
      </c>
      <c r="I439" s="23">
        <v>2</v>
      </c>
    </row>
    <row r="440" spans="1:9" x14ac:dyDescent="0.25">
      <c r="A440" s="11" t="s">
        <v>928</v>
      </c>
      <c r="B440" s="18" t="s">
        <v>32</v>
      </c>
      <c r="C440" s="11" t="s">
        <v>803</v>
      </c>
      <c r="D440" s="11" t="s">
        <v>5</v>
      </c>
      <c r="E440" s="34">
        <v>39657</v>
      </c>
      <c r="F440" s="20">
        <f t="shared" ca="1" si="6"/>
        <v>8</v>
      </c>
      <c r="G440" s="21" t="s">
        <v>8</v>
      </c>
      <c r="H440" s="186">
        <v>82880</v>
      </c>
      <c r="I440" s="23">
        <v>1</v>
      </c>
    </row>
    <row r="441" spans="1:9" x14ac:dyDescent="0.25">
      <c r="A441" s="11" t="s">
        <v>310</v>
      </c>
      <c r="B441" s="18" t="s">
        <v>48</v>
      </c>
      <c r="C441" s="11" t="s">
        <v>803</v>
      </c>
      <c r="D441" s="11" t="s">
        <v>5</v>
      </c>
      <c r="E441" s="34">
        <v>40370</v>
      </c>
      <c r="F441" s="20">
        <f t="shared" ca="1" si="6"/>
        <v>7</v>
      </c>
      <c r="G441" s="21" t="s">
        <v>26</v>
      </c>
      <c r="H441" s="186">
        <v>68840</v>
      </c>
      <c r="I441" s="23">
        <v>4</v>
      </c>
    </row>
    <row r="442" spans="1:9" x14ac:dyDescent="0.25">
      <c r="A442" s="11" t="s">
        <v>303</v>
      </c>
      <c r="B442" s="18" t="s">
        <v>12</v>
      </c>
      <c r="C442" s="11" t="s">
        <v>803</v>
      </c>
      <c r="D442" s="11" t="s">
        <v>5</v>
      </c>
      <c r="E442" s="34">
        <v>40762</v>
      </c>
      <c r="F442" s="20">
        <f t="shared" ca="1" si="6"/>
        <v>5</v>
      </c>
      <c r="G442" s="21" t="s">
        <v>18</v>
      </c>
      <c r="H442" s="186">
        <v>63470</v>
      </c>
      <c r="I442" s="23">
        <v>5</v>
      </c>
    </row>
    <row r="443" spans="1:9" x14ac:dyDescent="0.25">
      <c r="A443" s="11" t="s">
        <v>269</v>
      </c>
      <c r="B443" s="18" t="s">
        <v>32</v>
      </c>
      <c r="C443" s="11" t="s">
        <v>803</v>
      </c>
      <c r="D443" s="11" t="s">
        <v>14</v>
      </c>
      <c r="E443" s="34">
        <v>37470</v>
      </c>
      <c r="F443" s="20">
        <f t="shared" ca="1" si="6"/>
        <v>14</v>
      </c>
      <c r="G443" s="21" t="s">
        <v>26</v>
      </c>
      <c r="H443" s="186">
        <v>35810</v>
      </c>
      <c r="I443" s="23">
        <v>5</v>
      </c>
    </row>
    <row r="444" spans="1:9" x14ac:dyDescent="0.25">
      <c r="A444" s="11" t="s">
        <v>266</v>
      </c>
      <c r="B444" s="18" t="s">
        <v>16</v>
      </c>
      <c r="C444" s="11" t="s">
        <v>803</v>
      </c>
      <c r="D444" s="11" t="s">
        <v>5</v>
      </c>
      <c r="E444" s="34">
        <v>38227</v>
      </c>
      <c r="F444" s="20">
        <f t="shared" ca="1" si="6"/>
        <v>12</v>
      </c>
      <c r="G444" s="21" t="s">
        <v>4</v>
      </c>
      <c r="H444" s="186">
        <v>88200</v>
      </c>
      <c r="I444" s="23">
        <v>3</v>
      </c>
    </row>
    <row r="445" spans="1:9" x14ac:dyDescent="0.25">
      <c r="A445" s="11" t="s">
        <v>264</v>
      </c>
      <c r="B445" s="18" t="s">
        <v>48</v>
      </c>
      <c r="C445" s="11" t="s">
        <v>803</v>
      </c>
      <c r="D445" s="11" t="s">
        <v>14</v>
      </c>
      <c r="E445" s="34">
        <v>39299</v>
      </c>
      <c r="F445" s="20">
        <f t="shared" ca="1" si="6"/>
        <v>9</v>
      </c>
      <c r="G445" s="21" t="s">
        <v>8</v>
      </c>
      <c r="H445" s="186">
        <v>49760</v>
      </c>
      <c r="I445" s="23">
        <v>3</v>
      </c>
    </row>
    <row r="446" spans="1:9" x14ac:dyDescent="0.25">
      <c r="A446" s="11" t="s">
        <v>262</v>
      </c>
      <c r="B446" s="18" t="s">
        <v>2</v>
      </c>
      <c r="C446" s="11" t="s">
        <v>803</v>
      </c>
      <c r="D446" s="11" t="s">
        <v>5</v>
      </c>
      <c r="E446" s="34">
        <v>39678</v>
      </c>
      <c r="F446" s="20">
        <f t="shared" ca="1" si="6"/>
        <v>8</v>
      </c>
      <c r="G446" s="21" t="s">
        <v>4</v>
      </c>
      <c r="H446" s="186">
        <v>82090</v>
      </c>
      <c r="I446" s="23">
        <v>2</v>
      </c>
    </row>
    <row r="447" spans="1:9" x14ac:dyDescent="0.25">
      <c r="A447" s="11" t="s">
        <v>259</v>
      </c>
      <c r="B447" s="18" t="s">
        <v>2</v>
      </c>
      <c r="C447" s="11" t="s">
        <v>803</v>
      </c>
      <c r="D447" s="11" t="s">
        <v>14</v>
      </c>
      <c r="E447" s="45">
        <v>40393</v>
      </c>
      <c r="F447" s="20">
        <f t="shared" ca="1" si="6"/>
        <v>6</v>
      </c>
      <c r="G447" s="21" t="s">
        <v>26</v>
      </c>
      <c r="H447" s="186">
        <v>18925</v>
      </c>
      <c r="I447" s="23">
        <v>1</v>
      </c>
    </row>
    <row r="448" spans="1:9" x14ac:dyDescent="0.25">
      <c r="A448" s="11" t="s">
        <v>256</v>
      </c>
      <c r="B448" s="18" t="s">
        <v>32</v>
      </c>
      <c r="C448" s="11" t="s">
        <v>803</v>
      </c>
      <c r="D448" s="11" t="s">
        <v>0</v>
      </c>
      <c r="E448" s="48">
        <v>40403</v>
      </c>
      <c r="F448" s="20">
        <f t="shared" ca="1" si="6"/>
        <v>6</v>
      </c>
      <c r="G448" s="21"/>
      <c r="H448" s="186">
        <v>17056</v>
      </c>
      <c r="I448" s="23">
        <v>5</v>
      </c>
    </row>
    <row r="449" spans="1:9" x14ac:dyDescent="0.25">
      <c r="A449" s="11" t="s">
        <v>247</v>
      </c>
      <c r="B449" s="18" t="s">
        <v>16</v>
      </c>
      <c r="C449" s="11" t="s">
        <v>803</v>
      </c>
      <c r="D449" s="11" t="s">
        <v>14</v>
      </c>
      <c r="E449" s="34">
        <v>40807</v>
      </c>
      <c r="F449" s="20">
        <f t="shared" ca="1" si="6"/>
        <v>5</v>
      </c>
      <c r="G449" s="21" t="s">
        <v>28</v>
      </c>
      <c r="H449" s="186">
        <v>37045</v>
      </c>
      <c r="I449" s="23">
        <v>4</v>
      </c>
    </row>
    <row r="450" spans="1:9" x14ac:dyDescent="0.25">
      <c r="A450" s="11" t="s">
        <v>184</v>
      </c>
      <c r="B450" s="18" t="s">
        <v>12</v>
      </c>
      <c r="C450" s="11" t="s">
        <v>803</v>
      </c>
      <c r="D450" s="11" t="s">
        <v>5</v>
      </c>
      <c r="E450" s="34">
        <v>41183</v>
      </c>
      <c r="F450" s="20">
        <f t="shared" ref="F450:F513" ca="1" si="7">DATEDIF(E450,TODAY(),"Y")</f>
        <v>4</v>
      </c>
      <c r="G450" s="21" t="s">
        <v>8</v>
      </c>
      <c r="H450" s="186">
        <v>77370</v>
      </c>
      <c r="I450" s="23">
        <v>2</v>
      </c>
    </row>
    <row r="451" spans="1:9" x14ac:dyDescent="0.25">
      <c r="A451" s="11" t="s">
        <v>183</v>
      </c>
      <c r="B451" s="18" t="s">
        <v>16</v>
      </c>
      <c r="C451" s="11" t="s">
        <v>803</v>
      </c>
      <c r="D451" s="11" t="s">
        <v>5</v>
      </c>
      <c r="E451" s="34">
        <v>41186</v>
      </c>
      <c r="F451" s="20">
        <f t="shared" ca="1" si="7"/>
        <v>4</v>
      </c>
      <c r="G451" s="21" t="s">
        <v>8</v>
      </c>
      <c r="H451" s="186">
        <v>48910</v>
      </c>
      <c r="I451" s="23">
        <v>3</v>
      </c>
    </row>
    <row r="452" spans="1:9" x14ac:dyDescent="0.25">
      <c r="A452" s="11" t="s">
        <v>178</v>
      </c>
      <c r="B452" s="18" t="s">
        <v>48</v>
      </c>
      <c r="C452" s="11" t="s">
        <v>803</v>
      </c>
      <c r="D452" s="11" t="s">
        <v>14</v>
      </c>
      <c r="E452" s="34">
        <v>39731</v>
      </c>
      <c r="F452" s="20">
        <f t="shared" ca="1" si="7"/>
        <v>8</v>
      </c>
      <c r="G452" s="21" t="s">
        <v>26</v>
      </c>
      <c r="H452" s="186">
        <v>15435</v>
      </c>
      <c r="I452" s="23">
        <v>1</v>
      </c>
    </row>
    <row r="453" spans="1:9" x14ac:dyDescent="0.25">
      <c r="A453" s="11" t="s">
        <v>175</v>
      </c>
      <c r="B453" s="18" t="s">
        <v>32</v>
      </c>
      <c r="C453" s="11" t="s">
        <v>803</v>
      </c>
      <c r="D453" s="11" t="s">
        <v>5</v>
      </c>
      <c r="E453" s="34">
        <v>40452</v>
      </c>
      <c r="F453" s="20">
        <f t="shared" ca="1" si="7"/>
        <v>6</v>
      </c>
      <c r="G453" s="21" t="s">
        <v>4</v>
      </c>
      <c r="H453" s="186">
        <v>45410</v>
      </c>
      <c r="I453" s="23">
        <v>1</v>
      </c>
    </row>
    <row r="454" spans="1:9" x14ac:dyDescent="0.25">
      <c r="A454" s="11" t="s">
        <v>132</v>
      </c>
      <c r="B454" s="18" t="s">
        <v>16</v>
      </c>
      <c r="C454" s="11" t="s">
        <v>803</v>
      </c>
      <c r="D454" s="11" t="s">
        <v>0</v>
      </c>
      <c r="E454" s="45">
        <v>40452</v>
      </c>
      <c r="F454" s="20">
        <f t="shared" ca="1" si="7"/>
        <v>6</v>
      </c>
      <c r="G454" s="21"/>
      <c r="H454" s="186">
        <v>11180</v>
      </c>
      <c r="I454" s="23">
        <v>3</v>
      </c>
    </row>
    <row r="455" spans="1:9" x14ac:dyDescent="0.25">
      <c r="A455" s="11" t="s">
        <v>131</v>
      </c>
      <c r="B455" s="18" t="s">
        <v>48</v>
      </c>
      <c r="C455" s="11" t="s">
        <v>803</v>
      </c>
      <c r="D455" s="11" t="s">
        <v>11</v>
      </c>
      <c r="E455" s="34">
        <v>40468</v>
      </c>
      <c r="F455" s="20">
        <f t="shared" ca="1" si="7"/>
        <v>6</v>
      </c>
      <c r="G455" s="21"/>
      <c r="H455" s="186">
        <v>41440</v>
      </c>
      <c r="I455" s="23">
        <v>4</v>
      </c>
    </row>
    <row r="456" spans="1:9" x14ac:dyDescent="0.25">
      <c r="A456" s="11" t="s">
        <v>117</v>
      </c>
      <c r="B456" s="18" t="s">
        <v>12</v>
      </c>
      <c r="C456" s="11" t="s">
        <v>803</v>
      </c>
      <c r="D456" s="11" t="s">
        <v>5</v>
      </c>
      <c r="E456" s="34">
        <v>41233</v>
      </c>
      <c r="F456" s="20">
        <f t="shared" ca="1" si="7"/>
        <v>4</v>
      </c>
      <c r="G456" s="21" t="s">
        <v>28</v>
      </c>
      <c r="H456" s="186">
        <v>70010</v>
      </c>
      <c r="I456" s="23">
        <v>1</v>
      </c>
    </row>
    <row r="457" spans="1:9" x14ac:dyDescent="0.25">
      <c r="A457" s="11" t="s">
        <v>107</v>
      </c>
      <c r="B457" s="18" t="s">
        <v>12</v>
      </c>
      <c r="C457" s="11" t="s">
        <v>803</v>
      </c>
      <c r="D457" s="11" t="s">
        <v>5</v>
      </c>
      <c r="E457" s="34">
        <v>40492</v>
      </c>
      <c r="F457" s="20">
        <f t="shared" ca="1" si="7"/>
        <v>6</v>
      </c>
      <c r="G457" s="21" t="s">
        <v>8</v>
      </c>
      <c r="H457" s="186">
        <v>69230</v>
      </c>
      <c r="I457" s="23">
        <v>4</v>
      </c>
    </row>
    <row r="458" spans="1:9" x14ac:dyDescent="0.25">
      <c r="A458" s="11" t="s">
        <v>79</v>
      </c>
      <c r="B458" s="18" t="s">
        <v>12</v>
      </c>
      <c r="C458" s="11" t="s">
        <v>803</v>
      </c>
      <c r="D458" s="11" t="s">
        <v>5</v>
      </c>
      <c r="E458" s="34">
        <v>39404</v>
      </c>
      <c r="F458" s="20">
        <f t="shared" ca="1" si="7"/>
        <v>9</v>
      </c>
      <c r="G458" s="21" t="s">
        <v>18</v>
      </c>
      <c r="H458" s="186">
        <v>52990</v>
      </c>
      <c r="I458" s="23">
        <v>4</v>
      </c>
    </row>
    <row r="459" spans="1:9" x14ac:dyDescent="0.25">
      <c r="A459" s="11" t="s">
        <v>67</v>
      </c>
      <c r="B459" s="18" t="s">
        <v>16</v>
      </c>
      <c r="C459" s="11" t="s">
        <v>803</v>
      </c>
      <c r="D459" s="11" t="s">
        <v>5</v>
      </c>
      <c r="E459" s="34">
        <v>40883</v>
      </c>
      <c r="F459" s="20">
        <f t="shared" ca="1" si="7"/>
        <v>5</v>
      </c>
      <c r="G459" s="21" t="s">
        <v>26</v>
      </c>
      <c r="H459" s="186">
        <v>45580</v>
      </c>
      <c r="I459" s="23">
        <v>5</v>
      </c>
    </row>
    <row r="460" spans="1:9" x14ac:dyDescent="0.25">
      <c r="A460" s="11" t="s">
        <v>53</v>
      </c>
      <c r="B460" s="18" t="s">
        <v>16</v>
      </c>
      <c r="C460" s="11" t="s">
        <v>803</v>
      </c>
      <c r="D460" s="11" t="s">
        <v>5</v>
      </c>
      <c r="E460" s="34">
        <v>40525</v>
      </c>
      <c r="F460" s="20">
        <f t="shared" ca="1" si="7"/>
        <v>6</v>
      </c>
      <c r="G460" s="21" t="s">
        <v>28</v>
      </c>
      <c r="H460" s="186">
        <v>79950</v>
      </c>
      <c r="I460" s="23">
        <v>4</v>
      </c>
    </row>
    <row r="461" spans="1:9" x14ac:dyDescent="0.25">
      <c r="A461" s="11" t="s">
        <v>23</v>
      </c>
      <c r="B461" s="18" t="s">
        <v>9</v>
      </c>
      <c r="C461" s="11" t="s">
        <v>803</v>
      </c>
      <c r="D461" s="11" t="s">
        <v>11</v>
      </c>
      <c r="E461" s="34">
        <v>39783</v>
      </c>
      <c r="F461" s="20">
        <f t="shared" ca="1" si="7"/>
        <v>8</v>
      </c>
      <c r="G461" s="21"/>
      <c r="H461" s="186">
        <v>56000</v>
      </c>
      <c r="I461" s="23">
        <v>3</v>
      </c>
    </row>
    <row r="462" spans="1:9" x14ac:dyDescent="0.25">
      <c r="A462" s="11" t="s">
        <v>773</v>
      </c>
      <c r="B462" s="18" t="s">
        <v>12</v>
      </c>
      <c r="C462" s="11" t="s">
        <v>64</v>
      </c>
      <c r="D462" s="11" t="s">
        <v>5</v>
      </c>
      <c r="E462" s="34">
        <v>40551</v>
      </c>
      <c r="F462" s="20">
        <f t="shared" ca="1" si="7"/>
        <v>6</v>
      </c>
      <c r="G462" s="21" t="s">
        <v>26</v>
      </c>
      <c r="H462" s="186">
        <v>73730</v>
      </c>
      <c r="I462" s="23">
        <v>1</v>
      </c>
    </row>
    <row r="463" spans="1:9" x14ac:dyDescent="0.25">
      <c r="A463" s="11" t="s">
        <v>687</v>
      </c>
      <c r="B463" s="18" t="s">
        <v>12</v>
      </c>
      <c r="C463" s="11" t="s">
        <v>64</v>
      </c>
      <c r="D463" s="11" t="s">
        <v>5</v>
      </c>
      <c r="E463" s="34">
        <v>40585</v>
      </c>
      <c r="F463" s="20">
        <f t="shared" ca="1" si="7"/>
        <v>6</v>
      </c>
      <c r="G463" s="21" t="s">
        <v>26</v>
      </c>
      <c r="H463" s="186">
        <v>89950</v>
      </c>
      <c r="I463" s="23">
        <v>4</v>
      </c>
    </row>
    <row r="464" spans="1:9" x14ac:dyDescent="0.25">
      <c r="A464" s="11" t="s">
        <v>685</v>
      </c>
      <c r="B464" s="18" t="s">
        <v>48</v>
      </c>
      <c r="C464" s="11" t="s">
        <v>64</v>
      </c>
      <c r="D464" s="11" t="s">
        <v>11</v>
      </c>
      <c r="E464" s="34">
        <v>40591</v>
      </c>
      <c r="F464" s="20">
        <f t="shared" ca="1" si="7"/>
        <v>6</v>
      </c>
      <c r="G464" s="21"/>
      <c r="H464" s="186">
        <v>51070</v>
      </c>
      <c r="I464" s="23">
        <v>3</v>
      </c>
    </row>
    <row r="465" spans="1:9" x14ac:dyDescent="0.25">
      <c r="A465" s="11" t="s">
        <v>626</v>
      </c>
      <c r="B465" s="18" t="s">
        <v>16</v>
      </c>
      <c r="C465" s="11" t="s">
        <v>64</v>
      </c>
      <c r="D465" s="11" t="s">
        <v>5</v>
      </c>
      <c r="E465" s="34">
        <v>40625</v>
      </c>
      <c r="F465" s="20">
        <f t="shared" ca="1" si="7"/>
        <v>6</v>
      </c>
      <c r="G465" s="21" t="s">
        <v>8</v>
      </c>
      <c r="H465" s="186">
        <v>37320</v>
      </c>
      <c r="I465" s="23">
        <v>3</v>
      </c>
    </row>
    <row r="466" spans="1:9" x14ac:dyDescent="0.25">
      <c r="A466" s="11" t="s">
        <v>551</v>
      </c>
      <c r="B466" s="18" t="s">
        <v>12</v>
      </c>
      <c r="C466" s="11" t="s">
        <v>64</v>
      </c>
      <c r="D466" s="11" t="s">
        <v>14</v>
      </c>
      <c r="E466" s="34">
        <v>40654</v>
      </c>
      <c r="F466" s="20">
        <f t="shared" ca="1" si="7"/>
        <v>6</v>
      </c>
      <c r="G466" s="21" t="s">
        <v>8</v>
      </c>
      <c r="H466" s="186">
        <v>18015</v>
      </c>
      <c r="I466" s="23">
        <v>3</v>
      </c>
    </row>
    <row r="467" spans="1:9" x14ac:dyDescent="0.25">
      <c r="A467" s="11" t="s">
        <v>374</v>
      </c>
      <c r="B467" s="18" t="s">
        <v>16</v>
      </c>
      <c r="C467" s="11" t="s">
        <v>64</v>
      </c>
      <c r="D467" s="11" t="s">
        <v>5</v>
      </c>
      <c r="E467" s="34">
        <v>40745</v>
      </c>
      <c r="F467" s="20">
        <f t="shared" ca="1" si="7"/>
        <v>6</v>
      </c>
      <c r="G467" s="21" t="s">
        <v>26</v>
      </c>
      <c r="H467" s="186">
        <v>71400</v>
      </c>
      <c r="I467" s="23">
        <v>5</v>
      </c>
    </row>
    <row r="468" spans="1:9" x14ac:dyDescent="0.25">
      <c r="A468" s="11" t="s">
        <v>306</v>
      </c>
      <c r="B468" s="18" t="s">
        <v>12</v>
      </c>
      <c r="C468" s="11" t="s">
        <v>64</v>
      </c>
      <c r="D468" s="11" t="s">
        <v>14</v>
      </c>
      <c r="E468" s="34">
        <v>39687</v>
      </c>
      <c r="F468" s="20">
        <f t="shared" ca="1" si="7"/>
        <v>8</v>
      </c>
      <c r="G468" s="21" t="s">
        <v>18</v>
      </c>
      <c r="H468" s="186">
        <v>26815</v>
      </c>
      <c r="I468" s="23">
        <v>1</v>
      </c>
    </row>
    <row r="469" spans="1:9" x14ac:dyDescent="0.25">
      <c r="A469" s="11" t="s">
        <v>305</v>
      </c>
      <c r="B469" s="18" t="s">
        <v>16</v>
      </c>
      <c r="C469" s="11" t="s">
        <v>64</v>
      </c>
      <c r="D469" s="11" t="s">
        <v>5</v>
      </c>
      <c r="E469" s="34">
        <v>39688</v>
      </c>
      <c r="F469" s="20">
        <f t="shared" ca="1" si="7"/>
        <v>8</v>
      </c>
      <c r="G469" s="21" t="s">
        <v>26</v>
      </c>
      <c r="H469" s="186">
        <v>34600</v>
      </c>
      <c r="I469" s="23">
        <v>5</v>
      </c>
    </row>
    <row r="470" spans="1:9" x14ac:dyDescent="0.25">
      <c r="A470" s="11" t="s">
        <v>302</v>
      </c>
      <c r="B470" s="18" t="s">
        <v>16</v>
      </c>
      <c r="C470" s="11" t="s">
        <v>64</v>
      </c>
      <c r="D470" s="11" t="s">
        <v>5</v>
      </c>
      <c r="E470" s="34">
        <v>40765</v>
      </c>
      <c r="F470" s="20">
        <f t="shared" ca="1" si="7"/>
        <v>5</v>
      </c>
      <c r="G470" s="21" t="s">
        <v>4</v>
      </c>
      <c r="H470" s="186">
        <v>79720</v>
      </c>
      <c r="I470" s="23">
        <v>3</v>
      </c>
    </row>
    <row r="471" spans="1:9" x14ac:dyDescent="0.25">
      <c r="A471" s="11" t="s">
        <v>192</v>
      </c>
      <c r="B471" s="18" t="s">
        <v>12</v>
      </c>
      <c r="C471" s="11" t="s">
        <v>64</v>
      </c>
      <c r="D471" s="11" t="s">
        <v>0</v>
      </c>
      <c r="E471" s="34">
        <v>39733</v>
      </c>
      <c r="F471" s="20">
        <f t="shared" ca="1" si="7"/>
        <v>8</v>
      </c>
      <c r="G471" s="21"/>
      <c r="H471" s="186">
        <v>35232</v>
      </c>
      <c r="I471" s="23">
        <v>4</v>
      </c>
    </row>
    <row r="472" spans="1:9" x14ac:dyDescent="0.25">
      <c r="A472" s="11" t="s">
        <v>191</v>
      </c>
      <c r="B472" s="18" t="s">
        <v>32</v>
      </c>
      <c r="C472" s="11" t="s">
        <v>64</v>
      </c>
      <c r="D472" s="11" t="s">
        <v>14</v>
      </c>
      <c r="E472" s="49">
        <v>39735</v>
      </c>
      <c r="F472" s="20">
        <f t="shared" ca="1" si="7"/>
        <v>8</v>
      </c>
      <c r="G472" s="21" t="s">
        <v>28</v>
      </c>
      <c r="H472" s="186">
        <v>41620</v>
      </c>
      <c r="I472" s="23">
        <v>5</v>
      </c>
    </row>
    <row r="473" spans="1:9" x14ac:dyDescent="0.25">
      <c r="A473" s="11" t="s">
        <v>189</v>
      </c>
      <c r="B473" s="18" t="s">
        <v>2</v>
      </c>
      <c r="C473" s="11" t="s">
        <v>64</v>
      </c>
      <c r="D473" s="11" t="s">
        <v>5</v>
      </c>
      <c r="E473" s="34">
        <v>40818</v>
      </c>
      <c r="F473" s="20">
        <f t="shared" ca="1" si="7"/>
        <v>5</v>
      </c>
      <c r="G473" s="21" t="s">
        <v>18</v>
      </c>
      <c r="H473" s="186">
        <v>46560</v>
      </c>
      <c r="I473" s="23">
        <v>2</v>
      </c>
    </row>
    <row r="474" spans="1:9" x14ac:dyDescent="0.25">
      <c r="A474" s="11" t="s">
        <v>185</v>
      </c>
      <c r="B474" s="18" t="s">
        <v>16</v>
      </c>
      <c r="C474" s="11" t="s">
        <v>64</v>
      </c>
      <c r="D474" s="11" t="s">
        <v>5</v>
      </c>
      <c r="E474" s="34">
        <v>40841</v>
      </c>
      <c r="F474" s="20">
        <f t="shared" ca="1" si="7"/>
        <v>5</v>
      </c>
      <c r="G474" s="21" t="s">
        <v>26</v>
      </c>
      <c r="H474" s="186">
        <v>83530</v>
      </c>
      <c r="I474" s="23">
        <v>5</v>
      </c>
    </row>
    <row r="475" spans="1:9" x14ac:dyDescent="0.25">
      <c r="A475" s="11" t="s">
        <v>127</v>
      </c>
      <c r="B475" s="18" t="s">
        <v>2</v>
      </c>
      <c r="C475" s="11" t="s">
        <v>64</v>
      </c>
      <c r="D475" s="11" t="s">
        <v>5</v>
      </c>
      <c r="E475" s="34">
        <v>39754</v>
      </c>
      <c r="F475" s="20">
        <f t="shared" ca="1" si="7"/>
        <v>8</v>
      </c>
      <c r="G475" s="21" t="s">
        <v>4</v>
      </c>
      <c r="H475" s="186">
        <v>45110</v>
      </c>
      <c r="I475" s="23">
        <v>2</v>
      </c>
    </row>
    <row r="476" spans="1:9" x14ac:dyDescent="0.25">
      <c r="A476" s="11" t="s">
        <v>125</v>
      </c>
      <c r="B476" s="18" t="s">
        <v>12</v>
      </c>
      <c r="C476" s="11" t="s">
        <v>64</v>
      </c>
      <c r="D476" s="11" t="s">
        <v>5</v>
      </c>
      <c r="E476" s="34">
        <v>39761</v>
      </c>
      <c r="F476" s="20">
        <f t="shared" ca="1" si="7"/>
        <v>8</v>
      </c>
      <c r="G476" s="21" t="s">
        <v>26</v>
      </c>
      <c r="H476" s="186">
        <v>42940</v>
      </c>
      <c r="I476" s="23">
        <v>3</v>
      </c>
    </row>
    <row r="477" spans="1:9" x14ac:dyDescent="0.25">
      <c r="A477" s="11" t="s">
        <v>65</v>
      </c>
      <c r="B477" s="18" t="s">
        <v>32</v>
      </c>
      <c r="C477" s="11" t="s">
        <v>64</v>
      </c>
      <c r="D477" s="11" t="s">
        <v>5</v>
      </c>
      <c r="E477" s="34">
        <v>40893</v>
      </c>
      <c r="F477" s="20">
        <f t="shared" ca="1" si="7"/>
        <v>5</v>
      </c>
      <c r="G477" s="21" t="s">
        <v>4</v>
      </c>
      <c r="H477" s="186">
        <v>46620</v>
      </c>
      <c r="I477" s="23">
        <v>5</v>
      </c>
    </row>
    <row r="478" spans="1:9" x14ac:dyDescent="0.25">
      <c r="A478" s="11" t="s">
        <v>740</v>
      </c>
      <c r="B478" s="18" t="s">
        <v>16</v>
      </c>
      <c r="C478" s="11" t="s">
        <v>804</v>
      </c>
      <c r="D478" s="11" t="s">
        <v>11</v>
      </c>
      <c r="E478" s="34">
        <v>39109</v>
      </c>
      <c r="F478" s="20">
        <f t="shared" ca="1" si="7"/>
        <v>10</v>
      </c>
      <c r="G478" s="21"/>
      <c r="H478" s="186">
        <v>35120</v>
      </c>
      <c r="I478" s="23">
        <v>2</v>
      </c>
    </row>
    <row r="479" spans="1:9" x14ac:dyDescent="0.25">
      <c r="A479" s="11" t="s">
        <v>736</v>
      </c>
      <c r="B479" s="18" t="s">
        <v>32</v>
      </c>
      <c r="C479" s="11" t="s">
        <v>804</v>
      </c>
      <c r="D479" s="11" t="s">
        <v>5</v>
      </c>
      <c r="E479" s="34">
        <v>40208</v>
      </c>
      <c r="F479" s="20">
        <f t="shared" ca="1" si="7"/>
        <v>7</v>
      </c>
      <c r="G479" s="21" t="s">
        <v>28</v>
      </c>
      <c r="H479" s="186">
        <v>63148</v>
      </c>
      <c r="I479" s="23">
        <v>2</v>
      </c>
    </row>
    <row r="480" spans="1:9" x14ac:dyDescent="0.25">
      <c r="A480" s="11" t="s">
        <v>726</v>
      </c>
      <c r="B480" s="18" t="s">
        <v>32</v>
      </c>
      <c r="C480" s="11" t="s">
        <v>804</v>
      </c>
      <c r="D480" s="11" t="s">
        <v>5</v>
      </c>
      <c r="E480" s="34">
        <v>35821</v>
      </c>
      <c r="F480" s="20">
        <f t="shared" ca="1" si="7"/>
        <v>19</v>
      </c>
      <c r="G480" s="21" t="s">
        <v>18</v>
      </c>
      <c r="H480" s="186">
        <v>24870</v>
      </c>
      <c r="I480" s="23">
        <v>3</v>
      </c>
    </row>
    <row r="481" spans="1:13" x14ac:dyDescent="0.25">
      <c r="A481" s="11" t="s">
        <v>725</v>
      </c>
      <c r="B481" s="18" t="s">
        <v>9</v>
      </c>
      <c r="C481" s="11" t="s">
        <v>804</v>
      </c>
      <c r="D481" s="11" t="s">
        <v>14</v>
      </c>
      <c r="E481" s="34">
        <v>35826</v>
      </c>
      <c r="F481" s="20">
        <f t="shared" ca="1" si="7"/>
        <v>19</v>
      </c>
      <c r="G481" s="21" t="s">
        <v>26</v>
      </c>
      <c r="H481" s="186">
        <v>33205</v>
      </c>
      <c r="I481" s="23">
        <v>2</v>
      </c>
    </row>
    <row r="482" spans="1:13" x14ac:dyDescent="0.25">
      <c r="A482" s="11" t="s">
        <v>715</v>
      </c>
      <c r="B482" s="18" t="s">
        <v>16</v>
      </c>
      <c r="C482" s="11" t="s">
        <v>804</v>
      </c>
      <c r="D482" s="11" t="s">
        <v>5</v>
      </c>
      <c r="E482" s="34">
        <v>36536</v>
      </c>
      <c r="F482" s="20">
        <f t="shared" ca="1" si="7"/>
        <v>17</v>
      </c>
      <c r="G482" s="21" t="s">
        <v>26</v>
      </c>
      <c r="H482" s="186">
        <v>64400</v>
      </c>
      <c r="I482" s="23">
        <v>4</v>
      </c>
    </row>
    <row r="483" spans="1:13" x14ac:dyDescent="0.25">
      <c r="A483" s="11" t="s">
        <v>702</v>
      </c>
      <c r="B483" s="18" t="s">
        <v>2</v>
      </c>
      <c r="C483" s="11" t="s">
        <v>804</v>
      </c>
      <c r="D483" s="11" t="s">
        <v>14</v>
      </c>
      <c r="E483" s="34">
        <v>38723</v>
      </c>
      <c r="F483" s="20">
        <f t="shared" ca="1" si="7"/>
        <v>11</v>
      </c>
      <c r="G483" s="21" t="s">
        <v>4</v>
      </c>
      <c r="H483" s="186">
        <v>12630</v>
      </c>
      <c r="I483" s="23">
        <v>3</v>
      </c>
    </row>
    <row r="484" spans="1:13" x14ac:dyDescent="0.25">
      <c r="A484" s="11" t="s">
        <v>682</v>
      </c>
      <c r="B484" s="18" t="s">
        <v>32</v>
      </c>
      <c r="C484" s="11" t="s">
        <v>804</v>
      </c>
      <c r="D484" s="11" t="s">
        <v>11</v>
      </c>
      <c r="E484" s="34">
        <v>40943</v>
      </c>
      <c r="F484" s="20">
        <f t="shared" ca="1" si="7"/>
        <v>5</v>
      </c>
      <c r="G484" s="21"/>
      <c r="H484" s="186">
        <v>49590</v>
      </c>
      <c r="I484" s="23">
        <v>3</v>
      </c>
    </row>
    <row r="485" spans="1:13" x14ac:dyDescent="0.25">
      <c r="A485" s="11" t="s">
        <v>679</v>
      </c>
      <c r="B485" s="18" t="s">
        <v>32</v>
      </c>
      <c r="C485" s="11" t="s">
        <v>804</v>
      </c>
      <c r="D485" s="11" t="s">
        <v>11</v>
      </c>
      <c r="E485" s="34">
        <v>40963</v>
      </c>
      <c r="F485" s="20">
        <f t="shared" ca="1" si="7"/>
        <v>5</v>
      </c>
      <c r="G485" s="21"/>
      <c r="H485" s="186">
        <v>62550</v>
      </c>
      <c r="I485" s="23">
        <v>2</v>
      </c>
    </row>
    <row r="486" spans="1:13" x14ac:dyDescent="0.25">
      <c r="A486" s="11" t="s">
        <v>656</v>
      </c>
      <c r="B486" s="18" t="s">
        <v>16</v>
      </c>
      <c r="C486" s="11" t="s">
        <v>804</v>
      </c>
      <c r="D486" s="11" t="s">
        <v>5</v>
      </c>
      <c r="E486" s="34">
        <v>36195</v>
      </c>
      <c r="F486" s="20">
        <f t="shared" ca="1" si="7"/>
        <v>18</v>
      </c>
      <c r="G486" s="21" t="s">
        <v>18</v>
      </c>
      <c r="H486" s="186">
        <v>48360</v>
      </c>
      <c r="I486" s="23">
        <v>5</v>
      </c>
    </row>
    <row r="487" spans="1:13" x14ac:dyDescent="0.25">
      <c r="A487" s="11" t="s">
        <v>649</v>
      </c>
      <c r="B487" s="18" t="s">
        <v>9</v>
      </c>
      <c r="C487" s="11" t="s">
        <v>804</v>
      </c>
      <c r="D487" s="11" t="s">
        <v>14</v>
      </c>
      <c r="E487" s="34">
        <v>36217</v>
      </c>
      <c r="F487" s="20">
        <f t="shared" ca="1" si="7"/>
        <v>18</v>
      </c>
      <c r="G487" s="21" t="s">
        <v>4</v>
      </c>
      <c r="H487" s="186">
        <v>24475</v>
      </c>
      <c r="I487" s="23">
        <v>4</v>
      </c>
    </row>
    <row r="488" spans="1:13" x14ac:dyDescent="0.25">
      <c r="A488" s="11" t="s">
        <v>636</v>
      </c>
      <c r="B488" s="18" t="s">
        <v>12</v>
      </c>
      <c r="C488" s="11" t="s">
        <v>804</v>
      </c>
      <c r="D488" s="11" t="s">
        <v>5</v>
      </c>
      <c r="E488" s="34">
        <v>39864</v>
      </c>
      <c r="F488" s="20">
        <f t="shared" ca="1" si="7"/>
        <v>8</v>
      </c>
      <c r="G488" s="21" t="s">
        <v>26</v>
      </c>
      <c r="H488" s="186">
        <v>66320</v>
      </c>
      <c r="I488" s="23">
        <v>5</v>
      </c>
    </row>
    <row r="489" spans="1:13" x14ac:dyDescent="0.25">
      <c r="A489" s="11" t="s">
        <v>625</v>
      </c>
      <c r="B489" s="18" t="s">
        <v>32</v>
      </c>
      <c r="C489" s="11" t="s">
        <v>804</v>
      </c>
      <c r="D489" s="11" t="s">
        <v>14</v>
      </c>
      <c r="E489" s="34">
        <v>40976</v>
      </c>
      <c r="F489" s="20">
        <f t="shared" ca="1" si="7"/>
        <v>5</v>
      </c>
      <c r="G489" s="21" t="s">
        <v>26</v>
      </c>
      <c r="H489" s="186">
        <v>48380</v>
      </c>
      <c r="I489" s="23">
        <v>3</v>
      </c>
      <c r="L489" s="44"/>
      <c r="M489" s="44"/>
    </row>
    <row r="490" spans="1:13" x14ac:dyDescent="0.25">
      <c r="A490" s="11" t="s">
        <v>608</v>
      </c>
      <c r="B490" s="18" t="s">
        <v>12</v>
      </c>
      <c r="C490" s="11" t="s">
        <v>804</v>
      </c>
      <c r="D490" s="11" t="s">
        <v>11</v>
      </c>
      <c r="E490" s="34">
        <v>40259</v>
      </c>
      <c r="F490" s="20">
        <f t="shared" ca="1" si="7"/>
        <v>7</v>
      </c>
      <c r="G490" s="21"/>
      <c r="H490" s="186">
        <v>75190</v>
      </c>
      <c r="I490" s="23">
        <v>1</v>
      </c>
    </row>
    <row r="491" spans="1:13" x14ac:dyDescent="0.25">
      <c r="A491" s="11" t="s">
        <v>605</v>
      </c>
      <c r="B491" s="18" t="s">
        <v>32</v>
      </c>
      <c r="C491" s="11" t="s">
        <v>804</v>
      </c>
      <c r="D491" s="11" t="s">
        <v>5</v>
      </c>
      <c r="E491" s="34">
        <v>40264</v>
      </c>
      <c r="F491" s="20">
        <f t="shared" ca="1" si="7"/>
        <v>7</v>
      </c>
      <c r="G491" s="21" t="s">
        <v>8</v>
      </c>
      <c r="H491" s="186">
        <v>31760</v>
      </c>
      <c r="I491" s="23">
        <v>2</v>
      </c>
    </row>
    <row r="492" spans="1:13" x14ac:dyDescent="0.25">
      <c r="A492" s="11" t="s">
        <v>578</v>
      </c>
      <c r="B492" s="18" t="s">
        <v>12</v>
      </c>
      <c r="C492" s="11" t="s">
        <v>804</v>
      </c>
      <c r="D492" s="11" t="s">
        <v>5</v>
      </c>
      <c r="E492" s="34">
        <v>37701</v>
      </c>
      <c r="F492" s="20">
        <f t="shared" ca="1" si="7"/>
        <v>14</v>
      </c>
      <c r="G492" s="21" t="s">
        <v>28</v>
      </c>
      <c r="H492" s="186">
        <v>25560</v>
      </c>
      <c r="I492" s="23">
        <v>3</v>
      </c>
    </row>
    <row r="493" spans="1:13" x14ac:dyDescent="0.25">
      <c r="A493" s="11" t="s">
        <v>574</v>
      </c>
      <c r="B493" s="18" t="s">
        <v>2</v>
      </c>
      <c r="C493" s="11" t="s">
        <v>804</v>
      </c>
      <c r="D493" s="11" t="s">
        <v>5</v>
      </c>
      <c r="E493" s="34">
        <v>39519</v>
      </c>
      <c r="F493" s="20">
        <f t="shared" ca="1" si="7"/>
        <v>9</v>
      </c>
      <c r="G493" s="21" t="s">
        <v>8</v>
      </c>
      <c r="H493" s="186">
        <v>63330</v>
      </c>
      <c r="I493" s="23">
        <v>2</v>
      </c>
    </row>
    <row r="494" spans="1:13" x14ac:dyDescent="0.25">
      <c r="A494" s="11" t="s">
        <v>572</v>
      </c>
      <c r="B494" s="18" t="s">
        <v>2</v>
      </c>
      <c r="C494" s="11" t="s">
        <v>804</v>
      </c>
      <c r="D494" s="11" t="s">
        <v>5</v>
      </c>
      <c r="E494" s="34">
        <v>38790</v>
      </c>
      <c r="F494" s="20">
        <f t="shared" ca="1" si="7"/>
        <v>11</v>
      </c>
      <c r="G494" s="21" t="s">
        <v>28</v>
      </c>
      <c r="H494" s="186">
        <v>64688</v>
      </c>
      <c r="I494" s="23">
        <v>3</v>
      </c>
    </row>
    <row r="495" spans="1:13" x14ac:dyDescent="0.25">
      <c r="A495" s="11" t="s">
        <v>560</v>
      </c>
      <c r="B495" s="18" t="s">
        <v>32</v>
      </c>
      <c r="C495" s="11" t="s">
        <v>804</v>
      </c>
      <c r="D495" s="11" t="s">
        <v>5</v>
      </c>
      <c r="E495" s="34">
        <v>39899</v>
      </c>
      <c r="F495" s="20">
        <f t="shared" ca="1" si="7"/>
        <v>8</v>
      </c>
      <c r="G495" s="21" t="s">
        <v>26</v>
      </c>
      <c r="H495" s="186">
        <v>26790</v>
      </c>
      <c r="I495" s="23">
        <v>3</v>
      </c>
    </row>
    <row r="496" spans="1:13" x14ac:dyDescent="0.25">
      <c r="A496" s="11" t="s">
        <v>558</v>
      </c>
      <c r="B496" s="18" t="s">
        <v>48</v>
      </c>
      <c r="C496" s="11" t="s">
        <v>804</v>
      </c>
      <c r="D496" s="11" t="s">
        <v>14</v>
      </c>
      <c r="E496" s="45">
        <v>40254</v>
      </c>
      <c r="F496" s="20">
        <f t="shared" ca="1" si="7"/>
        <v>7</v>
      </c>
      <c r="G496" s="21" t="s">
        <v>4</v>
      </c>
      <c r="H496" s="186">
        <v>50700</v>
      </c>
      <c r="I496" s="23">
        <v>3</v>
      </c>
    </row>
    <row r="497" spans="1:13" x14ac:dyDescent="0.25">
      <c r="A497" s="11" t="s">
        <v>553</v>
      </c>
      <c r="B497" s="18" t="s">
        <v>16</v>
      </c>
      <c r="C497" s="11" t="s">
        <v>804</v>
      </c>
      <c r="D497" s="11" t="s">
        <v>5</v>
      </c>
      <c r="E497" s="34">
        <v>40624</v>
      </c>
      <c r="F497" s="20">
        <f t="shared" ca="1" si="7"/>
        <v>6</v>
      </c>
      <c r="G497" s="21" t="s">
        <v>8</v>
      </c>
      <c r="H497" s="186">
        <v>88500</v>
      </c>
      <c r="I497" s="23">
        <v>1</v>
      </c>
    </row>
    <row r="498" spans="1:13" x14ac:dyDescent="0.25">
      <c r="A498" s="11" t="s">
        <v>543</v>
      </c>
      <c r="B498" s="18" t="s">
        <v>16</v>
      </c>
      <c r="C498" s="11" t="s">
        <v>804</v>
      </c>
      <c r="D498" s="11" t="s">
        <v>5</v>
      </c>
      <c r="E498" s="34">
        <v>39174</v>
      </c>
      <c r="F498" s="20">
        <f t="shared" ca="1" si="7"/>
        <v>10</v>
      </c>
      <c r="G498" s="21" t="s">
        <v>26</v>
      </c>
      <c r="H498" s="186">
        <v>25320</v>
      </c>
      <c r="I498" s="23">
        <v>4</v>
      </c>
      <c r="L498" s="44"/>
      <c r="M498" s="44"/>
    </row>
    <row r="499" spans="1:13" x14ac:dyDescent="0.25">
      <c r="A499" s="11" t="s">
        <v>536</v>
      </c>
      <c r="B499" s="18" t="s">
        <v>32</v>
      </c>
      <c r="C499" s="11" t="s">
        <v>804</v>
      </c>
      <c r="D499" s="11" t="s">
        <v>14</v>
      </c>
      <c r="E499" s="34">
        <v>39176</v>
      </c>
      <c r="F499" s="20">
        <f t="shared" ca="1" si="7"/>
        <v>10</v>
      </c>
      <c r="G499" s="21" t="s">
        <v>4</v>
      </c>
      <c r="H499" s="186">
        <v>12700</v>
      </c>
      <c r="I499" s="23">
        <v>4</v>
      </c>
    </row>
    <row r="500" spans="1:13" x14ac:dyDescent="0.25">
      <c r="A500" s="11" t="s">
        <v>531</v>
      </c>
      <c r="B500" s="18" t="s">
        <v>12</v>
      </c>
      <c r="C500" s="11" t="s">
        <v>804</v>
      </c>
      <c r="D500" s="11" t="s">
        <v>5</v>
      </c>
      <c r="E500" s="34">
        <v>40282</v>
      </c>
      <c r="F500" s="20">
        <f t="shared" ca="1" si="7"/>
        <v>7</v>
      </c>
      <c r="G500" s="21" t="s">
        <v>8</v>
      </c>
      <c r="H500" s="186">
        <v>74640</v>
      </c>
      <c r="I500" s="23">
        <v>3</v>
      </c>
    </row>
    <row r="501" spans="1:13" x14ac:dyDescent="0.25">
      <c r="A501" s="11" t="s">
        <v>528</v>
      </c>
      <c r="B501" s="18" t="s">
        <v>12</v>
      </c>
      <c r="C501" s="11" t="s">
        <v>804</v>
      </c>
      <c r="D501" s="11" t="s">
        <v>5</v>
      </c>
      <c r="E501" s="34">
        <v>38815</v>
      </c>
      <c r="F501" s="20">
        <f t="shared" ca="1" si="7"/>
        <v>11</v>
      </c>
      <c r="G501" s="21" t="s">
        <v>26</v>
      </c>
      <c r="H501" s="186">
        <v>65270</v>
      </c>
      <c r="I501" s="23">
        <v>1</v>
      </c>
    </row>
    <row r="502" spans="1:13" x14ac:dyDescent="0.25">
      <c r="A502" s="11" t="s">
        <v>526</v>
      </c>
      <c r="B502" s="18" t="s">
        <v>32</v>
      </c>
      <c r="C502" s="11" t="s">
        <v>804</v>
      </c>
      <c r="D502" s="11" t="s">
        <v>11</v>
      </c>
      <c r="E502" s="34">
        <v>38828</v>
      </c>
      <c r="F502" s="20">
        <f t="shared" ca="1" si="7"/>
        <v>11</v>
      </c>
      <c r="G502" s="21"/>
      <c r="H502" s="186">
        <v>51530</v>
      </c>
      <c r="I502" s="23">
        <v>4</v>
      </c>
    </row>
    <row r="503" spans="1:13" x14ac:dyDescent="0.25">
      <c r="A503" s="11" t="s">
        <v>494</v>
      </c>
      <c r="B503" s="18" t="s">
        <v>2</v>
      </c>
      <c r="C503" s="11" t="s">
        <v>804</v>
      </c>
      <c r="D503" s="11" t="s">
        <v>14</v>
      </c>
      <c r="E503" s="34">
        <v>40293</v>
      </c>
      <c r="F503" s="20">
        <f t="shared" ca="1" si="7"/>
        <v>7</v>
      </c>
      <c r="G503" s="21" t="s">
        <v>26</v>
      </c>
      <c r="H503" s="186">
        <v>13810</v>
      </c>
      <c r="I503" s="23">
        <v>1</v>
      </c>
    </row>
    <row r="504" spans="1:13" x14ac:dyDescent="0.25">
      <c r="A504" s="11" t="s">
        <v>490</v>
      </c>
      <c r="B504" s="18" t="s">
        <v>16</v>
      </c>
      <c r="C504" s="11" t="s">
        <v>804</v>
      </c>
      <c r="D504" s="11" t="s">
        <v>5</v>
      </c>
      <c r="E504" s="34">
        <v>40666</v>
      </c>
      <c r="F504" s="20">
        <f t="shared" ca="1" si="7"/>
        <v>6</v>
      </c>
      <c r="G504" s="21" t="s">
        <v>26</v>
      </c>
      <c r="H504" s="186">
        <v>26090</v>
      </c>
      <c r="I504" s="23">
        <v>4</v>
      </c>
    </row>
    <row r="505" spans="1:13" x14ac:dyDescent="0.25">
      <c r="A505" s="11" t="s">
        <v>482</v>
      </c>
      <c r="B505" s="18" t="s">
        <v>16</v>
      </c>
      <c r="C505" s="11" t="s">
        <v>804</v>
      </c>
      <c r="D505" s="11" t="s">
        <v>11</v>
      </c>
      <c r="E505" s="34">
        <v>39592</v>
      </c>
      <c r="F505" s="20">
        <f t="shared" ca="1" si="7"/>
        <v>9</v>
      </c>
      <c r="G505" s="21"/>
      <c r="H505" s="186">
        <v>58650</v>
      </c>
      <c r="I505" s="23">
        <v>1</v>
      </c>
    </row>
    <row r="506" spans="1:13" x14ac:dyDescent="0.25">
      <c r="A506" s="11" t="s">
        <v>467</v>
      </c>
      <c r="B506" s="18" t="s">
        <v>48</v>
      </c>
      <c r="C506" s="11" t="s">
        <v>804</v>
      </c>
      <c r="D506" s="11" t="s">
        <v>5</v>
      </c>
      <c r="E506" s="34">
        <v>35918</v>
      </c>
      <c r="F506" s="20">
        <f t="shared" ca="1" si="7"/>
        <v>19</v>
      </c>
      <c r="G506" s="21" t="s">
        <v>28</v>
      </c>
      <c r="H506" s="186">
        <v>75740</v>
      </c>
      <c r="I506" s="23">
        <v>4</v>
      </c>
    </row>
    <row r="507" spans="1:13" x14ac:dyDescent="0.25">
      <c r="A507" s="11" t="s">
        <v>460</v>
      </c>
      <c r="B507" s="18" t="s">
        <v>32</v>
      </c>
      <c r="C507" s="11" t="s">
        <v>804</v>
      </c>
      <c r="D507" s="11" t="s">
        <v>0</v>
      </c>
      <c r="E507" s="34">
        <v>35946</v>
      </c>
      <c r="F507" s="20">
        <f t="shared" ca="1" si="7"/>
        <v>19</v>
      </c>
      <c r="G507" s="21"/>
      <c r="H507" s="186">
        <v>16332</v>
      </c>
      <c r="I507" s="23">
        <v>5</v>
      </c>
    </row>
    <row r="508" spans="1:13" x14ac:dyDescent="0.25">
      <c r="A508" s="11" t="s">
        <v>456</v>
      </c>
      <c r="B508" s="18" t="s">
        <v>16</v>
      </c>
      <c r="C508" s="11" t="s">
        <v>804</v>
      </c>
      <c r="D508" s="11" t="s">
        <v>11</v>
      </c>
      <c r="E508" s="34">
        <v>36297</v>
      </c>
      <c r="F508" s="20">
        <f t="shared" ca="1" si="7"/>
        <v>18</v>
      </c>
      <c r="G508" s="21"/>
      <c r="H508" s="186">
        <v>59990</v>
      </c>
      <c r="I508" s="23">
        <v>5</v>
      </c>
    </row>
    <row r="509" spans="1:13" x14ac:dyDescent="0.25">
      <c r="A509" s="11" t="s">
        <v>451</v>
      </c>
      <c r="B509" s="18" t="s">
        <v>16</v>
      </c>
      <c r="C509" s="11" t="s">
        <v>804</v>
      </c>
      <c r="D509" s="11" t="s">
        <v>5</v>
      </c>
      <c r="E509" s="34">
        <v>36673</v>
      </c>
      <c r="F509" s="20">
        <f t="shared" ca="1" si="7"/>
        <v>17</v>
      </c>
      <c r="G509" s="21" t="s">
        <v>8</v>
      </c>
      <c r="H509" s="186">
        <v>50330</v>
      </c>
      <c r="I509" s="23">
        <v>1</v>
      </c>
    </row>
    <row r="510" spans="1:13" x14ac:dyDescent="0.25">
      <c r="A510" s="11" t="s">
        <v>447</v>
      </c>
      <c r="B510" s="18" t="s">
        <v>16</v>
      </c>
      <c r="C510" s="11" t="s">
        <v>804</v>
      </c>
      <c r="D510" s="11" t="s">
        <v>11</v>
      </c>
      <c r="E510" s="34">
        <v>37404</v>
      </c>
      <c r="F510" s="20">
        <f t="shared" ca="1" si="7"/>
        <v>15</v>
      </c>
      <c r="G510" s="21"/>
      <c r="H510" s="186">
        <v>62070</v>
      </c>
      <c r="I510" s="23">
        <v>3</v>
      </c>
    </row>
    <row r="511" spans="1:13" x14ac:dyDescent="0.25">
      <c r="A511" s="11" t="s">
        <v>443</v>
      </c>
      <c r="B511" s="18" t="s">
        <v>2</v>
      </c>
      <c r="C511" s="11" t="s">
        <v>804</v>
      </c>
      <c r="D511" s="11" t="s">
        <v>5</v>
      </c>
      <c r="E511" s="34">
        <v>39217</v>
      </c>
      <c r="F511" s="20">
        <f t="shared" ca="1" si="7"/>
        <v>10</v>
      </c>
      <c r="G511" s="21" t="s">
        <v>26</v>
      </c>
      <c r="H511" s="186">
        <v>75830</v>
      </c>
      <c r="I511" s="23">
        <v>2</v>
      </c>
    </row>
    <row r="512" spans="1:13" x14ac:dyDescent="0.25">
      <c r="A512" s="11" t="s">
        <v>434</v>
      </c>
      <c r="B512" s="18" t="s">
        <v>16</v>
      </c>
      <c r="C512" s="11" t="s">
        <v>804</v>
      </c>
      <c r="D512" s="11" t="s">
        <v>11</v>
      </c>
      <c r="E512" s="34">
        <v>40707</v>
      </c>
      <c r="F512" s="20">
        <f t="shared" ca="1" si="7"/>
        <v>6</v>
      </c>
      <c r="G512" s="21"/>
      <c r="H512" s="186">
        <v>81380</v>
      </c>
      <c r="I512" s="23">
        <v>1</v>
      </c>
    </row>
    <row r="513" spans="1:9" x14ac:dyDescent="0.25">
      <c r="A513" s="11" t="s">
        <v>424</v>
      </c>
      <c r="B513" s="18" t="s">
        <v>12</v>
      </c>
      <c r="C513" s="11" t="s">
        <v>804</v>
      </c>
      <c r="D513" s="11" t="s">
        <v>5</v>
      </c>
      <c r="E513" s="34">
        <v>39262</v>
      </c>
      <c r="F513" s="20">
        <f t="shared" ca="1" si="7"/>
        <v>10</v>
      </c>
      <c r="G513" s="21" t="s">
        <v>8</v>
      </c>
      <c r="H513" s="186">
        <v>65440</v>
      </c>
      <c r="I513" s="23">
        <v>3</v>
      </c>
    </row>
    <row r="514" spans="1:9" x14ac:dyDescent="0.25">
      <c r="A514" s="11" t="s">
        <v>421</v>
      </c>
      <c r="B514" s="18" t="s">
        <v>16</v>
      </c>
      <c r="C514" s="11" t="s">
        <v>804</v>
      </c>
      <c r="D514" s="11" t="s">
        <v>5</v>
      </c>
      <c r="E514" s="34">
        <v>40332</v>
      </c>
      <c r="F514" s="20">
        <f t="shared" ref="F514:F577" ca="1" si="8">DATEDIF(E514,TODAY(),"Y")</f>
        <v>7</v>
      </c>
      <c r="G514" s="21" t="s">
        <v>26</v>
      </c>
      <c r="H514" s="186">
        <v>49340</v>
      </c>
      <c r="I514" s="23">
        <v>2</v>
      </c>
    </row>
    <row r="515" spans="1:9" x14ac:dyDescent="0.25">
      <c r="A515" s="11" t="s">
        <v>416</v>
      </c>
      <c r="B515" s="18" t="s">
        <v>12</v>
      </c>
      <c r="C515" s="11" t="s">
        <v>804</v>
      </c>
      <c r="D515" s="11" t="s">
        <v>5</v>
      </c>
      <c r="E515" s="34">
        <v>35958</v>
      </c>
      <c r="F515" s="20">
        <f t="shared" ca="1" si="8"/>
        <v>19</v>
      </c>
      <c r="G515" s="21" t="s">
        <v>4</v>
      </c>
      <c r="H515" s="186">
        <v>63420</v>
      </c>
      <c r="I515" s="23">
        <v>4</v>
      </c>
    </row>
    <row r="516" spans="1:9" x14ac:dyDescent="0.25">
      <c r="A516" s="11" t="s">
        <v>405</v>
      </c>
      <c r="B516" s="18" t="s">
        <v>12</v>
      </c>
      <c r="C516" s="11" t="s">
        <v>804</v>
      </c>
      <c r="D516" s="11" t="s">
        <v>0</v>
      </c>
      <c r="E516" s="34">
        <v>36340</v>
      </c>
      <c r="F516" s="20">
        <f t="shared" ca="1" si="8"/>
        <v>18</v>
      </c>
      <c r="G516" s="21"/>
      <c r="H516" s="186">
        <v>39016</v>
      </c>
      <c r="I516" s="23">
        <v>4</v>
      </c>
    </row>
    <row r="517" spans="1:9" x14ac:dyDescent="0.25">
      <c r="A517" s="11" t="s">
        <v>360</v>
      </c>
      <c r="B517" s="18" t="s">
        <v>16</v>
      </c>
      <c r="C517" s="11" t="s">
        <v>804</v>
      </c>
      <c r="D517" s="11" t="s">
        <v>5</v>
      </c>
      <c r="E517" s="34">
        <v>39282</v>
      </c>
      <c r="F517" s="20">
        <f t="shared" ca="1" si="8"/>
        <v>10</v>
      </c>
      <c r="G517" s="21" t="s">
        <v>18</v>
      </c>
      <c r="H517" s="186">
        <v>71420</v>
      </c>
      <c r="I517" s="23">
        <v>2</v>
      </c>
    </row>
    <row r="518" spans="1:9" x14ac:dyDescent="0.25">
      <c r="A518" s="11" t="s">
        <v>347</v>
      </c>
      <c r="B518" s="18" t="s">
        <v>12</v>
      </c>
      <c r="C518" s="11" t="s">
        <v>804</v>
      </c>
      <c r="D518" s="11" t="s">
        <v>5</v>
      </c>
      <c r="E518" s="34">
        <v>38903</v>
      </c>
      <c r="F518" s="20">
        <f t="shared" ca="1" si="8"/>
        <v>11</v>
      </c>
      <c r="G518" s="21" t="s">
        <v>4</v>
      </c>
      <c r="H518" s="186">
        <v>36060</v>
      </c>
      <c r="I518" s="23">
        <v>2</v>
      </c>
    </row>
    <row r="519" spans="1:9" x14ac:dyDescent="0.25">
      <c r="A519" s="11" t="s">
        <v>343</v>
      </c>
      <c r="B519" s="18" t="s">
        <v>16</v>
      </c>
      <c r="C519" s="11" t="s">
        <v>804</v>
      </c>
      <c r="D519" s="11" t="s">
        <v>5</v>
      </c>
      <c r="E519" s="34">
        <v>35990</v>
      </c>
      <c r="F519" s="20">
        <f t="shared" ca="1" si="8"/>
        <v>19</v>
      </c>
      <c r="G519" s="21" t="s">
        <v>8</v>
      </c>
      <c r="H519" s="186">
        <v>38890</v>
      </c>
      <c r="I519" s="23">
        <v>1</v>
      </c>
    </row>
    <row r="520" spans="1:9" x14ac:dyDescent="0.25">
      <c r="A520" s="11" t="s">
        <v>320</v>
      </c>
      <c r="B520" s="18" t="s">
        <v>12</v>
      </c>
      <c r="C520" s="11" t="s">
        <v>804</v>
      </c>
      <c r="D520" s="11" t="s">
        <v>14</v>
      </c>
      <c r="E520" s="49">
        <v>38173</v>
      </c>
      <c r="F520" s="20">
        <f t="shared" ca="1" si="8"/>
        <v>13</v>
      </c>
      <c r="G520" s="21" t="s">
        <v>4</v>
      </c>
      <c r="H520" s="186">
        <v>34900</v>
      </c>
      <c r="I520" s="23">
        <v>2</v>
      </c>
    </row>
    <row r="521" spans="1:9" x14ac:dyDescent="0.25">
      <c r="A521" s="11" t="s">
        <v>307</v>
      </c>
      <c r="B521" s="18" t="s">
        <v>16</v>
      </c>
      <c r="C521" s="11" t="s">
        <v>804</v>
      </c>
      <c r="D521" s="11" t="s">
        <v>5</v>
      </c>
      <c r="E521" s="34">
        <v>39673</v>
      </c>
      <c r="F521" s="20">
        <f t="shared" ca="1" si="8"/>
        <v>8</v>
      </c>
      <c r="G521" s="21" t="s">
        <v>26</v>
      </c>
      <c r="H521" s="186">
        <v>50080</v>
      </c>
      <c r="I521" s="23">
        <v>2</v>
      </c>
    </row>
    <row r="522" spans="1:9" x14ac:dyDescent="0.25">
      <c r="A522" s="11" t="s">
        <v>301</v>
      </c>
      <c r="B522" s="18" t="s">
        <v>16</v>
      </c>
      <c r="C522" s="11" t="s">
        <v>804</v>
      </c>
      <c r="D522" s="11" t="s">
        <v>5</v>
      </c>
      <c r="E522" s="34">
        <v>40765</v>
      </c>
      <c r="F522" s="20">
        <f t="shared" ca="1" si="8"/>
        <v>5</v>
      </c>
      <c r="G522" s="21" t="s">
        <v>18</v>
      </c>
      <c r="H522" s="186">
        <v>79740</v>
      </c>
      <c r="I522" s="23">
        <v>1</v>
      </c>
    </row>
    <row r="523" spans="1:9" x14ac:dyDescent="0.25">
      <c r="A523" s="11" t="s">
        <v>291</v>
      </c>
      <c r="B523" s="18" t="s">
        <v>9</v>
      </c>
      <c r="C523" s="11" t="s">
        <v>804</v>
      </c>
      <c r="D523" s="11" t="s">
        <v>11</v>
      </c>
      <c r="E523" s="34">
        <v>39298</v>
      </c>
      <c r="F523" s="20">
        <f t="shared" ca="1" si="8"/>
        <v>9</v>
      </c>
      <c r="G523" s="21"/>
      <c r="H523" s="186">
        <v>78870</v>
      </c>
      <c r="I523" s="23">
        <v>5</v>
      </c>
    </row>
    <row r="524" spans="1:9" x14ac:dyDescent="0.25">
      <c r="A524" s="11" t="s">
        <v>288</v>
      </c>
      <c r="B524" s="18" t="s">
        <v>32</v>
      </c>
      <c r="C524" s="11" t="s">
        <v>804</v>
      </c>
      <c r="D524" s="11" t="s">
        <v>5</v>
      </c>
      <c r="E524" s="34">
        <v>40399</v>
      </c>
      <c r="F524" s="20">
        <f t="shared" ca="1" si="8"/>
        <v>6</v>
      </c>
      <c r="G524" s="21" t="s">
        <v>28</v>
      </c>
      <c r="H524" s="186">
        <v>74700</v>
      </c>
      <c r="I524" s="23">
        <v>5</v>
      </c>
    </row>
    <row r="525" spans="1:9" x14ac:dyDescent="0.25">
      <c r="A525" s="11" t="s">
        <v>286</v>
      </c>
      <c r="B525" s="18" t="s">
        <v>12</v>
      </c>
      <c r="C525" s="11" t="s">
        <v>804</v>
      </c>
      <c r="D525" s="11" t="s">
        <v>11</v>
      </c>
      <c r="E525" s="34">
        <v>40414</v>
      </c>
      <c r="F525" s="20">
        <f t="shared" ca="1" si="8"/>
        <v>6</v>
      </c>
      <c r="G525" s="21"/>
      <c r="H525" s="186">
        <v>62070</v>
      </c>
      <c r="I525" s="23">
        <v>2</v>
      </c>
    </row>
    <row r="526" spans="1:9" x14ac:dyDescent="0.25">
      <c r="A526" s="11" t="s">
        <v>278</v>
      </c>
      <c r="B526" s="18" t="s">
        <v>12</v>
      </c>
      <c r="C526" s="11" t="s">
        <v>804</v>
      </c>
      <c r="D526" s="11" t="s">
        <v>0</v>
      </c>
      <c r="E526" s="34">
        <v>36028</v>
      </c>
      <c r="F526" s="20">
        <f t="shared" ca="1" si="8"/>
        <v>18</v>
      </c>
      <c r="G526" s="21"/>
      <c r="H526" s="186">
        <v>18688</v>
      </c>
      <c r="I526" s="23">
        <v>3</v>
      </c>
    </row>
    <row r="527" spans="1:9" x14ac:dyDescent="0.25">
      <c r="A527" s="11" t="s">
        <v>276</v>
      </c>
      <c r="B527" s="18" t="s">
        <v>2</v>
      </c>
      <c r="C527" s="11" t="s">
        <v>804</v>
      </c>
      <c r="D527" s="11" t="s">
        <v>11</v>
      </c>
      <c r="E527" s="34">
        <v>36375</v>
      </c>
      <c r="F527" s="20">
        <f t="shared" ca="1" si="8"/>
        <v>17</v>
      </c>
      <c r="G527" s="21"/>
      <c r="H527" s="186">
        <v>73300</v>
      </c>
      <c r="I527" s="23">
        <v>5</v>
      </c>
    </row>
    <row r="528" spans="1:9" x14ac:dyDescent="0.25">
      <c r="A528" s="11" t="s">
        <v>275</v>
      </c>
      <c r="B528" s="18" t="s">
        <v>16</v>
      </c>
      <c r="C528" s="11" t="s">
        <v>804</v>
      </c>
      <c r="D528" s="11" t="s">
        <v>0</v>
      </c>
      <c r="E528" s="34">
        <v>36380</v>
      </c>
      <c r="F528" s="20">
        <f t="shared" ca="1" si="8"/>
        <v>17</v>
      </c>
      <c r="G528" s="21"/>
      <c r="H528" s="186">
        <v>38052</v>
      </c>
      <c r="I528" s="23">
        <v>5</v>
      </c>
    </row>
    <row r="529" spans="1:9" x14ac:dyDescent="0.25">
      <c r="A529" s="11" t="s">
        <v>273</v>
      </c>
      <c r="B529" s="18" t="s">
        <v>16</v>
      </c>
      <c r="C529" s="11" t="s">
        <v>804</v>
      </c>
      <c r="D529" s="11" t="s">
        <v>5</v>
      </c>
      <c r="E529" s="34">
        <v>36393</v>
      </c>
      <c r="F529" s="20">
        <f t="shared" ca="1" si="8"/>
        <v>17</v>
      </c>
      <c r="G529" s="21" t="s">
        <v>4</v>
      </c>
      <c r="H529" s="186">
        <v>67910</v>
      </c>
      <c r="I529" s="23">
        <v>5</v>
      </c>
    </row>
    <row r="530" spans="1:9" x14ac:dyDescent="0.25">
      <c r="A530" s="11" t="s">
        <v>267</v>
      </c>
      <c r="B530" s="18" t="s">
        <v>9</v>
      </c>
      <c r="C530" s="11" t="s">
        <v>804</v>
      </c>
      <c r="D530" s="11" t="s">
        <v>5</v>
      </c>
      <c r="E530" s="34">
        <v>37848</v>
      </c>
      <c r="F530" s="20">
        <f t="shared" ca="1" si="8"/>
        <v>13</v>
      </c>
      <c r="G530" s="21" t="s">
        <v>28</v>
      </c>
      <c r="H530" s="186">
        <v>78910</v>
      </c>
      <c r="I530" s="23">
        <v>2</v>
      </c>
    </row>
    <row r="531" spans="1:9" x14ac:dyDescent="0.25">
      <c r="A531" s="11" t="s">
        <v>255</v>
      </c>
      <c r="B531" s="18" t="s">
        <v>16</v>
      </c>
      <c r="C531" s="11" t="s">
        <v>804</v>
      </c>
      <c r="D531" s="11" t="s">
        <v>11</v>
      </c>
      <c r="E531" s="45">
        <v>40404</v>
      </c>
      <c r="F531" s="20">
        <f t="shared" ca="1" si="8"/>
        <v>6</v>
      </c>
      <c r="G531" s="21"/>
      <c r="H531" s="186">
        <v>41550</v>
      </c>
      <c r="I531" s="23">
        <v>5</v>
      </c>
    </row>
    <row r="532" spans="1:9" x14ac:dyDescent="0.25">
      <c r="A532" s="11" t="s">
        <v>254</v>
      </c>
      <c r="B532" s="18" t="s">
        <v>32</v>
      </c>
      <c r="C532" s="11" t="s">
        <v>804</v>
      </c>
      <c r="D532" s="11" t="s">
        <v>11</v>
      </c>
      <c r="E532" s="45">
        <v>40410</v>
      </c>
      <c r="F532" s="20">
        <f t="shared" ca="1" si="8"/>
        <v>6</v>
      </c>
      <c r="G532" s="21"/>
      <c r="H532" s="186">
        <v>59680</v>
      </c>
      <c r="I532" s="23">
        <v>4</v>
      </c>
    </row>
    <row r="533" spans="1:9" x14ac:dyDescent="0.25">
      <c r="A533" s="11" t="s">
        <v>253</v>
      </c>
      <c r="B533" s="18" t="s">
        <v>32</v>
      </c>
      <c r="C533" s="11" t="s">
        <v>804</v>
      </c>
      <c r="D533" s="11" t="s">
        <v>14</v>
      </c>
      <c r="E533" s="45">
        <v>40421</v>
      </c>
      <c r="F533" s="20">
        <f t="shared" ca="1" si="8"/>
        <v>6</v>
      </c>
      <c r="G533" s="21" t="s">
        <v>28</v>
      </c>
      <c r="H533" s="186">
        <v>51355</v>
      </c>
      <c r="I533" s="23">
        <v>5</v>
      </c>
    </row>
    <row r="534" spans="1:9" x14ac:dyDescent="0.25">
      <c r="A534" s="11" t="s">
        <v>251</v>
      </c>
      <c r="B534" s="18" t="s">
        <v>12</v>
      </c>
      <c r="C534" s="11" t="s">
        <v>804</v>
      </c>
      <c r="D534" s="11" t="s">
        <v>5</v>
      </c>
      <c r="E534" s="34">
        <v>39703</v>
      </c>
      <c r="F534" s="20">
        <f t="shared" ca="1" si="8"/>
        <v>8</v>
      </c>
      <c r="G534" s="21" t="s">
        <v>18</v>
      </c>
      <c r="H534" s="186">
        <v>48110</v>
      </c>
      <c r="I534" s="23">
        <v>4</v>
      </c>
    </row>
    <row r="535" spans="1:9" x14ac:dyDescent="0.25">
      <c r="A535" s="11" t="s">
        <v>245</v>
      </c>
      <c r="B535" s="18" t="s">
        <v>16</v>
      </c>
      <c r="C535" s="11" t="s">
        <v>804</v>
      </c>
      <c r="D535" s="11" t="s">
        <v>5</v>
      </c>
      <c r="E535" s="34">
        <v>40815</v>
      </c>
      <c r="F535" s="20">
        <f t="shared" ca="1" si="8"/>
        <v>5</v>
      </c>
      <c r="G535" s="21" t="s">
        <v>28</v>
      </c>
      <c r="H535" s="186">
        <v>56500</v>
      </c>
      <c r="I535" s="23">
        <v>5</v>
      </c>
    </row>
    <row r="536" spans="1:9" x14ac:dyDescent="0.25">
      <c r="A536" s="11" t="s">
        <v>241</v>
      </c>
      <c r="B536" s="18" t="s">
        <v>16</v>
      </c>
      <c r="C536" s="11" t="s">
        <v>804</v>
      </c>
      <c r="D536" s="11" t="s">
        <v>5</v>
      </c>
      <c r="E536" s="34">
        <v>39335</v>
      </c>
      <c r="F536" s="20">
        <f t="shared" ca="1" si="8"/>
        <v>9</v>
      </c>
      <c r="G536" s="21" t="s">
        <v>26</v>
      </c>
      <c r="H536" s="186">
        <v>64688</v>
      </c>
      <c r="I536" s="23">
        <v>2</v>
      </c>
    </row>
    <row r="537" spans="1:9" x14ac:dyDescent="0.25">
      <c r="A537" s="11" t="s">
        <v>230</v>
      </c>
      <c r="B537" s="18" t="s">
        <v>12</v>
      </c>
      <c r="C537" s="11" t="s">
        <v>804</v>
      </c>
      <c r="D537" s="11" t="s">
        <v>5</v>
      </c>
      <c r="E537" s="34">
        <v>38980</v>
      </c>
      <c r="F537" s="20">
        <f t="shared" ca="1" si="8"/>
        <v>10</v>
      </c>
      <c r="G537" s="21" t="s">
        <v>28</v>
      </c>
      <c r="H537" s="186">
        <v>26340</v>
      </c>
      <c r="I537" s="23">
        <v>4</v>
      </c>
    </row>
    <row r="538" spans="1:9" x14ac:dyDescent="0.25">
      <c r="A538" s="11" t="s">
        <v>228</v>
      </c>
      <c r="B538" s="18" t="s">
        <v>48</v>
      </c>
      <c r="C538" s="11" t="s">
        <v>804</v>
      </c>
      <c r="D538" s="11" t="s">
        <v>11</v>
      </c>
      <c r="E538" s="34">
        <v>38986</v>
      </c>
      <c r="F538" s="20">
        <f t="shared" ca="1" si="8"/>
        <v>10</v>
      </c>
      <c r="G538" s="21"/>
      <c r="H538" s="186">
        <v>38230</v>
      </c>
      <c r="I538" s="23">
        <v>2</v>
      </c>
    </row>
    <row r="539" spans="1:9" x14ac:dyDescent="0.25">
      <c r="A539" s="11" t="s">
        <v>214</v>
      </c>
      <c r="B539" s="18" t="s">
        <v>12</v>
      </c>
      <c r="C539" s="11" t="s">
        <v>804</v>
      </c>
      <c r="D539" s="11" t="s">
        <v>11</v>
      </c>
      <c r="E539" s="34">
        <v>36787</v>
      </c>
      <c r="F539" s="20">
        <f t="shared" ca="1" si="8"/>
        <v>16</v>
      </c>
      <c r="G539" s="21"/>
      <c r="H539" s="186">
        <v>91640</v>
      </c>
      <c r="I539" s="23">
        <v>4</v>
      </c>
    </row>
    <row r="540" spans="1:9" x14ac:dyDescent="0.25">
      <c r="A540" s="11" t="s">
        <v>212</v>
      </c>
      <c r="B540" s="18" t="s">
        <v>16</v>
      </c>
      <c r="C540" s="11" t="s">
        <v>804</v>
      </c>
      <c r="D540" s="11" t="s">
        <v>5</v>
      </c>
      <c r="E540" s="34">
        <v>37138</v>
      </c>
      <c r="F540" s="20">
        <f t="shared" ca="1" si="8"/>
        <v>15</v>
      </c>
      <c r="G540" s="21" t="s">
        <v>26</v>
      </c>
      <c r="H540" s="186">
        <v>31130</v>
      </c>
      <c r="I540" s="23">
        <v>1</v>
      </c>
    </row>
    <row r="541" spans="1:9" x14ac:dyDescent="0.25">
      <c r="A541" s="11" t="s">
        <v>207</v>
      </c>
      <c r="B541" s="18" t="s">
        <v>12</v>
      </c>
      <c r="C541" s="11" t="s">
        <v>804</v>
      </c>
      <c r="D541" s="11" t="s">
        <v>11</v>
      </c>
      <c r="E541" s="34">
        <v>37526</v>
      </c>
      <c r="F541" s="20">
        <f t="shared" ca="1" si="8"/>
        <v>14</v>
      </c>
      <c r="G541" s="21"/>
      <c r="H541" s="186">
        <v>63580</v>
      </c>
      <c r="I541" s="23">
        <v>3</v>
      </c>
    </row>
    <row r="542" spans="1:9" x14ac:dyDescent="0.25">
      <c r="A542" s="11" t="s">
        <v>195</v>
      </c>
      <c r="B542" s="18" t="s">
        <v>12</v>
      </c>
      <c r="C542" s="11" t="s">
        <v>804</v>
      </c>
      <c r="D542" s="11" t="s">
        <v>5</v>
      </c>
      <c r="E542" s="34">
        <v>40438</v>
      </c>
      <c r="F542" s="20">
        <f t="shared" ca="1" si="8"/>
        <v>6</v>
      </c>
      <c r="G542" s="21" t="s">
        <v>18</v>
      </c>
      <c r="H542" s="186">
        <v>61150</v>
      </c>
      <c r="I542" s="23">
        <v>4</v>
      </c>
    </row>
    <row r="543" spans="1:9" x14ac:dyDescent="0.25">
      <c r="A543" s="11" t="s">
        <v>190</v>
      </c>
      <c r="B543" s="18" t="s">
        <v>32</v>
      </c>
      <c r="C543" s="11" t="s">
        <v>804</v>
      </c>
      <c r="D543" s="11" t="s">
        <v>11</v>
      </c>
      <c r="E543" s="34">
        <v>39742</v>
      </c>
      <c r="F543" s="20">
        <f t="shared" ca="1" si="8"/>
        <v>8</v>
      </c>
      <c r="G543" s="21"/>
      <c r="H543" s="186">
        <v>25020</v>
      </c>
      <c r="I543" s="23">
        <v>4</v>
      </c>
    </row>
    <row r="544" spans="1:9" x14ac:dyDescent="0.25">
      <c r="A544" s="11" t="s">
        <v>188</v>
      </c>
      <c r="B544" s="18" t="s">
        <v>16</v>
      </c>
      <c r="C544" s="11" t="s">
        <v>804</v>
      </c>
      <c r="D544" s="11" t="s">
        <v>11</v>
      </c>
      <c r="E544" s="34">
        <v>40820</v>
      </c>
      <c r="F544" s="20">
        <f t="shared" ca="1" si="8"/>
        <v>5</v>
      </c>
      <c r="G544" s="21"/>
      <c r="H544" s="186">
        <v>54750</v>
      </c>
      <c r="I544" s="23">
        <v>1</v>
      </c>
    </row>
    <row r="545" spans="1:13" x14ac:dyDescent="0.25">
      <c r="A545" s="11" t="s">
        <v>187</v>
      </c>
      <c r="B545" s="18" t="s">
        <v>16</v>
      </c>
      <c r="C545" s="11" t="s">
        <v>804</v>
      </c>
      <c r="D545" s="11" t="s">
        <v>5</v>
      </c>
      <c r="E545" s="34">
        <v>40831</v>
      </c>
      <c r="F545" s="20">
        <f t="shared" ca="1" si="8"/>
        <v>5</v>
      </c>
      <c r="G545" s="21" t="s">
        <v>18</v>
      </c>
      <c r="H545" s="186">
        <v>81400</v>
      </c>
      <c r="I545" s="23">
        <v>4</v>
      </c>
    </row>
    <row r="546" spans="1:13" x14ac:dyDescent="0.25">
      <c r="A546" s="11" t="s">
        <v>177</v>
      </c>
      <c r="B546" s="18" t="s">
        <v>32</v>
      </c>
      <c r="C546" s="11" t="s">
        <v>804</v>
      </c>
      <c r="D546" s="11" t="s">
        <v>5</v>
      </c>
      <c r="E546" s="34">
        <v>39372</v>
      </c>
      <c r="F546" s="20">
        <f t="shared" ca="1" si="8"/>
        <v>9</v>
      </c>
      <c r="G546" s="21" t="s">
        <v>26</v>
      </c>
      <c r="H546" s="186">
        <v>52570</v>
      </c>
      <c r="I546" s="23">
        <v>4</v>
      </c>
    </row>
    <row r="547" spans="1:13" x14ac:dyDescent="0.25">
      <c r="A547" s="11" t="s">
        <v>156</v>
      </c>
      <c r="B547" s="18" t="s">
        <v>12</v>
      </c>
      <c r="C547" s="11" t="s">
        <v>804</v>
      </c>
      <c r="D547" s="11" t="s">
        <v>14</v>
      </c>
      <c r="E547" s="34">
        <v>36084</v>
      </c>
      <c r="F547" s="20">
        <f t="shared" ca="1" si="8"/>
        <v>18</v>
      </c>
      <c r="G547" s="21" t="s">
        <v>28</v>
      </c>
      <c r="H547" s="186">
        <v>47750</v>
      </c>
      <c r="I547" s="23">
        <v>5</v>
      </c>
    </row>
    <row r="548" spans="1:13" x14ac:dyDescent="0.25">
      <c r="A548" s="11" t="s">
        <v>155</v>
      </c>
      <c r="B548" s="18" t="s">
        <v>32</v>
      </c>
      <c r="C548" s="11" t="s">
        <v>804</v>
      </c>
      <c r="D548" s="11" t="s">
        <v>11</v>
      </c>
      <c r="E548" s="34">
        <v>36086</v>
      </c>
      <c r="F548" s="20">
        <f t="shared" ca="1" si="8"/>
        <v>18</v>
      </c>
      <c r="G548" s="21"/>
      <c r="H548" s="186">
        <v>49520</v>
      </c>
      <c r="I548" s="23">
        <v>1</v>
      </c>
    </row>
    <row r="549" spans="1:13" x14ac:dyDescent="0.25">
      <c r="A549" s="11" t="s">
        <v>153</v>
      </c>
      <c r="B549" s="18" t="s">
        <v>16</v>
      </c>
      <c r="C549" s="11" t="s">
        <v>804</v>
      </c>
      <c r="D549" s="11" t="s">
        <v>5</v>
      </c>
      <c r="E549" s="34">
        <v>36088</v>
      </c>
      <c r="F549" s="20">
        <f t="shared" ca="1" si="8"/>
        <v>18</v>
      </c>
      <c r="G549" s="21" t="s">
        <v>18</v>
      </c>
      <c r="H549" s="186">
        <v>56580</v>
      </c>
      <c r="I549" s="23">
        <v>4</v>
      </c>
    </row>
    <row r="550" spans="1:13" x14ac:dyDescent="0.25">
      <c r="A550" s="11" t="s">
        <v>139</v>
      </c>
      <c r="B550" s="18" t="s">
        <v>12</v>
      </c>
      <c r="C550" s="11" t="s">
        <v>804</v>
      </c>
      <c r="D550" s="11" t="s">
        <v>5</v>
      </c>
      <c r="E550" s="34">
        <v>39362</v>
      </c>
      <c r="F550" s="20">
        <f t="shared" ca="1" si="8"/>
        <v>9</v>
      </c>
      <c r="G550" s="21" t="s">
        <v>28</v>
      </c>
      <c r="H550" s="186">
        <v>44020</v>
      </c>
      <c r="I550" s="23">
        <v>5</v>
      </c>
    </row>
    <row r="551" spans="1:13" x14ac:dyDescent="0.25">
      <c r="A551" s="11" t="s">
        <v>138</v>
      </c>
      <c r="B551" s="18" t="s">
        <v>9</v>
      </c>
      <c r="C551" s="11" t="s">
        <v>804</v>
      </c>
      <c r="D551" s="11" t="s">
        <v>14</v>
      </c>
      <c r="E551" s="34">
        <v>39728</v>
      </c>
      <c r="F551" s="20">
        <f t="shared" ca="1" si="8"/>
        <v>8</v>
      </c>
      <c r="G551" s="21" t="s">
        <v>26</v>
      </c>
      <c r="H551" s="186">
        <v>47565</v>
      </c>
      <c r="I551" s="23">
        <v>1</v>
      </c>
    </row>
    <row r="552" spans="1:13" x14ac:dyDescent="0.25">
      <c r="A552" s="11" t="s">
        <v>128</v>
      </c>
      <c r="B552" s="18" t="s">
        <v>12</v>
      </c>
      <c r="C552" s="11" t="s">
        <v>804</v>
      </c>
      <c r="D552" s="11" t="s">
        <v>5</v>
      </c>
      <c r="E552" s="34">
        <v>40477</v>
      </c>
      <c r="F552" s="20">
        <f t="shared" ca="1" si="8"/>
        <v>6</v>
      </c>
      <c r="G552" s="21" t="s">
        <v>18</v>
      </c>
      <c r="H552" s="186">
        <v>65206</v>
      </c>
      <c r="I552" s="23">
        <v>1</v>
      </c>
    </row>
    <row r="553" spans="1:13" x14ac:dyDescent="0.25">
      <c r="A553" s="11" t="s">
        <v>112</v>
      </c>
      <c r="B553" s="18" t="s">
        <v>12</v>
      </c>
      <c r="C553" s="11" t="s">
        <v>804</v>
      </c>
      <c r="D553" s="11" t="s">
        <v>11</v>
      </c>
      <c r="E553" s="34">
        <v>39772</v>
      </c>
      <c r="F553" s="20">
        <f t="shared" ca="1" si="8"/>
        <v>8</v>
      </c>
      <c r="G553" s="21"/>
      <c r="H553" s="186">
        <v>87980</v>
      </c>
      <c r="I553" s="23">
        <v>2</v>
      </c>
    </row>
    <row r="554" spans="1:13" x14ac:dyDescent="0.25">
      <c r="A554" s="11" t="s">
        <v>93</v>
      </c>
      <c r="B554" s="18" t="s">
        <v>12</v>
      </c>
      <c r="C554" s="11" t="s">
        <v>804</v>
      </c>
      <c r="D554" s="11" t="s">
        <v>5</v>
      </c>
      <c r="E554" s="34">
        <v>37568</v>
      </c>
      <c r="F554" s="20">
        <f t="shared" ca="1" si="8"/>
        <v>14</v>
      </c>
      <c r="G554" s="21" t="s">
        <v>28</v>
      </c>
      <c r="H554" s="186">
        <v>47100</v>
      </c>
      <c r="I554" s="23">
        <v>2</v>
      </c>
    </row>
    <row r="555" spans="1:13" x14ac:dyDescent="0.25">
      <c r="A555" s="11" t="s">
        <v>82</v>
      </c>
      <c r="B555" s="18" t="s">
        <v>16</v>
      </c>
      <c r="C555" s="11" t="s">
        <v>804</v>
      </c>
      <c r="D555" s="11" t="s">
        <v>5</v>
      </c>
      <c r="E555" s="34">
        <v>39047</v>
      </c>
      <c r="F555" s="20">
        <f t="shared" ca="1" si="8"/>
        <v>10</v>
      </c>
      <c r="G555" s="21" t="s">
        <v>4</v>
      </c>
      <c r="H555" s="186">
        <v>67880</v>
      </c>
      <c r="I555" s="23">
        <v>5</v>
      </c>
      <c r="L555" s="44"/>
      <c r="M555" s="44"/>
    </row>
    <row r="556" spans="1:13" x14ac:dyDescent="0.25">
      <c r="A556" s="11" t="s">
        <v>76</v>
      </c>
      <c r="B556" s="18" t="s">
        <v>16</v>
      </c>
      <c r="C556" s="11" t="s">
        <v>804</v>
      </c>
      <c r="D556" s="11" t="s">
        <v>5</v>
      </c>
      <c r="E556" s="34">
        <v>40137</v>
      </c>
      <c r="F556" s="20">
        <f t="shared" ca="1" si="8"/>
        <v>7</v>
      </c>
      <c r="G556" s="21" t="s">
        <v>26</v>
      </c>
      <c r="H556" s="186">
        <v>56190</v>
      </c>
      <c r="I556" s="23">
        <v>4</v>
      </c>
    </row>
    <row r="557" spans="1:13" x14ac:dyDescent="0.25">
      <c r="A557" s="11" t="s">
        <v>70</v>
      </c>
      <c r="B557" s="18" t="s">
        <v>16</v>
      </c>
      <c r="C557" s="11" t="s">
        <v>804</v>
      </c>
      <c r="D557" s="11" t="s">
        <v>11</v>
      </c>
      <c r="E557" s="34">
        <v>39809</v>
      </c>
      <c r="F557" s="20">
        <f t="shared" ca="1" si="8"/>
        <v>8</v>
      </c>
      <c r="G557" s="21"/>
      <c r="H557" s="186">
        <v>60650</v>
      </c>
      <c r="I557" s="23">
        <v>4</v>
      </c>
    </row>
    <row r="558" spans="1:13" x14ac:dyDescent="0.25">
      <c r="A558" s="11" t="s">
        <v>69</v>
      </c>
      <c r="B558" s="18" t="s">
        <v>12</v>
      </c>
      <c r="C558" s="11" t="s">
        <v>804</v>
      </c>
      <c r="D558" s="11" t="s">
        <v>5</v>
      </c>
      <c r="E558" s="34">
        <v>40878</v>
      </c>
      <c r="F558" s="20">
        <f t="shared" ca="1" si="8"/>
        <v>5</v>
      </c>
      <c r="G558" s="21" t="s">
        <v>8</v>
      </c>
      <c r="H558" s="186">
        <v>73680</v>
      </c>
      <c r="I558" s="23">
        <v>4</v>
      </c>
      <c r="L558" s="44"/>
      <c r="M558" s="44"/>
    </row>
    <row r="559" spans="1:13" x14ac:dyDescent="0.25">
      <c r="A559" s="11" t="s">
        <v>66</v>
      </c>
      <c r="B559" s="18" t="s">
        <v>32</v>
      </c>
      <c r="C559" s="11" t="s">
        <v>804</v>
      </c>
      <c r="D559" s="11" t="s">
        <v>11</v>
      </c>
      <c r="E559" s="34">
        <v>40883</v>
      </c>
      <c r="F559" s="20">
        <f t="shared" ca="1" si="8"/>
        <v>5</v>
      </c>
      <c r="G559" s="21"/>
      <c r="H559" s="186">
        <v>52840</v>
      </c>
      <c r="I559" s="23">
        <v>4</v>
      </c>
    </row>
    <row r="560" spans="1:13" x14ac:dyDescent="0.25">
      <c r="A560" s="11" t="s">
        <v>62</v>
      </c>
      <c r="B560" s="18" t="s">
        <v>16</v>
      </c>
      <c r="C560" s="11" t="s">
        <v>804</v>
      </c>
      <c r="D560" s="11" t="s">
        <v>11</v>
      </c>
      <c r="E560" s="34">
        <v>41254</v>
      </c>
      <c r="F560" s="20">
        <f t="shared" ca="1" si="8"/>
        <v>4</v>
      </c>
      <c r="G560" s="21"/>
      <c r="H560" s="186">
        <v>46720</v>
      </c>
      <c r="I560" s="23">
        <v>2</v>
      </c>
      <c r="L560" s="44"/>
      <c r="M560" s="44"/>
    </row>
    <row r="561" spans="1:13" x14ac:dyDescent="0.25">
      <c r="A561" s="11" t="s">
        <v>58</v>
      </c>
      <c r="B561" s="18" t="s">
        <v>9</v>
      </c>
      <c r="C561" s="11" t="s">
        <v>804</v>
      </c>
      <c r="D561" s="11" t="s">
        <v>5</v>
      </c>
      <c r="E561" s="34">
        <v>39807</v>
      </c>
      <c r="F561" s="20">
        <f t="shared" ca="1" si="8"/>
        <v>8</v>
      </c>
      <c r="G561" s="21" t="s">
        <v>28</v>
      </c>
      <c r="H561" s="186">
        <v>90820</v>
      </c>
      <c r="I561" s="23">
        <v>2</v>
      </c>
    </row>
    <row r="562" spans="1:13" x14ac:dyDescent="0.25">
      <c r="A562" s="11" t="s">
        <v>50</v>
      </c>
      <c r="B562" s="18" t="s">
        <v>48</v>
      </c>
      <c r="C562" s="11" t="s">
        <v>804</v>
      </c>
      <c r="D562" s="11" t="s">
        <v>5</v>
      </c>
      <c r="E562" s="34">
        <v>36136</v>
      </c>
      <c r="F562" s="20">
        <f t="shared" ca="1" si="8"/>
        <v>18</v>
      </c>
      <c r="G562" s="21" t="s">
        <v>4</v>
      </c>
      <c r="H562" s="186">
        <v>47000</v>
      </c>
      <c r="I562" s="23">
        <v>4</v>
      </c>
    </row>
    <row r="563" spans="1:13" x14ac:dyDescent="0.25">
      <c r="A563" s="11" t="s">
        <v>38</v>
      </c>
      <c r="B563" s="18" t="s">
        <v>16</v>
      </c>
      <c r="C563" s="11" t="s">
        <v>804</v>
      </c>
      <c r="D563" s="11" t="s">
        <v>14</v>
      </c>
      <c r="E563" s="34">
        <v>37249</v>
      </c>
      <c r="F563" s="20">
        <f t="shared" ca="1" si="8"/>
        <v>15</v>
      </c>
      <c r="G563" s="21" t="s">
        <v>8</v>
      </c>
      <c r="H563" s="186">
        <v>14545</v>
      </c>
      <c r="I563" s="23">
        <v>4</v>
      </c>
    </row>
    <row r="564" spans="1:13" x14ac:dyDescent="0.25">
      <c r="A564" s="11" t="s">
        <v>27</v>
      </c>
      <c r="B564" s="18" t="s">
        <v>12</v>
      </c>
      <c r="C564" s="11" t="s">
        <v>804</v>
      </c>
      <c r="D564" s="11" t="s">
        <v>5</v>
      </c>
      <c r="E564" s="34">
        <v>39446</v>
      </c>
      <c r="F564" s="20">
        <f t="shared" ca="1" si="8"/>
        <v>9</v>
      </c>
      <c r="G564" s="21" t="s">
        <v>26</v>
      </c>
      <c r="H564" s="186">
        <v>46650</v>
      </c>
      <c r="I564" s="23">
        <v>1</v>
      </c>
    </row>
    <row r="565" spans="1:13" x14ac:dyDescent="0.25">
      <c r="A565" s="11" t="s">
        <v>808</v>
      </c>
      <c r="B565" s="18" t="s">
        <v>16</v>
      </c>
      <c r="C565" s="11" t="s">
        <v>804</v>
      </c>
      <c r="D565" s="11" t="s">
        <v>14</v>
      </c>
      <c r="E565" s="34">
        <v>40166</v>
      </c>
      <c r="F565" s="20">
        <f t="shared" ca="1" si="8"/>
        <v>7</v>
      </c>
      <c r="G565" s="21" t="s">
        <v>8</v>
      </c>
      <c r="H565" s="186">
        <v>27245</v>
      </c>
      <c r="I565" s="23">
        <v>5</v>
      </c>
    </row>
    <row r="566" spans="1:13" x14ac:dyDescent="0.25">
      <c r="A566" s="11" t="s">
        <v>767</v>
      </c>
      <c r="B566" s="18" t="s">
        <v>32</v>
      </c>
      <c r="C566" s="11" t="s">
        <v>44</v>
      </c>
      <c r="D566" s="11" t="s">
        <v>0</v>
      </c>
      <c r="E566" s="34">
        <v>40561</v>
      </c>
      <c r="F566" s="20">
        <f t="shared" ca="1" si="8"/>
        <v>6</v>
      </c>
      <c r="G566" s="21"/>
      <c r="H566" s="186">
        <v>32468</v>
      </c>
      <c r="I566" s="23">
        <v>2</v>
      </c>
    </row>
    <row r="567" spans="1:13" x14ac:dyDescent="0.25">
      <c r="A567" s="11" t="s">
        <v>764</v>
      </c>
      <c r="B567" s="18" t="s">
        <v>12</v>
      </c>
      <c r="C567" s="11" t="s">
        <v>44</v>
      </c>
      <c r="D567" s="11" t="s">
        <v>5</v>
      </c>
      <c r="E567" s="34">
        <v>40574</v>
      </c>
      <c r="F567" s="20">
        <f t="shared" ca="1" si="8"/>
        <v>6</v>
      </c>
      <c r="G567" s="21" t="s">
        <v>4</v>
      </c>
      <c r="H567" s="186">
        <v>26840</v>
      </c>
      <c r="I567" s="23">
        <v>1</v>
      </c>
    </row>
    <row r="568" spans="1:13" x14ac:dyDescent="0.25">
      <c r="A568" s="11" t="s">
        <v>761</v>
      </c>
      <c r="B568" s="18" t="s">
        <v>12</v>
      </c>
      <c r="C568" s="11" t="s">
        <v>44</v>
      </c>
      <c r="D568" s="11" t="s">
        <v>5</v>
      </c>
      <c r="E568" s="34">
        <v>40909</v>
      </c>
      <c r="F568" s="20">
        <f t="shared" ca="1" si="8"/>
        <v>5</v>
      </c>
      <c r="G568" s="21" t="s">
        <v>26</v>
      </c>
      <c r="H568" s="186">
        <v>56830</v>
      </c>
      <c r="I568" s="23">
        <v>1</v>
      </c>
    </row>
    <row r="569" spans="1:13" x14ac:dyDescent="0.25">
      <c r="A569" s="11" t="s">
        <v>743</v>
      </c>
      <c r="B569" s="18" t="s">
        <v>16</v>
      </c>
      <c r="C569" s="11" t="s">
        <v>44</v>
      </c>
      <c r="D569" s="11" t="s">
        <v>0</v>
      </c>
      <c r="E569" s="34">
        <v>39458</v>
      </c>
      <c r="F569" s="20">
        <f t="shared" ca="1" si="8"/>
        <v>9</v>
      </c>
      <c r="G569" s="21"/>
      <c r="H569" s="186">
        <v>38788</v>
      </c>
      <c r="I569" s="23">
        <v>4</v>
      </c>
    </row>
    <row r="570" spans="1:13" x14ac:dyDescent="0.25">
      <c r="A570" s="11" t="s">
        <v>731</v>
      </c>
      <c r="B570" s="18" t="s">
        <v>32</v>
      </c>
      <c r="C570" s="11" t="s">
        <v>44</v>
      </c>
      <c r="D570" s="11" t="s">
        <v>5</v>
      </c>
      <c r="E570" s="34">
        <v>38738</v>
      </c>
      <c r="F570" s="20">
        <f t="shared" ca="1" si="8"/>
        <v>11</v>
      </c>
      <c r="G570" s="21" t="s">
        <v>8</v>
      </c>
      <c r="H570" s="186">
        <v>64965</v>
      </c>
      <c r="I570" s="23">
        <v>1</v>
      </c>
    </row>
    <row r="571" spans="1:13" x14ac:dyDescent="0.25">
      <c r="A571" s="11" t="s">
        <v>728</v>
      </c>
      <c r="B571" s="18" t="s">
        <v>16</v>
      </c>
      <c r="C571" s="11" t="s">
        <v>44</v>
      </c>
      <c r="D571" s="11" t="s">
        <v>11</v>
      </c>
      <c r="E571" s="34">
        <v>35806</v>
      </c>
      <c r="F571" s="20">
        <f t="shared" ca="1" si="8"/>
        <v>19</v>
      </c>
      <c r="G571" s="21"/>
      <c r="H571" s="186">
        <v>88100</v>
      </c>
      <c r="I571" s="23">
        <v>4</v>
      </c>
      <c r="L571" s="44"/>
      <c r="M571" s="44"/>
    </row>
    <row r="572" spans="1:13" x14ac:dyDescent="0.25">
      <c r="A572" s="11" t="s">
        <v>718</v>
      </c>
      <c r="B572" s="18" t="s">
        <v>12</v>
      </c>
      <c r="C572" s="11" t="s">
        <v>44</v>
      </c>
      <c r="D572" s="11" t="s">
        <v>5</v>
      </c>
      <c r="E572" s="34">
        <v>36526</v>
      </c>
      <c r="F572" s="20">
        <f t="shared" ca="1" si="8"/>
        <v>17</v>
      </c>
      <c r="G572" s="21" t="s">
        <v>26</v>
      </c>
      <c r="H572" s="186">
        <v>31260</v>
      </c>
      <c r="I572" s="23">
        <v>4</v>
      </c>
    </row>
    <row r="573" spans="1:13" x14ac:dyDescent="0.25">
      <c r="A573" s="11" t="s">
        <v>717</v>
      </c>
      <c r="B573" s="18" t="s">
        <v>16</v>
      </c>
      <c r="C573" s="11" t="s">
        <v>44</v>
      </c>
      <c r="D573" s="11" t="s">
        <v>14</v>
      </c>
      <c r="E573" s="34">
        <v>36531</v>
      </c>
      <c r="F573" s="20">
        <f t="shared" ca="1" si="8"/>
        <v>17</v>
      </c>
      <c r="G573" s="21" t="s">
        <v>18</v>
      </c>
      <c r="H573" s="186">
        <v>22990</v>
      </c>
      <c r="I573" s="23">
        <v>4</v>
      </c>
    </row>
    <row r="574" spans="1:13" x14ac:dyDescent="0.25">
      <c r="A574" s="11" t="s">
        <v>709</v>
      </c>
      <c r="B574" s="18" t="s">
        <v>2</v>
      </c>
      <c r="C574" s="11" t="s">
        <v>44</v>
      </c>
      <c r="D574" s="11" t="s">
        <v>5</v>
      </c>
      <c r="E574" s="34">
        <v>37625</v>
      </c>
      <c r="F574" s="20">
        <f t="shared" ca="1" si="8"/>
        <v>14</v>
      </c>
      <c r="G574" s="21" t="s">
        <v>4</v>
      </c>
      <c r="H574" s="186">
        <v>84490</v>
      </c>
      <c r="I574" s="23">
        <v>5</v>
      </c>
    </row>
    <row r="575" spans="1:13" x14ac:dyDescent="0.25">
      <c r="A575" s="11" t="s">
        <v>706</v>
      </c>
      <c r="B575" s="18" t="s">
        <v>9</v>
      </c>
      <c r="C575" s="11" t="s">
        <v>44</v>
      </c>
      <c r="D575" s="11" t="s">
        <v>5</v>
      </c>
      <c r="E575" s="34">
        <v>39448</v>
      </c>
      <c r="F575" s="20">
        <f t="shared" ca="1" si="8"/>
        <v>9</v>
      </c>
      <c r="G575" s="21" t="s">
        <v>4</v>
      </c>
      <c r="H575" s="186">
        <v>85710</v>
      </c>
      <c r="I575" s="23">
        <v>3</v>
      </c>
    </row>
    <row r="576" spans="1:13" x14ac:dyDescent="0.25">
      <c r="A576" s="11" t="s">
        <v>697</v>
      </c>
      <c r="B576" s="18" t="s">
        <v>32</v>
      </c>
      <c r="C576" s="11" t="s">
        <v>44</v>
      </c>
      <c r="D576" s="11" t="s">
        <v>5</v>
      </c>
      <c r="E576" s="34">
        <v>39815</v>
      </c>
      <c r="F576" s="20">
        <f t="shared" ca="1" si="8"/>
        <v>8</v>
      </c>
      <c r="G576" s="21" t="s">
        <v>4</v>
      </c>
      <c r="H576" s="186">
        <v>74060</v>
      </c>
      <c r="I576" s="23">
        <v>2</v>
      </c>
    </row>
    <row r="577" spans="1:9" x14ac:dyDescent="0.25">
      <c r="A577" s="11" t="s">
        <v>686</v>
      </c>
      <c r="B577" s="18" t="s">
        <v>48</v>
      </c>
      <c r="C577" s="11" t="s">
        <v>44</v>
      </c>
      <c r="D577" s="11" t="s">
        <v>11</v>
      </c>
      <c r="E577" s="34">
        <v>40587</v>
      </c>
      <c r="F577" s="20">
        <f t="shared" ca="1" si="8"/>
        <v>6</v>
      </c>
      <c r="G577" s="21"/>
      <c r="H577" s="186">
        <v>91450</v>
      </c>
      <c r="I577" s="23">
        <v>2</v>
      </c>
    </row>
    <row r="578" spans="1:9" x14ac:dyDescent="0.25">
      <c r="A578" s="11" t="s">
        <v>676</v>
      </c>
      <c r="B578" s="18" t="s">
        <v>32</v>
      </c>
      <c r="C578" s="11" t="s">
        <v>44</v>
      </c>
      <c r="D578" s="11" t="s">
        <v>5</v>
      </c>
      <c r="E578" s="34">
        <v>39123</v>
      </c>
      <c r="F578" s="20">
        <f t="shared" ref="F578:F641" ca="1" si="9">DATEDIF(E578,TODAY(),"Y")</f>
        <v>10</v>
      </c>
      <c r="G578" s="21" t="s">
        <v>26</v>
      </c>
      <c r="H578" s="186">
        <v>56270</v>
      </c>
      <c r="I578" s="23">
        <v>3</v>
      </c>
    </row>
    <row r="579" spans="1:9" x14ac:dyDescent="0.25">
      <c r="A579" s="11" t="s">
        <v>675</v>
      </c>
      <c r="B579" s="18" t="s">
        <v>48</v>
      </c>
      <c r="C579" s="11" t="s">
        <v>44</v>
      </c>
      <c r="D579" s="11" t="s">
        <v>5</v>
      </c>
      <c r="E579" s="34">
        <v>39134</v>
      </c>
      <c r="F579" s="20">
        <f t="shared" ca="1" si="9"/>
        <v>10</v>
      </c>
      <c r="G579" s="21" t="s">
        <v>4</v>
      </c>
      <c r="H579" s="186">
        <v>47110</v>
      </c>
      <c r="I579" s="23">
        <v>2</v>
      </c>
    </row>
    <row r="580" spans="1:9" x14ac:dyDescent="0.25">
      <c r="A580" s="11" t="s">
        <v>674</v>
      </c>
      <c r="B580" s="18" t="s">
        <v>16</v>
      </c>
      <c r="C580" s="11" t="s">
        <v>44</v>
      </c>
      <c r="D580" s="11" t="s">
        <v>5</v>
      </c>
      <c r="E580" s="34">
        <v>39141</v>
      </c>
      <c r="F580" s="20">
        <f t="shared" ca="1" si="9"/>
        <v>10</v>
      </c>
      <c r="G580" s="21" t="s">
        <v>4</v>
      </c>
      <c r="H580" s="186">
        <v>68824</v>
      </c>
      <c r="I580" s="23">
        <v>2</v>
      </c>
    </row>
    <row r="581" spans="1:9" x14ac:dyDescent="0.25">
      <c r="A581" s="11" t="s">
        <v>671</v>
      </c>
      <c r="B581" s="18" t="s">
        <v>16</v>
      </c>
      <c r="C581" s="11" t="s">
        <v>44</v>
      </c>
      <c r="D581" s="11" t="s">
        <v>5</v>
      </c>
      <c r="E581" s="34">
        <v>39137</v>
      </c>
      <c r="F581" s="20">
        <f t="shared" ca="1" si="9"/>
        <v>10</v>
      </c>
      <c r="G581" s="21" t="s">
        <v>26</v>
      </c>
      <c r="H581" s="186">
        <v>41000</v>
      </c>
      <c r="I581" s="23">
        <v>5</v>
      </c>
    </row>
    <row r="582" spans="1:9" x14ac:dyDescent="0.25">
      <c r="A582" s="11" t="s">
        <v>660</v>
      </c>
      <c r="B582" s="18" t="s">
        <v>9</v>
      </c>
      <c r="C582" s="11" t="s">
        <v>44</v>
      </c>
      <c r="D582" s="11" t="s">
        <v>14</v>
      </c>
      <c r="E582" s="34">
        <v>35842</v>
      </c>
      <c r="F582" s="20">
        <f t="shared" ca="1" si="9"/>
        <v>19</v>
      </c>
      <c r="G582" s="21" t="s">
        <v>18</v>
      </c>
      <c r="H582" s="186">
        <v>41530</v>
      </c>
      <c r="I582" s="23">
        <v>5</v>
      </c>
    </row>
    <row r="583" spans="1:9" x14ac:dyDescent="0.25">
      <c r="A583" s="11" t="s">
        <v>929</v>
      </c>
      <c r="B583" s="18" t="s">
        <v>16</v>
      </c>
      <c r="C583" s="11" t="s">
        <v>44</v>
      </c>
      <c r="D583" s="11" t="s">
        <v>14</v>
      </c>
      <c r="E583" s="34">
        <v>36196</v>
      </c>
      <c r="F583" s="20">
        <f t="shared" ca="1" si="9"/>
        <v>18</v>
      </c>
      <c r="G583" s="21" t="s">
        <v>26</v>
      </c>
      <c r="H583" s="186">
        <v>36980</v>
      </c>
      <c r="I583" s="23">
        <v>2</v>
      </c>
    </row>
    <row r="584" spans="1:9" x14ac:dyDescent="0.25">
      <c r="A584" s="11" t="s">
        <v>651</v>
      </c>
      <c r="B584" s="18" t="s">
        <v>12</v>
      </c>
      <c r="C584" s="11" t="s">
        <v>44</v>
      </c>
      <c r="D584" s="11" t="s">
        <v>11</v>
      </c>
      <c r="E584" s="34">
        <v>36214</v>
      </c>
      <c r="F584" s="20">
        <f t="shared" ca="1" si="9"/>
        <v>18</v>
      </c>
      <c r="G584" s="21"/>
      <c r="H584" s="186">
        <v>55310</v>
      </c>
      <c r="I584" s="23">
        <v>5</v>
      </c>
    </row>
    <row r="585" spans="1:9" x14ac:dyDescent="0.25">
      <c r="A585" s="11" t="s">
        <v>648</v>
      </c>
      <c r="B585" s="18" t="s">
        <v>2</v>
      </c>
      <c r="C585" s="11" t="s">
        <v>44</v>
      </c>
      <c r="D585" s="11" t="s">
        <v>0</v>
      </c>
      <c r="E585" s="34">
        <v>36557</v>
      </c>
      <c r="F585" s="20">
        <f t="shared" ca="1" si="9"/>
        <v>17</v>
      </c>
      <c r="G585" s="21"/>
      <c r="H585" s="186">
        <v>17552</v>
      </c>
      <c r="I585" s="23">
        <v>4</v>
      </c>
    </row>
    <row r="586" spans="1:9" x14ac:dyDescent="0.25">
      <c r="A586" s="11" t="s">
        <v>641</v>
      </c>
      <c r="B586" s="18" t="s">
        <v>48</v>
      </c>
      <c r="C586" s="11" t="s">
        <v>44</v>
      </c>
      <c r="D586" s="11" t="s">
        <v>11</v>
      </c>
      <c r="E586" s="34">
        <v>38027</v>
      </c>
      <c r="F586" s="20">
        <f t="shared" ca="1" si="9"/>
        <v>13</v>
      </c>
      <c r="G586" s="21"/>
      <c r="H586" s="186">
        <v>66590</v>
      </c>
      <c r="I586" s="23">
        <v>1</v>
      </c>
    </row>
    <row r="587" spans="1:9" x14ac:dyDescent="0.25">
      <c r="A587" s="11" t="s">
        <v>630</v>
      </c>
      <c r="B587" s="18" t="s">
        <v>12</v>
      </c>
      <c r="C587" s="11" t="s">
        <v>44</v>
      </c>
      <c r="D587" s="11" t="s">
        <v>5</v>
      </c>
      <c r="E587" s="34">
        <v>40581</v>
      </c>
      <c r="F587" s="20">
        <f t="shared" ca="1" si="9"/>
        <v>6</v>
      </c>
      <c r="G587" s="21" t="s">
        <v>18</v>
      </c>
      <c r="H587" s="186">
        <v>82260</v>
      </c>
      <c r="I587" s="23">
        <v>3</v>
      </c>
    </row>
    <row r="588" spans="1:9" x14ac:dyDescent="0.25">
      <c r="A588" s="11" t="s">
        <v>622</v>
      </c>
      <c r="B588" s="18" t="s">
        <v>12</v>
      </c>
      <c r="C588" s="11" t="s">
        <v>44</v>
      </c>
      <c r="D588" s="11" t="s">
        <v>5</v>
      </c>
      <c r="E588" s="34">
        <v>40990</v>
      </c>
      <c r="F588" s="20">
        <f t="shared" ca="1" si="9"/>
        <v>5</v>
      </c>
      <c r="G588" s="21" t="s">
        <v>26</v>
      </c>
      <c r="H588" s="186">
        <v>67571</v>
      </c>
      <c r="I588" s="23">
        <v>3</v>
      </c>
    </row>
    <row r="589" spans="1:9" x14ac:dyDescent="0.25">
      <c r="A589" s="11" t="s">
        <v>603</v>
      </c>
      <c r="B589" s="18" t="s">
        <v>12</v>
      </c>
      <c r="C589" s="11" t="s">
        <v>44</v>
      </c>
      <c r="D589" s="11" t="s">
        <v>5</v>
      </c>
      <c r="E589" s="34">
        <v>38784</v>
      </c>
      <c r="F589" s="20">
        <f t="shared" ca="1" si="9"/>
        <v>11</v>
      </c>
      <c r="G589" s="21" t="s">
        <v>26</v>
      </c>
      <c r="H589" s="186">
        <v>80710</v>
      </c>
      <c r="I589" s="23">
        <v>4</v>
      </c>
    </row>
    <row r="590" spans="1:9" x14ac:dyDescent="0.25">
      <c r="A590" s="11" t="s">
        <v>592</v>
      </c>
      <c r="B590" s="18" t="s">
        <v>16</v>
      </c>
      <c r="C590" s="11" t="s">
        <v>44</v>
      </c>
      <c r="D590" s="11" t="s">
        <v>0</v>
      </c>
      <c r="E590" s="34">
        <v>35861</v>
      </c>
      <c r="F590" s="20">
        <f t="shared" ca="1" si="9"/>
        <v>19</v>
      </c>
      <c r="G590" s="21"/>
      <c r="H590" s="186">
        <v>14836</v>
      </c>
      <c r="I590" s="23">
        <v>5</v>
      </c>
    </row>
    <row r="591" spans="1:9" x14ac:dyDescent="0.25">
      <c r="A591" s="11" t="s">
        <v>591</v>
      </c>
      <c r="B591" s="18" t="s">
        <v>32</v>
      </c>
      <c r="C591" s="11" t="s">
        <v>44</v>
      </c>
      <c r="D591" s="11" t="s">
        <v>0</v>
      </c>
      <c r="E591" s="34">
        <v>35869</v>
      </c>
      <c r="F591" s="20">
        <f t="shared" ca="1" si="9"/>
        <v>19</v>
      </c>
      <c r="G591" s="21"/>
      <c r="H591" s="186">
        <v>19912</v>
      </c>
      <c r="I591" s="23">
        <v>5</v>
      </c>
    </row>
    <row r="592" spans="1:9" x14ac:dyDescent="0.25">
      <c r="A592" s="11" t="s">
        <v>589</v>
      </c>
      <c r="B592" s="18" t="s">
        <v>12</v>
      </c>
      <c r="C592" s="11" t="s">
        <v>44</v>
      </c>
      <c r="D592" s="11" t="s">
        <v>5</v>
      </c>
      <c r="E592" s="34">
        <v>36245</v>
      </c>
      <c r="F592" s="20">
        <f t="shared" ca="1" si="9"/>
        <v>18</v>
      </c>
      <c r="G592" s="21" t="s">
        <v>26</v>
      </c>
      <c r="H592" s="186">
        <v>60410</v>
      </c>
      <c r="I592" s="23">
        <v>5</v>
      </c>
    </row>
    <row r="593" spans="1:9" x14ac:dyDescent="0.25">
      <c r="A593" s="11" t="s">
        <v>571</v>
      </c>
      <c r="B593" s="18" t="s">
        <v>12</v>
      </c>
      <c r="C593" s="11" t="s">
        <v>44</v>
      </c>
      <c r="D593" s="11" t="s">
        <v>11</v>
      </c>
      <c r="E593" s="34">
        <v>38793</v>
      </c>
      <c r="F593" s="20">
        <f t="shared" ca="1" si="9"/>
        <v>11</v>
      </c>
      <c r="G593" s="21"/>
      <c r="H593" s="186">
        <v>87930</v>
      </c>
      <c r="I593" s="23">
        <v>2</v>
      </c>
    </row>
    <row r="594" spans="1:9" x14ac:dyDescent="0.25">
      <c r="A594" s="11" t="s">
        <v>567</v>
      </c>
      <c r="B594" s="18" t="s">
        <v>32</v>
      </c>
      <c r="C594" s="11" t="s">
        <v>44</v>
      </c>
      <c r="D594" s="11" t="s">
        <v>5</v>
      </c>
      <c r="E594" s="34">
        <v>39153</v>
      </c>
      <c r="F594" s="20">
        <f t="shared" ca="1" si="9"/>
        <v>10</v>
      </c>
      <c r="G594" s="21" t="s">
        <v>4</v>
      </c>
      <c r="H594" s="186">
        <v>45600</v>
      </c>
      <c r="I594" s="23">
        <v>5</v>
      </c>
    </row>
    <row r="595" spans="1:9" x14ac:dyDescent="0.25">
      <c r="A595" s="11" t="s">
        <v>547</v>
      </c>
      <c r="B595" s="18" t="s">
        <v>12</v>
      </c>
      <c r="C595" s="11" t="s">
        <v>44</v>
      </c>
      <c r="D595" s="11" t="s">
        <v>5</v>
      </c>
      <c r="E595" s="34">
        <v>41016</v>
      </c>
      <c r="F595" s="20">
        <f t="shared" ca="1" si="9"/>
        <v>5</v>
      </c>
      <c r="G595" s="21" t="s">
        <v>26</v>
      </c>
      <c r="H595" s="186">
        <v>70470</v>
      </c>
      <c r="I595" s="23">
        <v>4</v>
      </c>
    </row>
    <row r="596" spans="1:9" x14ac:dyDescent="0.25">
      <c r="A596" s="11" t="s">
        <v>535</v>
      </c>
      <c r="B596" s="18" t="s">
        <v>12</v>
      </c>
      <c r="C596" s="11" t="s">
        <v>44</v>
      </c>
      <c r="D596" s="11" t="s">
        <v>5</v>
      </c>
      <c r="E596" s="34">
        <v>39183</v>
      </c>
      <c r="F596" s="20">
        <f t="shared" ca="1" si="9"/>
        <v>10</v>
      </c>
      <c r="G596" s="21" t="s">
        <v>28</v>
      </c>
      <c r="H596" s="186">
        <v>84700</v>
      </c>
      <c r="I596" s="23">
        <v>3</v>
      </c>
    </row>
    <row r="597" spans="1:9" x14ac:dyDescent="0.25">
      <c r="A597" s="11" t="s">
        <v>524</v>
      </c>
      <c r="B597" s="18" t="s">
        <v>12</v>
      </c>
      <c r="C597" s="11" t="s">
        <v>44</v>
      </c>
      <c r="D597" s="11" t="s">
        <v>5</v>
      </c>
      <c r="E597" s="34">
        <v>35896</v>
      </c>
      <c r="F597" s="20">
        <f t="shared" ca="1" si="9"/>
        <v>19</v>
      </c>
      <c r="G597" s="21" t="s">
        <v>4</v>
      </c>
      <c r="H597" s="186">
        <v>72280</v>
      </c>
      <c r="I597" s="23">
        <v>3</v>
      </c>
    </row>
    <row r="598" spans="1:9" x14ac:dyDescent="0.25">
      <c r="A598" s="11" t="s">
        <v>512</v>
      </c>
      <c r="B598" s="18" t="s">
        <v>16</v>
      </c>
      <c r="C598" s="11" t="s">
        <v>44</v>
      </c>
      <c r="D598" s="11" t="s">
        <v>11</v>
      </c>
      <c r="E598" s="34">
        <v>36642</v>
      </c>
      <c r="F598" s="20">
        <f t="shared" ca="1" si="9"/>
        <v>17</v>
      </c>
      <c r="G598" s="21"/>
      <c r="H598" s="186">
        <v>79760</v>
      </c>
      <c r="I598" s="23">
        <v>3</v>
      </c>
    </row>
    <row r="599" spans="1:9" x14ac:dyDescent="0.25">
      <c r="A599" s="11" t="s">
        <v>930</v>
      </c>
      <c r="B599" s="18" t="s">
        <v>12</v>
      </c>
      <c r="C599" s="11" t="s">
        <v>44</v>
      </c>
      <c r="D599" s="11" t="s">
        <v>5</v>
      </c>
      <c r="E599" s="34">
        <v>38856</v>
      </c>
      <c r="F599" s="20">
        <f t="shared" ca="1" si="9"/>
        <v>11</v>
      </c>
      <c r="G599" s="21" t="s">
        <v>4</v>
      </c>
      <c r="H599" s="186">
        <v>39770</v>
      </c>
      <c r="I599" s="23">
        <v>5</v>
      </c>
    </row>
    <row r="600" spans="1:9" x14ac:dyDescent="0.25">
      <c r="A600" s="11" t="s">
        <v>458</v>
      </c>
      <c r="B600" s="18" t="s">
        <v>32</v>
      </c>
      <c r="C600" s="11" t="s">
        <v>44</v>
      </c>
      <c r="D600" s="11" t="s">
        <v>5</v>
      </c>
      <c r="E600" s="34">
        <v>36290</v>
      </c>
      <c r="F600" s="20">
        <f t="shared" ca="1" si="9"/>
        <v>18</v>
      </c>
      <c r="G600" s="21" t="s">
        <v>4</v>
      </c>
      <c r="H600" s="186">
        <v>41000</v>
      </c>
      <c r="I600" s="23">
        <v>3</v>
      </c>
    </row>
    <row r="601" spans="1:9" x14ac:dyDescent="0.25">
      <c r="A601" s="11" t="s">
        <v>410</v>
      </c>
      <c r="B601" s="18" t="s">
        <v>12</v>
      </c>
      <c r="C601" s="11" t="s">
        <v>44</v>
      </c>
      <c r="D601" s="11" t="s">
        <v>5</v>
      </c>
      <c r="E601" s="34">
        <v>36312</v>
      </c>
      <c r="F601" s="20">
        <f t="shared" ca="1" si="9"/>
        <v>18</v>
      </c>
      <c r="G601" s="21" t="s">
        <v>26</v>
      </c>
      <c r="H601" s="186">
        <v>71200</v>
      </c>
      <c r="I601" s="23">
        <v>4</v>
      </c>
    </row>
    <row r="602" spans="1:9" x14ac:dyDescent="0.25">
      <c r="A602" s="11" t="s">
        <v>395</v>
      </c>
      <c r="B602" s="18" t="s">
        <v>32</v>
      </c>
      <c r="C602" s="11" t="s">
        <v>44</v>
      </c>
      <c r="D602" s="11" t="s">
        <v>14</v>
      </c>
      <c r="E602" s="34">
        <v>37775</v>
      </c>
      <c r="F602" s="20">
        <f t="shared" ca="1" si="9"/>
        <v>14</v>
      </c>
      <c r="G602" s="21" t="s">
        <v>28</v>
      </c>
      <c r="H602" s="186">
        <v>30525</v>
      </c>
      <c r="I602" s="23">
        <v>4</v>
      </c>
    </row>
    <row r="603" spans="1:9" x14ac:dyDescent="0.25">
      <c r="A603" s="11" t="s">
        <v>392</v>
      </c>
      <c r="B603" s="18" t="s">
        <v>9</v>
      </c>
      <c r="C603" s="11" t="s">
        <v>44</v>
      </c>
      <c r="D603" s="11" t="s">
        <v>5</v>
      </c>
      <c r="E603" s="34">
        <v>37793</v>
      </c>
      <c r="F603" s="20">
        <f t="shared" ca="1" si="9"/>
        <v>14</v>
      </c>
      <c r="G603" s="21" t="s">
        <v>26</v>
      </c>
      <c r="H603" s="186">
        <v>31210</v>
      </c>
      <c r="I603" s="23">
        <v>5</v>
      </c>
    </row>
    <row r="604" spans="1:9" x14ac:dyDescent="0.25">
      <c r="A604" s="11" t="s">
        <v>381</v>
      </c>
      <c r="B604" s="18" t="s">
        <v>16</v>
      </c>
      <c r="C604" s="11" t="s">
        <v>44</v>
      </c>
      <c r="D604" s="11" t="s">
        <v>11</v>
      </c>
      <c r="E604" s="34">
        <v>40350</v>
      </c>
      <c r="F604" s="20">
        <f t="shared" ca="1" si="9"/>
        <v>7</v>
      </c>
      <c r="G604" s="21"/>
      <c r="H604" s="186">
        <v>23580</v>
      </c>
      <c r="I604" s="23">
        <v>3</v>
      </c>
    </row>
    <row r="605" spans="1:9" x14ac:dyDescent="0.25">
      <c r="A605" s="11" t="s">
        <v>376</v>
      </c>
      <c r="B605" s="18" t="s">
        <v>16</v>
      </c>
      <c r="C605" s="11" t="s">
        <v>44</v>
      </c>
      <c r="D605" s="11" t="s">
        <v>11</v>
      </c>
      <c r="E605" s="34">
        <v>40726</v>
      </c>
      <c r="F605" s="20">
        <f t="shared" ca="1" si="9"/>
        <v>6</v>
      </c>
      <c r="G605" s="21"/>
      <c r="H605" s="186">
        <v>48650</v>
      </c>
      <c r="I605" s="23">
        <v>2</v>
      </c>
    </row>
    <row r="606" spans="1:9" x14ac:dyDescent="0.25">
      <c r="A606" s="11" t="s">
        <v>365</v>
      </c>
      <c r="B606" s="18" t="s">
        <v>12</v>
      </c>
      <c r="C606" s="11" t="s">
        <v>44</v>
      </c>
      <c r="D606" s="11" t="s">
        <v>5</v>
      </c>
      <c r="E606" s="34">
        <v>39273</v>
      </c>
      <c r="F606" s="20">
        <f t="shared" ca="1" si="9"/>
        <v>10</v>
      </c>
      <c r="G606" s="21" t="s">
        <v>26</v>
      </c>
      <c r="H606" s="186">
        <v>56200</v>
      </c>
      <c r="I606" s="23">
        <v>4</v>
      </c>
    </row>
    <row r="607" spans="1:9" x14ac:dyDescent="0.25">
      <c r="A607" s="11" t="s">
        <v>358</v>
      </c>
      <c r="B607" s="18" t="s">
        <v>16</v>
      </c>
      <c r="C607" s="11" t="s">
        <v>44</v>
      </c>
      <c r="D607" s="11" t="s">
        <v>0</v>
      </c>
      <c r="E607" s="34">
        <v>39293</v>
      </c>
      <c r="F607" s="20">
        <f t="shared" ca="1" si="9"/>
        <v>9</v>
      </c>
      <c r="G607" s="21"/>
      <c r="H607" s="186">
        <v>28484</v>
      </c>
      <c r="I607" s="23">
        <v>5</v>
      </c>
    </row>
    <row r="608" spans="1:9" x14ac:dyDescent="0.25">
      <c r="A608" s="11" t="s">
        <v>335</v>
      </c>
      <c r="B608" s="18" t="s">
        <v>32</v>
      </c>
      <c r="C608" s="11" t="s">
        <v>44</v>
      </c>
      <c r="D608" s="11" t="s">
        <v>5</v>
      </c>
      <c r="E608" s="34">
        <v>36360</v>
      </c>
      <c r="F608" s="20">
        <f t="shared" ca="1" si="9"/>
        <v>18</v>
      </c>
      <c r="G608" s="21" t="s">
        <v>4</v>
      </c>
      <c r="H608" s="186">
        <v>69020</v>
      </c>
      <c r="I608" s="23">
        <v>1</v>
      </c>
    </row>
    <row r="609" spans="1:9" x14ac:dyDescent="0.25">
      <c r="A609" s="11" t="s">
        <v>328</v>
      </c>
      <c r="B609" s="18" t="s">
        <v>48</v>
      </c>
      <c r="C609" s="11" t="s">
        <v>44</v>
      </c>
      <c r="D609" s="11" t="s">
        <v>11</v>
      </c>
      <c r="E609" s="34">
        <v>37082</v>
      </c>
      <c r="F609" s="20">
        <f t="shared" ca="1" si="9"/>
        <v>16</v>
      </c>
      <c r="G609" s="21"/>
      <c r="H609" s="186">
        <v>48780</v>
      </c>
      <c r="I609" s="23">
        <v>2</v>
      </c>
    </row>
    <row r="610" spans="1:9" x14ac:dyDescent="0.25">
      <c r="A610" s="11" t="s">
        <v>323</v>
      </c>
      <c r="B610" s="18" t="s">
        <v>9</v>
      </c>
      <c r="C610" s="11" t="s">
        <v>44</v>
      </c>
      <c r="D610" s="11" t="s">
        <v>14</v>
      </c>
      <c r="E610" s="34">
        <v>37815</v>
      </c>
      <c r="F610" s="20">
        <f t="shared" ca="1" si="9"/>
        <v>14</v>
      </c>
      <c r="G610" s="21" t="s">
        <v>26</v>
      </c>
      <c r="H610" s="186">
        <v>50740</v>
      </c>
      <c r="I610" s="23">
        <v>1</v>
      </c>
    </row>
    <row r="611" spans="1:9" x14ac:dyDescent="0.25">
      <c r="A611" s="11" t="s">
        <v>318</v>
      </c>
      <c r="B611" s="18" t="s">
        <v>12</v>
      </c>
      <c r="C611" s="11" t="s">
        <v>44</v>
      </c>
      <c r="D611" s="11" t="s">
        <v>5</v>
      </c>
      <c r="E611" s="34">
        <v>38902</v>
      </c>
      <c r="F611" s="20">
        <f t="shared" ca="1" si="9"/>
        <v>11</v>
      </c>
      <c r="G611" s="21" t="s">
        <v>26</v>
      </c>
      <c r="H611" s="186">
        <v>75560</v>
      </c>
      <c r="I611" s="23">
        <v>3</v>
      </c>
    </row>
    <row r="612" spans="1:9" x14ac:dyDescent="0.25">
      <c r="A612" s="11" t="s">
        <v>304</v>
      </c>
      <c r="B612" s="18" t="s">
        <v>48</v>
      </c>
      <c r="C612" s="11" t="s">
        <v>44</v>
      </c>
      <c r="D612" s="11" t="s">
        <v>5</v>
      </c>
      <c r="E612" s="34">
        <v>40759</v>
      </c>
      <c r="F612" s="20">
        <f t="shared" ca="1" si="9"/>
        <v>5</v>
      </c>
      <c r="G612" s="21" t="s">
        <v>26</v>
      </c>
      <c r="H612" s="186">
        <v>69920</v>
      </c>
      <c r="I612" s="23">
        <v>4</v>
      </c>
    </row>
    <row r="613" spans="1:9" x14ac:dyDescent="0.25">
      <c r="A613" s="11" t="s">
        <v>280</v>
      </c>
      <c r="B613" s="18" t="s">
        <v>16</v>
      </c>
      <c r="C613" s="11" t="s">
        <v>44</v>
      </c>
      <c r="D613" s="11" t="s">
        <v>5</v>
      </c>
      <c r="E613" s="34">
        <v>36012</v>
      </c>
      <c r="F613" s="20">
        <f t="shared" ca="1" si="9"/>
        <v>18</v>
      </c>
      <c r="G613" s="21" t="s">
        <v>28</v>
      </c>
      <c r="H613" s="186">
        <v>80950</v>
      </c>
      <c r="I613" s="23">
        <v>1</v>
      </c>
    </row>
    <row r="614" spans="1:9" x14ac:dyDescent="0.25">
      <c r="A614" s="11" t="s">
        <v>244</v>
      </c>
      <c r="B614" s="18" t="s">
        <v>16</v>
      </c>
      <c r="C614" s="11" t="s">
        <v>44</v>
      </c>
      <c r="D614" s="11" t="s">
        <v>5</v>
      </c>
      <c r="E614" s="34">
        <v>41157</v>
      </c>
      <c r="F614" s="20">
        <f t="shared" ca="1" si="9"/>
        <v>4</v>
      </c>
      <c r="G614" s="21" t="s">
        <v>8</v>
      </c>
      <c r="H614" s="186">
        <v>88240</v>
      </c>
      <c r="I614" s="23">
        <v>1</v>
      </c>
    </row>
    <row r="615" spans="1:9" x14ac:dyDescent="0.25">
      <c r="A615" s="11" t="s">
        <v>231</v>
      </c>
      <c r="B615" s="18" t="s">
        <v>16</v>
      </c>
      <c r="C615" s="11" t="s">
        <v>44</v>
      </c>
      <c r="D615" s="11" t="s">
        <v>14</v>
      </c>
      <c r="E615" s="34">
        <v>38975</v>
      </c>
      <c r="F615" s="20">
        <f t="shared" ca="1" si="9"/>
        <v>10</v>
      </c>
      <c r="G615" s="21" t="s">
        <v>4</v>
      </c>
      <c r="H615" s="186">
        <v>44740</v>
      </c>
      <c r="I615" s="23">
        <v>2</v>
      </c>
    </row>
    <row r="616" spans="1:9" x14ac:dyDescent="0.25">
      <c r="A616" s="11" t="s">
        <v>222</v>
      </c>
      <c r="B616" s="18" t="s">
        <v>16</v>
      </c>
      <c r="C616" s="11" t="s">
        <v>44</v>
      </c>
      <c r="D616" s="11" t="s">
        <v>11</v>
      </c>
      <c r="E616" s="34">
        <v>36406</v>
      </c>
      <c r="F616" s="20">
        <f t="shared" ca="1" si="9"/>
        <v>17</v>
      </c>
      <c r="G616" s="21"/>
      <c r="H616" s="186">
        <v>62800</v>
      </c>
      <c r="I616" s="23">
        <v>4</v>
      </c>
    </row>
    <row r="617" spans="1:9" x14ac:dyDescent="0.25">
      <c r="A617" s="11" t="s">
        <v>221</v>
      </c>
      <c r="B617" s="18" t="s">
        <v>12</v>
      </c>
      <c r="C617" s="11" t="s">
        <v>44</v>
      </c>
      <c r="D617" s="11" t="s">
        <v>5</v>
      </c>
      <c r="E617" s="34">
        <v>36407</v>
      </c>
      <c r="F617" s="20">
        <f t="shared" ca="1" si="9"/>
        <v>17</v>
      </c>
      <c r="G617" s="21" t="s">
        <v>28</v>
      </c>
      <c r="H617" s="186">
        <v>47880</v>
      </c>
      <c r="I617" s="23">
        <v>5</v>
      </c>
    </row>
    <row r="618" spans="1:9" x14ac:dyDescent="0.25">
      <c r="A618" s="11" t="s">
        <v>217</v>
      </c>
      <c r="B618" s="18" t="s">
        <v>12</v>
      </c>
      <c r="C618" s="11" t="s">
        <v>44</v>
      </c>
      <c r="D618" s="11" t="s">
        <v>14</v>
      </c>
      <c r="E618" s="34">
        <v>36423</v>
      </c>
      <c r="F618" s="20">
        <f t="shared" ca="1" si="9"/>
        <v>17</v>
      </c>
      <c r="G618" s="21" t="s">
        <v>8</v>
      </c>
      <c r="H618" s="186">
        <v>49350</v>
      </c>
      <c r="I618" s="23">
        <v>1</v>
      </c>
    </row>
    <row r="619" spans="1:9" x14ac:dyDescent="0.25">
      <c r="A619" s="11" t="s">
        <v>204</v>
      </c>
      <c r="B619" s="18" t="s">
        <v>32</v>
      </c>
      <c r="C619" s="11" t="s">
        <v>44</v>
      </c>
      <c r="D619" s="11" t="s">
        <v>5</v>
      </c>
      <c r="E619" s="34">
        <v>38237</v>
      </c>
      <c r="F619" s="20">
        <f t="shared" ca="1" si="9"/>
        <v>12</v>
      </c>
      <c r="G619" s="21" t="s">
        <v>4</v>
      </c>
      <c r="H619" s="186">
        <v>33910</v>
      </c>
      <c r="I619" s="23">
        <v>5</v>
      </c>
    </row>
    <row r="620" spans="1:9" x14ac:dyDescent="0.25">
      <c r="A620" s="11" t="s">
        <v>199</v>
      </c>
      <c r="B620" s="18" t="s">
        <v>12</v>
      </c>
      <c r="C620" s="11" t="s">
        <v>44</v>
      </c>
      <c r="D620" s="11" t="s">
        <v>11</v>
      </c>
      <c r="E620" s="34">
        <v>39720</v>
      </c>
      <c r="F620" s="20">
        <f t="shared" ca="1" si="9"/>
        <v>8</v>
      </c>
      <c r="G620" s="21"/>
      <c r="H620" s="186">
        <v>45320</v>
      </c>
      <c r="I620" s="23">
        <v>5</v>
      </c>
    </row>
    <row r="621" spans="1:9" x14ac:dyDescent="0.25">
      <c r="A621" s="11" t="s">
        <v>198</v>
      </c>
      <c r="B621" s="18" t="s">
        <v>9</v>
      </c>
      <c r="C621" s="11" t="s">
        <v>44</v>
      </c>
      <c r="D621" s="11" t="s">
        <v>5</v>
      </c>
      <c r="E621" s="34">
        <v>40078</v>
      </c>
      <c r="F621" s="20">
        <f t="shared" ca="1" si="9"/>
        <v>7</v>
      </c>
      <c r="G621" s="21" t="s">
        <v>4</v>
      </c>
      <c r="H621" s="186">
        <v>25190</v>
      </c>
      <c r="I621" s="23">
        <v>5</v>
      </c>
    </row>
    <row r="622" spans="1:9" x14ac:dyDescent="0.25">
      <c r="A622" s="11" t="s">
        <v>182</v>
      </c>
      <c r="B622" s="18" t="s">
        <v>2</v>
      </c>
      <c r="C622" s="11" t="s">
        <v>44</v>
      </c>
      <c r="D622" s="11" t="s">
        <v>14</v>
      </c>
      <c r="E622" s="34">
        <v>41195</v>
      </c>
      <c r="F622" s="20">
        <f t="shared" ca="1" si="9"/>
        <v>4</v>
      </c>
      <c r="G622" s="21" t="s">
        <v>4</v>
      </c>
      <c r="H622" s="186">
        <v>27885</v>
      </c>
      <c r="I622" s="23">
        <v>5</v>
      </c>
    </row>
    <row r="623" spans="1:9" x14ac:dyDescent="0.25">
      <c r="A623" s="11" t="s">
        <v>171</v>
      </c>
      <c r="B623" s="18" t="s">
        <v>16</v>
      </c>
      <c r="C623" s="11" t="s">
        <v>44</v>
      </c>
      <c r="D623" s="11" t="s">
        <v>5</v>
      </c>
      <c r="E623" s="34">
        <v>40469</v>
      </c>
      <c r="F623" s="20">
        <f t="shared" ca="1" si="9"/>
        <v>6</v>
      </c>
      <c r="G623" s="21" t="s">
        <v>28</v>
      </c>
      <c r="H623" s="186">
        <v>65030</v>
      </c>
      <c r="I623" s="23">
        <v>1</v>
      </c>
    </row>
    <row r="624" spans="1:9" x14ac:dyDescent="0.25">
      <c r="A624" s="11" t="s">
        <v>166</v>
      </c>
      <c r="B624" s="18" t="s">
        <v>9</v>
      </c>
      <c r="C624" s="11" t="s">
        <v>44</v>
      </c>
      <c r="D624" s="11" t="s">
        <v>5</v>
      </c>
      <c r="E624" s="34">
        <v>39002</v>
      </c>
      <c r="F624" s="20">
        <f t="shared" ca="1" si="9"/>
        <v>10</v>
      </c>
      <c r="G624" s="21" t="s">
        <v>4</v>
      </c>
      <c r="H624" s="186">
        <v>34120</v>
      </c>
      <c r="I624" s="23">
        <v>1</v>
      </c>
    </row>
    <row r="625" spans="1:9" x14ac:dyDescent="0.25">
      <c r="A625" s="11" t="s">
        <v>931</v>
      </c>
      <c r="B625" s="18" t="s">
        <v>32</v>
      </c>
      <c r="C625" s="11" t="s">
        <v>44</v>
      </c>
      <c r="D625" s="11" t="s">
        <v>11</v>
      </c>
      <c r="E625" s="34">
        <v>36070</v>
      </c>
      <c r="F625" s="20">
        <f t="shared" ca="1" si="9"/>
        <v>18</v>
      </c>
      <c r="G625" s="21"/>
      <c r="H625" s="186">
        <v>61050</v>
      </c>
      <c r="I625" s="23">
        <v>4</v>
      </c>
    </row>
    <row r="626" spans="1:9" x14ac:dyDescent="0.25">
      <c r="A626" s="11" t="s">
        <v>162</v>
      </c>
      <c r="B626" s="18" t="s">
        <v>16</v>
      </c>
      <c r="C626" s="11" t="s">
        <v>44</v>
      </c>
      <c r="D626" s="11" t="s">
        <v>5</v>
      </c>
      <c r="E626" s="34">
        <v>36078</v>
      </c>
      <c r="F626" s="20">
        <f t="shared" ca="1" si="9"/>
        <v>18</v>
      </c>
      <c r="G626" s="21" t="s">
        <v>8</v>
      </c>
      <c r="H626" s="186">
        <v>81610</v>
      </c>
      <c r="I626" s="23">
        <v>2</v>
      </c>
    </row>
    <row r="627" spans="1:9" x14ac:dyDescent="0.25">
      <c r="A627" s="11" t="s">
        <v>160</v>
      </c>
      <c r="B627" s="18" t="s">
        <v>32</v>
      </c>
      <c r="C627" s="11" t="s">
        <v>44</v>
      </c>
      <c r="D627" s="11" t="s">
        <v>5</v>
      </c>
      <c r="E627" s="34">
        <v>36081</v>
      </c>
      <c r="F627" s="20">
        <f t="shared" ca="1" si="9"/>
        <v>18</v>
      </c>
      <c r="G627" s="21" t="s">
        <v>4</v>
      </c>
      <c r="H627" s="186">
        <v>69407</v>
      </c>
      <c r="I627" s="23">
        <v>5</v>
      </c>
    </row>
    <row r="628" spans="1:9" x14ac:dyDescent="0.25">
      <c r="A628" s="11" t="s">
        <v>135</v>
      </c>
      <c r="B628" s="18" t="s">
        <v>12</v>
      </c>
      <c r="C628" s="11" t="s">
        <v>44</v>
      </c>
      <c r="D628" s="11" t="s">
        <v>5</v>
      </c>
      <c r="E628" s="34">
        <v>39745</v>
      </c>
      <c r="F628" s="20">
        <f t="shared" ca="1" si="9"/>
        <v>8</v>
      </c>
      <c r="G628" s="21" t="s">
        <v>4</v>
      </c>
      <c r="H628" s="186">
        <v>31330</v>
      </c>
      <c r="I628" s="23">
        <v>5</v>
      </c>
    </row>
    <row r="629" spans="1:9" x14ac:dyDescent="0.25">
      <c r="A629" s="11" t="s">
        <v>123</v>
      </c>
      <c r="B629" s="18" t="s">
        <v>2</v>
      </c>
      <c r="C629" s="11" t="s">
        <v>44</v>
      </c>
      <c r="D629" s="11" t="s">
        <v>5</v>
      </c>
      <c r="E629" s="34">
        <v>40853</v>
      </c>
      <c r="F629" s="20">
        <f t="shared" ca="1" si="9"/>
        <v>5</v>
      </c>
      <c r="G629" s="21" t="s">
        <v>4</v>
      </c>
      <c r="H629" s="186">
        <v>65050</v>
      </c>
      <c r="I629" s="23">
        <v>3</v>
      </c>
    </row>
    <row r="630" spans="1:9" x14ac:dyDescent="0.25">
      <c r="A630" s="11" t="s">
        <v>120</v>
      </c>
      <c r="B630" s="18" t="s">
        <v>12</v>
      </c>
      <c r="C630" s="11" t="s">
        <v>44</v>
      </c>
      <c r="D630" s="11" t="s">
        <v>11</v>
      </c>
      <c r="E630" s="34">
        <v>41219</v>
      </c>
      <c r="F630" s="20">
        <f t="shared" ca="1" si="9"/>
        <v>4</v>
      </c>
      <c r="G630" s="21"/>
      <c r="H630" s="186">
        <v>57690</v>
      </c>
      <c r="I630" s="23">
        <v>2</v>
      </c>
    </row>
    <row r="631" spans="1:9" x14ac:dyDescent="0.25">
      <c r="A631" s="11" t="s">
        <v>116</v>
      </c>
      <c r="B631" s="18" t="s">
        <v>16</v>
      </c>
      <c r="C631" s="11" t="s">
        <v>44</v>
      </c>
      <c r="D631" s="11" t="s">
        <v>5</v>
      </c>
      <c r="E631" s="34">
        <v>39398</v>
      </c>
      <c r="F631" s="20">
        <f t="shared" ca="1" si="9"/>
        <v>9</v>
      </c>
      <c r="G631" s="21" t="s">
        <v>18</v>
      </c>
      <c r="H631" s="186">
        <v>50490</v>
      </c>
      <c r="I631" s="23">
        <v>2</v>
      </c>
    </row>
    <row r="632" spans="1:9" x14ac:dyDescent="0.25">
      <c r="A632" s="11" t="s">
        <v>109</v>
      </c>
      <c r="B632" s="18" t="s">
        <v>16</v>
      </c>
      <c r="C632" s="11" t="s">
        <v>44</v>
      </c>
      <c r="D632" s="11" t="s">
        <v>5</v>
      </c>
      <c r="E632" s="34">
        <v>40486</v>
      </c>
      <c r="F632" s="20">
        <f t="shared" ca="1" si="9"/>
        <v>6</v>
      </c>
      <c r="G632" s="21" t="s">
        <v>4</v>
      </c>
      <c r="H632" s="186">
        <v>68440</v>
      </c>
      <c r="I632" s="23">
        <v>3</v>
      </c>
    </row>
    <row r="633" spans="1:9" x14ac:dyDescent="0.25">
      <c r="A633" s="11" t="s">
        <v>96</v>
      </c>
      <c r="B633" s="18" t="s">
        <v>12</v>
      </c>
      <c r="C633" s="11" t="s">
        <v>44</v>
      </c>
      <c r="D633" s="11" t="s">
        <v>11</v>
      </c>
      <c r="E633" s="34">
        <v>36479</v>
      </c>
      <c r="F633" s="20">
        <f t="shared" ca="1" si="9"/>
        <v>17</v>
      </c>
      <c r="G633" s="21"/>
      <c r="H633" s="186">
        <v>56840</v>
      </c>
      <c r="I633" s="23">
        <v>4</v>
      </c>
    </row>
    <row r="634" spans="1:9" x14ac:dyDescent="0.25">
      <c r="A634" s="11" t="s">
        <v>73</v>
      </c>
      <c r="B634" s="18" t="s">
        <v>12</v>
      </c>
      <c r="C634" s="11" t="s">
        <v>44</v>
      </c>
      <c r="D634" s="11" t="s">
        <v>5</v>
      </c>
      <c r="E634" s="34">
        <v>39797</v>
      </c>
      <c r="F634" s="20">
        <f t="shared" ca="1" si="9"/>
        <v>8</v>
      </c>
      <c r="G634" s="21" t="s">
        <v>26</v>
      </c>
      <c r="H634" s="186">
        <v>55900</v>
      </c>
      <c r="I634" s="23">
        <v>5</v>
      </c>
    </row>
    <row r="635" spans="1:9" x14ac:dyDescent="0.25">
      <c r="A635" s="11" t="s">
        <v>57</v>
      </c>
      <c r="B635" s="18" t="s">
        <v>2</v>
      </c>
      <c r="C635" s="11" t="s">
        <v>44</v>
      </c>
      <c r="D635" s="11" t="s">
        <v>0</v>
      </c>
      <c r="E635" s="34">
        <v>39417</v>
      </c>
      <c r="F635" s="20">
        <f t="shared" ca="1" si="9"/>
        <v>9</v>
      </c>
      <c r="G635" s="21"/>
      <c r="H635" s="186">
        <v>25692</v>
      </c>
      <c r="I635" s="23">
        <v>4</v>
      </c>
    </row>
    <row r="636" spans="1:9" x14ac:dyDescent="0.25">
      <c r="A636" s="11" t="s">
        <v>55</v>
      </c>
      <c r="B636" s="18" t="s">
        <v>16</v>
      </c>
      <c r="C636" s="11" t="s">
        <v>44</v>
      </c>
      <c r="D636" s="11" t="s">
        <v>0</v>
      </c>
      <c r="E636" s="34">
        <v>40515</v>
      </c>
      <c r="F636" s="20">
        <f t="shared" ca="1" si="9"/>
        <v>6</v>
      </c>
      <c r="G636" s="21"/>
      <c r="H636" s="186">
        <v>35508</v>
      </c>
      <c r="I636" s="23">
        <v>4</v>
      </c>
    </row>
    <row r="637" spans="1:9" x14ac:dyDescent="0.25">
      <c r="A637" s="11" t="s">
        <v>54</v>
      </c>
      <c r="B637" s="18" t="s">
        <v>12</v>
      </c>
      <c r="C637" s="11" t="s">
        <v>44</v>
      </c>
      <c r="D637" s="11" t="s">
        <v>5</v>
      </c>
      <c r="E637" s="34">
        <v>40521</v>
      </c>
      <c r="F637" s="20">
        <f t="shared" ca="1" si="9"/>
        <v>6</v>
      </c>
      <c r="G637" s="21" t="s">
        <v>4</v>
      </c>
      <c r="H637" s="186">
        <v>36330</v>
      </c>
      <c r="I637" s="23">
        <v>3</v>
      </c>
    </row>
    <row r="638" spans="1:9" x14ac:dyDescent="0.25">
      <c r="A638" s="11" t="s">
        <v>45</v>
      </c>
      <c r="B638" s="18" t="s">
        <v>2</v>
      </c>
      <c r="C638" s="11" t="s">
        <v>44</v>
      </c>
      <c r="D638" s="11" t="s">
        <v>5</v>
      </c>
      <c r="E638" s="34">
        <v>36514</v>
      </c>
      <c r="F638" s="20">
        <f t="shared" ca="1" si="9"/>
        <v>17</v>
      </c>
      <c r="G638" s="21" t="s">
        <v>4</v>
      </c>
      <c r="H638" s="186">
        <v>50250</v>
      </c>
      <c r="I638" s="23">
        <v>3</v>
      </c>
    </row>
    <row r="639" spans="1:9" x14ac:dyDescent="0.25">
      <c r="A639" s="11" t="s">
        <v>750</v>
      </c>
      <c r="B639" s="18" t="s">
        <v>12</v>
      </c>
      <c r="C639" s="11" t="s">
        <v>6</v>
      </c>
      <c r="D639" s="11" t="s">
        <v>11</v>
      </c>
      <c r="E639" s="34">
        <v>39087</v>
      </c>
      <c r="F639" s="20">
        <f t="shared" ca="1" si="9"/>
        <v>10</v>
      </c>
      <c r="G639" s="21"/>
      <c r="H639" s="186">
        <v>72150</v>
      </c>
      <c r="I639" s="23">
        <v>2</v>
      </c>
    </row>
    <row r="640" spans="1:9" x14ac:dyDescent="0.25">
      <c r="A640" s="11" t="s">
        <v>749</v>
      </c>
      <c r="B640" s="18" t="s">
        <v>16</v>
      </c>
      <c r="C640" s="11" t="s">
        <v>6</v>
      </c>
      <c r="D640" s="11" t="s">
        <v>11</v>
      </c>
      <c r="E640" s="34">
        <v>39090</v>
      </c>
      <c r="F640" s="20">
        <f t="shared" ca="1" si="9"/>
        <v>10</v>
      </c>
      <c r="G640" s="21"/>
      <c r="H640" s="186">
        <v>65290</v>
      </c>
      <c r="I640" s="23">
        <v>5</v>
      </c>
    </row>
    <row r="641" spans="1:9" x14ac:dyDescent="0.25">
      <c r="A641" s="11" t="s">
        <v>748</v>
      </c>
      <c r="B641" s="18" t="s">
        <v>9</v>
      </c>
      <c r="C641" s="11" t="s">
        <v>6</v>
      </c>
      <c r="D641" s="11" t="s">
        <v>5</v>
      </c>
      <c r="E641" s="34">
        <v>39091</v>
      </c>
      <c r="F641" s="20">
        <f t="shared" ca="1" si="9"/>
        <v>10</v>
      </c>
      <c r="G641" s="21" t="s">
        <v>4</v>
      </c>
      <c r="H641" s="186">
        <v>48410</v>
      </c>
      <c r="I641" s="23">
        <v>2</v>
      </c>
    </row>
    <row r="642" spans="1:9" x14ac:dyDescent="0.25">
      <c r="A642" s="11" t="s">
        <v>741</v>
      </c>
      <c r="B642" s="18" t="s">
        <v>16</v>
      </c>
      <c r="C642" s="11" t="s">
        <v>6</v>
      </c>
      <c r="D642" s="11" t="s">
        <v>11</v>
      </c>
      <c r="E642" s="34">
        <v>39106</v>
      </c>
      <c r="F642" s="20">
        <f t="shared" ref="F642:F705" ca="1" si="10">DATEDIF(E642,TODAY(),"Y")</f>
        <v>10</v>
      </c>
      <c r="G642" s="21"/>
      <c r="H642" s="186">
        <v>66263</v>
      </c>
      <c r="I642" s="23">
        <v>3</v>
      </c>
    </row>
    <row r="643" spans="1:9" x14ac:dyDescent="0.25">
      <c r="A643" s="11" t="s">
        <v>724</v>
      </c>
      <c r="B643" s="18" t="s">
        <v>12</v>
      </c>
      <c r="C643" s="11" t="s">
        <v>6</v>
      </c>
      <c r="D643" s="11" t="s">
        <v>11</v>
      </c>
      <c r="E643" s="34">
        <v>35826</v>
      </c>
      <c r="F643" s="20">
        <f t="shared" ca="1" si="10"/>
        <v>19</v>
      </c>
      <c r="G643" s="21"/>
      <c r="H643" s="186">
        <v>47030</v>
      </c>
      <c r="I643" s="23">
        <v>3</v>
      </c>
    </row>
    <row r="644" spans="1:9" x14ac:dyDescent="0.25">
      <c r="A644" s="11" t="s">
        <v>714</v>
      </c>
      <c r="B644" s="18" t="s">
        <v>12</v>
      </c>
      <c r="C644" s="11" t="s">
        <v>6</v>
      </c>
      <c r="D644" s="11" t="s">
        <v>5</v>
      </c>
      <c r="E644" s="34">
        <v>36549</v>
      </c>
      <c r="F644" s="20">
        <f t="shared" ca="1" si="10"/>
        <v>17</v>
      </c>
      <c r="G644" s="21" t="s">
        <v>4</v>
      </c>
      <c r="H644" s="186">
        <v>37460</v>
      </c>
      <c r="I644" s="23">
        <v>1</v>
      </c>
    </row>
    <row r="645" spans="1:9" x14ac:dyDescent="0.25">
      <c r="A645" s="11" t="s">
        <v>710</v>
      </c>
      <c r="B645" s="18" t="s">
        <v>12</v>
      </c>
      <c r="C645" s="11" t="s">
        <v>6</v>
      </c>
      <c r="D645" s="11" t="s">
        <v>14</v>
      </c>
      <c r="E645" s="34">
        <v>36918</v>
      </c>
      <c r="F645" s="20">
        <f t="shared" ca="1" si="10"/>
        <v>16</v>
      </c>
      <c r="G645" s="21" t="s">
        <v>26</v>
      </c>
      <c r="H645" s="186">
        <v>19205</v>
      </c>
      <c r="I645" s="23">
        <v>5</v>
      </c>
    </row>
    <row r="646" spans="1:9" x14ac:dyDescent="0.25">
      <c r="A646" s="11" t="s">
        <v>692</v>
      </c>
      <c r="B646" s="18" t="s">
        <v>12</v>
      </c>
      <c r="C646" s="11" t="s">
        <v>6</v>
      </c>
      <c r="D646" s="11" t="s">
        <v>11</v>
      </c>
      <c r="E646" s="45">
        <v>40563</v>
      </c>
      <c r="F646" s="20">
        <f t="shared" ca="1" si="10"/>
        <v>6</v>
      </c>
      <c r="G646" s="21"/>
      <c r="H646" s="186">
        <v>57510</v>
      </c>
      <c r="I646" s="23">
        <v>3</v>
      </c>
    </row>
    <row r="647" spans="1:9" x14ac:dyDescent="0.25">
      <c r="A647" s="11" t="s">
        <v>691</v>
      </c>
      <c r="B647" s="18" t="s">
        <v>12</v>
      </c>
      <c r="C647" s="11" t="s">
        <v>6</v>
      </c>
      <c r="D647" s="11" t="s">
        <v>5</v>
      </c>
      <c r="E647" s="34">
        <v>40568</v>
      </c>
      <c r="F647" s="20">
        <f t="shared" ca="1" si="10"/>
        <v>6</v>
      </c>
      <c r="G647" s="21" t="s">
        <v>26</v>
      </c>
      <c r="H647" s="186">
        <v>48390</v>
      </c>
      <c r="I647" s="23">
        <v>5</v>
      </c>
    </row>
    <row r="648" spans="1:9" x14ac:dyDescent="0.25">
      <c r="A648" s="11" t="s">
        <v>688</v>
      </c>
      <c r="B648" s="18" t="s">
        <v>16</v>
      </c>
      <c r="C648" s="11" t="s">
        <v>6</v>
      </c>
      <c r="D648" s="11" t="s">
        <v>5</v>
      </c>
      <c r="E648" s="34">
        <v>40584</v>
      </c>
      <c r="F648" s="20">
        <f t="shared" ca="1" si="10"/>
        <v>6</v>
      </c>
      <c r="G648" s="21" t="s">
        <v>26</v>
      </c>
      <c r="H648" s="186">
        <v>26200</v>
      </c>
      <c r="I648" s="23">
        <v>5</v>
      </c>
    </row>
    <row r="649" spans="1:9" x14ac:dyDescent="0.25">
      <c r="A649" s="11" t="s">
        <v>677</v>
      </c>
      <c r="B649" s="18" t="s">
        <v>12</v>
      </c>
      <c r="C649" s="11" t="s">
        <v>6</v>
      </c>
      <c r="D649" s="11" t="s">
        <v>14</v>
      </c>
      <c r="E649" s="34">
        <v>39118</v>
      </c>
      <c r="F649" s="20">
        <f t="shared" ca="1" si="10"/>
        <v>10</v>
      </c>
      <c r="G649" s="21" t="s">
        <v>26</v>
      </c>
      <c r="H649" s="186">
        <v>22075</v>
      </c>
      <c r="I649" s="23">
        <v>1</v>
      </c>
    </row>
    <row r="650" spans="1:9" x14ac:dyDescent="0.25">
      <c r="A650" s="11" t="s">
        <v>666</v>
      </c>
      <c r="B650" s="18" t="s">
        <v>12</v>
      </c>
      <c r="C650" s="11" t="s">
        <v>6</v>
      </c>
      <c r="D650" s="11" t="s">
        <v>14</v>
      </c>
      <c r="E650" s="34">
        <v>38753</v>
      </c>
      <c r="F650" s="20">
        <f t="shared" ca="1" si="10"/>
        <v>11</v>
      </c>
      <c r="G650" s="21" t="s">
        <v>28</v>
      </c>
      <c r="H650" s="186">
        <v>39660</v>
      </c>
      <c r="I650" s="23">
        <v>4</v>
      </c>
    </row>
    <row r="651" spans="1:9" x14ac:dyDescent="0.25">
      <c r="A651" s="11" t="s">
        <v>657</v>
      </c>
      <c r="B651" s="18" t="s">
        <v>32</v>
      </c>
      <c r="C651" s="11" t="s">
        <v>6</v>
      </c>
      <c r="D651" s="11" t="s">
        <v>11</v>
      </c>
      <c r="E651" s="34">
        <v>36193</v>
      </c>
      <c r="F651" s="20">
        <f t="shared" ca="1" si="10"/>
        <v>18</v>
      </c>
      <c r="G651" s="21"/>
      <c r="H651" s="186">
        <v>60250</v>
      </c>
      <c r="I651" s="23">
        <v>2</v>
      </c>
    </row>
    <row r="652" spans="1:9" x14ac:dyDescent="0.25">
      <c r="A652" s="11" t="s">
        <v>634</v>
      </c>
      <c r="B652" s="18" t="s">
        <v>12</v>
      </c>
      <c r="C652" s="11" t="s">
        <v>6</v>
      </c>
      <c r="D652" s="11" t="s">
        <v>11</v>
      </c>
      <c r="E652" s="34">
        <v>40235</v>
      </c>
      <c r="F652" s="20">
        <f t="shared" ca="1" si="10"/>
        <v>7</v>
      </c>
      <c r="G652" s="21"/>
      <c r="H652" s="186">
        <v>82729</v>
      </c>
      <c r="I652" s="23">
        <v>3</v>
      </c>
    </row>
    <row r="653" spans="1:9" x14ac:dyDescent="0.25">
      <c r="A653" s="11" t="s">
        <v>623</v>
      </c>
      <c r="B653" s="18" t="s">
        <v>12</v>
      </c>
      <c r="C653" s="11" t="s">
        <v>6</v>
      </c>
      <c r="D653" s="11" t="s">
        <v>5</v>
      </c>
      <c r="E653" s="34">
        <v>40986</v>
      </c>
      <c r="F653" s="20">
        <f t="shared" ca="1" si="10"/>
        <v>5</v>
      </c>
      <c r="G653" s="21" t="s">
        <v>28</v>
      </c>
      <c r="H653" s="186">
        <v>48550</v>
      </c>
      <c r="I653" s="23">
        <v>4</v>
      </c>
    </row>
    <row r="654" spans="1:9" x14ac:dyDescent="0.25">
      <c r="A654" s="11" t="s">
        <v>932</v>
      </c>
      <c r="B654" s="18" t="s">
        <v>16</v>
      </c>
      <c r="C654" s="11" t="s">
        <v>6</v>
      </c>
      <c r="D654" s="11" t="s">
        <v>14</v>
      </c>
      <c r="E654" s="34">
        <v>39155</v>
      </c>
      <c r="F654" s="20">
        <f t="shared" ca="1" si="10"/>
        <v>10</v>
      </c>
      <c r="G654" s="21" t="s">
        <v>18</v>
      </c>
      <c r="H654" s="186">
        <v>29710</v>
      </c>
      <c r="I654" s="23">
        <v>3</v>
      </c>
    </row>
    <row r="655" spans="1:9" x14ac:dyDescent="0.25">
      <c r="A655" s="11" t="s">
        <v>609</v>
      </c>
      <c r="B655" s="18" t="s">
        <v>12</v>
      </c>
      <c r="C655" s="11" t="s">
        <v>6</v>
      </c>
      <c r="D655" s="11" t="s">
        <v>5</v>
      </c>
      <c r="E655" s="34">
        <v>40250</v>
      </c>
      <c r="F655" s="20">
        <f t="shared" ca="1" si="10"/>
        <v>7</v>
      </c>
      <c r="G655" s="21" t="s">
        <v>4</v>
      </c>
      <c r="H655" s="186">
        <v>35590</v>
      </c>
      <c r="I655" s="23">
        <v>5</v>
      </c>
    </row>
    <row r="656" spans="1:9" x14ac:dyDescent="0.25">
      <c r="A656" s="11" t="s">
        <v>596</v>
      </c>
      <c r="B656" s="18" t="s">
        <v>32</v>
      </c>
      <c r="C656" s="11" t="s">
        <v>6</v>
      </c>
      <c r="D656" s="11" t="s">
        <v>14</v>
      </c>
      <c r="E656" s="34">
        <v>38805</v>
      </c>
      <c r="F656" s="20">
        <f t="shared" ca="1" si="10"/>
        <v>11</v>
      </c>
      <c r="G656" s="21" t="s">
        <v>28</v>
      </c>
      <c r="H656" s="186">
        <v>15690</v>
      </c>
      <c r="I656" s="23">
        <v>5</v>
      </c>
    </row>
    <row r="657" spans="1:9" x14ac:dyDescent="0.25">
      <c r="A657" s="11" t="s">
        <v>590</v>
      </c>
      <c r="B657" s="18" t="s">
        <v>9</v>
      </c>
      <c r="C657" s="11" t="s">
        <v>6</v>
      </c>
      <c r="D657" s="11" t="s">
        <v>5</v>
      </c>
      <c r="E657" s="34">
        <v>36243</v>
      </c>
      <c r="F657" s="20">
        <f t="shared" ca="1" si="10"/>
        <v>18</v>
      </c>
      <c r="G657" s="21" t="s">
        <v>8</v>
      </c>
      <c r="H657" s="186">
        <v>79680</v>
      </c>
      <c r="I657" s="23">
        <v>3</v>
      </c>
    </row>
    <row r="658" spans="1:9" x14ac:dyDescent="0.25">
      <c r="A658" s="11" t="s">
        <v>584</v>
      </c>
      <c r="B658" s="18" t="s">
        <v>12</v>
      </c>
      <c r="C658" s="11" t="s">
        <v>6</v>
      </c>
      <c r="D658" s="11" t="s">
        <v>5</v>
      </c>
      <c r="E658" s="34">
        <v>36956</v>
      </c>
      <c r="F658" s="20">
        <f t="shared" ca="1" si="10"/>
        <v>16</v>
      </c>
      <c r="G658" s="21" t="s">
        <v>8</v>
      </c>
      <c r="H658" s="186">
        <v>51930</v>
      </c>
      <c r="I658" s="23">
        <v>1</v>
      </c>
    </row>
    <row r="659" spans="1:9" x14ac:dyDescent="0.25">
      <c r="A659" s="11" t="s">
        <v>583</v>
      </c>
      <c r="B659" s="18" t="s">
        <v>12</v>
      </c>
      <c r="C659" s="11" t="s">
        <v>6</v>
      </c>
      <c r="D659" s="11" t="s">
        <v>5</v>
      </c>
      <c r="E659" s="34">
        <v>36967</v>
      </c>
      <c r="F659" s="20">
        <f t="shared" ca="1" si="10"/>
        <v>16</v>
      </c>
      <c r="G659" s="21" t="s">
        <v>26</v>
      </c>
      <c r="H659" s="186">
        <v>65060</v>
      </c>
      <c r="I659" s="23">
        <v>4</v>
      </c>
    </row>
    <row r="660" spans="1:9" x14ac:dyDescent="0.25">
      <c r="A660" s="11" t="s">
        <v>573</v>
      </c>
      <c r="B660" s="18" t="s">
        <v>9</v>
      </c>
      <c r="C660" s="11" t="s">
        <v>6</v>
      </c>
      <c r="D660" s="11" t="s">
        <v>11</v>
      </c>
      <c r="E660" s="34">
        <v>39534</v>
      </c>
      <c r="F660" s="20">
        <f t="shared" ca="1" si="10"/>
        <v>9</v>
      </c>
      <c r="G660" s="21"/>
      <c r="H660" s="186">
        <v>34880</v>
      </c>
      <c r="I660" s="23">
        <v>3</v>
      </c>
    </row>
    <row r="661" spans="1:9" x14ac:dyDescent="0.25">
      <c r="A661" s="11" t="s">
        <v>565</v>
      </c>
      <c r="B661" s="18" t="s">
        <v>9</v>
      </c>
      <c r="C661" s="11" t="s">
        <v>6</v>
      </c>
      <c r="D661" s="11" t="s">
        <v>5</v>
      </c>
      <c r="E661" s="34">
        <v>39171</v>
      </c>
      <c r="F661" s="20">
        <f t="shared" ca="1" si="10"/>
        <v>10</v>
      </c>
      <c r="G661" s="21" t="s">
        <v>18</v>
      </c>
      <c r="H661" s="186">
        <v>27690</v>
      </c>
      <c r="I661" s="23">
        <v>2</v>
      </c>
    </row>
    <row r="662" spans="1:9" x14ac:dyDescent="0.25">
      <c r="A662" s="11" t="s">
        <v>563</v>
      </c>
      <c r="B662" s="18" t="s">
        <v>9</v>
      </c>
      <c r="C662" s="11" t="s">
        <v>6</v>
      </c>
      <c r="D662" s="11" t="s">
        <v>14</v>
      </c>
      <c r="E662" s="34">
        <v>39535</v>
      </c>
      <c r="F662" s="20">
        <f t="shared" ca="1" si="10"/>
        <v>9</v>
      </c>
      <c r="G662" s="21" t="s">
        <v>8</v>
      </c>
      <c r="H662" s="186">
        <v>51080</v>
      </c>
      <c r="I662" s="23">
        <v>5</v>
      </c>
    </row>
    <row r="663" spans="1:9" x14ac:dyDescent="0.25">
      <c r="A663" s="11" t="s">
        <v>537</v>
      </c>
      <c r="B663" s="18" t="s">
        <v>16</v>
      </c>
      <c r="C663" s="11" t="s">
        <v>6</v>
      </c>
      <c r="D663" s="11" t="s">
        <v>5</v>
      </c>
      <c r="E663" s="34">
        <v>39539</v>
      </c>
      <c r="F663" s="20">
        <f t="shared" ca="1" si="10"/>
        <v>9</v>
      </c>
      <c r="G663" s="21" t="s">
        <v>4</v>
      </c>
      <c r="H663" s="186">
        <v>75850</v>
      </c>
      <c r="I663" s="23">
        <v>2</v>
      </c>
    </row>
    <row r="664" spans="1:9" x14ac:dyDescent="0.25">
      <c r="A664" s="11" t="s">
        <v>515</v>
      </c>
      <c r="B664" s="18" t="s">
        <v>12</v>
      </c>
      <c r="C664" s="11" t="s">
        <v>6</v>
      </c>
      <c r="D664" s="11" t="s">
        <v>5</v>
      </c>
      <c r="E664" s="34">
        <v>36619</v>
      </c>
      <c r="F664" s="20">
        <f t="shared" ca="1" si="10"/>
        <v>17</v>
      </c>
      <c r="G664" s="21" t="s">
        <v>28</v>
      </c>
      <c r="H664" s="186">
        <v>73970</v>
      </c>
      <c r="I664" s="23">
        <v>4</v>
      </c>
    </row>
    <row r="665" spans="1:9" x14ac:dyDescent="0.25">
      <c r="A665" s="11" t="s">
        <v>508</v>
      </c>
      <c r="B665" s="18" t="s">
        <v>48</v>
      </c>
      <c r="C665" s="11" t="s">
        <v>6</v>
      </c>
      <c r="D665" s="11" t="s">
        <v>5</v>
      </c>
      <c r="E665" s="34">
        <v>37009</v>
      </c>
      <c r="F665" s="20">
        <f t="shared" ca="1" si="10"/>
        <v>16</v>
      </c>
      <c r="G665" s="21" t="s">
        <v>4</v>
      </c>
      <c r="H665" s="186">
        <v>80710</v>
      </c>
      <c r="I665" s="23">
        <v>2</v>
      </c>
    </row>
    <row r="666" spans="1:9" x14ac:dyDescent="0.25">
      <c r="A666" s="11" t="s">
        <v>492</v>
      </c>
      <c r="B666" s="18" t="s">
        <v>16</v>
      </c>
      <c r="C666" s="11" t="s">
        <v>6</v>
      </c>
      <c r="D666" s="11" t="s">
        <v>5</v>
      </c>
      <c r="E666" s="34">
        <v>40637</v>
      </c>
      <c r="F666" s="20">
        <f t="shared" ca="1" si="10"/>
        <v>6</v>
      </c>
      <c r="G666" s="21" t="s">
        <v>26</v>
      </c>
      <c r="H666" s="186">
        <v>88640</v>
      </c>
      <c r="I666" s="23">
        <v>3</v>
      </c>
    </row>
    <row r="667" spans="1:9" x14ac:dyDescent="0.25">
      <c r="A667" s="11" t="s">
        <v>491</v>
      </c>
      <c r="B667" s="18" t="s">
        <v>48</v>
      </c>
      <c r="C667" s="11" t="s">
        <v>6</v>
      </c>
      <c r="D667" s="11" t="s">
        <v>11</v>
      </c>
      <c r="E667" s="45">
        <v>40638</v>
      </c>
      <c r="F667" s="20">
        <f t="shared" ca="1" si="10"/>
        <v>6</v>
      </c>
      <c r="G667" s="21"/>
      <c r="H667" s="186">
        <v>44990</v>
      </c>
      <c r="I667" s="23">
        <v>4</v>
      </c>
    </row>
    <row r="668" spans="1:9" x14ac:dyDescent="0.25">
      <c r="A668" s="11" t="s">
        <v>480</v>
      </c>
      <c r="B668" s="18" t="s">
        <v>12</v>
      </c>
      <c r="C668" s="11" t="s">
        <v>6</v>
      </c>
      <c r="D668" s="11" t="s">
        <v>0</v>
      </c>
      <c r="E668" s="34">
        <v>39208</v>
      </c>
      <c r="F668" s="20">
        <f t="shared" ca="1" si="10"/>
        <v>10</v>
      </c>
      <c r="G668" s="21"/>
      <c r="H668" s="186">
        <v>28944</v>
      </c>
      <c r="I668" s="23">
        <v>4</v>
      </c>
    </row>
    <row r="669" spans="1:9" x14ac:dyDescent="0.25">
      <c r="A669" s="11" t="s">
        <v>468</v>
      </c>
      <c r="B669" s="18" t="s">
        <v>12</v>
      </c>
      <c r="C669" s="11" t="s">
        <v>6</v>
      </c>
      <c r="D669" s="11" t="s">
        <v>0</v>
      </c>
      <c r="E669" s="34">
        <v>38863</v>
      </c>
      <c r="F669" s="20">
        <f t="shared" ca="1" si="10"/>
        <v>11</v>
      </c>
      <c r="G669" s="21"/>
      <c r="H669" s="186">
        <v>30768</v>
      </c>
      <c r="I669" s="23">
        <v>3</v>
      </c>
    </row>
    <row r="670" spans="1:9" x14ac:dyDescent="0.25">
      <c r="A670" s="11" t="s">
        <v>453</v>
      </c>
      <c r="B670" s="18" t="s">
        <v>12</v>
      </c>
      <c r="C670" s="11" t="s">
        <v>6</v>
      </c>
      <c r="D670" s="11" t="s">
        <v>5</v>
      </c>
      <c r="E670" s="34">
        <v>36672</v>
      </c>
      <c r="F670" s="20">
        <f t="shared" ca="1" si="10"/>
        <v>17</v>
      </c>
      <c r="G670" s="21" t="s">
        <v>28</v>
      </c>
      <c r="H670" s="186">
        <v>67320</v>
      </c>
      <c r="I670" s="23">
        <v>5</v>
      </c>
    </row>
    <row r="671" spans="1:9" x14ac:dyDescent="0.25">
      <c r="A671" s="11" t="s">
        <v>438</v>
      </c>
      <c r="B671" s="18" t="s">
        <v>16</v>
      </c>
      <c r="C671" s="11" t="s">
        <v>6</v>
      </c>
      <c r="D671" s="11" t="s">
        <v>5</v>
      </c>
      <c r="E671" s="45">
        <v>40680</v>
      </c>
      <c r="F671" s="20">
        <f t="shared" ca="1" si="10"/>
        <v>6</v>
      </c>
      <c r="G671" s="21" t="s">
        <v>26</v>
      </c>
      <c r="H671" s="186">
        <v>25030</v>
      </c>
      <c r="I671" s="23">
        <v>4</v>
      </c>
    </row>
    <row r="672" spans="1:9" x14ac:dyDescent="0.25">
      <c r="A672" s="11" t="s">
        <v>437</v>
      </c>
      <c r="B672" s="18" t="s">
        <v>16</v>
      </c>
      <c r="C672" s="11" t="s">
        <v>6</v>
      </c>
      <c r="D672" s="11" t="s">
        <v>5</v>
      </c>
      <c r="E672" s="45">
        <v>40680</v>
      </c>
      <c r="F672" s="20">
        <f t="shared" ca="1" si="10"/>
        <v>6</v>
      </c>
      <c r="G672" s="21" t="s">
        <v>8</v>
      </c>
      <c r="H672" s="186">
        <v>42260</v>
      </c>
      <c r="I672" s="23">
        <v>5</v>
      </c>
    </row>
    <row r="673" spans="1:9" x14ac:dyDescent="0.25">
      <c r="A673" s="11" t="s">
        <v>436</v>
      </c>
      <c r="B673" s="18" t="s">
        <v>12</v>
      </c>
      <c r="C673" s="11" t="s">
        <v>6</v>
      </c>
      <c r="D673" s="11" t="s">
        <v>14</v>
      </c>
      <c r="E673" s="34">
        <v>40696</v>
      </c>
      <c r="F673" s="20">
        <f t="shared" ca="1" si="10"/>
        <v>6</v>
      </c>
      <c r="G673" s="21" t="s">
        <v>4</v>
      </c>
      <c r="H673" s="186">
        <v>15455</v>
      </c>
      <c r="I673" s="23">
        <v>2</v>
      </c>
    </row>
    <row r="674" spans="1:9" x14ac:dyDescent="0.25">
      <c r="A674" s="11" t="s">
        <v>435</v>
      </c>
      <c r="B674" s="18" t="s">
        <v>32</v>
      </c>
      <c r="C674" s="11" t="s">
        <v>6</v>
      </c>
      <c r="D674" s="11" t="s">
        <v>11</v>
      </c>
      <c r="E674" s="34">
        <v>40706</v>
      </c>
      <c r="F674" s="20">
        <f t="shared" ca="1" si="10"/>
        <v>6</v>
      </c>
      <c r="G674" s="21"/>
      <c r="H674" s="186">
        <v>36680</v>
      </c>
      <c r="I674" s="23">
        <v>5</v>
      </c>
    </row>
    <row r="675" spans="1:9" x14ac:dyDescent="0.25">
      <c r="A675" s="11" t="s">
        <v>431</v>
      </c>
      <c r="B675" s="18" t="s">
        <v>9</v>
      </c>
      <c r="C675" s="11" t="s">
        <v>6</v>
      </c>
      <c r="D675" s="11" t="s">
        <v>11</v>
      </c>
      <c r="E675" s="34">
        <v>40718</v>
      </c>
      <c r="F675" s="20">
        <f t="shared" ca="1" si="10"/>
        <v>6</v>
      </c>
      <c r="G675" s="21"/>
      <c r="H675" s="186">
        <v>28020</v>
      </c>
      <c r="I675" s="23">
        <v>5</v>
      </c>
    </row>
    <row r="676" spans="1:9" x14ac:dyDescent="0.25">
      <c r="A676" s="11" t="s">
        <v>428</v>
      </c>
      <c r="B676" s="18" t="s">
        <v>12</v>
      </c>
      <c r="C676" s="11" t="s">
        <v>6</v>
      </c>
      <c r="D676" s="11" t="s">
        <v>11</v>
      </c>
      <c r="E676" s="34">
        <v>39239</v>
      </c>
      <c r="F676" s="20">
        <f t="shared" ca="1" si="10"/>
        <v>10</v>
      </c>
      <c r="G676" s="21"/>
      <c r="H676" s="186">
        <v>77550</v>
      </c>
      <c r="I676" s="23">
        <v>3</v>
      </c>
    </row>
    <row r="677" spans="1:9" x14ac:dyDescent="0.25">
      <c r="A677" s="11" t="s">
        <v>427</v>
      </c>
      <c r="B677" s="18" t="s">
        <v>9</v>
      </c>
      <c r="C677" s="11" t="s">
        <v>6</v>
      </c>
      <c r="D677" s="11" t="s">
        <v>11</v>
      </c>
      <c r="E677" s="34">
        <v>39248</v>
      </c>
      <c r="F677" s="20">
        <f t="shared" ca="1" si="10"/>
        <v>10</v>
      </c>
      <c r="G677" s="21"/>
      <c r="H677" s="186">
        <v>80590</v>
      </c>
      <c r="I677" s="23">
        <v>1</v>
      </c>
    </row>
    <row r="678" spans="1:9" x14ac:dyDescent="0.25">
      <c r="A678" s="11" t="s">
        <v>426</v>
      </c>
      <c r="B678" s="18" t="s">
        <v>12</v>
      </c>
      <c r="C678" s="11" t="s">
        <v>6</v>
      </c>
      <c r="D678" s="11" t="s">
        <v>14</v>
      </c>
      <c r="E678" s="34">
        <v>39253</v>
      </c>
      <c r="F678" s="20">
        <f t="shared" ca="1" si="10"/>
        <v>10</v>
      </c>
      <c r="G678" s="21" t="s">
        <v>8</v>
      </c>
      <c r="H678" s="186">
        <v>13230</v>
      </c>
      <c r="I678" s="23">
        <v>4</v>
      </c>
    </row>
    <row r="679" spans="1:9" x14ac:dyDescent="0.25">
      <c r="A679" s="11" t="s">
        <v>407</v>
      </c>
      <c r="B679" s="18" t="s">
        <v>16</v>
      </c>
      <c r="C679" s="11" t="s">
        <v>6</v>
      </c>
      <c r="D679" s="11" t="s">
        <v>5</v>
      </c>
      <c r="E679" s="34">
        <v>36330</v>
      </c>
      <c r="F679" s="20">
        <f t="shared" ca="1" si="10"/>
        <v>18</v>
      </c>
      <c r="G679" s="21" t="s">
        <v>8</v>
      </c>
      <c r="H679" s="186">
        <v>63850</v>
      </c>
      <c r="I679" s="23">
        <v>2</v>
      </c>
    </row>
    <row r="680" spans="1:9" x14ac:dyDescent="0.25">
      <c r="A680" s="11" t="s">
        <v>398</v>
      </c>
      <c r="B680" s="18" t="s">
        <v>2</v>
      </c>
      <c r="C680" s="11" t="s">
        <v>6</v>
      </c>
      <c r="D680" s="11" t="s">
        <v>11</v>
      </c>
      <c r="E680" s="34">
        <v>37065</v>
      </c>
      <c r="F680" s="20">
        <f t="shared" ca="1" si="10"/>
        <v>16</v>
      </c>
      <c r="G680" s="21"/>
      <c r="H680" s="186">
        <v>79136</v>
      </c>
      <c r="I680" s="23">
        <v>5</v>
      </c>
    </row>
    <row r="681" spans="1:9" x14ac:dyDescent="0.25">
      <c r="A681" s="11" t="s">
        <v>385</v>
      </c>
      <c r="B681" s="18" t="s">
        <v>32</v>
      </c>
      <c r="C681" s="11" t="s">
        <v>6</v>
      </c>
      <c r="D681" s="11" t="s">
        <v>5</v>
      </c>
      <c r="E681" s="34">
        <v>39602</v>
      </c>
      <c r="F681" s="20">
        <f t="shared" ca="1" si="10"/>
        <v>9</v>
      </c>
      <c r="G681" s="21" t="s">
        <v>26</v>
      </c>
      <c r="H681" s="186">
        <v>81380</v>
      </c>
      <c r="I681" s="23">
        <v>5</v>
      </c>
    </row>
    <row r="682" spans="1:9" x14ac:dyDescent="0.25">
      <c r="A682" s="11" t="s">
        <v>382</v>
      </c>
      <c r="B682" s="18" t="s">
        <v>2</v>
      </c>
      <c r="C682" s="11" t="s">
        <v>6</v>
      </c>
      <c r="D682" s="11" t="s">
        <v>11</v>
      </c>
      <c r="E682" s="48">
        <v>40334</v>
      </c>
      <c r="F682" s="20">
        <f t="shared" ca="1" si="10"/>
        <v>7</v>
      </c>
      <c r="G682" s="21"/>
      <c r="H682" s="186">
        <v>49280</v>
      </c>
      <c r="I682" s="23">
        <v>1</v>
      </c>
    </row>
    <row r="683" spans="1:9" x14ac:dyDescent="0.25">
      <c r="A683" s="11" t="s">
        <v>371</v>
      </c>
      <c r="B683" s="18" t="s">
        <v>32</v>
      </c>
      <c r="C683" s="11" t="s">
        <v>6</v>
      </c>
      <c r="D683" s="11" t="s">
        <v>11</v>
      </c>
      <c r="E683" s="34">
        <v>41094</v>
      </c>
      <c r="F683" s="20">
        <f t="shared" ca="1" si="10"/>
        <v>5</v>
      </c>
      <c r="G683" s="21"/>
      <c r="H683" s="186">
        <v>61128</v>
      </c>
      <c r="I683" s="23">
        <v>4</v>
      </c>
    </row>
    <row r="684" spans="1:9" x14ac:dyDescent="0.25">
      <c r="A684" s="11" t="s">
        <v>370</v>
      </c>
      <c r="B684" s="18" t="s">
        <v>16</v>
      </c>
      <c r="C684" s="11" t="s">
        <v>6</v>
      </c>
      <c r="D684" s="11" t="s">
        <v>5</v>
      </c>
      <c r="E684" s="34">
        <v>41111</v>
      </c>
      <c r="F684" s="20">
        <f t="shared" ca="1" si="10"/>
        <v>5</v>
      </c>
      <c r="G684" s="21" t="s">
        <v>28</v>
      </c>
      <c r="H684" s="186">
        <v>64780</v>
      </c>
      <c r="I684" s="23">
        <v>3</v>
      </c>
    </row>
    <row r="685" spans="1:9" x14ac:dyDescent="0.25">
      <c r="A685" s="11" t="s">
        <v>367</v>
      </c>
      <c r="B685" s="18" t="s">
        <v>16</v>
      </c>
      <c r="C685" s="11" t="s">
        <v>6</v>
      </c>
      <c r="D685" s="11" t="s">
        <v>14</v>
      </c>
      <c r="E685" s="34">
        <v>39267</v>
      </c>
      <c r="F685" s="20">
        <f t="shared" ca="1" si="10"/>
        <v>10</v>
      </c>
      <c r="G685" s="21" t="s">
        <v>26</v>
      </c>
      <c r="H685" s="186">
        <v>51545</v>
      </c>
      <c r="I685" s="23">
        <v>2</v>
      </c>
    </row>
    <row r="686" spans="1:9" x14ac:dyDescent="0.25">
      <c r="A686" s="11" t="s">
        <v>366</v>
      </c>
      <c r="B686" s="18" t="s">
        <v>9</v>
      </c>
      <c r="C686" s="11" t="s">
        <v>6</v>
      </c>
      <c r="D686" s="11" t="s">
        <v>11</v>
      </c>
      <c r="E686" s="34">
        <v>39272</v>
      </c>
      <c r="F686" s="20">
        <f t="shared" ca="1" si="10"/>
        <v>10</v>
      </c>
      <c r="G686" s="21"/>
      <c r="H686" s="186">
        <v>37240</v>
      </c>
      <c r="I686" s="23">
        <v>3</v>
      </c>
    </row>
    <row r="687" spans="1:9" x14ac:dyDescent="0.25">
      <c r="A687" s="11" t="s">
        <v>356</v>
      </c>
      <c r="B687" s="18" t="s">
        <v>12</v>
      </c>
      <c r="C687" s="11" t="s">
        <v>6</v>
      </c>
      <c r="D687" s="11" t="s">
        <v>11</v>
      </c>
      <c r="E687" s="34">
        <v>39648</v>
      </c>
      <c r="F687" s="20">
        <f t="shared" ca="1" si="10"/>
        <v>9</v>
      </c>
      <c r="G687" s="21"/>
      <c r="H687" s="186">
        <v>47105</v>
      </c>
      <c r="I687" s="23">
        <v>1</v>
      </c>
    </row>
    <row r="688" spans="1:9" x14ac:dyDescent="0.25">
      <c r="A688" s="11" t="s">
        <v>352</v>
      </c>
      <c r="B688" s="18" t="s">
        <v>12</v>
      </c>
      <c r="C688" s="11" t="s">
        <v>6</v>
      </c>
      <c r="D688" s="11" t="s">
        <v>0</v>
      </c>
      <c r="E688" s="34">
        <v>40360</v>
      </c>
      <c r="F688" s="20">
        <f t="shared" ca="1" si="10"/>
        <v>7</v>
      </c>
      <c r="G688" s="21"/>
      <c r="H688" s="186">
        <v>35752</v>
      </c>
      <c r="I688" s="23">
        <v>3</v>
      </c>
    </row>
    <row r="689" spans="1:9" x14ac:dyDescent="0.25">
      <c r="A689" s="11" t="s">
        <v>348</v>
      </c>
      <c r="B689" s="18" t="s">
        <v>12</v>
      </c>
      <c r="C689" s="11" t="s">
        <v>6</v>
      </c>
      <c r="D689" s="11" t="s">
        <v>5</v>
      </c>
      <c r="E689" s="34">
        <v>40389</v>
      </c>
      <c r="F689" s="20">
        <f t="shared" ca="1" si="10"/>
        <v>6</v>
      </c>
      <c r="G689" s="21" t="s">
        <v>26</v>
      </c>
      <c r="H689" s="186">
        <v>60370</v>
      </c>
      <c r="I689" s="23">
        <v>5</v>
      </c>
    </row>
    <row r="690" spans="1:9" x14ac:dyDescent="0.25">
      <c r="A690" s="11" t="s">
        <v>346</v>
      </c>
      <c r="B690" s="18" t="s">
        <v>12</v>
      </c>
      <c r="C690" s="11" t="s">
        <v>6</v>
      </c>
      <c r="D690" s="11" t="s">
        <v>5</v>
      </c>
      <c r="E690" s="34">
        <v>38914</v>
      </c>
      <c r="F690" s="20">
        <f t="shared" ca="1" si="10"/>
        <v>11</v>
      </c>
      <c r="G690" s="21" t="s">
        <v>4</v>
      </c>
      <c r="H690" s="186">
        <v>43380</v>
      </c>
      <c r="I690" s="23">
        <v>2</v>
      </c>
    </row>
    <row r="691" spans="1:9" x14ac:dyDescent="0.25">
      <c r="A691" s="11" t="s">
        <v>334</v>
      </c>
      <c r="B691" s="18" t="s">
        <v>48</v>
      </c>
      <c r="C691" s="11" t="s">
        <v>6</v>
      </c>
      <c r="D691" s="11" t="s">
        <v>14</v>
      </c>
      <c r="E691" s="34">
        <v>36365</v>
      </c>
      <c r="F691" s="20">
        <f t="shared" ca="1" si="10"/>
        <v>17</v>
      </c>
      <c r="G691" s="21" t="s">
        <v>18</v>
      </c>
      <c r="H691" s="186">
        <v>21825</v>
      </c>
      <c r="I691" s="23">
        <v>2</v>
      </c>
    </row>
    <row r="692" spans="1:9" x14ac:dyDescent="0.25">
      <c r="A692" s="11" t="s">
        <v>327</v>
      </c>
      <c r="B692" s="18" t="s">
        <v>16</v>
      </c>
      <c r="C692" s="11" t="s">
        <v>6</v>
      </c>
      <c r="D692" s="11" t="s">
        <v>11</v>
      </c>
      <c r="E692" s="49">
        <v>37099</v>
      </c>
      <c r="F692" s="20">
        <f t="shared" ca="1" si="10"/>
        <v>15</v>
      </c>
      <c r="G692" s="21"/>
      <c r="H692" s="186">
        <v>30270</v>
      </c>
      <c r="I692" s="23">
        <v>5</v>
      </c>
    </row>
    <row r="693" spans="1:9" x14ac:dyDescent="0.25">
      <c r="A693" s="11" t="s">
        <v>326</v>
      </c>
      <c r="B693" s="18" t="s">
        <v>2</v>
      </c>
      <c r="C693" s="11" t="s">
        <v>6</v>
      </c>
      <c r="D693" s="11" t="s">
        <v>11</v>
      </c>
      <c r="E693" s="34">
        <v>37453</v>
      </c>
      <c r="F693" s="20">
        <f t="shared" ca="1" si="10"/>
        <v>15</v>
      </c>
      <c r="G693" s="21"/>
      <c r="H693" s="186">
        <v>51090</v>
      </c>
      <c r="I693" s="23">
        <v>4</v>
      </c>
    </row>
    <row r="694" spans="1:9" x14ac:dyDescent="0.25">
      <c r="A694" s="11" t="s">
        <v>324</v>
      </c>
      <c r="B694" s="18" t="s">
        <v>12</v>
      </c>
      <c r="C694" s="11" t="s">
        <v>6</v>
      </c>
      <c r="D694" s="11" t="s">
        <v>5</v>
      </c>
      <c r="E694" s="34">
        <v>37810</v>
      </c>
      <c r="F694" s="20">
        <f t="shared" ca="1" si="10"/>
        <v>14</v>
      </c>
      <c r="G694" s="21" t="s">
        <v>4</v>
      </c>
      <c r="H694" s="186">
        <v>50010</v>
      </c>
      <c r="I694" s="23">
        <v>3</v>
      </c>
    </row>
    <row r="695" spans="1:9" x14ac:dyDescent="0.25">
      <c r="A695" s="11" t="s">
        <v>314</v>
      </c>
      <c r="B695" s="18" t="s">
        <v>12</v>
      </c>
      <c r="C695" s="11" t="s">
        <v>6</v>
      </c>
      <c r="D695" s="11" t="s">
        <v>5</v>
      </c>
      <c r="E695" s="34">
        <v>39283</v>
      </c>
      <c r="F695" s="20">
        <f t="shared" ca="1" si="10"/>
        <v>10</v>
      </c>
      <c r="G695" s="21" t="s">
        <v>26</v>
      </c>
      <c r="H695" s="186">
        <v>26980</v>
      </c>
      <c r="I695" s="23">
        <v>3</v>
      </c>
    </row>
    <row r="696" spans="1:9" x14ac:dyDescent="0.25">
      <c r="A696" s="11" t="s">
        <v>312</v>
      </c>
      <c r="B696" s="18" t="s">
        <v>16</v>
      </c>
      <c r="C696" s="11" t="s">
        <v>6</v>
      </c>
      <c r="D696" s="11" t="s">
        <v>5</v>
      </c>
      <c r="E696" s="34">
        <v>40018</v>
      </c>
      <c r="F696" s="20">
        <f t="shared" ca="1" si="10"/>
        <v>7</v>
      </c>
      <c r="G696" s="21" t="s">
        <v>4</v>
      </c>
      <c r="H696" s="186">
        <v>36990</v>
      </c>
      <c r="I696" s="23">
        <v>3</v>
      </c>
    </row>
    <row r="697" spans="1:9" x14ac:dyDescent="0.25">
      <c r="A697" s="11" t="s">
        <v>298</v>
      </c>
      <c r="B697" s="18" t="s">
        <v>32</v>
      </c>
      <c r="C697" s="11" t="s">
        <v>6</v>
      </c>
      <c r="D697" s="11" t="s">
        <v>11</v>
      </c>
      <c r="E697" s="34">
        <v>41125</v>
      </c>
      <c r="F697" s="20">
        <f t="shared" ca="1" si="10"/>
        <v>4</v>
      </c>
      <c r="G697" s="21"/>
      <c r="H697" s="186">
        <v>72300</v>
      </c>
      <c r="I697" s="23">
        <v>3</v>
      </c>
    </row>
    <row r="698" spans="1:9" x14ac:dyDescent="0.25">
      <c r="A698" s="11" t="s">
        <v>290</v>
      </c>
      <c r="B698" s="18" t="s">
        <v>9</v>
      </c>
      <c r="C698" s="11" t="s">
        <v>6</v>
      </c>
      <c r="D698" s="11" t="s">
        <v>11</v>
      </c>
      <c r="E698" s="34">
        <v>40393</v>
      </c>
      <c r="F698" s="20">
        <f t="shared" ca="1" si="10"/>
        <v>6</v>
      </c>
      <c r="G698" s="21"/>
      <c r="H698" s="186">
        <v>43770</v>
      </c>
      <c r="I698" s="23">
        <v>5</v>
      </c>
    </row>
    <row r="699" spans="1:9" x14ac:dyDescent="0.25">
      <c r="A699" s="11" t="s">
        <v>287</v>
      </c>
      <c r="B699" s="18" t="s">
        <v>2</v>
      </c>
      <c r="C699" s="11" t="s">
        <v>6</v>
      </c>
      <c r="D699" s="11" t="s">
        <v>14</v>
      </c>
      <c r="E699" s="34">
        <v>40410</v>
      </c>
      <c r="F699" s="20">
        <f t="shared" ca="1" si="10"/>
        <v>6</v>
      </c>
      <c r="G699" s="21" t="s">
        <v>4</v>
      </c>
      <c r="H699" s="186">
        <v>40105</v>
      </c>
      <c r="I699" s="23">
        <v>2</v>
      </c>
    </row>
    <row r="700" spans="1:9" x14ac:dyDescent="0.25">
      <c r="A700" s="11" t="s">
        <v>285</v>
      </c>
      <c r="B700" s="18" t="s">
        <v>48</v>
      </c>
      <c r="C700" s="11" t="s">
        <v>6</v>
      </c>
      <c r="D700" s="11" t="s">
        <v>5</v>
      </c>
      <c r="E700" s="34">
        <v>40420</v>
      </c>
      <c r="F700" s="20">
        <f t="shared" ca="1" si="10"/>
        <v>6</v>
      </c>
      <c r="G700" s="21" t="s">
        <v>26</v>
      </c>
      <c r="H700" s="186">
        <v>33690</v>
      </c>
      <c r="I700" s="23">
        <v>4</v>
      </c>
    </row>
    <row r="701" spans="1:9" x14ac:dyDescent="0.25">
      <c r="A701" s="11" t="s">
        <v>279</v>
      </c>
      <c r="B701" s="18" t="s">
        <v>12</v>
      </c>
      <c r="C701" s="11" t="s">
        <v>6</v>
      </c>
      <c r="D701" s="11" t="s">
        <v>5</v>
      </c>
      <c r="E701" s="34">
        <v>36025</v>
      </c>
      <c r="F701" s="20">
        <f t="shared" ca="1" si="10"/>
        <v>18</v>
      </c>
      <c r="G701" s="21" t="s">
        <v>28</v>
      </c>
      <c r="H701" s="186">
        <v>66470</v>
      </c>
      <c r="I701" s="23">
        <v>5</v>
      </c>
    </row>
    <row r="702" spans="1:9" x14ac:dyDescent="0.25">
      <c r="A702" s="11" t="s">
        <v>268</v>
      </c>
      <c r="B702" s="18" t="s">
        <v>48</v>
      </c>
      <c r="C702" s="11" t="s">
        <v>6</v>
      </c>
      <c r="D702" s="11" t="s">
        <v>5</v>
      </c>
      <c r="E702" s="34">
        <v>37495</v>
      </c>
      <c r="F702" s="20">
        <f t="shared" ca="1" si="10"/>
        <v>14</v>
      </c>
      <c r="G702" s="21" t="s">
        <v>8</v>
      </c>
      <c r="H702" s="186">
        <v>62300</v>
      </c>
      <c r="I702" s="23">
        <v>2</v>
      </c>
    </row>
    <row r="703" spans="1:9" x14ac:dyDescent="0.25">
      <c r="A703" s="11" t="s">
        <v>261</v>
      </c>
      <c r="B703" s="18" t="s">
        <v>9</v>
      </c>
      <c r="C703" s="11" t="s">
        <v>6</v>
      </c>
      <c r="D703" s="11" t="s">
        <v>5</v>
      </c>
      <c r="E703" s="34">
        <v>39679</v>
      </c>
      <c r="F703" s="20">
        <f t="shared" ca="1" si="10"/>
        <v>8</v>
      </c>
      <c r="G703" s="21" t="s">
        <v>26</v>
      </c>
      <c r="H703" s="186">
        <v>24820</v>
      </c>
      <c r="I703" s="23">
        <v>5</v>
      </c>
    </row>
    <row r="704" spans="1:9" x14ac:dyDescent="0.25">
      <c r="A704" s="11" t="s">
        <v>250</v>
      </c>
      <c r="B704" s="18" t="s">
        <v>12</v>
      </c>
      <c r="C704" s="11" t="s">
        <v>6</v>
      </c>
      <c r="D704" s="11" t="s">
        <v>11</v>
      </c>
      <c r="E704" s="34">
        <v>39719</v>
      </c>
      <c r="F704" s="20">
        <f t="shared" ca="1" si="10"/>
        <v>8</v>
      </c>
      <c r="G704" s="21"/>
      <c r="H704" s="186">
        <v>25340</v>
      </c>
      <c r="I704" s="23">
        <v>4</v>
      </c>
    </row>
    <row r="705" spans="1:9" x14ac:dyDescent="0.25">
      <c r="A705" s="11" t="s">
        <v>248</v>
      </c>
      <c r="B705" s="18" t="s">
        <v>12</v>
      </c>
      <c r="C705" s="11" t="s">
        <v>6</v>
      </c>
      <c r="D705" s="11" t="s">
        <v>11</v>
      </c>
      <c r="E705" s="34">
        <v>40800</v>
      </c>
      <c r="F705" s="20">
        <f t="shared" ca="1" si="10"/>
        <v>5</v>
      </c>
      <c r="G705" s="21"/>
      <c r="H705" s="186">
        <v>64480</v>
      </c>
      <c r="I705" s="23">
        <v>5</v>
      </c>
    </row>
    <row r="706" spans="1:9" x14ac:dyDescent="0.25">
      <c r="A706" s="11" t="s">
        <v>246</v>
      </c>
      <c r="B706" s="18" t="s">
        <v>16</v>
      </c>
      <c r="C706" s="11" t="s">
        <v>6</v>
      </c>
      <c r="D706" s="11" t="s">
        <v>11</v>
      </c>
      <c r="E706" s="34">
        <v>40811</v>
      </c>
      <c r="F706" s="20">
        <f t="shared" ref="F706:F742" ca="1" si="11">DATEDIF(E706,TODAY(),"Y")</f>
        <v>5</v>
      </c>
      <c r="G706" s="21"/>
      <c r="H706" s="186">
        <v>63134</v>
      </c>
      <c r="I706" s="23">
        <v>4</v>
      </c>
    </row>
    <row r="707" spans="1:9" x14ac:dyDescent="0.25">
      <c r="A707" s="11" t="s">
        <v>238</v>
      </c>
      <c r="B707" s="18" t="s">
        <v>32</v>
      </c>
      <c r="C707" s="11" t="s">
        <v>6</v>
      </c>
      <c r="D707" s="11" t="s">
        <v>14</v>
      </c>
      <c r="E707" s="34">
        <v>39343</v>
      </c>
      <c r="F707" s="20">
        <f t="shared" ca="1" si="11"/>
        <v>9</v>
      </c>
      <c r="G707" s="21" t="s">
        <v>8</v>
      </c>
      <c r="H707" s="186">
        <v>25000</v>
      </c>
      <c r="I707" s="23">
        <v>4</v>
      </c>
    </row>
    <row r="708" spans="1:9" x14ac:dyDescent="0.25">
      <c r="A708" s="11" t="s">
        <v>234</v>
      </c>
      <c r="B708" s="18" t="s">
        <v>9</v>
      </c>
      <c r="C708" s="11" t="s">
        <v>6</v>
      </c>
      <c r="D708" s="11" t="s">
        <v>11</v>
      </c>
      <c r="E708" s="34">
        <v>40451</v>
      </c>
      <c r="F708" s="20">
        <f t="shared" ca="1" si="11"/>
        <v>6</v>
      </c>
      <c r="G708" s="21"/>
      <c r="H708" s="186">
        <v>89830</v>
      </c>
      <c r="I708" s="23">
        <v>2</v>
      </c>
    </row>
    <row r="709" spans="1:9" x14ac:dyDescent="0.25">
      <c r="A709" s="11" t="s">
        <v>225</v>
      </c>
      <c r="B709" s="18" t="s">
        <v>9</v>
      </c>
      <c r="C709" s="11" t="s">
        <v>6</v>
      </c>
      <c r="D709" s="11" t="s">
        <v>14</v>
      </c>
      <c r="E709" s="34">
        <v>36053</v>
      </c>
      <c r="F709" s="20">
        <f t="shared" ca="1" si="11"/>
        <v>18</v>
      </c>
      <c r="G709" s="21" t="s">
        <v>8</v>
      </c>
      <c r="H709" s="186">
        <v>48105</v>
      </c>
      <c r="I709" s="23">
        <v>5</v>
      </c>
    </row>
    <row r="710" spans="1:9" x14ac:dyDescent="0.25">
      <c r="A710" s="11" t="s">
        <v>210</v>
      </c>
      <c r="B710" s="18" t="s">
        <v>2</v>
      </c>
      <c r="C710" s="11" t="s">
        <v>6</v>
      </c>
      <c r="D710" s="11" t="s">
        <v>11</v>
      </c>
      <c r="E710" s="34">
        <v>37141</v>
      </c>
      <c r="F710" s="20">
        <f t="shared" ca="1" si="11"/>
        <v>15</v>
      </c>
      <c r="G710" s="21"/>
      <c r="H710" s="186">
        <v>27530</v>
      </c>
      <c r="I710" s="23">
        <v>3</v>
      </c>
    </row>
    <row r="711" spans="1:9" x14ac:dyDescent="0.25">
      <c r="A711" s="11" t="s">
        <v>168</v>
      </c>
      <c r="B711" s="18" t="s">
        <v>16</v>
      </c>
      <c r="C711" s="11" t="s">
        <v>6</v>
      </c>
      <c r="D711" s="11" t="s">
        <v>5</v>
      </c>
      <c r="E711" s="34">
        <v>40477</v>
      </c>
      <c r="F711" s="20">
        <f t="shared" ca="1" si="11"/>
        <v>6</v>
      </c>
      <c r="G711" s="21" t="s">
        <v>26</v>
      </c>
      <c r="H711" s="186">
        <v>29130</v>
      </c>
      <c r="I711" s="23">
        <v>5</v>
      </c>
    </row>
    <row r="712" spans="1:9" x14ac:dyDescent="0.25">
      <c r="A712" s="11" t="s">
        <v>161</v>
      </c>
      <c r="B712" s="18" t="s">
        <v>48</v>
      </c>
      <c r="C712" s="11" t="s">
        <v>6</v>
      </c>
      <c r="D712" s="11" t="s">
        <v>5</v>
      </c>
      <c r="E712" s="34">
        <v>36080</v>
      </c>
      <c r="F712" s="20">
        <f t="shared" ca="1" si="11"/>
        <v>18</v>
      </c>
      <c r="G712" s="21" t="s">
        <v>4</v>
      </c>
      <c r="H712" s="186">
        <v>50410</v>
      </c>
      <c r="I712" s="23">
        <v>5</v>
      </c>
    </row>
    <row r="713" spans="1:9" x14ac:dyDescent="0.25">
      <c r="A713" s="11" t="s">
        <v>148</v>
      </c>
      <c r="B713" s="18" t="s">
        <v>2</v>
      </c>
      <c r="C713" s="11" t="s">
        <v>6</v>
      </c>
      <c r="D713" s="11" t="s">
        <v>0</v>
      </c>
      <c r="E713" s="34">
        <v>36458</v>
      </c>
      <c r="F713" s="20">
        <f t="shared" ca="1" si="11"/>
        <v>17</v>
      </c>
      <c r="G713" s="21"/>
      <c r="H713" s="186">
        <v>34536</v>
      </c>
      <c r="I713" s="23">
        <v>2</v>
      </c>
    </row>
    <row r="714" spans="1:9" x14ac:dyDescent="0.25">
      <c r="A714" s="11" t="s">
        <v>147</v>
      </c>
      <c r="B714" s="18" t="s">
        <v>12</v>
      </c>
      <c r="C714" s="11" t="s">
        <v>6</v>
      </c>
      <c r="D714" s="11" t="s">
        <v>14</v>
      </c>
      <c r="E714" s="34">
        <v>36462</v>
      </c>
      <c r="F714" s="20">
        <f t="shared" ca="1" si="11"/>
        <v>17</v>
      </c>
      <c r="G714" s="21" t="s">
        <v>4</v>
      </c>
      <c r="H714" s="186">
        <v>28185</v>
      </c>
      <c r="I714" s="23">
        <v>5</v>
      </c>
    </row>
    <row r="715" spans="1:9" x14ac:dyDescent="0.25">
      <c r="A715" s="11" t="s">
        <v>141</v>
      </c>
      <c r="B715" s="18" t="s">
        <v>48</v>
      </c>
      <c r="C715" s="11" t="s">
        <v>6</v>
      </c>
      <c r="D715" s="11" t="s">
        <v>5</v>
      </c>
      <c r="E715" s="34">
        <v>39722</v>
      </c>
      <c r="F715" s="20">
        <f t="shared" ca="1" si="11"/>
        <v>8</v>
      </c>
      <c r="G715" s="21" t="s">
        <v>26</v>
      </c>
      <c r="H715" s="186">
        <v>46530</v>
      </c>
      <c r="I715" s="23">
        <v>2</v>
      </c>
    </row>
    <row r="716" spans="1:9" x14ac:dyDescent="0.25">
      <c r="A716" s="11" t="s">
        <v>140</v>
      </c>
      <c r="B716" s="18" t="s">
        <v>32</v>
      </c>
      <c r="C716" s="11" t="s">
        <v>6</v>
      </c>
      <c r="D716" s="11" t="s">
        <v>0</v>
      </c>
      <c r="E716" s="34">
        <v>39742</v>
      </c>
      <c r="F716" s="20">
        <f t="shared" ca="1" si="11"/>
        <v>8</v>
      </c>
      <c r="G716" s="21"/>
      <c r="H716" s="186">
        <v>39344</v>
      </c>
      <c r="I716" s="23">
        <v>2</v>
      </c>
    </row>
    <row r="717" spans="1:9" x14ac:dyDescent="0.25">
      <c r="A717" s="11" t="s">
        <v>137</v>
      </c>
      <c r="B717" s="18" t="s">
        <v>12</v>
      </c>
      <c r="C717" s="11" t="s">
        <v>6</v>
      </c>
      <c r="D717" s="11" t="s">
        <v>5</v>
      </c>
      <c r="E717" s="34">
        <v>39728</v>
      </c>
      <c r="F717" s="20">
        <f t="shared" ca="1" si="11"/>
        <v>8</v>
      </c>
      <c r="G717" s="21" t="s">
        <v>26</v>
      </c>
      <c r="H717" s="186">
        <v>84370</v>
      </c>
      <c r="I717" s="23">
        <v>5</v>
      </c>
    </row>
    <row r="718" spans="1:9" x14ac:dyDescent="0.25">
      <c r="A718" s="11" t="s">
        <v>136</v>
      </c>
      <c r="B718" s="18" t="s">
        <v>32</v>
      </c>
      <c r="C718" s="11" t="s">
        <v>6</v>
      </c>
      <c r="D718" s="11" t="s">
        <v>11</v>
      </c>
      <c r="E718" s="34">
        <v>39728</v>
      </c>
      <c r="F718" s="20">
        <f t="shared" ca="1" si="11"/>
        <v>8</v>
      </c>
      <c r="G718" s="21"/>
      <c r="H718" s="186">
        <v>88040</v>
      </c>
      <c r="I718" s="23">
        <v>5</v>
      </c>
    </row>
    <row r="719" spans="1:9" x14ac:dyDescent="0.25">
      <c r="A719" s="11" t="s">
        <v>124</v>
      </c>
      <c r="B719" s="18" t="s">
        <v>16</v>
      </c>
      <c r="C719" s="11" t="s">
        <v>6</v>
      </c>
      <c r="D719" s="11" t="s">
        <v>11</v>
      </c>
      <c r="E719" s="34">
        <v>39768</v>
      </c>
      <c r="F719" s="20">
        <f t="shared" ca="1" si="11"/>
        <v>8</v>
      </c>
      <c r="G719" s="21"/>
      <c r="H719" s="186">
        <v>65610</v>
      </c>
      <c r="I719" s="23">
        <v>5</v>
      </c>
    </row>
    <row r="720" spans="1:9" x14ac:dyDescent="0.25">
      <c r="A720" s="11" t="s">
        <v>121</v>
      </c>
      <c r="B720" s="18" t="s">
        <v>12</v>
      </c>
      <c r="C720" s="11" t="s">
        <v>6</v>
      </c>
      <c r="D720" s="11" t="s">
        <v>11</v>
      </c>
      <c r="E720" s="34">
        <v>40867</v>
      </c>
      <c r="F720" s="20">
        <f t="shared" ca="1" si="11"/>
        <v>5</v>
      </c>
      <c r="G720" s="21"/>
      <c r="H720" s="186">
        <v>59500</v>
      </c>
      <c r="I720" s="23">
        <v>1</v>
      </c>
    </row>
    <row r="721" spans="1:9" x14ac:dyDescent="0.25">
      <c r="A721" s="11" t="s">
        <v>119</v>
      </c>
      <c r="B721" s="18" t="s">
        <v>2</v>
      </c>
      <c r="C721" s="11" t="s">
        <v>6</v>
      </c>
      <c r="D721" s="11" t="s">
        <v>5</v>
      </c>
      <c r="E721" s="34">
        <v>41226</v>
      </c>
      <c r="F721" s="20">
        <f t="shared" ca="1" si="11"/>
        <v>4</v>
      </c>
      <c r="G721" s="21" t="s">
        <v>18</v>
      </c>
      <c r="H721" s="186">
        <v>34160</v>
      </c>
      <c r="I721" s="23">
        <v>3</v>
      </c>
    </row>
    <row r="722" spans="1:9" x14ac:dyDescent="0.25">
      <c r="A722" s="11" t="s">
        <v>115</v>
      </c>
      <c r="B722" s="18" t="s">
        <v>12</v>
      </c>
      <c r="C722" s="11" t="s">
        <v>6</v>
      </c>
      <c r="D722" s="11" t="s">
        <v>5</v>
      </c>
      <c r="E722" s="34">
        <v>39399</v>
      </c>
      <c r="F722" s="20">
        <f t="shared" ca="1" si="11"/>
        <v>9</v>
      </c>
      <c r="G722" s="21" t="s">
        <v>4</v>
      </c>
      <c r="H722" s="186">
        <v>89220</v>
      </c>
      <c r="I722" s="23">
        <v>1</v>
      </c>
    </row>
    <row r="723" spans="1:9" x14ac:dyDescent="0.25">
      <c r="A723" s="11" t="s">
        <v>94</v>
      </c>
      <c r="B723" s="18" t="s">
        <v>48</v>
      </c>
      <c r="C723" s="11" t="s">
        <v>6</v>
      </c>
      <c r="D723" s="11" t="s">
        <v>5</v>
      </c>
      <c r="E723" s="34">
        <v>36843</v>
      </c>
      <c r="F723" s="20">
        <f t="shared" ca="1" si="11"/>
        <v>16</v>
      </c>
      <c r="G723" s="21" t="s">
        <v>4</v>
      </c>
      <c r="H723" s="186">
        <v>49630</v>
      </c>
      <c r="I723" s="23">
        <v>3</v>
      </c>
    </row>
    <row r="724" spans="1:9" x14ac:dyDescent="0.25">
      <c r="A724" s="11" t="s">
        <v>61</v>
      </c>
      <c r="B724" s="18" t="s">
        <v>16</v>
      </c>
      <c r="C724" s="11" t="s">
        <v>6</v>
      </c>
      <c r="D724" s="11" t="s">
        <v>5</v>
      </c>
      <c r="E724" s="34">
        <v>41262</v>
      </c>
      <c r="F724" s="20">
        <f t="shared" ca="1" si="11"/>
        <v>4</v>
      </c>
      <c r="G724" s="21" t="s">
        <v>28</v>
      </c>
      <c r="H724" s="186">
        <v>61490</v>
      </c>
      <c r="I724" s="23">
        <v>3</v>
      </c>
    </row>
    <row r="725" spans="1:9" x14ac:dyDescent="0.25">
      <c r="A725" s="11" t="s">
        <v>60</v>
      </c>
      <c r="B725" s="18" t="s">
        <v>16</v>
      </c>
      <c r="C725" s="11" t="s">
        <v>6</v>
      </c>
      <c r="D725" s="11" t="s">
        <v>5</v>
      </c>
      <c r="E725" s="34">
        <v>39784</v>
      </c>
      <c r="F725" s="20">
        <f t="shared" ca="1" si="11"/>
        <v>8</v>
      </c>
      <c r="G725" s="21" t="s">
        <v>26</v>
      </c>
      <c r="H725" s="186">
        <v>71510</v>
      </c>
      <c r="I725" s="23">
        <v>5</v>
      </c>
    </row>
    <row r="726" spans="1:9" x14ac:dyDescent="0.25">
      <c r="A726" s="11" t="s">
        <v>56</v>
      </c>
      <c r="B726" s="18" t="s">
        <v>12</v>
      </c>
      <c r="C726" s="11" t="s">
        <v>6</v>
      </c>
      <c r="D726" s="11" t="s">
        <v>5</v>
      </c>
      <c r="E726" s="34">
        <v>39435</v>
      </c>
      <c r="F726" s="20">
        <f t="shared" ca="1" si="11"/>
        <v>9</v>
      </c>
      <c r="G726" s="21" t="s">
        <v>18</v>
      </c>
      <c r="H726" s="186">
        <v>66780</v>
      </c>
      <c r="I726" s="23">
        <v>5</v>
      </c>
    </row>
    <row r="727" spans="1:9" x14ac:dyDescent="0.25">
      <c r="A727" s="11" t="s">
        <v>51</v>
      </c>
      <c r="B727" s="18" t="s">
        <v>2</v>
      </c>
      <c r="C727" s="11" t="s">
        <v>6</v>
      </c>
      <c r="D727" s="11" t="s">
        <v>5</v>
      </c>
      <c r="E727" s="34">
        <v>39063</v>
      </c>
      <c r="F727" s="20">
        <f t="shared" ca="1" si="11"/>
        <v>10</v>
      </c>
      <c r="G727" s="21" t="s">
        <v>26</v>
      </c>
      <c r="H727" s="186">
        <v>88320</v>
      </c>
      <c r="I727" s="23">
        <v>4</v>
      </c>
    </row>
    <row r="728" spans="1:9" x14ac:dyDescent="0.25">
      <c r="A728" s="11" t="s">
        <v>933</v>
      </c>
      <c r="B728" s="18" t="s">
        <v>12</v>
      </c>
      <c r="C728" s="11" t="s">
        <v>6</v>
      </c>
      <c r="D728" s="11" t="s">
        <v>5</v>
      </c>
      <c r="E728" s="34">
        <v>38328</v>
      </c>
      <c r="F728" s="20">
        <f t="shared" ca="1" si="11"/>
        <v>12</v>
      </c>
      <c r="G728" s="21" t="s">
        <v>28</v>
      </c>
      <c r="H728" s="186">
        <v>50280</v>
      </c>
      <c r="I728" s="23">
        <v>4</v>
      </c>
    </row>
    <row r="729" spans="1:9" x14ac:dyDescent="0.25">
      <c r="A729" s="11" t="s">
        <v>33</v>
      </c>
      <c r="B729" s="18" t="s">
        <v>32</v>
      </c>
      <c r="C729" s="11" t="s">
        <v>6</v>
      </c>
      <c r="D729" s="11" t="s">
        <v>5</v>
      </c>
      <c r="E729" s="34">
        <v>38347</v>
      </c>
      <c r="F729" s="20">
        <f t="shared" ca="1" si="11"/>
        <v>12</v>
      </c>
      <c r="G729" s="21" t="s">
        <v>4</v>
      </c>
      <c r="H729" s="186">
        <v>83340</v>
      </c>
      <c r="I729" s="23">
        <v>2</v>
      </c>
    </row>
    <row r="730" spans="1:9" x14ac:dyDescent="0.25">
      <c r="A730" s="11" t="s">
        <v>29</v>
      </c>
      <c r="B730" s="18" t="s">
        <v>9</v>
      </c>
      <c r="C730" s="11" t="s">
        <v>6</v>
      </c>
      <c r="D730" s="11" t="s">
        <v>5</v>
      </c>
      <c r="E730" s="34">
        <v>39441</v>
      </c>
      <c r="F730" s="20">
        <f t="shared" ca="1" si="11"/>
        <v>9</v>
      </c>
      <c r="G730" s="21" t="s">
        <v>28</v>
      </c>
      <c r="H730" s="186">
        <v>70860</v>
      </c>
      <c r="I730" s="23">
        <v>2</v>
      </c>
    </row>
    <row r="731" spans="1:9" x14ac:dyDescent="0.25">
      <c r="A731" s="11" t="s">
        <v>13</v>
      </c>
      <c r="B731" s="18" t="s">
        <v>12</v>
      </c>
      <c r="C731" s="11" t="s">
        <v>6</v>
      </c>
      <c r="D731" s="11" t="s">
        <v>11</v>
      </c>
      <c r="E731" s="34">
        <v>40523</v>
      </c>
      <c r="F731" s="20">
        <f t="shared" ca="1" si="11"/>
        <v>6</v>
      </c>
      <c r="G731" s="21"/>
      <c r="H731" s="186">
        <v>48570</v>
      </c>
      <c r="I731" s="23">
        <v>4</v>
      </c>
    </row>
    <row r="732" spans="1:9" x14ac:dyDescent="0.25">
      <c r="A732" s="11" t="s">
        <v>7</v>
      </c>
      <c r="B732" s="18" t="s">
        <v>2</v>
      </c>
      <c r="C732" s="11" t="s">
        <v>6</v>
      </c>
      <c r="D732" s="11" t="s">
        <v>5</v>
      </c>
      <c r="E732" s="45">
        <v>40536</v>
      </c>
      <c r="F732" s="20">
        <f t="shared" ca="1" si="11"/>
        <v>6</v>
      </c>
      <c r="G732" s="21" t="s">
        <v>4</v>
      </c>
      <c r="H732" s="186">
        <v>72730</v>
      </c>
      <c r="I732" s="23">
        <v>1</v>
      </c>
    </row>
    <row r="733" spans="1:9" x14ac:dyDescent="0.25">
      <c r="A733" s="11" t="s">
        <v>579</v>
      </c>
      <c r="B733" s="18" t="s">
        <v>2</v>
      </c>
      <c r="C733" s="11" t="s">
        <v>329</v>
      </c>
      <c r="D733" s="11" t="s">
        <v>5</v>
      </c>
      <c r="E733" s="34">
        <v>37684</v>
      </c>
      <c r="F733" s="20">
        <f t="shared" ca="1" si="11"/>
        <v>14</v>
      </c>
      <c r="G733" s="21" t="s">
        <v>4</v>
      </c>
      <c r="H733" s="186">
        <v>44800</v>
      </c>
      <c r="I733" s="23">
        <v>5</v>
      </c>
    </row>
    <row r="734" spans="1:9" x14ac:dyDescent="0.25">
      <c r="A734" s="11" t="s">
        <v>510</v>
      </c>
      <c r="B734" s="18" t="s">
        <v>16</v>
      </c>
      <c r="C734" s="11" t="s">
        <v>329</v>
      </c>
      <c r="D734" s="11" t="s">
        <v>5</v>
      </c>
      <c r="E734" s="34">
        <v>36991</v>
      </c>
      <c r="F734" s="20">
        <f t="shared" ca="1" si="11"/>
        <v>16</v>
      </c>
      <c r="G734" s="21" t="s">
        <v>26</v>
      </c>
      <c r="H734" s="186">
        <v>65670</v>
      </c>
      <c r="I734" s="23">
        <v>5</v>
      </c>
    </row>
    <row r="735" spans="1:9" x14ac:dyDescent="0.25">
      <c r="A735" s="11" t="s">
        <v>488</v>
      </c>
      <c r="B735" s="18" t="s">
        <v>32</v>
      </c>
      <c r="C735" s="11" t="s">
        <v>329</v>
      </c>
      <c r="D735" s="11" t="s">
        <v>11</v>
      </c>
      <c r="E735" s="34">
        <v>40692</v>
      </c>
      <c r="F735" s="20">
        <f t="shared" ca="1" si="11"/>
        <v>6</v>
      </c>
      <c r="G735" s="21"/>
      <c r="H735" s="186">
        <v>87510</v>
      </c>
      <c r="I735" s="23">
        <v>4</v>
      </c>
    </row>
    <row r="736" spans="1:9" x14ac:dyDescent="0.25">
      <c r="A736" s="11" t="s">
        <v>379</v>
      </c>
      <c r="B736" s="18" t="s">
        <v>16</v>
      </c>
      <c r="C736" s="11" t="s">
        <v>329</v>
      </c>
      <c r="D736" s="11" t="s">
        <v>11</v>
      </c>
      <c r="E736" s="34">
        <v>40719</v>
      </c>
      <c r="F736" s="20">
        <f t="shared" ca="1" si="11"/>
        <v>6</v>
      </c>
      <c r="G736" s="21"/>
      <c r="H736" s="186">
        <v>68132</v>
      </c>
      <c r="I736" s="23">
        <v>4</v>
      </c>
    </row>
    <row r="737" spans="1:11" x14ac:dyDescent="0.25">
      <c r="A737" s="11" t="s">
        <v>330</v>
      </c>
      <c r="B737" s="18" t="s">
        <v>32</v>
      </c>
      <c r="C737" s="11" t="s">
        <v>329</v>
      </c>
      <c r="D737" s="11" t="s">
        <v>5</v>
      </c>
      <c r="E737" s="34">
        <v>37073</v>
      </c>
      <c r="F737" s="20">
        <f t="shared" ca="1" si="11"/>
        <v>16</v>
      </c>
      <c r="G737" s="21" t="s">
        <v>8</v>
      </c>
      <c r="H737" s="186">
        <v>42680</v>
      </c>
      <c r="I737" s="23">
        <v>5</v>
      </c>
    </row>
    <row r="738" spans="1:11" x14ac:dyDescent="0.25">
      <c r="A738" s="11" t="s">
        <v>678</v>
      </c>
      <c r="B738" s="18" t="s">
        <v>12</v>
      </c>
      <c r="C738" s="11" t="s">
        <v>1</v>
      </c>
      <c r="D738" s="11" t="s">
        <v>11</v>
      </c>
      <c r="E738" s="34">
        <v>39116</v>
      </c>
      <c r="F738" s="20">
        <f t="shared" ca="1" si="11"/>
        <v>10</v>
      </c>
      <c r="G738" s="21"/>
      <c r="H738" s="186">
        <v>62760</v>
      </c>
      <c r="I738" s="23">
        <v>2</v>
      </c>
      <c r="K738" s="44"/>
    </row>
    <row r="739" spans="1:11" x14ac:dyDescent="0.25">
      <c r="A739" s="11" t="s">
        <v>647</v>
      </c>
      <c r="B739" s="18" t="s">
        <v>2</v>
      </c>
      <c r="C739" s="11" t="s">
        <v>1</v>
      </c>
      <c r="D739" s="11" t="s">
        <v>14</v>
      </c>
      <c r="E739" s="34">
        <v>36557</v>
      </c>
      <c r="F739" s="20">
        <f t="shared" ca="1" si="11"/>
        <v>17</v>
      </c>
      <c r="G739" s="21" t="s">
        <v>26</v>
      </c>
      <c r="H739" s="186">
        <v>33250</v>
      </c>
      <c r="I739" s="23">
        <v>2</v>
      </c>
    </row>
    <row r="740" spans="1:11" x14ac:dyDescent="0.25">
      <c r="A740" s="11" t="s">
        <v>357</v>
      </c>
      <c r="B740" s="18" t="s">
        <v>12</v>
      </c>
      <c r="C740" s="11" t="s">
        <v>1</v>
      </c>
      <c r="D740" s="11" t="s">
        <v>11</v>
      </c>
      <c r="E740" s="34">
        <v>39639</v>
      </c>
      <c r="F740" s="20">
        <f t="shared" ca="1" si="11"/>
        <v>9</v>
      </c>
      <c r="G740" s="21"/>
      <c r="H740" s="186">
        <v>66720</v>
      </c>
      <c r="I740" s="23">
        <v>5</v>
      </c>
    </row>
    <row r="741" spans="1:11" x14ac:dyDescent="0.25">
      <c r="A741" s="11" t="s">
        <v>308</v>
      </c>
      <c r="B741" s="18" t="s">
        <v>48</v>
      </c>
      <c r="C741" s="11" t="s">
        <v>1</v>
      </c>
      <c r="D741" s="11" t="s">
        <v>5</v>
      </c>
      <c r="E741" s="34">
        <v>40384</v>
      </c>
      <c r="F741" s="20">
        <f t="shared" ca="1" si="11"/>
        <v>6</v>
      </c>
      <c r="G741" s="21" t="s">
        <v>26</v>
      </c>
      <c r="H741" s="186">
        <v>48680</v>
      </c>
      <c r="I741" s="23">
        <v>1</v>
      </c>
    </row>
    <row r="742" spans="1:11" x14ac:dyDescent="0.25">
      <c r="A742" s="11" t="s">
        <v>3</v>
      </c>
      <c r="B742" s="18" t="s">
        <v>2</v>
      </c>
      <c r="C742" s="11" t="s">
        <v>1</v>
      </c>
      <c r="D742" s="11" t="s">
        <v>0</v>
      </c>
      <c r="E742" s="34">
        <v>40543</v>
      </c>
      <c r="F742" s="20">
        <f t="shared" ca="1" si="11"/>
        <v>6</v>
      </c>
      <c r="G742" s="21"/>
      <c r="H742" s="186">
        <v>21044</v>
      </c>
      <c r="I742" s="23">
        <v>1</v>
      </c>
      <c r="K742" s="44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O16"/>
  <sheetViews>
    <sheetView zoomScale="145" zoomScaleNormal="145" zoomScaleSheetLayoutView="100" zoomScalePageLayoutView="115" workbookViewId="0">
      <selection activeCell="O15" sqref="O15"/>
    </sheetView>
  </sheetViews>
  <sheetFormatPr defaultColWidth="19.85546875" defaultRowHeight="15" x14ac:dyDescent="0.25"/>
  <cols>
    <col min="1" max="1" width="8.42578125" style="11" bestFit="1" customWidth="1"/>
    <col min="2" max="6" width="4.5703125" style="11" bestFit="1" customWidth="1"/>
    <col min="7" max="7" width="5.42578125" style="11" customWidth="1"/>
    <col min="8" max="8" width="6" style="11" bestFit="1" customWidth="1"/>
    <col min="9" max="13" width="6.85546875" style="11" bestFit="1" customWidth="1"/>
    <col min="14" max="16384" width="19.85546875" style="11"/>
  </cols>
  <sheetData>
    <row r="1" spans="1:15" x14ac:dyDescent="0.25">
      <c r="A1" s="12"/>
      <c r="B1" s="13" t="s">
        <v>781</v>
      </c>
      <c r="C1" s="13" t="s">
        <v>780</v>
      </c>
      <c r="D1" s="13" t="s">
        <v>779</v>
      </c>
      <c r="E1" s="13" t="s">
        <v>778</v>
      </c>
      <c r="F1" s="13" t="s">
        <v>777</v>
      </c>
      <c r="G1" s="14"/>
      <c r="H1" s="15"/>
      <c r="I1" s="16" t="s">
        <v>781</v>
      </c>
      <c r="J1" s="16" t="s">
        <v>780</v>
      </c>
      <c r="K1" s="16" t="s">
        <v>779</v>
      </c>
      <c r="L1" s="16" t="s">
        <v>778</v>
      </c>
      <c r="M1" s="16" t="s">
        <v>777</v>
      </c>
    </row>
    <row r="2" spans="1:15" x14ac:dyDescent="0.25">
      <c r="A2" s="12" t="s">
        <v>775</v>
      </c>
      <c r="B2" s="11">
        <v>38</v>
      </c>
      <c r="C2" s="11">
        <v>45</v>
      </c>
      <c r="D2" s="11">
        <v>42</v>
      </c>
      <c r="E2" s="11">
        <v>53</v>
      </c>
      <c r="F2" s="11">
        <v>53</v>
      </c>
      <c r="G2" s="29"/>
      <c r="H2" s="30" t="s">
        <v>774</v>
      </c>
      <c r="I2" s="232">
        <v>49.500000000000007</v>
      </c>
      <c r="J2" s="232">
        <v>51.7</v>
      </c>
      <c r="K2" s="232">
        <v>38.5</v>
      </c>
      <c r="L2" s="232">
        <v>53.900000000000006</v>
      </c>
      <c r="M2" s="232">
        <v>40.700000000000003</v>
      </c>
    </row>
    <row r="3" spans="1:15" x14ac:dyDescent="0.25">
      <c r="A3" s="12" t="s">
        <v>772</v>
      </c>
      <c r="B3" s="11">
        <v>40</v>
      </c>
      <c r="C3" s="11">
        <v>43</v>
      </c>
      <c r="D3" s="11">
        <v>41</v>
      </c>
      <c r="E3" s="11">
        <v>53</v>
      </c>
      <c r="F3" s="11">
        <v>46</v>
      </c>
      <c r="G3" s="29"/>
      <c r="H3" s="30" t="s">
        <v>771</v>
      </c>
      <c r="I3" s="232">
        <v>42.900000000000006</v>
      </c>
      <c r="J3" s="232">
        <v>38.5</v>
      </c>
      <c r="K3" s="232">
        <v>49.500000000000007</v>
      </c>
      <c r="L3" s="232">
        <v>37.400000000000006</v>
      </c>
      <c r="M3" s="232">
        <v>40.700000000000003</v>
      </c>
    </row>
    <row r="4" spans="1:15" x14ac:dyDescent="0.25">
      <c r="A4" s="12" t="s">
        <v>769</v>
      </c>
      <c r="B4" s="11">
        <v>54</v>
      </c>
      <c r="C4" s="11">
        <v>41</v>
      </c>
      <c r="D4" s="11">
        <v>45</v>
      </c>
      <c r="E4" s="11">
        <v>40</v>
      </c>
      <c r="F4" s="11">
        <v>49</v>
      </c>
      <c r="G4" s="29"/>
      <c r="H4" s="30" t="s">
        <v>768</v>
      </c>
      <c r="I4" s="232">
        <v>33</v>
      </c>
      <c r="J4" s="232">
        <v>49.500000000000007</v>
      </c>
      <c r="K4" s="232">
        <v>47.300000000000004</v>
      </c>
      <c r="L4" s="232">
        <v>50.6</v>
      </c>
      <c r="M4" s="232">
        <v>33</v>
      </c>
    </row>
    <row r="5" spans="1:15" x14ac:dyDescent="0.25">
      <c r="A5" s="12" t="s">
        <v>766</v>
      </c>
      <c r="B5" s="11">
        <v>40</v>
      </c>
      <c r="C5" s="11">
        <v>51</v>
      </c>
      <c r="D5" s="11">
        <v>49</v>
      </c>
      <c r="E5" s="11">
        <v>53</v>
      </c>
      <c r="F5" s="11">
        <v>52</v>
      </c>
      <c r="G5" s="29"/>
      <c r="H5" s="30" t="s">
        <v>765</v>
      </c>
      <c r="I5" s="232">
        <v>50.6</v>
      </c>
      <c r="J5" s="232">
        <v>44</v>
      </c>
      <c r="K5" s="232">
        <v>49.500000000000007</v>
      </c>
      <c r="L5" s="232">
        <v>49.500000000000007</v>
      </c>
      <c r="M5" s="232">
        <v>40.700000000000003</v>
      </c>
    </row>
    <row r="6" spans="1:15" x14ac:dyDescent="0.25">
      <c r="A6" s="12" t="s">
        <v>763</v>
      </c>
      <c r="B6" s="11">
        <v>36</v>
      </c>
      <c r="C6" s="11">
        <v>54</v>
      </c>
      <c r="D6" s="11">
        <v>48</v>
      </c>
      <c r="E6" s="11">
        <v>47</v>
      </c>
      <c r="F6" s="11">
        <v>39</v>
      </c>
      <c r="G6" s="29"/>
      <c r="H6" s="30" t="s">
        <v>762</v>
      </c>
      <c r="I6" s="232">
        <v>41.800000000000004</v>
      </c>
      <c r="J6" s="232">
        <v>42.900000000000006</v>
      </c>
      <c r="K6" s="232">
        <v>46.2</v>
      </c>
      <c r="L6" s="232">
        <v>44</v>
      </c>
      <c r="M6" s="232">
        <v>47.300000000000004</v>
      </c>
    </row>
    <row r="7" spans="1:15" x14ac:dyDescent="0.25">
      <c r="A7" s="12" t="s">
        <v>760</v>
      </c>
      <c r="B7" s="11">
        <v>48</v>
      </c>
      <c r="C7" s="11">
        <v>43</v>
      </c>
      <c r="D7" s="11">
        <v>49</v>
      </c>
      <c r="E7" s="11">
        <v>49</v>
      </c>
      <c r="F7" s="11">
        <v>44</v>
      </c>
      <c r="G7" s="29"/>
      <c r="H7" s="30" t="s">
        <v>759</v>
      </c>
      <c r="I7" s="232">
        <v>33</v>
      </c>
      <c r="J7" s="232">
        <v>51.7</v>
      </c>
      <c r="K7" s="232">
        <v>50.6</v>
      </c>
      <c r="L7" s="232">
        <v>46.2</v>
      </c>
      <c r="M7" s="232">
        <v>37.400000000000006</v>
      </c>
    </row>
    <row r="8" spans="1:15" x14ac:dyDescent="0.25">
      <c r="O8" s="231" t="s">
        <v>936</v>
      </c>
    </row>
    <row r="9" spans="1:15" x14ac:dyDescent="0.25">
      <c r="A9" s="35"/>
      <c r="B9" s="36"/>
      <c r="C9" s="36"/>
      <c r="D9" s="36"/>
      <c r="E9" s="36"/>
      <c r="F9" s="36"/>
      <c r="H9" s="37"/>
      <c r="I9" s="38"/>
      <c r="J9" s="38">
        <v>5</v>
      </c>
      <c r="K9" s="38"/>
      <c r="L9" s="38"/>
      <c r="O9" s="11" t="s">
        <v>937</v>
      </c>
    </row>
    <row r="10" spans="1:15" x14ac:dyDescent="0.25">
      <c r="A10" s="35"/>
      <c r="B10" s="39"/>
      <c r="C10" s="39"/>
      <c r="D10" s="39"/>
      <c r="E10" s="39"/>
      <c r="F10" s="39"/>
      <c r="G10" s="40"/>
      <c r="H10" s="41"/>
      <c r="I10" s="21"/>
      <c r="J10" s="21"/>
      <c r="K10" s="21"/>
      <c r="L10" s="21"/>
      <c r="O10" s="11" t="s">
        <v>938</v>
      </c>
    </row>
    <row r="11" spans="1:15" x14ac:dyDescent="0.25">
      <c r="B11" s="39"/>
      <c r="C11" s="39"/>
      <c r="D11" s="39"/>
      <c r="E11" s="39"/>
      <c r="F11" s="39"/>
      <c r="G11" s="21"/>
      <c r="H11" s="41"/>
      <c r="I11" s="21"/>
      <c r="J11" s="21"/>
      <c r="K11" s="21"/>
      <c r="L11" s="21"/>
    </row>
    <row r="12" spans="1:15" x14ac:dyDescent="0.25">
      <c r="A12" s="35"/>
      <c r="B12" s="39"/>
      <c r="C12" s="39"/>
      <c r="D12" s="39"/>
      <c r="E12" s="39"/>
      <c r="F12" s="39"/>
      <c r="G12" s="21"/>
      <c r="H12" s="41"/>
      <c r="I12" s="21"/>
      <c r="J12" s="21"/>
      <c r="K12" s="21"/>
      <c r="L12" s="21"/>
    </row>
    <row r="13" spans="1:15" x14ac:dyDescent="0.25">
      <c r="A13" s="176">
        <f>AuditingTools!G5</f>
        <v>14804.000000000002</v>
      </c>
      <c r="B13" s="39"/>
      <c r="C13" s="39"/>
      <c r="D13" s="39"/>
      <c r="E13" s="39"/>
      <c r="F13" s="39"/>
      <c r="G13" s="21"/>
      <c r="H13" s="41"/>
      <c r="I13" s="21"/>
      <c r="J13" s="21"/>
      <c r="K13" s="21"/>
      <c r="L13" s="21"/>
    </row>
    <row r="14" spans="1:15" x14ac:dyDescent="0.25">
      <c r="A14" s="35"/>
      <c r="B14" s="39"/>
      <c r="C14" s="39"/>
      <c r="D14" s="39"/>
      <c r="E14" s="39"/>
      <c r="F14" s="39"/>
      <c r="G14" s="21"/>
      <c r="H14" s="41"/>
      <c r="I14" s="21"/>
      <c r="J14" s="21"/>
      <c r="K14" s="21"/>
      <c r="L14" s="21"/>
    </row>
    <row r="15" spans="1:15" x14ac:dyDescent="0.25">
      <c r="A15" s="35"/>
      <c r="B15" s="39"/>
      <c r="C15" s="39"/>
      <c r="D15" s="39"/>
      <c r="E15" s="39"/>
      <c r="F15" s="39"/>
      <c r="G15" s="21"/>
      <c r="H15" s="41"/>
      <c r="I15" s="21"/>
      <c r="J15" s="21"/>
      <c r="K15" s="21"/>
      <c r="L15" s="21"/>
    </row>
    <row r="16" spans="1:15" x14ac:dyDescent="0.25">
      <c r="B16" s="43"/>
      <c r="C16" s="43"/>
      <c r="D16" s="43"/>
      <c r="E16" s="43"/>
      <c r="F16" s="21"/>
      <c r="G16" s="21"/>
      <c r="H16" s="21"/>
      <c r="I16" s="21"/>
      <c r="J16" s="21"/>
      <c r="K16" s="21"/>
      <c r="L16" s="21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zoomScale="130" zoomScaleNormal="130" zoomScalePageLayoutView="175" workbookViewId="0">
      <selection activeCell="R1" sqref="R1"/>
    </sheetView>
  </sheetViews>
  <sheetFormatPr defaultColWidth="9.140625" defaultRowHeight="12.75" x14ac:dyDescent="0.2"/>
  <cols>
    <col min="1" max="1" width="23.140625" style="54" bestFit="1" customWidth="1"/>
    <col min="2" max="2" width="10.140625" style="54" bestFit="1" customWidth="1"/>
    <col min="3" max="3" width="4.42578125" style="54" bestFit="1" customWidth="1"/>
    <col min="4" max="4" width="11.42578125" style="54" bestFit="1" customWidth="1"/>
    <col min="5" max="5" width="10" style="54" bestFit="1" customWidth="1"/>
    <col min="6" max="6" width="18.140625" style="54" bestFit="1" customWidth="1"/>
    <col min="7" max="7" width="10.140625" style="54" bestFit="1" customWidth="1"/>
    <col min="8" max="8" width="6.28515625" style="54" bestFit="1" customWidth="1"/>
    <col min="9" max="9" width="9.28515625" style="61" bestFit="1" customWidth="1"/>
    <col min="10" max="10" width="13.42578125" style="54" bestFit="1" customWidth="1"/>
    <col min="11" max="11" width="10.140625" style="60" bestFit="1" customWidth="1"/>
    <col min="12" max="12" width="16.42578125" style="54" bestFit="1" customWidth="1"/>
    <col min="13" max="13" width="6.85546875" style="54" bestFit="1" customWidth="1"/>
    <col min="14" max="14" width="4" style="54" bestFit="1" customWidth="1"/>
    <col min="15" max="15" width="5.42578125" style="54" bestFit="1" customWidth="1"/>
    <col min="16" max="16" width="8.140625" style="54" bestFit="1" customWidth="1"/>
    <col min="17" max="17" width="13.5703125" style="54" bestFit="1" customWidth="1"/>
    <col min="18" max="18" width="6" style="54" bestFit="1" customWidth="1"/>
    <col min="19" max="19" width="9.28515625" style="54" bestFit="1" customWidth="1"/>
    <col min="20" max="16384" width="9.140625" style="54"/>
  </cols>
  <sheetData>
    <row r="1" spans="1:19" s="117" customFormat="1" ht="25.5" customHeight="1" thickBot="1" x14ac:dyDescent="0.3">
      <c r="A1" s="117" t="s">
        <v>875</v>
      </c>
      <c r="B1" s="118">
        <v>140</v>
      </c>
      <c r="C1" s="121" t="s">
        <v>874</v>
      </c>
      <c r="G1" s="120"/>
      <c r="H1" s="118" t="s">
        <v>873</v>
      </c>
      <c r="I1" s="119" t="s">
        <v>872</v>
      </c>
      <c r="J1" s="118" t="s">
        <v>871</v>
      </c>
      <c r="K1" s="118"/>
      <c r="L1" s="117" t="s">
        <v>870</v>
      </c>
      <c r="R1" s="72">
        <f>IF(AND(R9&lt;=24,R14&gt;615),"Too Big",IF(AND(R9&lt;=24,R14&gt;473),4,IF(AND(R9&lt;=24,R14&gt;343),3,IF(AND(R9&lt;=24,R14&gt;213),2,IF(AND(R9&lt;=24,R14&gt;83),1,0)))))</f>
        <v>1</v>
      </c>
    </row>
    <row r="2" spans="1:19" ht="13.5" thickBot="1" x14ac:dyDescent="0.25">
      <c r="B2" s="60"/>
      <c r="G2" s="116"/>
      <c r="H2" s="60">
        <v>1</v>
      </c>
      <c r="I2" s="99">
        <f t="shared" ref="I2:I16" si="0">($E$5*H2%)+$E$5</f>
        <v>0.26441800000000004</v>
      </c>
      <c r="J2" s="98">
        <f t="shared" ref="J2:J16" si="1">I2+$E$6</f>
        <v>2.6180000000000092E-3</v>
      </c>
      <c r="L2" s="60" t="s">
        <v>860</v>
      </c>
      <c r="M2" s="60" t="s">
        <v>861</v>
      </c>
      <c r="O2" s="53">
        <v>5</v>
      </c>
      <c r="P2" s="65">
        <f>IF($B$61&lt;=120,$B$61*19350,"Too Many!")</f>
        <v>0</v>
      </c>
      <c r="Q2" s="63" t="s">
        <v>810</v>
      </c>
    </row>
    <row r="3" spans="1:19" ht="13.5" thickBot="1" x14ac:dyDescent="0.25">
      <c r="A3" s="54" t="s">
        <v>869</v>
      </c>
      <c r="B3" s="115">
        <v>66</v>
      </c>
      <c r="D3" s="54" t="s">
        <v>868</v>
      </c>
      <c r="E3" s="60" t="s">
        <v>867</v>
      </c>
      <c r="F3" s="60"/>
      <c r="G3" s="60" t="s">
        <v>866</v>
      </c>
      <c r="H3" s="60">
        <v>2</v>
      </c>
      <c r="I3" s="99">
        <f t="shared" si="0"/>
        <v>0.26703600000000005</v>
      </c>
      <c r="J3" s="98">
        <f t="shared" si="1"/>
        <v>5.2360000000000184E-3</v>
      </c>
      <c r="K3" s="60" t="s">
        <v>856</v>
      </c>
      <c r="L3" s="60">
        <v>200</v>
      </c>
      <c r="M3" s="108">
        <f>L3/2.54</f>
        <v>78.740157480314963</v>
      </c>
      <c r="N3" s="60" t="s">
        <v>865</v>
      </c>
      <c r="O3" s="53">
        <v>834</v>
      </c>
      <c r="P3" s="65">
        <f>IF($B$62&lt;=6150,($B$62*90)+((O3/10)*200), "Too Many!")</f>
        <v>16680</v>
      </c>
      <c r="Q3" s="63"/>
    </row>
    <row r="4" spans="1:19" ht="13.5" thickBot="1" x14ac:dyDescent="0.25">
      <c r="A4" s="54" t="s">
        <v>864</v>
      </c>
      <c r="B4" s="114">
        <v>0.34</v>
      </c>
      <c r="G4" s="92"/>
      <c r="H4" s="60">
        <v>3</v>
      </c>
      <c r="I4" s="99">
        <f t="shared" si="0"/>
        <v>0.26965400000000006</v>
      </c>
      <c r="J4" s="98">
        <f t="shared" si="1"/>
        <v>7.8540000000000276E-3</v>
      </c>
      <c r="L4" s="60"/>
      <c r="M4" s="60"/>
      <c r="N4" s="60"/>
      <c r="O4" s="113">
        <v>1</v>
      </c>
      <c r="P4" s="112">
        <f>65000+6600</f>
        <v>71600</v>
      </c>
      <c r="Q4" s="63"/>
    </row>
    <row r="5" spans="1:19" ht="13.5" thickBot="1" x14ac:dyDescent="0.25">
      <c r="A5" s="54" t="s">
        <v>863</v>
      </c>
      <c r="B5" s="111"/>
      <c r="E5" s="98">
        <f>(B1*B4/12000)*B3</f>
        <v>0.26180000000000003</v>
      </c>
      <c r="F5" s="54" t="s">
        <v>862</v>
      </c>
      <c r="G5" s="106">
        <f>B7*E5+B3</f>
        <v>14805.000000000002</v>
      </c>
      <c r="H5" s="60">
        <v>4</v>
      </c>
      <c r="I5" s="99">
        <f t="shared" si="0"/>
        <v>0.27227200000000001</v>
      </c>
      <c r="J5" s="98">
        <f t="shared" si="1"/>
        <v>1.0471999999999981E-2</v>
      </c>
      <c r="L5" s="60" t="s">
        <v>861</v>
      </c>
      <c r="M5" s="60" t="s">
        <v>860</v>
      </c>
      <c r="N5" s="60"/>
      <c r="O5" s="110">
        <f>IF(AND(O2&lt;=24,O7&gt;615),"Too Big",IF(AND(O2&lt;=24,O7&gt;473),4,IF(AND(O2&lt;=24,O7&gt;343),3,IF(AND(O2&lt;=24,O7&gt;213),2,IF(AND(O2&lt;=24,O7&gt;83),1,0)))))</f>
        <v>1</v>
      </c>
      <c r="P5" s="65">
        <f>SUM(O2*19900)</f>
        <v>99500</v>
      </c>
      <c r="Q5" s="63"/>
    </row>
    <row r="6" spans="1:19" x14ac:dyDescent="0.2">
      <c r="B6" s="60"/>
      <c r="D6" s="54" t="s">
        <v>859</v>
      </c>
      <c r="E6" s="104">
        <f>E7-E5</f>
        <v>-0.26180000000000003</v>
      </c>
      <c r="F6" s="109" t="s">
        <v>858</v>
      </c>
      <c r="H6" s="60">
        <v>5</v>
      </c>
      <c r="I6" s="99">
        <f t="shared" si="0"/>
        <v>0.27489000000000002</v>
      </c>
      <c r="J6" s="98">
        <f t="shared" si="1"/>
        <v>1.3089999999999991E-2</v>
      </c>
      <c r="K6" s="60" t="s">
        <v>857</v>
      </c>
      <c r="L6" s="60">
        <v>0.185</v>
      </c>
      <c r="M6" s="108">
        <f>L6*2.54</f>
        <v>0.46989999999999998</v>
      </c>
      <c r="N6" s="60" t="s">
        <v>856</v>
      </c>
      <c r="O6" s="53">
        <f>IF(AND(O2&gt;120),"Too Big",IF(AND(O2&gt;96),4,IF(AND(O2&gt;72),3,IF(AND(O2&gt;48),2,IF(AND(O2&gt;24),1,0)))))</f>
        <v>0</v>
      </c>
      <c r="P6" s="65">
        <f>SUM((O6)*48400)</f>
        <v>0</v>
      </c>
      <c r="Q6" s="63"/>
    </row>
    <row r="7" spans="1:19" x14ac:dyDescent="0.2">
      <c r="A7" s="54" t="s">
        <v>855</v>
      </c>
      <c r="B7" s="80">
        <f>(43350/B1)*12000/B3</f>
        <v>56298.7012987013</v>
      </c>
      <c r="D7" s="54" t="s">
        <v>854</v>
      </c>
      <c r="E7" s="99"/>
      <c r="F7" s="107" t="s">
        <v>853</v>
      </c>
      <c r="G7" s="106">
        <f>E7*B7</f>
        <v>0</v>
      </c>
      <c r="H7" s="60">
        <v>6</v>
      </c>
      <c r="I7" s="99">
        <f t="shared" si="0"/>
        <v>0.27750800000000003</v>
      </c>
      <c r="J7" s="98">
        <f t="shared" si="1"/>
        <v>1.5708E-2</v>
      </c>
      <c r="O7" s="53">
        <f>ROUNDUP(O3/10,0)</f>
        <v>84</v>
      </c>
      <c r="P7" s="65">
        <f>(O7-10)*800</f>
        <v>59200</v>
      </c>
      <c r="Q7" s="63" t="s">
        <v>809</v>
      </c>
    </row>
    <row r="8" spans="1:19" x14ac:dyDescent="0.2">
      <c r="A8" s="54" t="s">
        <v>845</v>
      </c>
      <c r="B8" s="80">
        <v>17</v>
      </c>
      <c r="D8" s="60" t="s">
        <v>852</v>
      </c>
      <c r="E8" s="54" t="s">
        <v>815</v>
      </c>
      <c r="F8" s="90">
        <v>74426</v>
      </c>
      <c r="H8" s="60">
        <v>7</v>
      </c>
      <c r="I8" s="99">
        <f t="shared" si="0"/>
        <v>0.28012600000000004</v>
      </c>
      <c r="J8" s="98">
        <f t="shared" si="1"/>
        <v>1.8326000000000009E-2</v>
      </c>
      <c r="L8" s="54" t="s">
        <v>851</v>
      </c>
    </row>
    <row r="9" spans="1:19" ht="15" x14ac:dyDescent="0.25">
      <c r="B9" s="60"/>
      <c r="D9" s="60" t="s">
        <v>850</v>
      </c>
      <c r="E9" s="54" t="s">
        <v>846</v>
      </c>
      <c r="F9" s="105">
        <f>F8/B7</f>
        <v>1.3219843137254901</v>
      </c>
      <c r="H9" s="60">
        <v>8</v>
      </c>
      <c r="I9" s="99">
        <f t="shared" si="0"/>
        <v>0.28274400000000005</v>
      </c>
      <c r="J9" s="98">
        <f t="shared" si="1"/>
        <v>2.0944000000000018E-2</v>
      </c>
      <c r="K9" s="60" t="s">
        <v>849</v>
      </c>
      <c r="L9" s="104">
        <f>E5</f>
        <v>0.26180000000000003</v>
      </c>
      <c r="M9" s="54" t="s">
        <v>848</v>
      </c>
      <c r="Q9" s="71" t="s">
        <v>810</v>
      </c>
      <c r="R9" s="70">
        <v>5</v>
      </c>
      <c r="S9" s="69">
        <f>IF($B$61&lt;=120,$B$61*19350,"Too Many!")</f>
        <v>0</v>
      </c>
    </row>
    <row r="10" spans="1:19" ht="15" x14ac:dyDescent="0.25">
      <c r="A10" s="54" t="s">
        <v>838</v>
      </c>
      <c r="B10" s="79">
        <f>B7/B8</f>
        <v>3311.6883116883118</v>
      </c>
      <c r="C10" s="80"/>
      <c r="D10" s="80" t="s">
        <v>847</v>
      </c>
      <c r="E10" s="54" t="s">
        <v>846</v>
      </c>
      <c r="F10" s="103">
        <f>CEILING(F9,1)</f>
        <v>2</v>
      </c>
      <c r="H10" s="60">
        <v>9</v>
      </c>
      <c r="I10" s="99">
        <f t="shared" si="0"/>
        <v>0.28536200000000006</v>
      </c>
      <c r="J10" s="98">
        <f t="shared" si="1"/>
        <v>2.3562000000000027E-2</v>
      </c>
      <c r="K10" s="60" t="s">
        <v>806</v>
      </c>
      <c r="L10" s="78">
        <f>F8</f>
        <v>74426</v>
      </c>
      <c r="M10" s="54" t="s">
        <v>825</v>
      </c>
      <c r="Q10" s="71"/>
      <c r="R10" s="70">
        <v>834</v>
      </c>
      <c r="S10" s="69">
        <f>IF($B$62&lt;=6150,($B$62*90)+((R10/10)*200), "Too Many!")</f>
        <v>16680</v>
      </c>
    </row>
    <row r="11" spans="1:19" ht="15" x14ac:dyDescent="0.25">
      <c r="A11" s="54" t="s">
        <v>845</v>
      </c>
      <c r="B11" s="80">
        <v>18</v>
      </c>
      <c r="C11" s="92"/>
      <c r="D11" s="102" t="s">
        <v>844</v>
      </c>
      <c r="F11" s="78">
        <f>F10*B7</f>
        <v>112597.4025974026</v>
      </c>
      <c r="G11" s="78"/>
      <c r="H11" s="60">
        <v>10</v>
      </c>
      <c r="I11" s="99">
        <f t="shared" si="0"/>
        <v>0.28798000000000001</v>
      </c>
      <c r="J11" s="98">
        <f t="shared" si="1"/>
        <v>2.6179999999999981E-2</v>
      </c>
      <c r="K11" s="60" t="s">
        <v>840</v>
      </c>
      <c r="L11" s="52">
        <f>L9*L10</f>
        <v>19484.726800000004</v>
      </c>
      <c r="M11" s="54" t="s">
        <v>843</v>
      </c>
      <c r="Q11" s="71"/>
      <c r="R11" s="74">
        <v>1</v>
      </c>
      <c r="S11" s="73">
        <f>65000+6600</f>
        <v>71600</v>
      </c>
    </row>
    <row r="12" spans="1:19" ht="15.75" thickBot="1" x14ac:dyDescent="0.3">
      <c r="B12" s="60"/>
      <c r="C12" s="90"/>
      <c r="D12" s="102" t="s">
        <v>842</v>
      </c>
      <c r="E12" s="92" t="s">
        <v>841</v>
      </c>
      <c r="H12" s="60">
        <v>11</v>
      </c>
      <c r="I12" s="99">
        <f t="shared" si="0"/>
        <v>0.29059800000000002</v>
      </c>
      <c r="J12" s="98">
        <f t="shared" si="1"/>
        <v>2.879799999999999E-2</v>
      </c>
      <c r="K12" s="60" t="s">
        <v>840</v>
      </c>
      <c r="L12" s="52">
        <f>E7*L10</f>
        <v>0</v>
      </c>
      <c r="M12" s="54" t="s">
        <v>839</v>
      </c>
      <c r="Q12" s="71"/>
      <c r="S12" s="69">
        <f>SUM(R9*19900)</f>
        <v>99500</v>
      </c>
    </row>
    <row r="13" spans="1:19" ht="15.75" thickBot="1" x14ac:dyDescent="0.3">
      <c r="A13" s="54" t="s">
        <v>838</v>
      </c>
      <c r="B13" s="79">
        <f>B7/B11</f>
        <v>3127.7056277056276</v>
      </c>
      <c r="D13" s="101">
        <f>($B$7*$B$3)/12000*$B$1+AVERAGE(B16,B22,B28,B33)*0.05</f>
        <v>43358.125</v>
      </c>
      <c r="E13" s="100">
        <f>D13+(B8*60)</f>
        <v>44378.125</v>
      </c>
      <c r="H13" s="60">
        <v>12</v>
      </c>
      <c r="I13" s="99">
        <f t="shared" si="0"/>
        <v>0.29321600000000003</v>
      </c>
      <c r="J13" s="98">
        <f t="shared" si="1"/>
        <v>3.1415999999999999E-2</v>
      </c>
      <c r="Q13" s="71"/>
      <c r="R13" s="70">
        <f>IF(AND(R9&gt;120),"Too Big",IF(AND(R9&gt;96),4,IF(AND(R9&gt;72),3,IF(AND(R9&gt;48),2,IF(AND(R9&gt;24),1,0)))))</f>
        <v>0</v>
      </c>
      <c r="S13" s="69">
        <f>SUM((R13)*48400)</f>
        <v>0</v>
      </c>
    </row>
    <row r="14" spans="1:19" ht="15" x14ac:dyDescent="0.25">
      <c r="A14" s="54" t="s">
        <v>837</v>
      </c>
      <c r="B14" s="51"/>
      <c r="H14" s="60">
        <v>13</v>
      </c>
      <c r="I14" s="99">
        <f t="shared" si="0"/>
        <v>0.29583400000000004</v>
      </c>
      <c r="J14" s="98">
        <f t="shared" si="1"/>
        <v>3.4034000000000009E-2</v>
      </c>
      <c r="Q14" s="71" t="s">
        <v>809</v>
      </c>
      <c r="R14" s="70">
        <f>ROUNDUP(R10/10,0)</f>
        <v>84</v>
      </c>
      <c r="S14" s="69">
        <f>(R14-10)*800</f>
        <v>59200</v>
      </c>
    </row>
    <row r="15" spans="1:19" x14ac:dyDescent="0.2">
      <c r="A15" s="77" t="s">
        <v>836</v>
      </c>
      <c r="D15" s="77" t="s">
        <v>835</v>
      </c>
      <c r="H15" s="60">
        <v>14</v>
      </c>
      <c r="I15" s="99">
        <f t="shared" si="0"/>
        <v>0.29845200000000005</v>
      </c>
      <c r="J15" s="98">
        <f t="shared" si="1"/>
        <v>3.6652000000000018E-2</v>
      </c>
    </row>
    <row r="16" spans="1:19" x14ac:dyDescent="0.2">
      <c r="A16" s="54" t="s">
        <v>817</v>
      </c>
      <c r="B16" s="60">
        <v>140</v>
      </c>
      <c r="D16" s="54" t="s">
        <v>817</v>
      </c>
      <c r="E16" s="60">
        <v>140</v>
      </c>
      <c r="H16" s="60">
        <v>15</v>
      </c>
      <c r="I16" s="99">
        <f t="shared" si="0"/>
        <v>0.30107000000000006</v>
      </c>
      <c r="J16" s="98">
        <f t="shared" si="1"/>
        <v>3.9270000000000027E-2</v>
      </c>
    </row>
    <row r="17" spans="1:17" ht="13.5" thickBot="1" x14ac:dyDescent="0.25">
      <c r="A17" s="54" t="s">
        <v>816</v>
      </c>
      <c r="B17" s="60">
        <v>72</v>
      </c>
      <c r="D17" s="54" t="s">
        <v>816</v>
      </c>
      <c r="E17" s="60">
        <v>66</v>
      </c>
    </row>
    <row r="18" spans="1:17" x14ac:dyDescent="0.2">
      <c r="A18" s="54" t="s">
        <v>815</v>
      </c>
      <c r="B18" s="80">
        <v>12144</v>
      </c>
      <c r="D18" s="54" t="s">
        <v>815</v>
      </c>
      <c r="E18" s="80">
        <v>43056</v>
      </c>
      <c r="J18" s="97"/>
      <c r="K18" s="96"/>
      <c r="L18" s="95" t="s">
        <v>834</v>
      </c>
      <c r="M18" s="94"/>
    </row>
    <row r="19" spans="1:17" x14ac:dyDescent="0.2">
      <c r="A19" s="54" t="s">
        <v>814</v>
      </c>
      <c r="B19" s="79">
        <f>(B17*B18/12000)*B16</f>
        <v>10200.960000000001</v>
      </c>
      <c r="C19" s="54" t="s">
        <v>813</v>
      </c>
      <c r="D19" s="54" t="s">
        <v>814</v>
      </c>
      <c r="E19" s="79">
        <f>(E17*E18/12000)*E16</f>
        <v>33153.119999999995</v>
      </c>
      <c r="F19" s="54" t="s">
        <v>813</v>
      </c>
      <c r="G19" s="78">
        <f>B19+E19</f>
        <v>43354.079999999994</v>
      </c>
      <c r="H19" s="60" t="s">
        <v>833</v>
      </c>
      <c r="J19" s="91" t="s">
        <v>832</v>
      </c>
      <c r="L19" s="93">
        <f>D13/B7</f>
        <v>0.77014431949250284</v>
      </c>
      <c r="M19" s="87" t="s">
        <v>813</v>
      </c>
    </row>
    <row r="20" spans="1:17" x14ac:dyDescent="0.2">
      <c r="B20" s="79"/>
      <c r="J20" s="91" t="s">
        <v>831</v>
      </c>
      <c r="L20" s="93">
        <f>L19*1000</f>
        <v>770.14431949250286</v>
      </c>
      <c r="M20" s="87" t="s">
        <v>813</v>
      </c>
    </row>
    <row r="21" spans="1:17" x14ac:dyDescent="0.2">
      <c r="A21" s="77" t="s">
        <v>830</v>
      </c>
      <c r="D21" s="77" t="s">
        <v>829</v>
      </c>
      <c r="J21" s="91"/>
      <c r="L21" s="92"/>
      <c r="M21" s="87"/>
    </row>
    <row r="22" spans="1:17" x14ac:dyDescent="0.2">
      <c r="A22" s="54" t="s">
        <v>817</v>
      </c>
      <c r="B22" s="60">
        <v>190</v>
      </c>
      <c r="D22" s="54" t="s">
        <v>817</v>
      </c>
      <c r="E22" s="60">
        <v>190</v>
      </c>
      <c r="J22" s="91" t="s">
        <v>828</v>
      </c>
      <c r="L22" s="90">
        <v>17</v>
      </c>
      <c r="M22" s="87" t="s">
        <v>827</v>
      </c>
    </row>
    <row r="23" spans="1:17" x14ac:dyDescent="0.2">
      <c r="A23" s="54" t="s">
        <v>816</v>
      </c>
      <c r="B23" s="60">
        <v>26.25</v>
      </c>
      <c r="D23" s="54" t="s">
        <v>816</v>
      </c>
      <c r="E23" s="60">
        <v>24.5</v>
      </c>
      <c r="J23" s="89" t="s">
        <v>826</v>
      </c>
      <c r="L23" s="88">
        <f>B7/L22</f>
        <v>3311.6883116883118</v>
      </c>
      <c r="M23" s="87" t="s">
        <v>825</v>
      </c>
    </row>
    <row r="24" spans="1:17" ht="13.5" thickBot="1" x14ac:dyDescent="0.25">
      <c r="A24" s="54" t="s">
        <v>815</v>
      </c>
      <c r="B24" s="80">
        <v>8000</v>
      </c>
      <c r="D24" s="54" t="s">
        <v>815</v>
      </c>
      <c r="E24" s="80">
        <v>3000</v>
      </c>
      <c r="J24" s="86" t="s">
        <v>824</v>
      </c>
      <c r="K24" s="85"/>
      <c r="L24" s="84">
        <f>L23*L19</f>
        <v>2550.4779411764707</v>
      </c>
      <c r="M24" s="83" t="s">
        <v>813</v>
      </c>
      <c r="Q24" s="233" t="s">
        <v>934</v>
      </c>
    </row>
    <row r="25" spans="1:17" x14ac:dyDescent="0.2">
      <c r="A25" s="54" t="s">
        <v>814</v>
      </c>
      <c r="B25" s="79">
        <f>(B23*B24/12000)*B22</f>
        <v>3325</v>
      </c>
      <c r="C25" s="54" t="s">
        <v>813</v>
      </c>
      <c r="D25" s="54" t="s">
        <v>814</v>
      </c>
      <c r="E25" s="79">
        <f>(E23*E24/12000)*E22</f>
        <v>1163.75</v>
      </c>
      <c r="F25" s="54" t="s">
        <v>813</v>
      </c>
      <c r="G25" s="78">
        <f>B25+E25</f>
        <v>4488.75</v>
      </c>
      <c r="H25" s="60" t="s">
        <v>823</v>
      </c>
      <c r="J25" s="60"/>
      <c r="Q25" s="54" t="s">
        <v>939</v>
      </c>
    </row>
    <row r="26" spans="1:17" ht="13.5" thickBot="1" x14ac:dyDescent="0.25">
      <c r="F26" s="77" t="s">
        <v>811</v>
      </c>
      <c r="G26" s="76">
        <f>SUM(G19:G25)</f>
        <v>47842.829999999994</v>
      </c>
    </row>
    <row r="27" spans="1:17" ht="13.5" thickBot="1" x14ac:dyDescent="0.25">
      <c r="A27" s="77" t="s">
        <v>822</v>
      </c>
      <c r="D27" s="77" t="s">
        <v>821</v>
      </c>
      <c r="J27" s="82" t="s">
        <v>805</v>
      </c>
      <c r="K27" s="76">
        <f>G26+G37</f>
        <v>57936.16333333333</v>
      </c>
      <c r="L27" s="81">
        <f>MAX(L11,K27)</f>
        <v>57936.16333333333</v>
      </c>
    </row>
    <row r="28" spans="1:17" x14ac:dyDescent="0.2">
      <c r="A28" s="54" t="s">
        <v>817</v>
      </c>
      <c r="B28" s="60">
        <v>160</v>
      </c>
      <c r="D28" s="54" t="s">
        <v>817</v>
      </c>
      <c r="E28" s="60">
        <v>160</v>
      </c>
    </row>
    <row r="29" spans="1:17" x14ac:dyDescent="0.2">
      <c r="A29" s="54" t="s">
        <v>816</v>
      </c>
      <c r="B29" s="60">
        <v>21.25</v>
      </c>
      <c r="D29" s="54" t="s">
        <v>816</v>
      </c>
      <c r="E29" s="60">
        <v>27.75</v>
      </c>
    </row>
    <row r="30" spans="1:17" x14ac:dyDescent="0.2">
      <c r="A30" s="54" t="s">
        <v>815</v>
      </c>
      <c r="B30" s="80">
        <v>4000</v>
      </c>
      <c r="D30" s="54" t="s">
        <v>815</v>
      </c>
      <c r="E30" s="80">
        <v>14000</v>
      </c>
    </row>
    <row r="31" spans="1:17" x14ac:dyDescent="0.2">
      <c r="A31" s="54" t="s">
        <v>814</v>
      </c>
      <c r="B31" s="79">
        <f>(B29*B30/12000)*B28</f>
        <v>1133.3333333333333</v>
      </c>
      <c r="C31" s="54" t="s">
        <v>813</v>
      </c>
      <c r="D31" s="54" t="s">
        <v>814</v>
      </c>
      <c r="E31" s="79">
        <f>(E29*E30/12000)*E28</f>
        <v>5180</v>
      </c>
      <c r="F31" s="54" t="s">
        <v>813</v>
      </c>
      <c r="G31" s="78">
        <f>B31+E31</f>
        <v>6313.333333333333</v>
      </c>
      <c r="H31" s="60" t="s">
        <v>820</v>
      </c>
      <c r="K31" s="54"/>
    </row>
    <row r="32" spans="1:17" x14ac:dyDescent="0.2">
      <c r="A32" s="77" t="s">
        <v>819</v>
      </c>
      <c r="D32" s="77" t="s">
        <v>818</v>
      </c>
    </row>
    <row r="33" spans="1:11" x14ac:dyDescent="0.2">
      <c r="A33" s="54" t="s">
        <v>817</v>
      </c>
      <c r="B33" s="60">
        <v>160</v>
      </c>
      <c r="D33" s="54" t="s">
        <v>817</v>
      </c>
      <c r="E33" s="60">
        <v>160</v>
      </c>
      <c r="I33" s="54"/>
      <c r="K33" s="54"/>
    </row>
    <row r="34" spans="1:11" x14ac:dyDescent="0.2">
      <c r="A34" s="54" t="s">
        <v>816</v>
      </c>
      <c r="B34" s="60">
        <v>26.25</v>
      </c>
      <c r="D34" s="54" t="s">
        <v>816</v>
      </c>
      <c r="E34" s="60">
        <v>24.5</v>
      </c>
      <c r="I34" s="54"/>
      <c r="K34" s="54"/>
    </row>
    <row r="35" spans="1:11" x14ac:dyDescent="0.2">
      <c r="A35" s="54" t="s">
        <v>815</v>
      </c>
      <c r="B35" s="80">
        <v>8000</v>
      </c>
      <c r="D35" s="54" t="s">
        <v>815</v>
      </c>
      <c r="E35" s="80">
        <v>3000</v>
      </c>
      <c r="I35" s="54"/>
      <c r="K35" s="54"/>
    </row>
    <row r="36" spans="1:11" x14ac:dyDescent="0.2">
      <c r="A36" s="54" t="s">
        <v>814</v>
      </c>
      <c r="B36" s="79">
        <f>(B34*B35/12000)*B33</f>
        <v>2800</v>
      </c>
      <c r="C36" s="54" t="s">
        <v>813</v>
      </c>
      <c r="D36" s="54" t="s">
        <v>814</v>
      </c>
      <c r="E36" s="79">
        <f>(E34*E35/12000)*E33</f>
        <v>980</v>
      </c>
      <c r="F36" s="54" t="s">
        <v>813</v>
      </c>
      <c r="G36" s="78">
        <f>B36+E36</f>
        <v>3780</v>
      </c>
      <c r="H36" s="60" t="s">
        <v>812</v>
      </c>
      <c r="I36" s="54"/>
      <c r="K36" s="54"/>
    </row>
    <row r="37" spans="1:11" x14ac:dyDescent="0.2">
      <c r="F37" s="77" t="s">
        <v>811</v>
      </c>
      <c r="G37" s="76">
        <f>SUM(G31:G36)</f>
        <v>10093.333333333332</v>
      </c>
      <c r="I37" s="54"/>
      <c r="K37" s="54"/>
    </row>
    <row r="39" spans="1:11" ht="15" x14ac:dyDescent="0.25">
      <c r="D39" s="75"/>
      <c r="E39" s="75"/>
      <c r="F39" s="75"/>
    </row>
    <row r="40" spans="1:11" x14ac:dyDescent="0.2">
      <c r="I40" s="54"/>
      <c r="K40" s="54"/>
    </row>
    <row r="41" spans="1:11" x14ac:dyDescent="0.2">
      <c r="I41" s="54"/>
      <c r="K41" s="54"/>
    </row>
    <row r="42" spans="1:11" x14ac:dyDescent="0.2">
      <c r="I42" s="54"/>
      <c r="K42" s="54"/>
    </row>
    <row r="43" spans="1:11" x14ac:dyDescent="0.2">
      <c r="I43" s="54"/>
      <c r="K43" s="54"/>
    </row>
    <row r="44" spans="1:11" x14ac:dyDescent="0.2">
      <c r="I44" s="54"/>
      <c r="K44" s="54"/>
    </row>
    <row r="45" spans="1:11" x14ac:dyDescent="0.2">
      <c r="I45" s="54"/>
      <c r="K45" s="54"/>
    </row>
    <row r="46" spans="1:11" x14ac:dyDescent="0.2">
      <c r="D46" s="63"/>
      <c r="E46" s="53"/>
      <c r="F46" s="68"/>
      <c r="I46" s="54"/>
      <c r="K46" s="54"/>
    </row>
    <row r="47" spans="1:11" x14ac:dyDescent="0.2">
      <c r="D47" s="63"/>
      <c r="E47" s="53"/>
      <c r="F47" s="65"/>
      <c r="I47" s="54"/>
      <c r="K47" s="54"/>
    </row>
    <row r="48" spans="1:11" x14ac:dyDescent="0.2">
      <c r="D48" s="63"/>
      <c r="E48" s="53"/>
      <c r="F48" s="65"/>
      <c r="I48" s="54"/>
      <c r="K48" s="54"/>
    </row>
    <row r="49" spans="4:11" x14ac:dyDescent="0.2">
      <c r="D49" s="63"/>
      <c r="E49" s="53"/>
      <c r="F49" s="64"/>
      <c r="I49" s="54"/>
      <c r="K49" s="54"/>
    </row>
    <row r="50" spans="4:11" x14ac:dyDescent="0.2">
      <c r="D50" s="63"/>
      <c r="E50" s="53"/>
      <c r="F50" s="67"/>
      <c r="I50" s="54"/>
      <c r="K50" s="54"/>
    </row>
    <row r="51" spans="4:11" x14ac:dyDescent="0.2">
      <c r="D51" s="63"/>
      <c r="E51" s="53"/>
      <c r="F51" s="67"/>
      <c r="I51" s="54"/>
      <c r="K51" s="54"/>
    </row>
    <row r="52" spans="4:11" x14ac:dyDescent="0.2">
      <c r="D52" s="63"/>
      <c r="E52" s="53"/>
      <c r="F52" s="67"/>
      <c r="I52" s="54"/>
      <c r="K52" s="54"/>
    </row>
    <row r="53" spans="4:11" x14ac:dyDescent="0.2">
      <c r="D53" s="63"/>
      <c r="E53" s="53"/>
      <c r="F53" s="67"/>
      <c r="I53" s="54"/>
      <c r="K53" s="54"/>
    </row>
    <row r="54" spans="4:11" x14ac:dyDescent="0.2">
      <c r="D54" s="63"/>
      <c r="E54" s="53"/>
      <c r="F54" s="66"/>
      <c r="I54" s="54"/>
      <c r="K54" s="54"/>
    </row>
    <row r="55" spans="4:11" x14ac:dyDescent="0.2">
      <c r="D55" s="63"/>
      <c r="E55" s="53"/>
      <c r="F55" s="65"/>
      <c r="I55" s="54"/>
      <c r="K55" s="54"/>
    </row>
    <row r="56" spans="4:11" x14ac:dyDescent="0.2">
      <c r="D56" s="63"/>
      <c r="E56" s="53"/>
      <c r="F56" s="64"/>
      <c r="I56" s="54"/>
      <c r="K56" s="54"/>
    </row>
    <row r="57" spans="4:11" x14ac:dyDescent="0.2">
      <c r="D57" s="63"/>
      <c r="E57" s="53"/>
      <c r="F57" s="53"/>
      <c r="I57" s="54"/>
      <c r="K57" s="54"/>
    </row>
    <row r="58" spans="4:11" x14ac:dyDescent="0.2">
      <c r="D58" s="63"/>
      <c r="E58" s="53"/>
      <c r="F58" s="62"/>
      <c r="I58" s="54"/>
      <c r="K58" s="54"/>
    </row>
    <row r="59" spans="4:11" x14ac:dyDescent="0.2">
      <c r="D59" s="63"/>
      <c r="E59" s="53"/>
      <c r="F59" s="62"/>
      <c r="I59" s="54"/>
      <c r="K59" s="54"/>
    </row>
    <row r="60" spans="4:11" x14ac:dyDescent="0.2">
      <c r="D60" s="63"/>
      <c r="E60" s="53"/>
      <c r="F60" s="62"/>
      <c r="I60" s="54"/>
      <c r="K60" s="54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AA742"/>
  <sheetViews>
    <sheetView tabSelected="1" zoomScale="115" zoomScaleNormal="115" zoomScaleSheetLayoutView="100" zoomScalePageLayoutView="115" workbookViewId="0">
      <selection activeCell="M4" sqref="M4"/>
    </sheetView>
  </sheetViews>
  <sheetFormatPr defaultColWidth="19.85546875" defaultRowHeight="15" x14ac:dyDescent="0.25"/>
  <cols>
    <col min="1" max="1" width="19.28515625" style="11" bestFit="1" customWidth="1"/>
    <col min="2" max="2" width="8.28515625" style="23" bestFit="1" customWidth="1"/>
    <col min="3" max="3" width="18" style="11" customWidth="1"/>
    <col min="4" max="4" width="9.7109375" style="11" bestFit="1" customWidth="1"/>
    <col min="5" max="5" width="10.85546875" style="34" bestFit="1" customWidth="1"/>
    <col min="6" max="6" width="7.42578125" style="50" bestFit="1" customWidth="1"/>
    <col min="7" max="7" width="8.42578125" style="11" bestFit="1" customWidth="1"/>
    <col min="8" max="8" width="9.42578125" style="41" customWidth="1"/>
    <col min="9" max="9" width="10.140625" style="11" bestFit="1" customWidth="1"/>
    <col min="10" max="10" width="12.28515625" style="31" bestFit="1" customWidth="1"/>
    <col min="11" max="11" width="8.42578125" style="26" bestFit="1" customWidth="1"/>
    <col min="12" max="12" width="7.42578125" style="11" customWidth="1"/>
    <col min="13" max="13" width="16" style="11" customWidth="1"/>
    <col min="14" max="14" width="9.28515625" style="11" customWidth="1"/>
    <col min="15" max="15" width="8.28515625" style="11" bestFit="1" customWidth="1"/>
    <col min="16" max="20" width="4.5703125" style="11" bestFit="1" customWidth="1"/>
    <col min="21" max="21" width="5.42578125" style="11" customWidth="1"/>
    <col min="22" max="22" width="6" style="11" bestFit="1" customWidth="1"/>
    <col min="23" max="27" width="4.5703125" style="11" bestFit="1" customWidth="1"/>
    <col min="28" max="16384" width="19.85546875" style="11"/>
  </cols>
  <sheetData>
    <row r="1" spans="1:27" x14ac:dyDescent="0.25">
      <c r="A1" s="1" t="s">
        <v>793</v>
      </c>
      <c r="B1" s="2" t="s">
        <v>792</v>
      </c>
      <c r="C1" s="3" t="s">
        <v>791</v>
      </c>
      <c r="D1" s="3" t="s">
        <v>790</v>
      </c>
      <c r="E1" s="4" t="s">
        <v>789</v>
      </c>
      <c r="F1" s="5" t="s">
        <v>788</v>
      </c>
      <c r="G1" s="3" t="s">
        <v>787</v>
      </c>
      <c r="H1" s="6" t="s">
        <v>786</v>
      </c>
      <c r="I1" s="2" t="s">
        <v>785</v>
      </c>
      <c r="J1" s="7" t="s">
        <v>784</v>
      </c>
      <c r="K1" s="8" t="s">
        <v>783</v>
      </c>
      <c r="M1" s="9">
        <v>2.9100000000000001E-2</v>
      </c>
      <c r="O1" s="12"/>
      <c r="P1" s="13" t="s">
        <v>781</v>
      </c>
      <c r="Q1" s="13" t="s">
        <v>780</v>
      </c>
      <c r="R1" s="13" t="s">
        <v>779</v>
      </c>
      <c r="S1" s="13" t="s">
        <v>778</v>
      </c>
      <c r="T1" s="13" t="s">
        <v>777</v>
      </c>
      <c r="U1" s="14"/>
      <c r="V1" s="15"/>
      <c r="W1" s="16" t="s">
        <v>781</v>
      </c>
      <c r="X1" s="16" t="s">
        <v>780</v>
      </c>
      <c r="Y1" s="16" t="s">
        <v>779</v>
      </c>
      <c r="Z1" s="16" t="s">
        <v>778</v>
      </c>
      <c r="AA1" s="16" t="s">
        <v>777</v>
      </c>
    </row>
    <row r="2" spans="1:27" x14ac:dyDescent="0.25">
      <c r="A2" s="17" t="s">
        <v>723</v>
      </c>
      <c r="B2" s="18" t="s">
        <v>32</v>
      </c>
      <c r="C2" s="17" t="s">
        <v>24</v>
      </c>
      <c r="D2" s="17" t="s">
        <v>5</v>
      </c>
      <c r="E2" s="19">
        <v>36171</v>
      </c>
      <c r="F2" s="20">
        <f t="shared" ref="F2:F65" ca="1" si="0">DATEDIF(E2,TODAY(),"Y")</f>
        <v>18</v>
      </c>
      <c r="G2" s="21" t="s">
        <v>26</v>
      </c>
      <c r="H2" s="22">
        <v>54550</v>
      </c>
      <c r="I2" s="23">
        <v>1</v>
      </c>
      <c r="J2" s="234">
        <f>H2*Percent_Increase</f>
        <v>1587.405</v>
      </c>
      <c r="K2" s="25"/>
      <c r="L2" s="26"/>
      <c r="O2" s="12" t="s">
        <v>775</v>
      </c>
      <c r="P2" s="29">
        <v>33</v>
      </c>
      <c r="Q2" s="29">
        <v>40</v>
      </c>
      <c r="R2" s="29">
        <v>37</v>
      </c>
      <c r="S2" s="29">
        <v>48</v>
      </c>
      <c r="T2" s="29">
        <v>48</v>
      </c>
      <c r="U2" s="29"/>
      <c r="V2" s="30" t="s">
        <v>774</v>
      </c>
      <c r="W2" s="29">
        <v>45</v>
      </c>
      <c r="X2" s="29">
        <v>47</v>
      </c>
      <c r="Y2" s="29">
        <v>35</v>
      </c>
      <c r="Z2" s="29">
        <v>49</v>
      </c>
      <c r="AA2" s="29">
        <v>37</v>
      </c>
    </row>
    <row r="3" spans="1:27" x14ac:dyDescent="0.25">
      <c r="A3" s="17" t="s">
        <v>684</v>
      </c>
      <c r="B3" s="18" t="s">
        <v>32</v>
      </c>
      <c r="C3" s="17" t="s">
        <v>24</v>
      </c>
      <c r="D3" s="17" t="s">
        <v>14</v>
      </c>
      <c r="E3" s="19">
        <v>40595</v>
      </c>
      <c r="F3" s="20">
        <f t="shared" ca="1" si="0"/>
        <v>6</v>
      </c>
      <c r="G3" s="21" t="s">
        <v>28</v>
      </c>
      <c r="H3" s="22">
        <v>26795</v>
      </c>
      <c r="I3" s="23">
        <v>4</v>
      </c>
      <c r="J3" s="24">
        <f>H3*Percent_Increase</f>
        <v>779.73450000000003</v>
      </c>
      <c r="K3" s="25"/>
      <c r="L3" s="26"/>
      <c r="M3" s="11">
        <f ca="1">AVERAGE(Years)</f>
        <v>10.825910931174089</v>
      </c>
      <c r="O3" s="12" t="s">
        <v>772</v>
      </c>
      <c r="P3" s="29">
        <v>35</v>
      </c>
      <c r="Q3" s="29">
        <v>38</v>
      </c>
      <c r="R3" s="29">
        <v>36</v>
      </c>
      <c r="S3" s="29">
        <v>48</v>
      </c>
      <c r="T3" s="29">
        <v>41</v>
      </c>
      <c r="U3" s="29"/>
      <c r="V3" s="30" t="s">
        <v>771</v>
      </c>
      <c r="W3" s="29">
        <v>39</v>
      </c>
      <c r="X3" s="29">
        <v>35</v>
      </c>
      <c r="Y3" s="29">
        <v>45</v>
      </c>
      <c r="Z3" s="29">
        <v>34</v>
      </c>
      <c r="AA3" s="29">
        <v>37</v>
      </c>
    </row>
    <row r="4" spans="1:27" x14ac:dyDescent="0.25">
      <c r="A4" s="17" t="s">
        <v>569</v>
      </c>
      <c r="B4" s="18" t="s">
        <v>32</v>
      </c>
      <c r="C4" s="17" t="s">
        <v>24</v>
      </c>
      <c r="D4" s="17" t="s">
        <v>11</v>
      </c>
      <c r="E4" s="19">
        <v>39147</v>
      </c>
      <c r="F4" s="20">
        <f t="shared" ca="1" si="0"/>
        <v>10</v>
      </c>
      <c r="G4" s="21"/>
      <c r="H4" s="22">
        <v>42540</v>
      </c>
      <c r="I4" s="23">
        <v>5</v>
      </c>
      <c r="J4" s="24">
        <f>H4*Percent_Increase</f>
        <v>1237.914</v>
      </c>
      <c r="M4" s="11">
        <f>SUM(New_Salary)</f>
        <v>1101932.8137000001</v>
      </c>
      <c r="O4" s="12" t="s">
        <v>769</v>
      </c>
      <c r="P4" s="29">
        <v>49</v>
      </c>
      <c r="Q4" s="29">
        <v>36</v>
      </c>
      <c r="R4" s="29">
        <v>40</v>
      </c>
      <c r="S4" s="29">
        <v>35</v>
      </c>
      <c r="T4" s="29">
        <v>44</v>
      </c>
      <c r="U4" s="29"/>
      <c r="V4" s="30" t="s">
        <v>768</v>
      </c>
      <c r="W4" s="29">
        <v>30</v>
      </c>
      <c r="X4" s="29">
        <v>45</v>
      </c>
      <c r="Y4" s="29">
        <v>43</v>
      </c>
      <c r="Z4" s="29">
        <v>46</v>
      </c>
      <c r="AA4" s="29">
        <v>30</v>
      </c>
    </row>
    <row r="5" spans="1:27" x14ac:dyDescent="0.25">
      <c r="A5" s="17" t="s">
        <v>294</v>
      </c>
      <c r="B5" s="18" t="s">
        <v>48</v>
      </c>
      <c r="C5" s="17" t="s">
        <v>24</v>
      </c>
      <c r="D5" s="17" t="s">
        <v>0</v>
      </c>
      <c r="E5" s="19">
        <v>41151</v>
      </c>
      <c r="F5" s="20">
        <f t="shared" ca="1" si="0"/>
        <v>4</v>
      </c>
      <c r="G5" s="21"/>
      <c r="H5" s="22">
        <v>35680</v>
      </c>
      <c r="I5" s="23">
        <v>2</v>
      </c>
      <c r="J5" s="24">
        <f>H5*Percent_Increase</f>
        <v>1038.288</v>
      </c>
      <c r="L5" s="26"/>
      <c r="M5" s="187"/>
      <c r="O5" s="12" t="s">
        <v>766</v>
      </c>
      <c r="P5" s="29">
        <v>35</v>
      </c>
      <c r="Q5" s="29">
        <v>46</v>
      </c>
      <c r="R5" s="29">
        <v>44</v>
      </c>
      <c r="S5" s="29">
        <v>48</v>
      </c>
      <c r="T5" s="29">
        <v>47</v>
      </c>
      <c r="U5" s="29"/>
      <c r="V5" s="30" t="s">
        <v>765</v>
      </c>
      <c r="W5" s="29">
        <v>46</v>
      </c>
      <c r="X5" s="29">
        <v>40</v>
      </c>
      <c r="Y5" s="29">
        <v>45</v>
      </c>
      <c r="Z5" s="29">
        <v>45</v>
      </c>
      <c r="AA5" s="29">
        <v>37</v>
      </c>
    </row>
    <row r="6" spans="1:27" x14ac:dyDescent="0.25">
      <c r="A6" s="17" t="s">
        <v>25</v>
      </c>
      <c r="B6" s="18" t="s">
        <v>2</v>
      </c>
      <c r="C6" s="17" t="s">
        <v>24</v>
      </c>
      <c r="D6" s="17" t="s">
        <v>5</v>
      </c>
      <c r="E6" s="19">
        <v>39447</v>
      </c>
      <c r="F6" s="20">
        <f t="shared" ca="1" si="0"/>
        <v>9</v>
      </c>
      <c r="G6" s="21" t="s">
        <v>18</v>
      </c>
      <c r="H6" s="22">
        <v>72830</v>
      </c>
      <c r="I6" s="23">
        <v>2</v>
      </c>
      <c r="J6" s="24">
        <f>H6*Percent_Increase</f>
        <v>2119.3530000000001</v>
      </c>
      <c r="L6" s="26"/>
      <c r="O6" s="12" t="s">
        <v>763</v>
      </c>
      <c r="P6" s="29">
        <v>31</v>
      </c>
      <c r="Q6" s="29">
        <v>49</v>
      </c>
      <c r="R6" s="29">
        <v>43</v>
      </c>
      <c r="S6" s="29">
        <v>42</v>
      </c>
      <c r="T6" s="29">
        <v>34</v>
      </c>
      <c r="U6" s="29"/>
      <c r="V6" s="30" t="s">
        <v>762</v>
      </c>
      <c r="W6" s="29">
        <v>38</v>
      </c>
      <c r="X6" s="29">
        <v>39</v>
      </c>
      <c r="Y6" s="29">
        <v>42</v>
      </c>
      <c r="Z6" s="29">
        <v>40</v>
      </c>
      <c r="AA6" s="29">
        <v>43</v>
      </c>
    </row>
    <row r="7" spans="1:27" x14ac:dyDescent="0.25">
      <c r="A7" s="11" t="s">
        <v>667</v>
      </c>
      <c r="B7" s="18" t="s">
        <v>12</v>
      </c>
      <c r="C7" s="11" t="s">
        <v>794</v>
      </c>
      <c r="D7" s="11" t="s">
        <v>5</v>
      </c>
      <c r="E7" s="34">
        <v>38751</v>
      </c>
      <c r="F7" s="20">
        <f t="shared" ca="1" si="0"/>
        <v>11</v>
      </c>
      <c r="G7" s="21" t="s">
        <v>26</v>
      </c>
      <c r="H7" s="22">
        <v>60830</v>
      </c>
      <c r="I7" s="23">
        <v>2</v>
      </c>
      <c r="J7" s="24">
        <f>H7*Percent_Increase</f>
        <v>1770.153</v>
      </c>
      <c r="L7" s="26"/>
      <c r="O7" s="12" t="s">
        <v>760</v>
      </c>
      <c r="P7" s="29">
        <v>43</v>
      </c>
      <c r="Q7" s="29">
        <v>38</v>
      </c>
      <c r="R7" s="29">
        <v>44</v>
      </c>
      <c r="S7" s="29">
        <v>44</v>
      </c>
      <c r="T7" s="29">
        <v>39</v>
      </c>
      <c r="U7" s="29"/>
      <c r="V7" s="30" t="s">
        <v>759</v>
      </c>
      <c r="W7" s="29">
        <v>30</v>
      </c>
      <c r="X7" s="29">
        <v>47</v>
      </c>
      <c r="Y7" s="29">
        <v>46</v>
      </c>
      <c r="Z7" s="29">
        <v>42</v>
      </c>
      <c r="AA7" s="29">
        <v>34</v>
      </c>
    </row>
    <row r="8" spans="1:27" x14ac:dyDescent="0.25">
      <c r="A8" s="17" t="s">
        <v>650</v>
      </c>
      <c r="B8" s="18" t="s">
        <v>48</v>
      </c>
      <c r="C8" s="17" t="s">
        <v>794</v>
      </c>
      <c r="D8" s="17" t="s">
        <v>14</v>
      </c>
      <c r="E8" s="19">
        <v>36217</v>
      </c>
      <c r="F8" s="20">
        <f t="shared" ca="1" si="0"/>
        <v>18</v>
      </c>
      <c r="G8" s="21" t="s">
        <v>26</v>
      </c>
      <c r="H8" s="22">
        <v>15240</v>
      </c>
      <c r="I8" s="23">
        <v>1</v>
      </c>
      <c r="J8" s="24">
        <f>H8*Percent_Increase</f>
        <v>443.48400000000004</v>
      </c>
      <c r="L8" s="26"/>
      <c r="O8" s="44"/>
      <c r="P8" s="44"/>
      <c r="Q8" s="44"/>
      <c r="R8" s="44"/>
      <c r="S8" s="44"/>
      <c r="T8" s="44"/>
    </row>
    <row r="9" spans="1:27" x14ac:dyDescent="0.25">
      <c r="A9" s="11" t="s">
        <v>540</v>
      </c>
      <c r="B9" s="18" t="s">
        <v>16</v>
      </c>
      <c r="C9" s="11" t="s">
        <v>794</v>
      </c>
      <c r="D9" s="11" t="s">
        <v>11</v>
      </c>
      <c r="E9" s="34">
        <v>39189</v>
      </c>
      <c r="F9" s="20">
        <f t="shared" ca="1" si="0"/>
        <v>10</v>
      </c>
      <c r="G9" s="21"/>
      <c r="H9" s="22">
        <v>66580</v>
      </c>
      <c r="I9" s="23">
        <v>5</v>
      </c>
      <c r="J9" s="24">
        <f>H9*Percent_Increase</f>
        <v>1937.4780000000001</v>
      </c>
      <c r="K9" s="25"/>
      <c r="L9" s="26"/>
      <c r="O9" s="189"/>
      <c r="P9" s="190"/>
      <c r="Q9" s="190"/>
      <c r="R9" s="190"/>
      <c r="S9" s="190"/>
      <c r="T9" s="190"/>
      <c r="V9" s="37"/>
      <c r="W9" s="38"/>
      <c r="X9" s="38"/>
      <c r="Y9" s="38"/>
      <c r="Z9" s="38"/>
    </row>
    <row r="10" spans="1:27" x14ac:dyDescent="0.25">
      <c r="A10" s="11" t="s">
        <v>521</v>
      </c>
      <c r="B10" s="18" t="s">
        <v>12</v>
      </c>
      <c r="C10" s="11" t="s">
        <v>794</v>
      </c>
      <c r="D10" s="11" t="s">
        <v>5</v>
      </c>
      <c r="E10" s="34">
        <v>36260</v>
      </c>
      <c r="F10" s="20">
        <f t="shared" ca="1" si="0"/>
        <v>18</v>
      </c>
      <c r="G10" s="21" t="s">
        <v>26</v>
      </c>
      <c r="H10" s="22">
        <v>75150</v>
      </c>
      <c r="I10" s="23">
        <v>1</v>
      </c>
      <c r="J10" s="24">
        <f>H10*Percent_Increase</f>
        <v>2186.8650000000002</v>
      </c>
      <c r="O10" s="191"/>
      <c r="P10" s="188"/>
      <c r="Q10" s="188"/>
      <c r="R10" s="188"/>
      <c r="S10" s="188"/>
      <c r="T10" s="188"/>
      <c r="U10" s="40"/>
      <c r="V10" s="41"/>
      <c r="W10" s="21"/>
      <c r="X10" s="21"/>
      <c r="Y10" s="21"/>
      <c r="Z10" s="21"/>
    </row>
    <row r="11" spans="1:27" x14ac:dyDescent="0.25">
      <c r="A11" s="11" t="s">
        <v>448</v>
      </c>
      <c r="B11" s="18" t="s">
        <v>48</v>
      </c>
      <c r="C11" s="11" t="s">
        <v>794</v>
      </c>
      <c r="D11" s="11" t="s">
        <v>5</v>
      </c>
      <c r="E11" s="34">
        <v>37404</v>
      </c>
      <c r="F11" s="20">
        <f t="shared" ca="1" si="0"/>
        <v>15</v>
      </c>
      <c r="G11" s="21" t="s">
        <v>26</v>
      </c>
      <c r="H11" s="22">
        <v>30780</v>
      </c>
      <c r="I11" s="23">
        <v>4</v>
      </c>
      <c r="J11" s="24">
        <f>H11*Percent_Increase</f>
        <v>895.69799999999998</v>
      </c>
      <c r="O11" s="189"/>
      <c r="P11" s="188"/>
      <c r="Q11" s="188"/>
      <c r="R11" s="188"/>
      <c r="S11" s="188"/>
      <c r="T11" s="188"/>
      <c r="U11" s="21"/>
      <c r="V11" s="41"/>
      <c r="W11" s="21"/>
      <c r="X11" s="21"/>
      <c r="Y11" s="21"/>
      <c r="Z11" s="21"/>
    </row>
    <row r="12" spans="1:27" x14ac:dyDescent="0.25">
      <c r="A12" s="11" t="s">
        <v>394</v>
      </c>
      <c r="B12" s="18" t="s">
        <v>16</v>
      </c>
      <c r="C12" s="11" t="s">
        <v>794</v>
      </c>
      <c r="D12" s="11" t="s">
        <v>14</v>
      </c>
      <c r="E12" s="34">
        <v>37782</v>
      </c>
      <c r="F12" s="20">
        <f t="shared" ca="1" si="0"/>
        <v>14</v>
      </c>
      <c r="G12" s="21" t="s">
        <v>8</v>
      </c>
      <c r="H12" s="22">
        <v>17735</v>
      </c>
      <c r="I12" s="23">
        <v>3</v>
      </c>
      <c r="J12" s="24">
        <f>H12*Percent_Increase</f>
        <v>516.08850000000007</v>
      </c>
      <c r="O12" s="189"/>
      <c r="P12" s="188"/>
      <c r="Q12" s="188"/>
      <c r="R12" s="188"/>
      <c r="S12" s="188"/>
      <c r="T12" s="188"/>
      <c r="U12" s="21"/>
      <c r="V12" s="41"/>
      <c r="W12" s="21"/>
      <c r="X12" s="21"/>
      <c r="Y12" s="21"/>
      <c r="Z12" s="21"/>
    </row>
    <row r="13" spans="1:27" x14ac:dyDescent="0.25">
      <c r="A13" s="17" t="s">
        <v>391</v>
      </c>
      <c r="B13" s="18" t="s">
        <v>16</v>
      </c>
      <c r="C13" s="17" t="s">
        <v>794</v>
      </c>
      <c r="D13" s="17" t="s">
        <v>5</v>
      </c>
      <c r="E13" s="19">
        <v>38142</v>
      </c>
      <c r="F13" s="20">
        <f t="shared" ca="1" si="0"/>
        <v>13</v>
      </c>
      <c r="G13" s="21" t="s">
        <v>26</v>
      </c>
      <c r="H13" s="22">
        <v>49350</v>
      </c>
      <c r="I13" s="23">
        <v>4</v>
      </c>
      <c r="J13" s="24">
        <f>H13*Percent_Increase</f>
        <v>1436.085</v>
      </c>
      <c r="L13" s="26"/>
      <c r="O13" s="189"/>
      <c r="P13" s="188"/>
      <c r="Q13" s="188"/>
      <c r="R13" s="188"/>
      <c r="S13" s="188"/>
      <c r="T13" s="188"/>
      <c r="U13" s="21"/>
      <c r="V13" s="41"/>
      <c r="W13" s="21"/>
      <c r="X13" s="21"/>
      <c r="Y13" s="21"/>
      <c r="Z13" s="21"/>
    </row>
    <row r="14" spans="1:27" x14ac:dyDescent="0.25">
      <c r="A14" s="17" t="s">
        <v>876</v>
      </c>
      <c r="B14" s="18" t="s">
        <v>16</v>
      </c>
      <c r="C14" s="17" t="s">
        <v>794</v>
      </c>
      <c r="D14" s="17" t="s">
        <v>14</v>
      </c>
      <c r="E14" s="19">
        <v>40779</v>
      </c>
      <c r="F14" s="20">
        <f t="shared" ca="1" si="0"/>
        <v>5</v>
      </c>
      <c r="G14" s="21" t="s">
        <v>28</v>
      </c>
      <c r="H14" s="22">
        <v>30445</v>
      </c>
      <c r="I14" s="23">
        <v>1</v>
      </c>
      <c r="J14" s="24">
        <f>H14*Percent_Increase</f>
        <v>885.94950000000006</v>
      </c>
      <c r="L14" s="26"/>
      <c r="O14" s="189"/>
      <c r="P14" s="188"/>
      <c r="Q14" s="188"/>
      <c r="R14" s="188"/>
      <c r="S14" s="188"/>
      <c r="T14" s="188"/>
      <c r="U14" s="21"/>
      <c r="V14" s="41"/>
      <c r="W14" s="21"/>
      <c r="X14" s="21"/>
      <c r="Y14" s="21"/>
      <c r="Z14" s="21"/>
    </row>
    <row r="15" spans="1:27" x14ac:dyDescent="0.25">
      <c r="A15" s="11" t="s">
        <v>296</v>
      </c>
      <c r="B15" s="18" t="s">
        <v>12</v>
      </c>
      <c r="C15" s="11" t="s">
        <v>794</v>
      </c>
      <c r="D15" s="11" t="s">
        <v>5</v>
      </c>
      <c r="E15" s="34">
        <v>41136</v>
      </c>
      <c r="F15" s="20">
        <f t="shared" ca="1" si="0"/>
        <v>4</v>
      </c>
      <c r="G15" s="21" t="s">
        <v>26</v>
      </c>
      <c r="H15" s="22">
        <v>79760</v>
      </c>
      <c r="I15" s="23">
        <v>5</v>
      </c>
      <c r="J15" s="24">
        <f>H15*Percent_Increase</f>
        <v>2321.0160000000001</v>
      </c>
      <c r="O15" s="189"/>
      <c r="P15" s="188"/>
      <c r="Q15" s="188"/>
      <c r="R15" s="188"/>
      <c r="S15" s="188"/>
      <c r="T15" s="188"/>
      <c r="U15" s="21"/>
      <c r="V15" s="41"/>
      <c r="W15" s="21"/>
      <c r="X15" s="21"/>
      <c r="Y15" s="21"/>
      <c r="Z15" s="21"/>
    </row>
    <row r="16" spans="1:27" x14ac:dyDescent="0.25">
      <c r="A16" s="11" t="s">
        <v>272</v>
      </c>
      <c r="B16" s="18" t="s">
        <v>2</v>
      </c>
      <c r="C16" s="11" t="s">
        <v>794</v>
      </c>
      <c r="D16" s="11" t="s">
        <v>5</v>
      </c>
      <c r="E16" s="34">
        <v>36764</v>
      </c>
      <c r="F16" s="20">
        <f t="shared" ca="1" si="0"/>
        <v>16</v>
      </c>
      <c r="G16" s="21" t="s">
        <v>8</v>
      </c>
      <c r="H16" s="22">
        <v>74840</v>
      </c>
      <c r="I16" s="23">
        <v>4</v>
      </c>
      <c r="J16" s="24">
        <f>H16*Percent_Increase</f>
        <v>2177.8440000000001</v>
      </c>
      <c r="O16" s="44"/>
      <c r="P16" s="44"/>
      <c r="Q16" s="44"/>
      <c r="R16" s="44"/>
      <c r="S16" s="44"/>
      <c r="T16" s="188"/>
      <c r="U16" s="21"/>
      <c r="V16" s="21"/>
      <c r="W16" s="21"/>
      <c r="X16" s="21"/>
      <c r="Y16" s="21"/>
      <c r="Z16" s="21"/>
    </row>
    <row r="17" spans="1:20" x14ac:dyDescent="0.25">
      <c r="A17" s="17" t="s">
        <v>249</v>
      </c>
      <c r="B17" s="18" t="s">
        <v>9</v>
      </c>
      <c r="C17" s="17" t="s">
        <v>794</v>
      </c>
      <c r="D17" s="17" t="s">
        <v>0</v>
      </c>
      <c r="E17" s="19">
        <v>40787</v>
      </c>
      <c r="F17" s="20">
        <f t="shared" ca="1" si="0"/>
        <v>5</v>
      </c>
      <c r="G17" s="21" t="s">
        <v>26</v>
      </c>
      <c r="H17" s="22">
        <v>29070</v>
      </c>
      <c r="I17" s="23">
        <v>3</v>
      </c>
      <c r="J17" s="24">
        <f>H17*Percent_Increase</f>
        <v>845.93700000000001</v>
      </c>
      <c r="L17" s="26"/>
      <c r="O17" s="44"/>
      <c r="P17" s="44"/>
      <c r="Q17" s="44"/>
      <c r="R17" s="44"/>
      <c r="S17" s="44"/>
      <c r="T17" s="44"/>
    </row>
    <row r="18" spans="1:20" x14ac:dyDescent="0.25">
      <c r="A18" s="11" t="s">
        <v>215</v>
      </c>
      <c r="B18" s="18" t="s">
        <v>32</v>
      </c>
      <c r="C18" s="11" t="s">
        <v>794</v>
      </c>
      <c r="D18" s="11" t="s">
        <v>11</v>
      </c>
      <c r="E18" s="34">
        <v>36777</v>
      </c>
      <c r="F18" s="20">
        <f t="shared" ca="1" si="0"/>
        <v>16</v>
      </c>
      <c r="G18" s="21"/>
      <c r="H18" s="22">
        <v>76690</v>
      </c>
      <c r="I18" s="23">
        <v>3</v>
      </c>
      <c r="J18" s="24">
        <f>H18*Percent_Increase</f>
        <v>2231.6790000000001</v>
      </c>
      <c r="L18" s="26"/>
    </row>
    <row r="19" spans="1:20" x14ac:dyDescent="0.25">
      <c r="A19" s="17" t="s">
        <v>200</v>
      </c>
      <c r="B19" s="18" t="s">
        <v>32</v>
      </c>
      <c r="C19" s="17" t="s">
        <v>794</v>
      </c>
      <c r="D19" s="17" t="s">
        <v>5</v>
      </c>
      <c r="E19" s="19">
        <v>39704</v>
      </c>
      <c r="F19" s="20">
        <f t="shared" ca="1" si="0"/>
        <v>8</v>
      </c>
      <c r="G19" s="21" t="s">
        <v>8</v>
      </c>
      <c r="H19" s="22">
        <v>58290</v>
      </c>
      <c r="I19" s="23">
        <v>5</v>
      </c>
      <c r="J19" s="24">
        <f>H19*Percent_Increase</f>
        <v>1696.239</v>
      </c>
      <c r="L19" s="26"/>
    </row>
    <row r="20" spans="1:20" x14ac:dyDescent="0.25">
      <c r="A20" s="17" t="s">
        <v>103</v>
      </c>
      <c r="B20" s="18" t="s">
        <v>9</v>
      </c>
      <c r="C20" s="17" t="s">
        <v>794</v>
      </c>
      <c r="D20" s="17" t="s">
        <v>5</v>
      </c>
      <c r="E20" s="19">
        <v>39029</v>
      </c>
      <c r="F20" s="20">
        <f t="shared" ca="1" si="0"/>
        <v>10</v>
      </c>
      <c r="G20" s="21" t="s">
        <v>4</v>
      </c>
      <c r="H20" s="22">
        <v>85300</v>
      </c>
      <c r="I20" s="23">
        <v>2</v>
      </c>
      <c r="J20" s="24">
        <f>H20*Percent_Increase</f>
        <v>2482.23</v>
      </c>
      <c r="L20" s="26"/>
    </row>
    <row r="21" spans="1:20" x14ac:dyDescent="0.25">
      <c r="A21" s="17" t="s">
        <v>77</v>
      </c>
      <c r="B21" s="18" t="s">
        <v>32</v>
      </c>
      <c r="C21" s="17" t="s">
        <v>794</v>
      </c>
      <c r="D21" s="17" t="s">
        <v>0</v>
      </c>
      <c r="E21" s="19">
        <v>40126</v>
      </c>
      <c r="F21" s="20">
        <f t="shared" ca="1" si="0"/>
        <v>7</v>
      </c>
      <c r="G21" s="21"/>
      <c r="H21" s="22">
        <v>10636</v>
      </c>
      <c r="I21" s="23">
        <v>4</v>
      </c>
      <c r="J21" s="24">
        <f>H21*Percent_Increase</f>
        <v>309.50760000000002</v>
      </c>
      <c r="L21" s="26"/>
    </row>
    <row r="22" spans="1:20" x14ac:dyDescent="0.25">
      <c r="A22" s="11" t="s">
        <v>49</v>
      </c>
      <c r="B22" s="18" t="s">
        <v>48</v>
      </c>
      <c r="C22" s="11" t="s">
        <v>794</v>
      </c>
      <c r="D22" s="11" t="s">
        <v>5</v>
      </c>
      <c r="E22" s="34">
        <v>36143</v>
      </c>
      <c r="F22" s="20">
        <f t="shared" ca="1" si="0"/>
        <v>18</v>
      </c>
      <c r="G22" s="21" t="s">
        <v>4</v>
      </c>
      <c r="H22" s="22">
        <v>72090</v>
      </c>
      <c r="I22" s="23">
        <v>5</v>
      </c>
      <c r="J22" s="24">
        <f>H22*Percent_Increase</f>
        <v>2097.819</v>
      </c>
    </row>
    <row r="23" spans="1:20" x14ac:dyDescent="0.25">
      <c r="A23" s="11" t="s">
        <v>31</v>
      </c>
      <c r="B23" s="18" t="s">
        <v>2</v>
      </c>
      <c r="C23" s="11" t="s">
        <v>794</v>
      </c>
      <c r="D23" s="11" t="s">
        <v>5</v>
      </c>
      <c r="E23" s="34">
        <v>39069</v>
      </c>
      <c r="F23" s="20">
        <f t="shared" ca="1" si="0"/>
        <v>10</v>
      </c>
      <c r="G23" s="21" t="s">
        <v>18</v>
      </c>
      <c r="H23" s="22">
        <v>37670</v>
      </c>
      <c r="I23" s="23">
        <v>3</v>
      </c>
      <c r="J23" s="24">
        <f>H23*Percent_Increase</f>
        <v>1096.1970000000001</v>
      </c>
    </row>
    <row r="24" spans="1:20" x14ac:dyDescent="0.25">
      <c r="A24" s="11" t="s">
        <v>730</v>
      </c>
      <c r="B24" s="18" t="s">
        <v>16</v>
      </c>
      <c r="C24" s="11" t="s">
        <v>795</v>
      </c>
      <c r="D24" s="11" t="s">
        <v>5</v>
      </c>
      <c r="E24" s="34">
        <v>38746</v>
      </c>
      <c r="F24" s="20">
        <f t="shared" ca="1" si="0"/>
        <v>11</v>
      </c>
      <c r="G24" s="21" t="s">
        <v>4</v>
      </c>
      <c r="H24" s="22">
        <v>49360</v>
      </c>
      <c r="I24" s="23">
        <v>2</v>
      </c>
      <c r="J24" s="24">
        <f>H24*Percent_Increase</f>
        <v>1436.376</v>
      </c>
    </row>
    <row r="25" spans="1:20" x14ac:dyDescent="0.25">
      <c r="A25" s="11" t="s">
        <v>713</v>
      </c>
      <c r="B25" s="18" t="s">
        <v>32</v>
      </c>
      <c r="C25" s="11" t="s">
        <v>795</v>
      </c>
      <c r="D25" s="11" t="s">
        <v>5</v>
      </c>
      <c r="E25" s="34">
        <v>36893</v>
      </c>
      <c r="F25" s="20">
        <f t="shared" ca="1" si="0"/>
        <v>16</v>
      </c>
      <c r="G25" s="21" t="s">
        <v>4</v>
      </c>
      <c r="H25" s="22">
        <v>33640</v>
      </c>
      <c r="I25" s="23">
        <v>3</v>
      </c>
      <c r="J25" s="24">
        <f>H25*Percent_Increase</f>
        <v>978.92399999999998</v>
      </c>
    </row>
    <row r="26" spans="1:20" x14ac:dyDescent="0.25">
      <c r="A26" s="11" t="s">
        <v>652</v>
      </c>
      <c r="B26" s="18" t="s">
        <v>12</v>
      </c>
      <c r="C26" s="11" t="s">
        <v>795</v>
      </c>
      <c r="D26" s="11" t="s">
        <v>5</v>
      </c>
      <c r="E26" s="34">
        <v>36214</v>
      </c>
      <c r="F26" s="20">
        <f t="shared" ca="1" si="0"/>
        <v>18</v>
      </c>
      <c r="G26" s="21" t="s">
        <v>8</v>
      </c>
      <c r="H26" s="22">
        <v>47850</v>
      </c>
      <c r="I26" s="23">
        <v>1</v>
      </c>
      <c r="J26" s="24">
        <f>H26*Percent_Increase</f>
        <v>1392.4349999999999</v>
      </c>
    </row>
    <row r="27" spans="1:20" x14ac:dyDescent="0.25">
      <c r="A27" s="11" t="s">
        <v>576</v>
      </c>
      <c r="B27" s="18" t="s">
        <v>48</v>
      </c>
      <c r="C27" s="11" t="s">
        <v>795</v>
      </c>
      <c r="D27" s="11" t="s">
        <v>5</v>
      </c>
      <c r="E27" s="34">
        <v>38051</v>
      </c>
      <c r="F27" s="20">
        <f t="shared" ca="1" si="0"/>
        <v>13</v>
      </c>
      <c r="G27" s="21" t="s">
        <v>26</v>
      </c>
      <c r="H27" s="22">
        <v>30350</v>
      </c>
      <c r="I27" s="23">
        <v>1</v>
      </c>
      <c r="J27" s="24">
        <f>H27*Percent_Increase</f>
        <v>883.18500000000006</v>
      </c>
    </row>
    <row r="28" spans="1:20" x14ac:dyDescent="0.25">
      <c r="A28" s="11" t="s">
        <v>516</v>
      </c>
      <c r="B28" s="18" t="s">
        <v>32</v>
      </c>
      <c r="C28" s="11" t="s">
        <v>795</v>
      </c>
      <c r="D28" s="11" t="s">
        <v>5</v>
      </c>
      <c r="E28" s="34">
        <v>36619</v>
      </c>
      <c r="F28" s="20">
        <f t="shared" ca="1" si="0"/>
        <v>17</v>
      </c>
      <c r="G28" s="21" t="s">
        <v>18</v>
      </c>
      <c r="H28" s="22">
        <v>56440</v>
      </c>
      <c r="I28" s="23">
        <v>1</v>
      </c>
      <c r="J28" s="24">
        <f>H28*Percent_Increase</f>
        <v>1642.404</v>
      </c>
    </row>
    <row r="29" spans="1:20" x14ac:dyDescent="0.25">
      <c r="A29" s="11" t="s">
        <v>472</v>
      </c>
      <c r="B29" s="18" t="s">
        <v>32</v>
      </c>
      <c r="C29" s="11" t="s">
        <v>795</v>
      </c>
      <c r="D29" s="11" t="s">
        <v>14</v>
      </c>
      <c r="E29" s="34">
        <v>38851</v>
      </c>
      <c r="F29" s="20">
        <f t="shared" ca="1" si="0"/>
        <v>11</v>
      </c>
      <c r="G29" s="21" t="s">
        <v>26</v>
      </c>
      <c r="H29" s="22">
        <v>11025</v>
      </c>
      <c r="I29" s="23">
        <v>1</v>
      </c>
      <c r="J29" s="24">
        <f>H29*Percent_Increase</f>
        <v>320.82749999999999</v>
      </c>
    </row>
    <row r="30" spans="1:20" x14ac:dyDescent="0.25">
      <c r="A30" s="11" t="s">
        <v>233</v>
      </c>
      <c r="B30" s="18" t="s">
        <v>16</v>
      </c>
      <c r="C30" s="11" t="s">
        <v>795</v>
      </c>
      <c r="D30" s="11" t="s">
        <v>0</v>
      </c>
      <c r="E30" s="34">
        <v>38961</v>
      </c>
      <c r="F30" s="20">
        <f t="shared" ca="1" si="0"/>
        <v>10</v>
      </c>
      <c r="G30" s="21"/>
      <c r="H30" s="22">
        <v>20028</v>
      </c>
      <c r="I30" s="23">
        <v>4</v>
      </c>
      <c r="J30" s="24">
        <f>H30*Percent_Increase</f>
        <v>582.81479999999999</v>
      </c>
    </row>
    <row r="31" spans="1:20" x14ac:dyDescent="0.25">
      <c r="A31" s="11" t="s">
        <v>133</v>
      </c>
      <c r="B31" s="18" t="s">
        <v>32</v>
      </c>
      <c r="C31" s="11" t="s">
        <v>795</v>
      </c>
      <c r="D31" s="11" t="s">
        <v>5</v>
      </c>
      <c r="E31" s="34">
        <v>40106</v>
      </c>
      <c r="F31" s="20">
        <f t="shared" ca="1" si="0"/>
        <v>7</v>
      </c>
      <c r="G31" s="21" t="s">
        <v>28</v>
      </c>
      <c r="H31" s="22">
        <v>51180</v>
      </c>
      <c r="I31" s="23">
        <v>3</v>
      </c>
      <c r="J31" s="24">
        <f>H31*Percent_Increase</f>
        <v>1489.338</v>
      </c>
      <c r="K31" s="25"/>
    </row>
    <row r="32" spans="1:20" x14ac:dyDescent="0.25">
      <c r="A32" s="11" t="s">
        <v>122</v>
      </c>
      <c r="B32" s="18" t="s">
        <v>32</v>
      </c>
      <c r="C32" s="11" t="s">
        <v>795</v>
      </c>
      <c r="D32" s="11" t="s">
        <v>5</v>
      </c>
      <c r="E32" s="34">
        <v>40856</v>
      </c>
      <c r="F32" s="20">
        <f t="shared" ca="1" si="0"/>
        <v>5</v>
      </c>
      <c r="G32" s="21" t="s">
        <v>28</v>
      </c>
      <c r="H32" s="22">
        <v>41350</v>
      </c>
      <c r="I32" s="23">
        <v>2</v>
      </c>
      <c r="J32" s="24">
        <f>H32*Percent_Increase</f>
        <v>1203.2850000000001</v>
      </c>
    </row>
    <row r="33" spans="1:13" x14ac:dyDescent="0.25">
      <c r="A33" s="11" t="s">
        <v>114</v>
      </c>
      <c r="B33" s="18" t="s">
        <v>12</v>
      </c>
      <c r="C33" s="11" t="s">
        <v>795</v>
      </c>
      <c r="D33" s="11" t="s">
        <v>5</v>
      </c>
      <c r="E33" s="34">
        <v>39414</v>
      </c>
      <c r="F33" s="20">
        <f t="shared" ca="1" si="0"/>
        <v>9</v>
      </c>
      <c r="G33" s="21" t="s">
        <v>26</v>
      </c>
      <c r="H33" s="22">
        <v>73440</v>
      </c>
      <c r="I33" s="23">
        <v>1</v>
      </c>
      <c r="J33" s="24">
        <f>H33*Percent_Increase</f>
        <v>2137.1040000000003</v>
      </c>
    </row>
    <row r="34" spans="1:13" x14ac:dyDescent="0.25">
      <c r="A34" s="11" t="s">
        <v>546</v>
      </c>
      <c r="B34" s="18" t="s">
        <v>12</v>
      </c>
      <c r="C34" s="11" t="s">
        <v>795</v>
      </c>
      <c r="D34" s="11" t="s">
        <v>5</v>
      </c>
      <c r="E34" s="34">
        <v>41018</v>
      </c>
      <c r="F34" s="20">
        <f t="shared" ca="1" si="0"/>
        <v>5</v>
      </c>
      <c r="G34" s="21" t="s">
        <v>26</v>
      </c>
      <c r="H34" s="22">
        <v>46220</v>
      </c>
      <c r="I34" s="23">
        <v>3</v>
      </c>
      <c r="J34" s="24">
        <f>H34*Percent_Increase</f>
        <v>1345.002</v>
      </c>
      <c r="K34" s="25"/>
      <c r="L34" s="44"/>
    </row>
    <row r="35" spans="1:13" x14ac:dyDescent="0.25">
      <c r="A35" s="11" t="s">
        <v>105</v>
      </c>
      <c r="B35" s="18" t="s">
        <v>9</v>
      </c>
      <c r="C35" s="11" t="s">
        <v>795</v>
      </c>
      <c r="D35" s="11" t="s">
        <v>11</v>
      </c>
      <c r="E35" s="34">
        <v>40508</v>
      </c>
      <c r="F35" s="20">
        <f t="shared" ca="1" si="0"/>
        <v>6</v>
      </c>
      <c r="G35" s="21"/>
      <c r="H35" s="22">
        <v>58130</v>
      </c>
      <c r="I35" s="23">
        <v>2</v>
      </c>
      <c r="J35" s="24">
        <f>H35*Percent_Increase</f>
        <v>1691.5830000000001</v>
      </c>
    </row>
    <row r="36" spans="1:13" x14ac:dyDescent="0.25">
      <c r="A36" s="11" t="s">
        <v>30</v>
      </c>
      <c r="B36" s="18" t="s">
        <v>12</v>
      </c>
      <c r="C36" s="11" t="s">
        <v>795</v>
      </c>
      <c r="D36" s="11" t="s">
        <v>14</v>
      </c>
      <c r="E36" s="34">
        <v>39417</v>
      </c>
      <c r="F36" s="20">
        <f t="shared" ca="1" si="0"/>
        <v>9</v>
      </c>
      <c r="G36" s="21" t="s">
        <v>18</v>
      </c>
      <c r="H36" s="22">
        <v>46095</v>
      </c>
      <c r="I36" s="23">
        <v>3</v>
      </c>
      <c r="J36" s="24">
        <f>H36*Percent_Increase</f>
        <v>1341.3645000000001</v>
      </c>
    </row>
    <row r="37" spans="1:13" x14ac:dyDescent="0.25">
      <c r="A37" s="11" t="s">
        <v>21</v>
      </c>
      <c r="B37" s="18" t="s">
        <v>16</v>
      </c>
      <c r="C37" s="11" t="s">
        <v>795</v>
      </c>
      <c r="D37" s="11" t="s">
        <v>14</v>
      </c>
      <c r="E37" s="34">
        <v>40152</v>
      </c>
      <c r="F37" s="20">
        <f t="shared" ca="1" si="0"/>
        <v>7</v>
      </c>
      <c r="G37" s="21" t="s">
        <v>4</v>
      </c>
      <c r="H37" s="22">
        <v>28680</v>
      </c>
      <c r="I37" s="23">
        <v>1</v>
      </c>
      <c r="J37" s="24">
        <f>H37*Percent_Increase</f>
        <v>834.58800000000008</v>
      </c>
      <c r="M37" s="44"/>
    </row>
    <row r="38" spans="1:13" x14ac:dyDescent="0.25">
      <c r="A38" s="11" t="s">
        <v>753</v>
      </c>
      <c r="B38" s="18" t="s">
        <v>12</v>
      </c>
      <c r="C38" s="11" t="s">
        <v>796</v>
      </c>
      <c r="D38" s="11" t="s">
        <v>0</v>
      </c>
      <c r="E38" s="34">
        <v>40925</v>
      </c>
      <c r="F38" s="20">
        <f t="shared" ca="1" si="0"/>
        <v>5</v>
      </c>
      <c r="G38" s="21"/>
      <c r="H38" s="22">
        <v>14568</v>
      </c>
      <c r="I38" s="23">
        <v>3</v>
      </c>
      <c r="J38" s="24">
        <f>H38*Percent_Increase</f>
        <v>423.92880000000002</v>
      </c>
      <c r="L38" s="44"/>
    </row>
    <row r="39" spans="1:13" x14ac:dyDescent="0.25">
      <c r="A39" s="11" t="s">
        <v>746</v>
      </c>
      <c r="B39" s="18" t="s">
        <v>32</v>
      </c>
      <c r="C39" s="11" t="s">
        <v>796</v>
      </c>
      <c r="D39" s="11" t="s">
        <v>11</v>
      </c>
      <c r="E39" s="34">
        <v>39094</v>
      </c>
      <c r="F39" s="20">
        <f t="shared" ca="1" si="0"/>
        <v>10</v>
      </c>
      <c r="G39" s="21"/>
      <c r="H39" s="22">
        <v>83020</v>
      </c>
      <c r="I39" s="23">
        <v>4</v>
      </c>
      <c r="J39" s="24">
        <f>H39*Percent_Increase</f>
        <v>2415.8820000000001</v>
      </c>
    </row>
    <row r="40" spans="1:13" x14ac:dyDescent="0.25">
      <c r="A40" s="11" t="s">
        <v>737</v>
      </c>
      <c r="B40" s="18" t="s">
        <v>16</v>
      </c>
      <c r="C40" s="11" t="s">
        <v>796</v>
      </c>
      <c r="D40" s="11" t="s">
        <v>5</v>
      </c>
      <c r="E40" s="34">
        <v>40200</v>
      </c>
      <c r="F40" s="20">
        <f t="shared" ca="1" si="0"/>
        <v>7</v>
      </c>
      <c r="G40" s="21" t="s">
        <v>18</v>
      </c>
      <c r="H40" s="22">
        <v>77350</v>
      </c>
      <c r="I40" s="23">
        <v>5</v>
      </c>
      <c r="J40" s="24">
        <f>H40*Percent_Increase</f>
        <v>2250.8850000000002</v>
      </c>
      <c r="K40" s="25"/>
    </row>
    <row r="41" spans="1:13" x14ac:dyDescent="0.25">
      <c r="A41" s="11" t="s">
        <v>712</v>
      </c>
      <c r="B41" s="18" t="s">
        <v>2</v>
      </c>
      <c r="C41" s="11" t="s">
        <v>796</v>
      </c>
      <c r="D41" s="11" t="s">
        <v>14</v>
      </c>
      <c r="E41" s="34">
        <v>36896</v>
      </c>
      <c r="F41" s="20">
        <f t="shared" ca="1" si="0"/>
        <v>16</v>
      </c>
      <c r="G41" s="21" t="s">
        <v>26</v>
      </c>
      <c r="H41" s="22">
        <v>35280</v>
      </c>
      <c r="I41" s="23">
        <v>3</v>
      </c>
      <c r="J41" s="24">
        <f>H41*Percent_Increase</f>
        <v>1026.6480000000001</v>
      </c>
    </row>
    <row r="42" spans="1:13" x14ac:dyDescent="0.25">
      <c r="A42" s="11" t="s">
        <v>669</v>
      </c>
      <c r="B42" s="18" t="s">
        <v>9</v>
      </c>
      <c r="C42" s="11" t="s">
        <v>796</v>
      </c>
      <c r="D42" s="11" t="s">
        <v>11</v>
      </c>
      <c r="E42" s="34">
        <v>40233</v>
      </c>
      <c r="F42" s="20">
        <f t="shared" ca="1" si="0"/>
        <v>7</v>
      </c>
      <c r="G42" s="21"/>
      <c r="H42" s="22">
        <v>64390</v>
      </c>
      <c r="I42" s="23">
        <v>2</v>
      </c>
      <c r="J42" s="24">
        <f>H42*Percent_Increase</f>
        <v>1873.749</v>
      </c>
    </row>
    <row r="43" spans="1:13" x14ac:dyDescent="0.25">
      <c r="A43" s="11" t="s">
        <v>664</v>
      </c>
      <c r="B43" s="18" t="s">
        <v>12</v>
      </c>
      <c r="C43" s="11" t="s">
        <v>796</v>
      </c>
      <c r="D43" s="11" t="s">
        <v>5</v>
      </c>
      <c r="E43" s="34">
        <v>35829</v>
      </c>
      <c r="F43" s="20">
        <f t="shared" ca="1" si="0"/>
        <v>19</v>
      </c>
      <c r="G43" s="21" t="s">
        <v>26</v>
      </c>
      <c r="H43" s="22">
        <v>61030</v>
      </c>
      <c r="I43" s="23">
        <v>3</v>
      </c>
      <c r="J43" s="24">
        <f>H43*Percent_Increase</f>
        <v>1775.973</v>
      </c>
      <c r="K43" s="25"/>
      <c r="L43" s="44"/>
    </row>
    <row r="44" spans="1:13" x14ac:dyDescent="0.25">
      <c r="A44" s="11" t="s">
        <v>661</v>
      </c>
      <c r="B44" s="18" t="s">
        <v>16</v>
      </c>
      <c r="C44" s="11" t="s">
        <v>796</v>
      </c>
      <c r="D44" s="11" t="s">
        <v>14</v>
      </c>
      <c r="E44" s="34">
        <v>35842</v>
      </c>
      <c r="F44" s="20">
        <f t="shared" ca="1" si="0"/>
        <v>19</v>
      </c>
      <c r="G44" s="21" t="s">
        <v>8</v>
      </c>
      <c r="H44" s="22">
        <v>23380</v>
      </c>
      <c r="I44" s="23">
        <v>4</v>
      </c>
      <c r="J44" s="24">
        <f>H44*Percent_Increase</f>
        <v>680.35800000000006</v>
      </c>
    </row>
    <row r="45" spans="1:13" x14ac:dyDescent="0.25">
      <c r="A45" s="11" t="s">
        <v>659</v>
      </c>
      <c r="B45" s="18" t="s">
        <v>16</v>
      </c>
      <c r="C45" s="11" t="s">
        <v>796</v>
      </c>
      <c r="D45" s="11" t="s">
        <v>11</v>
      </c>
      <c r="E45" s="34">
        <v>35848</v>
      </c>
      <c r="F45" s="20">
        <f t="shared" ca="1" si="0"/>
        <v>19</v>
      </c>
      <c r="G45" s="21"/>
      <c r="H45" s="22">
        <v>85480</v>
      </c>
      <c r="I45" s="23">
        <v>5</v>
      </c>
      <c r="J45" s="24">
        <f>H45*Percent_Increase</f>
        <v>2487.4679999999998</v>
      </c>
    </row>
    <row r="46" spans="1:13" x14ac:dyDescent="0.25">
      <c r="A46" s="11" t="s">
        <v>632</v>
      </c>
      <c r="B46" s="18" t="s">
        <v>48</v>
      </c>
      <c r="C46" s="11" t="s">
        <v>796</v>
      </c>
      <c r="D46" s="11" t="s">
        <v>5</v>
      </c>
      <c r="E46" s="34">
        <v>40575</v>
      </c>
      <c r="F46" s="20">
        <f t="shared" ca="1" si="0"/>
        <v>6</v>
      </c>
      <c r="G46" s="21" t="s">
        <v>8</v>
      </c>
      <c r="H46" s="22">
        <v>74710</v>
      </c>
      <c r="I46" s="23">
        <v>2</v>
      </c>
      <c r="J46" s="24">
        <f>H46*Percent_Increase</f>
        <v>2174.0610000000001</v>
      </c>
    </row>
    <row r="47" spans="1:13" x14ac:dyDescent="0.25">
      <c r="A47" s="11" t="s">
        <v>629</v>
      </c>
      <c r="B47" s="18" t="s">
        <v>12</v>
      </c>
      <c r="C47" s="11" t="s">
        <v>796</v>
      </c>
      <c r="D47" s="11" t="s">
        <v>5</v>
      </c>
      <c r="E47" s="34">
        <v>40596</v>
      </c>
      <c r="F47" s="20">
        <f t="shared" ca="1" si="0"/>
        <v>6</v>
      </c>
      <c r="G47" s="21" t="s">
        <v>18</v>
      </c>
      <c r="H47" s="22">
        <v>68910</v>
      </c>
      <c r="I47" s="23">
        <v>5</v>
      </c>
      <c r="J47" s="24">
        <f>H47*Percent_Increase</f>
        <v>2005.2809999999999</v>
      </c>
    </row>
    <row r="48" spans="1:13" x14ac:dyDescent="0.25">
      <c r="A48" s="11" t="s">
        <v>624</v>
      </c>
      <c r="B48" s="18" t="s">
        <v>48</v>
      </c>
      <c r="C48" s="11" t="s">
        <v>796</v>
      </c>
      <c r="D48" s="11" t="s">
        <v>11</v>
      </c>
      <c r="E48" s="34">
        <v>40983</v>
      </c>
      <c r="F48" s="20">
        <f t="shared" ca="1" si="0"/>
        <v>5</v>
      </c>
      <c r="G48" s="21"/>
      <c r="H48" s="22">
        <v>64460</v>
      </c>
      <c r="I48" s="23">
        <v>1</v>
      </c>
      <c r="J48" s="24">
        <f>H48*Percent_Increase</f>
        <v>1875.7860000000001</v>
      </c>
    </row>
    <row r="49" spans="1:13" x14ac:dyDescent="0.25">
      <c r="A49" s="11" t="s">
        <v>601</v>
      </c>
      <c r="B49" s="18" t="s">
        <v>16</v>
      </c>
      <c r="C49" s="11" t="s">
        <v>796</v>
      </c>
      <c r="D49" s="11" t="s">
        <v>11</v>
      </c>
      <c r="E49" s="34">
        <v>38792</v>
      </c>
      <c r="F49" s="20">
        <f t="shared" ca="1" si="0"/>
        <v>11</v>
      </c>
      <c r="G49" s="21"/>
      <c r="H49" s="22">
        <v>74740</v>
      </c>
      <c r="I49" s="23">
        <v>5</v>
      </c>
      <c r="J49" s="24">
        <f>H49*Percent_Increase</f>
        <v>2174.9340000000002</v>
      </c>
    </row>
    <row r="50" spans="1:13" x14ac:dyDescent="0.25">
      <c r="A50" s="11" t="s">
        <v>598</v>
      </c>
      <c r="B50" s="18" t="s">
        <v>32</v>
      </c>
      <c r="C50" s="11" t="s">
        <v>796</v>
      </c>
      <c r="D50" s="11" t="s">
        <v>14</v>
      </c>
      <c r="E50" s="34">
        <v>38804</v>
      </c>
      <c r="F50" s="20">
        <f t="shared" ca="1" si="0"/>
        <v>11</v>
      </c>
      <c r="G50" s="21" t="s">
        <v>18</v>
      </c>
      <c r="H50" s="22">
        <v>48415</v>
      </c>
      <c r="I50" s="23">
        <v>4</v>
      </c>
      <c r="J50" s="24">
        <f>H50*Percent_Increase</f>
        <v>1408.8765000000001</v>
      </c>
    </row>
    <row r="51" spans="1:13" x14ac:dyDescent="0.25">
      <c r="A51" s="11" t="s">
        <v>586</v>
      </c>
      <c r="B51" s="18" t="s">
        <v>12</v>
      </c>
      <c r="C51" s="11" t="s">
        <v>796</v>
      </c>
      <c r="D51" s="11" t="s">
        <v>0</v>
      </c>
      <c r="E51" s="34">
        <v>36602</v>
      </c>
      <c r="F51" s="20">
        <f t="shared" ca="1" si="0"/>
        <v>17</v>
      </c>
      <c r="G51" s="21"/>
      <c r="H51" s="22">
        <v>30080</v>
      </c>
      <c r="I51" s="23">
        <v>3</v>
      </c>
      <c r="J51" s="24">
        <f>H51*Percent_Increase</f>
        <v>875.32799999999997</v>
      </c>
    </row>
    <row r="52" spans="1:13" x14ac:dyDescent="0.25">
      <c r="A52" s="11" t="s">
        <v>552</v>
      </c>
      <c r="B52" s="18" t="s">
        <v>32</v>
      </c>
      <c r="C52" s="11" t="s">
        <v>796</v>
      </c>
      <c r="D52" s="11" t="s">
        <v>5</v>
      </c>
      <c r="E52" s="34">
        <v>40653</v>
      </c>
      <c r="F52" s="20">
        <f t="shared" ca="1" si="0"/>
        <v>6</v>
      </c>
      <c r="G52" s="21" t="s">
        <v>8</v>
      </c>
      <c r="H52" s="22">
        <v>49810</v>
      </c>
      <c r="I52" s="23">
        <v>2</v>
      </c>
      <c r="J52" s="24">
        <f>H52*Percent_Increase</f>
        <v>1449.471</v>
      </c>
      <c r="M52" s="44"/>
    </row>
    <row r="53" spans="1:13" x14ac:dyDescent="0.25">
      <c r="A53" s="11" t="s">
        <v>532</v>
      </c>
      <c r="B53" s="18" t="s">
        <v>32</v>
      </c>
      <c r="C53" s="11" t="s">
        <v>796</v>
      </c>
      <c r="D53" s="11" t="s">
        <v>11</v>
      </c>
      <c r="E53" s="34">
        <v>40273</v>
      </c>
      <c r="F53" s="20">
        <f t="shared" ca="1" si="0"/>
        <v>7</v>
      </c>
      <c r="G53" s="21"/>
      <c r="H53" s="22">
        <v>50550</v>
      </c>
      <c r="I53" s="23">
        <v>2</v>
      </c>
      <c r="J53" s="24">
        <f>H53*Percent_Increase</f>
        <v>1471.0050000000001</v>
      </c>
    </row>
    <row r="54" spans="1:13" x14ac:dyDescent="0.25">
      <c r="A54" s="11" t="s">
        <v>523</v>
      </c>
      <c r="B54" s="18" t="s">
        <v>16</v>
      </c>
      <c r="C54" s="11" t="s">
        <v>796</v>
      </c>
      <c r="D54" s="11" t="s">
        <v>11</v>
      </c>
      <c r="E54" s="34">
        <v>35902</v>
      </c>
      <c r="F54" s="20">
        <f t="shared" ca="1" si="0"/>
        <v>19</v>
      </c>
      <c r="G54" s="21"/>
      <c r="H54" s="22">
        <v>63340</v>
      </c>
      <c r="I54" s="23">
        <v>3</v>
      </c>
      <c r="J54" s="24">
        <f>H54*Percent_Increase</f>
        <v>1843.194</v>
      </c>
    </row>
    <row r="55" spans="1:13" x14ac:dyDescent="0.25">
      <c r="A55" s="11" t="s">
        <v>509</v>
      </c>
      <c r="B55" s="18" t="s">
        <v>12</v>
      </c>
      <c r="C55" s="11" t="s">
        <v>796</v>
      </c>
      <c r="D55" s="11" t="s">
        <v>5</v>
      </c>
      <c r="E55" s="34">
        <v>37008</v>
      </c>
      <c r="F55" s="20">
        <f t="shared" ca="1" si="0"/>
        <v>16</v>
      </c>
      <c r="G55" s="21" t="s">
        <v>26</v>
      </c>
      <c r="H55" s="22">
        <v>27180</v>
      </c>
      <c r="I55" s="23">
        <v>4</v>
      </c>
      <c r="J55" s="24">
        <f>H55*Percent_Increase</f>
        <v>790.93799999999999</v>
      </c>
    </row>
    <row r="56" spans="1:13" x14ac:dyDescent="0.25">
      <c r="A56" s="11" t="s">
        <v>507</v>
      </c>
      <c r="B56" s="18" t="s">
        <v>12</v>
      </c>
      <c r="C56" s="11" t="s">
        <v>796</v>
      </c>
      <c r="D56" s="11" t="s">
        <v>5</v>
      </c>
      <c r="E56" s="34">
        <v>37348</v>
      </c>
      <c r="F56" s="20">
        <f t="shared" ca="1" si="0"/>
        <v>15</v>
      </c>
      <c r="G56" s="21" t="s">
        <v>28</v>
      </c>
      <c r="H56" s="22">
        <v>85880</v>
      </c>
      <c r="I56" s="23">
        <v>3</v>
      </c>
      <c r="J56" s="24">
        <f>H56*Percent_Increase</f>
        <v>2499.1080000000002</v>
      </c>
    </row>
    <row r="57" spans="1:13" x14ac:dyDescent="0.25">
      <c r="A57" s="11" t="s">
        <v>500</v>
      </c>
      <c r="B57" s="18" t="s">
        <v>9</v>
      </c>
      <c r="C57" s="11" t="s">
        <v>796</v>
      </c>
      <c r="D57" s="11" t="s">
        <v>11</v>
      </c>
      <c r="E57" s="34">
        <v>39922</v>
      </c>
      <c r="F57" s="20">
        <f t="shared" ca="1" si="0"/>
        <v>8</v>
      </c>
      <c r="G57" s="21"/>
      <c r="H57" s="22">
        <v>25790</v>
      </c>
      <c r="I57" s="23">
        <v>3</v>
      </c>
      <c r="J57" s="24">
        <f>H57*Percent_Increase</f>
        <v>750.48900000000003</v>
      </c>
      <c r="M57" s="44"/>
    </row>
    <row r="58" spans="1:13" x14ac:dyDescent="0.25">
      <c r="A58" s="11" t="s">
        <v>497</v>
      </c>
      <c r="B58" s="18" t="s">
        <v>16</v>
      </c>
      <c r="C58" s="11" t="s">
        <v>796</v>
      </c>
      <c r="D58" s="11" t="s">
        <v>5</v>
      </c>
      <c r="E58" s="34">
        <v>40274</v>
      </c>
      <c r="F58" s="20">
        <f t="shared" ca="1" si="0"/>
        <v>7</v>
      </c>
      <c r="G58" s="21" t="s">
        <v>28</v>
      </c>
      <c r="H58" s="22">
        <v>38730</v>
      </c>
      <c r="I58" s="23">
        <v>1</v>
      </c>
      <c r="J58" s="24">
        <f>H58*Percent_Increase</f>
        <v>1127.0430000000001</v>
      </c>
    </row>
    <row r="59" spans="1:13" x14ac:dyDescent="0.25">
      <c r="A59" s="11" t="s">
        <v>496</v>
      </c>
      <c r="B59" s="18" t="s">
        <v>32</v>
      </c>
      <c r="C59" s="11" t="s">
        <v>796</v>
      </c>
      <c r="D59" s="11" t="s">
        <v>5</v>
      </c>
      <c r="E59" s="45">
        <v>40292</v>
      </c>
      <c r="F59" s="20">
        <f t="shared" ca="1" si="0"/>
        <v>7</v>
      </c>
      <c r="G59" s="21" t="s">
        <v>26</v>
      </c>
      <c r="H59" s="22">
        <v>23280</v>
      </c>
      <c r="I59" s="23">
        <v>1</v>
      </c>
      <c r="J59" s="24">
        <f>H59*Percent_Increase</f>
        <v>677.44799999999998</v>
      </c>
      <c r="M59" s="44"/>
    </row>
    <row r="60" spans="1:13" x14ac:dyDescent="0.25">
      <c r="A60" s="11" t="s">
        <v>486</v>
      </c>
      <c r="B60" s="18" t="s">
        <v>12</v>
      </c>
      <c r="C60" s="11" t="s">
        <v>796</v>
      </c>
      <c r="D60" s="11" t="s">
        <v>5</v>
      </c>
      <c r="E60" s="34">
        <v>41051</v>
      </c>
      <c r="F60" s="20">
        <f t="shared" ca="1" si="0"/>
        <v>5</v>
      </c>
      <c r="G60" s="21" t="s">
        <v>28</v>
      </c>
      <c r="H60" s="22">
        <v>31830</v>
      </c>
      <c r="I60" s="23">
        <v>3</v>
      </c>
      <c r="J60" s="24">
        <f>H60*Percent_Increase</f>
        <v>926.25300000000004</v>
      </c>
    </row>
    <row r="61" spans="1:13" x14ac:dyDescent="0.25">
      <c r="A61" s="11" t="s">
        <v>483</v>
      </c>
      <c r="B61" s="18" t="s">
        <v>12</v>
      </c>
      <c r="C61" s="11" t="s">
        <v>796</v>
      </c>
      <c r="D61" s="11" t="s">
        <v>5</v>
      </c>
      <c r="E61" s="34">
        <v>39588</v>
      </c>
      <c r="F61" s="20">
        <f t="shared" ca="1" si="0"/>
        <v>9</v>
      </c>
      <c r="G61" s="21" t="s">
        <v>28</v>
      </c>
      <c r="H61" s="22">
        <v>74670</v>
      </c>
      <c r="I61" s="23">
        <v>5</v>
      </c>
      <c r="J61" s="24">
        <f>H61*Percent_Increase</f>
        <v>2172.8969999999999</v>
      </c>
    </row>
    <row r="62" spans="1:13" x14ac:dyDescent="0.25">
      <c r="A62" s="11" t="s">
        <v>479</v>
      </c>
      <c r="B62" s="18" t="s">
        <v>16</v>
      </c>
      <c r="C62" s="11" t="s">
        <v>796</v>
      </c>
      <c r="D62" s="11" t="s">
        <v>5</v>
      </c>
      <c r="E62" s="34">
        <v>39215</v>
      </c>
      <c r="F62" s="20">
        <f t="shared" ca="1" si="0"/>
        <v>10</v>
      </c>
      <c r="G62" s="21" t="s">
        <v>26</v>
      </c>
      <c r="H62" s="22">
        <v>31910</v>
      </c>
      <c r="I62" s="23">
        <v>5</v>
      </c>
      <c r="J62" s="24">
        <f>H62*Percent_Increase</f>
        <v>928.58100000000002</v>
      </c>
    </row>
    <row r="63" spans="1:13" x14ac:dyDescent="0.25">
      <c r="A63" s="11" t="s">
        <v>475</v>
      </c>
      <c r="B63" s="18" t="s">
        <v>48</v>
      </c>
      <c r="C63" s="11" t="s">
        <v>796</v>
      </c>
      <c r="D63" s="11" t="s">
        <v>5</v>
      </c>
      <c r="E63" s="34">
        <v>40310</v>
      </c>
      <c r="F63" s="20">
        <f t="shared" ca="1" si="0"/>
        <v>7</v>
      </c>
      <c r="G63" s="21" t="s">
        <v>8</v>
      </c>
      <c r="H63" s="22">
        <v>82120</v>
      </c>
      <c r="I63" s="23">
        <v>5</v>
      </c>
      <c r="J63" s="24">
        <f>H63*Percent_Increase</f>
        <v>2389.692</v>
      </c>
    </row>
    <row r="64" spans="1:13" x14ac:dyDescent="0.25">
      <c r="A64" s="11" t="s">
        <v>473</v>
      </c>
      <c r="B64" s="18" t="s">
        <v>12</v>
      </c>
      <c r="C64" s="11" t="s">
        <v>796</v>
      </c>
      <c r="D64" s="11" t="s">
        <v>5</v>
      </c>
      <c r="E64" s="34">
        <v>40320</v>
      </c>
      <c r="F64" s="20">
        <f t="shared" ca="1" si="0"/>
        <v>7</v>
      </c>
      <c r="G64" s="21" t="s">
        <v>18</v>
      </c>
      <c r="H64" s="22">
        <v>77580</v>
      </c>
      <c r="I64" s="23">
        <v>3</v>
      </c>
      <c r="J64" s="24">
        <f>H64*Percent_Increase</f>
        <v>2257.578</v>
      </c>
    </row>
    <row r="65" spans="1:12" x14ac:dyDescent="0.25">
      <c r="A65" s="11" t="s">
        <v>470</v>
      </c>
      <c r="B65" s="18" t="s">
        <v>12</v>
      </c>
      <c r="C65" s="11" t="s">
        <v>796</v>
      </c>
      <c r="D65" s="11" t="s">
        <v>11</v>
      </c>
      <c r="E65" s="34">
        <v>38856</v>
      </c>
      <c r="F65" s="20">
        <f t="shared" ca="1" si="0"/>
        <v>11</v>
      </c>
      <c r="G65" s="21"/>
      <c r="H65" s="22">
        <v>84200</v>
      </c>
      <c r="I65" s="23">
        <v>2</v>
      </c>
      <c r="J65" s="24">
        <f>H65*Percent_Increase</f>
        <v>2450.2200000000003</v>
      </c>
      <c r="K65" s="25"/>
      <c r="L65" s="44"/>
    </row>
    <row r="66" spans="1:12" x14ac:dyDescent="0.25">
      <c r="A66" s="11" t="s">
        <v>461</v>
      </c>
      <c r="B66" s="18" t="s">
        <v>2</v>
      </c>
      <c r="C66" s="11" t="s">
        <v>796</v>
      </c>
      <c r="D66" s="11" t="s">
        <v>11</v>
      </c>
      <c r="E66" s="34">
        <v>35940</v>
      </c>
      <c r="F66" s="20">
        <f t="shared" ref="F66:F129" ca="1" si="1">DATEDIF(E66,TODAY(),"Y")</f>
        <v>19</v>
      </c>
      <c r="G66" s="21"/>
      <c r="H66" s="22">
        <v>88000</v>
      </c>
      <c r="I66" s="23">
        <v>5</v>
      </c>
      <c r="J66" s="24">
        <f>H66*Percent_Increase</f>
        <v>2560.8000000000002</v>
      </c>
    </row>
    <row r="67" spans="1:12" x14ac:dyDescent="0.25">
      <c r="A67" s="11" t="s">
        <v>450</v>
      </c>
      <c r="B67" s="18" t="s">
        <v>12</v>
      </c>
      <c r="C67" s="11" t="s">
        <v>796</v>
      </c>
      <c r="D67" s="11" t="s">
        <v>5</v>
      </c>
      <c r="E67" s="34">
        <v>37018</v>
      </c>
      <c r="F67" s="20">
        <f t="shared" ca="1" si="1"/>
        <v>16</v>
      </c>
      <c r="G67" s="21" t="s">
        <v>4</v>
      </c>
      <c r="H67" s="22">
        <v>28650</v>
      </c>
      <c r="I67" s="23">
        <v>4</v>
      </c>
      <c r="J67" s="24">
        <f>H67*Percent_Increase</f>
        <v>833.71500000000003</v>
      </c>
    </row>
    <row r="68" spans="1:12" x14ac:dyDescent="0.25">
      <c r="A68" s="11" t="s">
        <v>442</v>
      </c>
      <c r="B68" s="18" t="s">
        <v>12</v>
      </c>
      <c r="C68" s="11" t="s">
        <v>796</v>
      </c>
      <c r="D68" s="11" t="s">
        <v>11</v>
      </c>
      <c r="E68" s="34">
        <v>39959</v>
      </c>
      <c r="F68" s="20">
        <f t="shared" ca="1" si="1"/>
        <v>8</v>
      </c>
      <c r="G68" s="21"/>
      <c r="H68" s="22">
        <v>79460</v>
      </c>
      <c r="I68" s="23">
        <v>5</v>
      </c>
      <c r="J68" s="24">
        <f>H68*Percent_Increase</f>
        <v>2312.2860000000001</v>
      </c>
    </row>
    <row r="69" spans="1:12" x14ac:dyDescent="0.25">
      <c r="A69" s="11" t="s">
        <v>413</v>
      </c>
      <c r="B69" s="18" t="s">
        <v>32</v>
      </c>
      <c r="C69" s="11" t="s">
        <v>796</v>
      </c>
      <c r="D69" s="11" t="s">
        <v>5</v>
      </c>
      <c r="E69" s="34">
        <v>35965</v>
      </c>
      <c r="F69" s="46">
        <f t="shared" ca="1" si="1"/>
        <v>19</v>
      </c>
      <c r="G69" s="47" t="s">
        <v>18</v>
      </c>
      <c r="H69" s="22">
        <v>34780</v>
      </c>
      <c r="I69" s="23">
        <v>4</v>
      </c>
      <c r="J69" s="24">
        <f>H69*Percent_Increase</f>
        <v>1012.0980000000001</v>
      </c>
    </row>
    <row r="70" spans="1:12" x14ac:dyDescent="0.25">
      <c r="A70" s="11" t="s">
        <v>393</v>
      </c>
      <c r="B70" s="18" t="s">
        <v>12</v>
      </c>
      <c r="C70" s="11" t="s">
        <v>796</v>
      </c>
      <c r="D70" s="11" t="s">
        <v>5</v>
      </c>
      <c r="E70" s="34">
        <v>37785</v>
      </c>
      <c r="F70" s="20">
        <f t="shared" ca="1" si="1"/>
        <v>14</v>
      </c>
      <c r="G70" s="21" t="s">
        <v>4</v>
      </c>
      <c r="H70" s="22">
        <v>87280</v>
      </c>
      <c r="I70" s="23">
        <v>4</v>
      </c>
      <c r="J70" s="24">
        <f>H70*Percent_Increase</f>
        <v>2539.848</v>
      </c>
    </row>
    <row r="71" spans="1:12" x14ac:dyDescent="0.25">
      <c r="A71" s="11" t="s">
        <v>372</v>
      </c>
      <c r="B71" s="18" t="s">
        <v>32</v>
      </c>
      <c r="C71" s="11" t="s">
        <v>796</v>
      </c>
      <c r="D71" s="11" t="s">
        <v>5</v>
      </c>
      <c r="E71" s="34">
        <v>41091</v>
      </c>
      <c r="F71" s="20">
        <f t="shared" ca="1" si="1"/>
        <v>5</v>
      </c>
      <c r="G71" s="21" t="s">
        <v>26</v>
      </c>
      <c r="H71" s="22">
        <v>71150</v>
      </c>
      <c r="I71" s="23">
        <v>2</v>
      </c>
      <c r="J71" s="24">
        <f>H71*Percent_Increase</f>
        <v>2070.4650000000001</v>
      </c>
    </row>
    <row r="72" spans="1:12" x14ac:dyDescent="0.25">
      <c r="A72" s="11" t="s">
        <v>361</v>
      </c>
      <c r="B72" s="18" t="s">
        <v>16</v>
      </c>
      <c r="C72" s="11" t="s">
        <v>796</v>
      </c>
      <c r="D72" s="11" t="s">
        <v>14</v>
      </c>
      <c r="E72" s="34">
        <v>39279</v>
      </c>
      <c r="F72" s="20">
        <f t="shared" ca="1" si="1"/>
        <v>10</v>
      </c>
      <c r="G72" s="21" t="s">
        <v>26</v>
      </c>
      <c r="H72" s="22">
        <v>26890</v>
      </c>
      <c r="I72" s="23">
        <v>3</v>
      </c>
      <c r="J72" s="24">
        <f>H72*Percent_Increase</f>
        <v>782.49900000000002</v>
      </c>
    </row>
    <row r="73" spans="1:12" x14ac:dyDescent="0.25">
      <c r="A73" s="11" t="s">
        <v>349</v>
      </c>
      <c r="B73" s="18" t="s">
        <v>12</v>
      </c>
      <c r="C73" s="11" t="s">
        <v>796</v>
      </c>
      <c r="D73" s="11" t="s">
        <v>11</v>
      </c>
      <c r="E73" s="34">
        <v>40368</v>
      </c>
      <c r="F73" s="20">
        <f t="shared" ca="1" si="1"/>
        <v>7</v>
      </c>
      <c r="G73" s="21"/>
      <c r="H73" s="22">
        <v>89310</v>
      </c>
      <c r="I73" s="23">
        <v>5</v>
      </c>
      <c r="J73" s="24">
        <f>H73*Percent_Increase</f>
        <v>2598.9210000000003</v>
      </c>
    </row>
    <row r="74" spans="1:12" x14ac:dyDescent="0.25">
      <c r="A74" s="11" t="s">
        <v>300</v>
      </c>
      <c r="B74" s="18" t="s">
        <v>12</v>
      </c>
      <c r="C74" s="11" t="s">
        <v>796</v>
      </c>
      <c r="D74" s="11" t="s">
        <v>14</v>
      </c>
      <c r="E74" s="34">
        <v>40777</v>
      </c>
      <c r="F74" s="20">
        <f t="shared" ca="1" si="1"/>
        <v>5</v>
      </c>
      <c r="G74" s="21" t="s">
        <v>28</v>
      </c>
      <c r="H74" s="22">
        <v>13800</v>
      </c>
      <c r="I74" s="23">
        <v>3</v>
      </c>
      <c r="J74" s="24">
        <f>H74*Percent_Increase</f>
        <v>401.58</v>
      </c>
    </row>
    <row r="75" spans="1:12" x14ac:dyDescent="0.25">
      <c r="A75" s="11" t="s">
        <v>293</v>
      </c>
      <c r="B75" s="18" t="s">
        <v>12</v>
      </c>
      <c r="C75" s="11" t="s">
        <v>796</v>
      </c>
      <c r="D75" s="11" t="s">
        <v>14</v>
      </c>
      <c r="E75" s="34">
        <v>39662</v>
      </c>
      <c r="F75" s="20">
        <f t="shared" ca="1" si="1"/>
        <v>8</v>
      </c>
      <c r="G75" s="21" t="s">
        <v>8</v>
      </c>
      <c r="H75" s="22">
        <v>38920</v>
      </c>
      <c r="I75" s="23">
        <v>4</v>
      </c>
      <c r="J75" s="24">
        <f>H75*Percent_Increase</f>
        <v>1132.5720000000001</v>
      </c>
    </row>
    <row r="76" spans="1:12" x14ac:dyDescent="0.25">
      <c r="A76" s="11" t="s">
        <v>284</v>
      </c>
      <c r="B76" s="18" t="s">
        <v>32</v>
      </c>
      <c r="C76" s="11" t="s">
        <v>796</v>
      </c>
      <c r="D76" s="11" t="s">
        <v>5</v>
      </c>
      <c r="E76" s="34">
        <v>38954</v>
      </c>
      <c r="F76" s="20">
        <f t="shared" ca="1" si="1"/>
        <v>10</v>
      </c>
      <c r="G76" s="21" t="s">
        <v>26</v>
      </c>
      <c r="H76" s="22">
        <v>40920</v>
      </c>
      <c r="I76" s="23">
        <v>4</v>
      </c>
      <c r="J76" s="24">
        <f>H76*Percent_Increase</f>
        <v>1190.7719999999999</v>
      </c>
    </row>
    <row r="77" spans="1:12" x14ac:dyDescent="0.25">
      <c r="A77" s="11" t="s">
        <v>277</v>
      </c>
      <c r="B77" s="18" t="s">
        <v>9</v>
      </c>
      <c r="C77" s="11" t="s">
        <v>796</v>
      </c>
      <c r="D77" s="11" t="s">
        <v>11</v>
      </c>
      <c r="E77" s="34">
        <v>36038</v>
      </c>
      <c r="F77" s="20">
        <f t="shared" ca="1" si="1"/>
        <v>18</v>
      </c>
      <c r="G77" s="21"/>
      <c r="H77" s="22">
        <v>30340</v>
      </c>
      <c r="I77" s="23">
        <v>3</v>
      </c>
      <c r="J77" s="24">
        <f>H77*Percent_Increase</f>
        <v>882.89400000000001</v>
      </c>
    </row>
    <row r="78" spans="1:12" x14ac:dyDescent="0.25">
      <c r="A78" s="11" t="s">
        <v>224</v>
      </c>
      <c r="B78" s="18" t="s">
        <v>32</v>
      </c>
      <c r="C78" s="11" t="s">
        <v>796</v>
      </c>
      <c r="D78" s="11" t="s">
        <v>0</v>
      </c>
      <c r="E78" s="34">
        <v>36059</v>
      </c>
      <c r="F78" s="20">
        <f t="shared" ca="1" si="1"/>
        <v>18</v>
      </c>
      <c r="G78" s="21"/>
      <c r="H78" s="22">
        <v>18500</v>
      </c>
      <c r="I78" s="23">
        <v>5</v>
      </c>
      <c r="J78" s="24">
        <f>H78*Percent_Increase</f>
        <v>538.35</v>
      </c>
    </row>
    <row r="79" spans="1:12" x14ac:dyDescent="0.25">
      <c r="A79" s="11" t="s">
        <v>203</v>
      </c>
      <c r="B79" s="18" t="s">
        <v>32</v>
      </c>
      <c r="C79" s="11" t="s">
        <v>796</v>
      </c>
      <c r="D79" s="11" t="s">
        <v>11</v>
      </c>
      <c r="E79" s="34">
        <v>38970</v>
      </c>
      <c r="F79" s="20">
        <f t="shared" ca="1" si="1"/>
        <v>10</v>
      </c>
      <c r="G79" s="21"/>
      <c r="H79" s="22">
        <v>83070</v>
      </c>
      <c r="I79" s="23">
        <v>3</v>
      </c>
      <c r="J79" s="24">
        <f>H79*Percent_Increase</f>
        <v>2417.337</v>
      </c>
    </row>
    <row r="80" spans="1:12" x14ac:dyDescent="0.25">
      <c r="A80" s="11" t="s">
        <v>196</v>
      </c>
      <c r="B80" s="18" t="s">
        <v>16</v>
      </c>
      <c r="C80" s="11" t="s">
        <v>796</v>
      </c>
      <c r="D80" s="11" t="s">
        <v>5</v>
      </c>
      <c r="E80" s="34">
        <v>40085</v>
      </c>
      <c r="F80" s="20">
        <f t="shared" ca="1" si="1"/>
        <v>7</v>
      </c>
      <c r="G80" s="21" t="s">
        <v>26</v>
      </c>
      <c r="H80" s="22">
        <v>41490</v>
      </c>
      <c r="I80" s="23">
        <v>5</v>
      </c>
      <c r="J80" s="24">
        <f>H80*Percent_Increase</f>
        <v>1207.3589999999999</v>
      </c>
    </row>
    <row r="81" spans="1:12" x14ac:dyDescent="0.25">
      <c r="A81" s="11" t="s">
        <v>186</v>
      </c>
      <c r="B81" s="18" t="s">
        <v>16</v>
      </c>
      <c r="C81" s="11" t="s">
        <v>796</v>
      </c>
      <c r="D81" s="11" t="s">
        <v>5</v>
      </c>
      <c r="E81" s="34">
        <v>40832</v>
      </c>
      <c r="F81" s="20">
        <f t="shared" ca="1" si="1"/>
        <v>5</v>
      </c>
      <c r="G81" s="21" t="s">
        <v>4</v>
      </c>
      <c r="H81" s="22">
        <v>85920</v>
      </c>
      <c r="I81" s="23">
        <v>4</v>
      </c>
      <c r="J81" s="24">
        <f>H81*Percent_Increase</f>
        <v>2500.2719999999999</v>
      </c>
    </row>
    <row r="82" spans="1:12" x14ac:dyDescent="0.25">
      <c r="A82" s="11" t="s">
        <v>181</v>
      </c>
      <c r="B82" s="18" t="s">
        <v>12</v>
      </c>
      <c r="C82" s="11" t="s">
        <v>796</v>
      </c>
      <c r="D82" s="11" t="s">
        <v>5</v>
      </c>
      <c r="E82" s="34">
        <v>41200</v>
      </c>
      <c r="F82" s="20">
        <f t="shared" ca="1" si="1"/>
        <v>4</v>
      </c>
      <c r="G82" s="21" t="s">
        <v>4</v>
      </c>
      <c r="H82" s="22">
        <v>71670</v>
      </c>
      <c r="I82" s="23">
        <v>4</v>
      </c>
      <c r="J82" s="24">
        <f>H82*Percent_Increase</f>
        <v>2085.5970000000002</v>
      </c>
    </row>
    <row r="83" spans="1:12" x14ac:dyDescent="0.25">
      <c r="A83" s="11" t="s">
        <v>176</v>
      </c>
      <c r="B83" s="18" t="s">
        <v>2</v>
      </c>
      <c r="C83" s="11" t="s">
        <v>796</v>
      </c>
      <c r="D83" s="11" t="s">
        <v>5</v>
      </c>
      <c r="E83" s="34">
        <v>39379</v>
      </c>
      <c r="F83" s="20">
        <f t="shared" ca="1" si="1"/>
        <v>9</v>
      </c>
      <c r="G83" s="21" t="s">
        <v>26</v>
      </c>
      <c r="H83" s="22">
        <v>67890</v>
      </c>
      <c r="I83" s="23">
        <v>5</v>
      </c>
      <c r="J83" s="24">
        <f>H83*Percent_Increase</f>
        <v>1975.5990000000002</v>
      </c>
    </row>
    <row r="84" spans="1:12" x14ac:dyDescent="0.25">
      <c r="A84" s="11" t="s">
        <v>154</v>
      </c>
      <c r="B84" s="18" t="s">
        <v>32</v>
      </c>
      <c r="C84" s="11" t="s">
        <v>796</v>
      </c>
      <c r="D84" s="11" t="s">
        <v>11</v>
      </c>
      <c r="E84" s="34">
        <v>36087</v>
      </c>
      <c r="F84" s="20">
        <f t="shared" ca="1" si="1"/>
        <v>18</v>
      </c>
      <c r="G84" s="21"/>
      <c r="H84" s="22">
        <v>76930</v>
      </c>
      <c r="I84" s="23">
        <v>1</v>
      </c>
      <c r="J84" s="24">
        <f>H84*Percent_Increase</f>
        <v>2238.663</v>
      </c>
    </row>
    <row r="85" spans="1:12" x14ac:dyDescent="0.25">
      <c r="A85" s="11" t="s">
        <v>144</v>
      </c>
      <c r="B85" s="18" t="s">
        <v>16</v>
      </c>
      <c r="C85" s="11" t="s">
        <v>796</v>
      </c>
      <c r="D85" s="11" t="s">
        <v>5</v>
      </c>
      <c r="E85" s="34">
        <v>37176</v>
      </c>
      <c r="F85" s="20">
        <f t="shared" ca="1" si="1"/>
        <v>15</v>
      </c>
      <c r="G85" s="21" t="s">
        <v>18</v>
      </c>
      <c r="H85" s="22">
        <v>62790</v>
      </c>
      <c r="I85" s="23">
        <v>2</v>
      </c>
      <c r="J85" s="24">
        <f>H85*Percent_Increase</f>
        <v>1827.1890000000001</v>
      </c>
    </row>
    <row r="86" spans="1:12" x14ac:dyDescent="0.25">
      <c r="A86" s="11" t="s">
        <v>113</v>
      </c>
      <c r="B86" s="18" t="s">
        <v>12</v>
      </c>
      <c r="C86" s="11" t="s">
        <v>796</v>
      </c>
      <c r="D86" s="11" t="s">
        <v>11</v>
      </c>
      <c r="E86" s="34">
        <v>39765</v>
      </c>
      <c r="F86" s="20">
        <f t="shared" ca="1" si="1"/>
        <v>8</v>
      </c>
      <c r="G86" s="21"/>
      <c r="H86" s="22">
        <v>46670</v>
      </c>
      <c r="I86" s="23">
        <v>3</v>
      </c>
      <c r="J86" s="24">
        <f>H86*Percent_Increase</f>
        <v>1358.097</v>
      </c>
    </row>
    <row r="87" spans="1:12" x14ac:dyDescent="0.25">
      <c r="A87" s="11" t="s">
        <v>97</v>
      </c>
      <c r="B87" s="18" t="s">
        <v>32</v>
      </c>
      <c r="C87" s="11" t="s">
        <v>796</v>
      </c>
      <c r="D87" s="11" t="s">
        <v>11</v>
      </c>
      <c r="E87" s="34">
        <v>36470</v>
      </c>
      <c r="F87" s="20">
        <f t="shared" ca="1" si="1"/>
        <v>17</v>
      </c>
      <c r="G87" s="21"/>
      <c r="H87" s="22">
        <v>23560</v>
      </c>
      <c r="I87" s="23">
        <v>3</v>
      </c>
      <c r="J87" s="24">
        <f>H87*Percent_Increase</f>
        <v>685.596</v>
      </c>
    </row>
    <row r="88" spans="1:12" x14ac:dyDescent="0.25">
      <c r="A88" s="11" t="s">
        <v>95</v>
      </c>
      <c r="B88" s="18" t="s">
        <v>32</v>
      </c>
      <c r="C88" s="11" t="s">
        <v>796</v>
      </c>
      <c r="D88" s="11" t="s">
        <v>0</v>
      </c>
      <c r="E88" s="34">
        <v>36487</v>
      </c>
      <c r="F88" s="20">
        <f t="shared" ca="1" si="1"/>
        <v>17</v>
      </c>
      <c r="G88" s="21"/>
      <c r="H88" s="22">
        <v>33056</v>
      </c>
      <c r="I88" s="23">
        <v>5</v>
      </c>
      <c r="J88" s="24">
        <f>H88*Percent_Increase</f>
        <v>961.92960000000005</v>
      </c>
    </row>
    <row r="89" spans="1:12" x14ac:dyDescent="0.25">
      <c r="A89" s="11" t="s">
        <v>83</v>
      </c>
      <c r="B89" s="18" t="s">
        <v>32</v>
      </c>
      <c r="C89" s="11" t="s">
        <v>796</v>
      </c>
      <c r="D89" s="11" t="s">
        <v>11</v>
      </c>
      <c r="E89" s="34">
        <v>39040</v>
      </c>
      <c r="F89" s="20">
        <f t="shared" ca="1" si="1"/>
        <v>10</v>
      </c>
      <c r="G89" s="21"/>
      <c r="H89" s="22">
        <v>62150</v>
      </c>
      <c r="I89" s="23">
        <v>4</v>
      </c>
      <c r="J89" s="24">
        <f>H89*Percent_Increase</f>
        <v>1808.5650000000001</v>
      </c>
    </row>
    <row r="90" spans="1:12" x14ac:dyDescent="0.25">
      <c r="A90" s="11" t="s">
        <v>75</v>
      </c>
      <c r="B90" s="18" t="s">
        <v>16</v>
      </c>
      <c r="C90" s="11" t="s">
        <v>796</v>
      </c>
      <c r="D90" s="11" t="s">
        <v>5</v>
      </c>
      <c r="E90" s="34">
        <v>40501</v>
      </c>
      <c r="F90" s="20">
        <f t="shared" ca="1" si="1"/>
        <v>6</v>
      </c>
      <c r="G90" s="21" t="s">
        <v>18</v>
      </c>
      <c r="H90" s="22">
        <v>77820</v>
      </c>
      <c r="I90" s="23">
        <v>3</v>
      </c>
      <c r="J90" s="24">
        <f>H90*Percent_Increase</f>
        <v>2264.5619999999999</v>
      </c>
    </row>
    <row r="91" spans="1:12" x14ac:dyDescent="0.25">
      <c r="A91" s="11" t="s">
        <v>71</v>
      </c>
      <c r="B91" s="18" t="s">
        <v>16</v>
      </c>
      <c r="C91" s="11" t="s">
        <v>796</v>
      </c>
      <c r="D91" s="11" t="s">
        <v>11</v>
      </c>
      <c r="E91" s="34">
        <v>39803</v>
      </c>
      <c r="F91" s="20">
        <f t="shared" ca="1" si="1"/>
        <v>8</v>
      </c>
      <c r="G91" s="21"/>
      <c r="H91" s="22">
        <v>42940</v>
      </c>
      <c r="I91" s="23">
        <v>1</v>
      </c>
      <c r="J91" s="24">
        <f>H91*Percent_Increase</f>
        <v>1249.5540000000001</v>
      </c>
    </row>
    <row r="92" spans="1:12" x14ac:dyDescent="0.25">
      <c r="A92" s="11" t="s">
        <v>68</v>
      </c>
      <c r="B92" s="18" t="s">
        <v>16</v>
      </c>
      <c r="C92" s="11" t="s">
        <v>796</v>
      </c>
      <c r="D92" s="11" t="s">
        <v>5</v>
      </c>
      <c r="E92" s="34">
        <v>40880</v>
      </c>
      <c r="F92" s="20">
        <f t="shared" ca="1" si="1"/>
        <v>5</v>
      </c>
      <c r="G92" s="21" t="s">
        <v>28</v>
      </c>
      <c r="H92" s="22">
        <v>61400</v>
      </c>
      <c r="I92" s="23">
        <v>5</v>
      </c>
      <c r="J92" s="24">
        <f>H92*Percent_Increase</f>
        <v>1786.74</v>
      </c>
    </row>
    <row r="93" spans="1:12" x14ac:dyDescent="0.25">
      <c r="A93" s="11" t="s">
        <v>46</v>
      </c>
      <c r="B93" s="18" t="s">
        <v>12</v>
      </c>
      <c r="C93" s="11" t="s">
        <v>796</v>
      </c>
      <c r="D93" s="11" t="s">
        <v>5</v>
      </c>
      <c r="E93" s="34">
        <v>36506</v>
      </c>
      <c r="F93" s="20">
        <f t="shared" ca="1" si="1"/>
        <v>17</v>
      </c>
      <c r="G93" s="21" t="s">
        <v>4</v>
      </c>
      <c r="H93" s="22">
        <v>32100</v>
      </c>
      <c r="I93" s="23">
        <v>1</v>
      </c>
      <c r="J93" s="24">
        <f>H93*Percent_Increase</f>
        <v>934.11</v>
      </c>
      <c r="L93" s="44"/>
    </row>
    <row r="94" spans="1:12" x14ac:dyDescent="0.25">
      <c r="A94" s="11" t="s">
        <v>39</v>
      </c>
      <c r="B94" s="18" t="s">
        <v>16</v>
      </c>
      <c r="C94" s="11" t="s">
        <v>796</v>
      </c>
      <c r="D94" s="11" t="s">
        <v>5</v>
      </c>
      <c r="E94" s="34">
        <v>37241</v>
      </c>
      <c r="F94" s="20">
        <f t="shared" ca="1" si="1"/>
        <v>15</v>
      </c>
      <c r="G94" s="21" t="s">
        <v>26</v>
      </c>
      <c r="H94" s="22">
        <v>71950</v>
      </c>
      <c r="I94" s="23">
        <v>5</v>
      </c>
      <c r="J94" s="24">
        <f>H94*Percent_Increase</f>
        <v>2093.7449999999999</v>
      </c>
    </row>
    <row r="95" spans="1:12" x14ac:dyDescent="0.25">
      <c r="A95" s="11" t="s">
        <v>35</v>
      </c>
      <c r="B95" s="18" t="s">
        <v>32</v>
      </c>
      <c r="C95" s="11" t="s">
        <v>796</v>
      </c>
      <c r="D95" s="11" t="s">
        <v>5</v>
      </c>
      <c r="E95" s="34">
        <v>37960</v>
      </c>
      <c r="F95" s="20">
        <f t="shared" ca="1" si="1"/>
        <v>13</v>
      </c>
      <c r="G95" s="21" t="s">
        <v>26</v>
      </c>
      <c r="H95" s="22">
        <v>66890</v>
      </c>
      <c r="I95" s="23">
        <v>5</v>
      </c>
      <c r="J95" s="24">
        <f>H95*Percent_Increase</f>
        <v>1946.499</v>
      </c>
    </row>
    <row r="96" spans="1:12" x14ac:dyDescent="0.25">
      <c r="A96" s="11" t="s">
        <v>22</v>
      </c>
      <c r="B96" s="18" t="s">
        <v>2</v>
      </c>
      <c r="C96" s="11" t="s">
        <v>796</v>
      </c>
      <c r="D96" s="11" t="s">
        <v>14</v>
      </c>
      <c r="E96" s="34">
        <v>39802</v>
      </c>
      <c r="F96" s="20">
        <f t="shared" ca="1" si="1"/>
        <v>8</v>
      </c>
      <c r="G96" s="21" t="s">
        <v>8</v>
      </c>
      <c r="H96" s="22">
        <v>22535</v>
      </c>
      <c r="I96" s="23">
        <v>3</v>
      </c>
      <c r="J96" s="24">
        <f>H96*Percent_Increase</f>
        <v>655.76850000000002</v>
      </c>
    </row>
    <row r="97" spans="1:12" x14ac:dyDescent="0.25">
      <c r="A97" s="11" t="s">
        <v>639</v>
      </c>
      <c r="B97" s="18" t="s">
        <v>16</v>
      </c>
      <c r="C97" s="11" t="s">
        <v>797</v>
      </c>
      <c r="D97" s="11" t="s">
        <v>5</v>
      </c>
      <c r="E97" s="34">
        <v>39492</v>
      </c>
      <c r="F97" s="20">
        <f t="shared" ca="1" si="1"/>
        <v>9</v>
      </c>
      <c r="G97" s="21" t="s">
        <v>26</v>
      </c>
      <c r="H97" s="22">
        <v>36630</v>
      </c>
      <c r="I97" s="23">
        <v>4</v>
      </c>
      <c r="J97" s="24">
        <f>H97*Percent_Increase</f>
        <v>1065.933</v>
      </c>
    </row>
    <row r="98" spans="1:12" x14ac:dyDescent="0.25">
      <c r="A98" s="11" t="s">
        <v>637</v>
      </c>
      <c r="B98" s="18" t="s">
        <v>12</v>
      </c>
      <c r="C98" s="11" t="s">
        <v>797</v>
      </c>
      <c r="D98" s="11" t="s">
        <v>11</v>
      </c>
      <c r="E98" s="34">
        <v>38755</v>
      </c>
      <c r="F98" s="20">
        <f t="shared" ca="1" si="1"/>
        <v>11</v>
      </c>
      <c r="G98" s="21"/>
      <c r="H98" s="22">
        <v>78860</v>
      </c>
      <c r="I98" s="23">
        <v>2</v>
      </c>
      <c r="J98" s="24">
        <f>H98*Percent_Increase</f>
        <v>2294.826</v>
      </c>
    </row>
    <row r="99" spans="1:12" x14ac:dyDescent="0.25">
      <c r="A99" s="11" t="s">
        <v>564</v>
      </c>
      <c r="B99" s="18" t="s">
        <v>16</v>
      </c>
      <c r="C99" s="11" t="s">
        <v>797</v>
      </c>
      <c r="D99" s="11" t="s">
        <v>11</v>
      </c>
      <c r="E99" s="34">
        <v>39529</v>
      </c>
      <c r="F99" s="20">
        <f t="shared" ca="1" si="1"/>
        <v>9</v>
      </c>
      <c r="G99" s="21"/>
      <c r="H99" s="22">
        <v>35620</v>
      </c>
      <c r="I99" s="23">
        <v>4</v>
      </c>
      <c r="J99" s="24">
        <f>H99*Percent_Increase</f>
        <v>1036.5420000000001</v>
      </c>
    </row>
    <row r="100" spans="1:12" x14ac:dyDescent="0.25">
      <c r="A100" s="11" t="s">
        <v>559</v>
      </c>
      <c r="B100" s="18" t="s">
        <v>12</v>
      </c>
      <c r="C100" s="11" t="s">
        <v>797</v>
      </c>
      <c r="D100" s="11" t="s">
        <v>11</v>
      </c>
      <c r="E100" s="45">
        <v>40253</v>
      </c>
      <c r="F100" s="20">
        <f t="shared" ca="1" si="1"/>
        <v>7</v>
      </c>
      <c r="G100" s="21"/>
      <c r="H100" s="22">
        <v>59350</v>
      </c>
      <c r="I100" s="23">
        <v>5</v>
      </c>
      <c r="J100" s="24">
        <f>H100*Percent_Increase</f>
        <v>1727.085</v>
      </c>
    </row>
    <row r="101" spans="1:12" x14ac:dyDescent="0.25">
      <c r="A101" s="11" t="s">
        <v>499</v>
      </c>
      <c r="B101" s="18" t="s">
        <v>12</v>
      </c>
      <c r="C101" s="11" t="s">
        <v>797</v>
      </c>
      <c r="D101" s="11" t="s">
        <v>5</v>
      </c>
      <c r="E101" s="34">
        <v>39923</v>
      </c>
      <c r="F101" s="20">
        <f t="shared" ca="1" si="1"/>
        <v>8</v>
      </c>
      <c r="G101" s="21" t="s">
        <v>26</v>
      </c>
      <c r="H101" s="22">
        <v>76440</v>
      </c>
      <c r="I101" s="23">
        <v>3</v>
      </c>
      <c r="J101" s="24">
        <f>H101*Percent_Increase</f>
        <v>2224.404</v>
      </c>
    </row>
    <row r="102" spans="1:12" x14ac:dyDescent="0.25">
      <c r="A102" s="11" t="s">
        <v>205</v>
      </c>
      <c r="B102" s="18" t="s">
        <v>12</v>
      </c>
      <c r="C102" s="11" t="s">
        <v>797</v>
      </c>
      <c r="D102" s="11" t="s">
        <v>5</v>
      </c>
      <c r="E102" s="34">
        <v>37883</v>
      </c>
      <c r="F102" s="20">
        <f t="shared" ca="1" si="1"/>
        <v>13</v>
      </c>
      <c r="G102" s="21" t="s">
        <v>26</v>
      </c>
      <c r="H102" s="22">
        <v>86530</v>
      </c>
      <c r="I102" s="23">
        <v>1</v>
      </c>
      <c r="J102" s="24">
        <f>H102*Percent_Increase</f>
        <v>2518.0230000000001</v>
      </c>
    </row>
    <row r="103" spans="1:12" x14ac:dyDescent="0.25">
      <c r="A103" s="11" t="s">
        <v>81</v>
      </c>
      <c r="B103" s="18" t="s">
        <v>9</v>
      </c>
      <c r="C103" s="11" t="s">
        <v>797</v>
      </c>
      <c r="D103" s="11" t="s">
        <v>5</v>
      </c>
      <c r="E103" s="34">
        <v>39388</v>
      </c>
      <c r="F103" s="20">
        <f t="shared" ca="1" si="1"/>
        <v>9</v>
      </c>
      <c r="G103" s="21" t="s">
        <v>26</v>
      </c>
      <c r="H103" s="22">
        <v>71120</v>
      </c>
      <c r="I103" s="23">
        <v>4</v>
      </c>
      <c r="J103" s="24">
        <f>H103*Percent_Increase</f>
        <v>2069.5920000000001</v>
      </c>
    </row>
    <row r="104" spans="1:12" x14ac:dyDescent="0.25">
      <c r="A104" s="11" t="s">
        <v>74</v>
      </c>
      <c r="B104" s="18" t="s">
        <v>48</v>
      </c>
      <c r="C104" s="11" t="s">
        <v>797</v>
      </c>
      <c r="D104" s="11" t="s">
        <v>14</v>
      </c>
      <c r="E104" s="45">
        <v>40505</v>
      </c>
      <c r="F104" s="20">
        <f t="shared" ca="1" si="1"/>
        <v>6</v>
      </c>
      <c r="G104" s="21" t="s">
        <v>4</v>
      </c>
      <c r="H104" s="22">
        <v>46230</v>
      </c>
      <c r="I104" s="23">
        <v>2</v>
      </c>
      <c r="J104" s="24">
        <f>H104*Percent_Increase</f>
        <v>1345.2930000000001</v>
      </c>
      <c r="L104" s="44"/>
    </row>
    <row r="105" spans="1:12" x14ac:dyDescent="0.25">
      <c r="A105" s="11" t="s">
        <v>734</v>
      </c>
      <c r="B105" s="18" t="s">
        <v>16</v>
      </c>
      <c r="C105" s="11" t="s">
        <v>15</v>
      </c>
      <c r="D105" s="11" t="s">
        <v>5</v>
      </c>
      <c r="E105" s="34">
        <v>38736</v>
      </c>
      <c r="F105" s="20">
        <f t="shared" ca="1" si="1"/>
        <v>11</v>
      </c>
      <c r="G105" s="21" t="s">
        <v>4</v>
      </c>
      <c r="H105" s="22">
        <v>22920</v>
      </c>
      <c r="I105" s="23">
        <v>3</v>
      </c>
      <c r="J105" s="24">
        <f>H105*Percent_Increase</f>
        <v>666.97199999999998</v>
      </c>
    </row>
    <row r="106" spans="1:12" x14ac:dyDescent="0.25">
      <c r="A106" s="11" t="s">
        <v>719</v>
      </c>
      <c r="B106" s="18" t="s">
        <v>9</v>
      </c>
      <c r="C106" s="11" t="s">
        <v>15</v>
      </c>
      <c r="D106" s="11" t="s">
        <v>5</v>
      </c>
      <c r="E106" s="34">
        <v>36182</v>
      </c>
      <c r="F106" s="20">
        <f t="shared" ca="1" si="1"/>
        <v>18</v>
      </c>
      <c r="G106" s="21" t="s">
        <v>4</v>
      </c>
      <c r="H106" s="22">
        <v>68300</v>
      </c>
      <c r="I106" s="23">
        <v>5</v>
      </c>
      <c r="J106" s="24">
        <f>H106*Percent_Increase</f>
        <v>1987.53</v>
      </c>
    </row>
    <row r="107" spans="1:12" x14ac:dyDescent="0.25">
      <c r="A107" s="11" t="s">
        <v>690</v>
      </c>
      <c r="B107" s="18" t="s">
        <v>12</v>
      </c>
      <c r="C107" s="11" t="s">
        <v>15</v>
      </c>
      <c r="D107" s="11" t="s">
        <v>14</v>
      </c>
      <c r="E107" s="34">
        <v>40572</v>
      </c>
      <c r="F107" s="20">
        <f t="shared" ca="1" si="1"/>
        <v>6</v>
      </c>
      <c r="G107" s="21" t="s">
        <v>4</v>
      </c>
      <c r="H107" s="22">
        <v>10520</v>
      </c>
      <c r="I107" s="23">
        <v>4</v>
      </c>
      <c r="J107" s="24">
        <f>H107*Percent_Increase</f>
        <v>306.13200000000001</v>
      </c>
      <c r="L107" s="44"/>
    </row>
    <row r="108" spans="1:12" x14ac:dyDescent="0.25">
      <c r="A108" s="11" t="s">
        <v>599</v>
      </c>
      <c r="B108" s="18" t="s">
        <v>2</v>
      </c>
      <c r="C108" s="11" t="s">
        <v>15</v>
      </c>
      <c r="D108" s="11" t="s">
        <v>5</v>
      </c>
      <c r="E108" s="34">
        <v>38801</v>
      </c>
      <c r="F108" s="20">
        <f t="shared" ca="1" si="1"/>
        <v>11</v>
      </c>
      <c r="G108" s="21" t="s">
        <v>18</v>
      </c>
      <c r="H108" s="22">
        <v>26510</v>
      </c>
      <c r="I108" s="23">
        <v>1</v>
      </c>
      <c r="J108" s="24">
        <f>H108*Percent_Increase</f>
        <v>771.44100000000003</v>
      </c>
    </row>
    <row r="109" spans="1:12" x14ac:dyDescent="0.25">
      <c r="A109" s="11" t="s">
        <v>588</v>
      </c>
      <c r="B109" s="18" t="s">
        <v>16</v>
      </c>
      <c r="C109" s="11" t="s">
        <v>15</v>
      </c>
      <c r="D109" s="11" t="s">
        <v>5</v>
      </c>
      <c r="E109" s="34">
        <v>36249</v>
      </c>
      <c r="F109" s="20">
        <f t="shared" ca="1" si="1"/>
        <v>18</v>
      </c>
      <c r="G109" s="21" t="s">
        <v>26</v>
      </c>
      <c r="H109" s="22">
        <v>49860</v>
      </c>
      <c r="I109" s="23">
        <v>2</v>
      </c>
      <c r="J109" s="24">
        <f>H109*Percent_Increase</f>
        <v>1450.9259999999999</v>
      </c>
    </row>
    <row r="110" spans="1:12" x14ac:dyDescent="0.25">
      <c r="A110" s="11" t="s">
        <v>568</v>
      </c>
      <c r="B110" s="18" t="s">
        <v>12</v>
      </c>
      <c r="C110" s="11" t="s">
        <v>15</v>
      </c>
      <c r="D110" s="11" t="s">
        <v>5</v>
      </c>
      <c r="E110" s="34">
        <v>39147</v>
      </c>
      <c r="F110" s="20">
        <f t="shared" ca="1" si="1"/>
        <v>10</v>
      </c>
      <c r="G110" s="21" t="s">
        <v>4</v>
      </c>
      <c r="H110" s="22">
        <v>43680</v>
      </c>
      <c r="I110" s="23">
        <v>5</v>
      </c>
      <c r="J110" s="24">
        <f>H110*Percent_Increase</f>
        <v>1271.088</v>
      </c>
    </row>
    <row r="111" spans="1:12" x14ac:dyDescent="0.25">
      <c r="A111" s="11" t="s">
        <v>441</v>
      </c>
      <c r="B111" s="18" t="s">
        <v>16</v>
      </c>
      <c r="C111" s="11" t="s">
        <v>15</v>
      </c>
      <c r="D111" s="11" t="s">
        <v>0</v>
      </c>
      <c r="E111" s="45">
        <v>40313</v>
      </c>
      <c r="F111" s="20">
        <f t="shared" ca="1" si="1"/>
        <v>7</v>
      </c>
      <c r="G111" s="21"/>
      <c r="H111" s="22">
        <v>27484</v>
      </c>
      <c r="I111" s="23">
        <v>4</v>
      </c>
      <c r="J111" s="24">
        <f>H111*Percent_Increase</f>
        <v>799.78440000000001</v>
      </c>
      <c r="L111" s="44"/>
    </row>
    <row r="112" spans="1:12" x14ac:dyDescent="0.25">
      <c r="A112" s="11" t="s">
        <v>378</v>
      </c>
      <c r="B112" s="18" t="s">
        <v>12</v>
      </c>
      <c r="C112" s="11" t="s">
        <v>15</v>
      </c>
      <c r="D112" s="11" t="s">
        <v>5</v>
      </c>
      <c r="E112" s="34">
        <v>39646</v>
      </c>
      <c r="F112" s="20">
        <f t="shared" ca="1" si="1"/>
        <v>9</v>
      </c>
      <c r="G112" s="21" t="s">
        <v>4</v>
      </c>
      <c r="H112" s="22">
        <v>69060</v>
      </c>
      <c r="I112" s="23">
        <v>1</v>
      </c>
      <c r="J112" s="24">
        <f>H112*Percent_Increase</f>
        <v>2009.646</v>
      </c>
    </row>
    <row r="113" spans="1:12" x14ac:dyDescent="0.25">
      <c r="A113" s="11" t="s">
        <v>17</v>
      </c>
      <c r="B113" s="18" t="s">
        <v>16</v>
      </c>
      <c r="C113" s="11" t="s">
        <v>15</v>
      </c>
      <c r="D113" s="11" t="s">
        <v>14</v>
      </c>
      <c r="E113" s="45">
        <v>40516</v>
      </c>
      <c r="F113" s="20">
        <f t="shared" ca="1" si="1"/>
        <v>6</v>
      </c>
      <c r="G113" s="21" t="s">
        <v>4</v>
      </c>
      <c r="H113" s="22">
        <v>28625</v>
      </c>
      <c r="I113" s="23">
        <v>1</v>
      </c>
      <c r="J113" s="24">
        <f>H113*Percent_Increase</f>
        <v>832.98750000000007</v>
      </c>
      <c r="L113" s="44"/>
    </row>
    <row r="114" spans="1:12" x14ac:dyDescent="0.25">
      <c r="A114" s="11" t="s">
        <v>776</v>
      </c>
      <c r="B114" s="18" t="s">
        <v>48</v>
      </c>
      <c r="C114" s="11" t="s">
        <v>798</v>
      </c>
      <c r="D114" s="11" t="s">
        <v>11</v>
      </c>
      <c r="E114" s="34">
        <v>40550</v>
      </c>
      <c r="F114" s="20">
        <f t="shared" ca="1" si="1"/>
        <v>6</v>
      </c>
      <c r="G114" s="21"/>
      <c r="H114" s="22">
        <v>80050</v>
      </c>
      <c r="I114" s="23">
        <v>2</v>
      </c>
      <c r="J114" s="24">
        <f>H114*Percent_Increase</f>
        <v>2329.4549999999999</v>
      </c>
    </row>
    <row r="115" spans="1:12" x14ac:dyDescent="0.25">
      <c r="A115" s="11" t="s">
        <v>757</v>
      </c>
      <c r="B115" s="18" t="s">
        <v>16</v>
      </c>
      <c r="C115" s="11" t="s">
        <v>798</v>
      </c>
      <c r="D115" s="11" t="s">
        <v>5</v>
      </c>
      <c r="E115" s="34">
        <v>40918</v>
      </c>
      <c r="F115" s="20">
        <f t="shared" ca="1" si="1"/>
        <v>5</v>
      </c>
      <c r="G115" s="21" t="s">
        <v>18</v>
      </c>
      <c r="H115" s="22">
        <v>82500</v>
      </c>
      <c r="I115" s="23">
        <v>5</v>
      </c>
      <c r="J115" s="24">
        <f>H115*Percent_Increase</f>
        <v>2400.75</v>
      </c>
    </row>
    <row r="116" spans="1:12" x14ac:dyDescent="0.25">
      <c r="A116" s="11" t="s">
        <v>744</v>
      </c>
      <c r="B116" s="18" t="s">
        <v>12</v>
      </c>
      <c r="C116" s="11" t="s">
        <v>798</v>
      </c>
      <c r="D116" s="11" t="s">
        <v>14</v>
      </c>
      <c r="E116" s="34">
        <v>39107</v>
      </c>
      <c r="F116" s="20">
        <f t="shared" ca="1" si="1"/>
        <v>10</v>
      </c>
      <c r="G116" s="21" t="s">
        <v>8</v>
      </c>
      <c r="H116" s="22">
        <v>18655</v>
      </c>
      <c r="I116" s="23">
        <v>4</v>
      </c>
      <c r="J116" s="24">
        <f>H116*Percent_Increase</f>
        <v>542.8605</v>
      </c>
    </row>
    <row r="117" spans="1:12" x14ac:dyDescent="0.25">
      <c r="A117" s="11" t="s">
        <v>721</v>
      </c>
      <c r="B117" s="18" t="s">
        <v>48</v>
      </c>
      <c r="C117" s="11" t="s">
        <v>798</v>
      </c>
      <c r="D117" s="11" t="s">
        <v>11</v>
      </c>
      <c r="E117" s="34">
        <v>36176</v>
      </c>
      <c r="F117" s="20">
        <f t="shared" ca="1" si="1"/>
        <v>18</v>
      </c>
      <c r="G117" s="21"/>
      <c r="H117" s="22">
        <v>32940</v>
      </c>
      <c r="I117" s="23">
        <v>5</v>
      </c>
      <c r="J117" s="24">
        <f>H117*Percent_Increase</f>
        <v>958.55399999999997</v>
      </c>
    </row>
    <row r="118" spans="1:12" x14ac:dyDescent="0.25">
      <c r="A118" s="11" t="s">
        <v>665</v>
      </c>
      <c r="B118" s="18" t="s">
        <v>2</v>
      </c>
      <c r="C118" s="11" t="s">
        <v>798</v>
      </c>
      <c r="D118" s="11" t="s">
        <v>5</v>
      </c>
      <c r="E118" s="34">
        <v>38774</v>
      </c>
      <c r="F118" s="20">
        <f t="shared" ca="1" si="1"/>
        <v>11</v>
      </c>
      <c r="G118" s="21" t="s">
        <v>26</v>
      </c>
      <c r="H118" s="22">
        <v>80120</v>
      </c>
      <c r="I118" s="23">
        <v>4</v>
      </c>
      <c r="J118" s="24">
        <f>H118*Percent_Increase</f>
        <v>2331.4920000000002</v>
      </c>
    </row>
    <row r="119" spans="1:12" x14ac:dyDescent="0.25">
      <c r="A119" s="11" t="s">
        <v>642</v>
      </c>
      <c r="B119" s="18" t="s">
        <v>9</v>
      </c>
      <c r="C119" s="11" t="s">
        <v>798</v>
      </c>
      <c r="D119" s="11" t="s">
        <v>11</v>
      </c>
      <c r="E119" s="34">
        <v>37667</v>
      </c>
      <c r="F119" s="20">
        <f t="shared" ca="1" si="1"/>
        <v>14</v>
      </c>
      <c r="G119" s="21"/>
      <c r="H119" s="22">
        <v>73390</v>
      </c>
      <c r="I119" s="23">
        <v>2</v>
      </c>
      <c r="J119" s="24">
        <f>H119*Percent_Increase</f>
        <v>2135.6489999999999</v>
      </c>
    </row>
    <row r="120" spans="1:12" x14ac:dyDescent="0.25">
      <c r="A120" s="11" t="s">
        <v>607</v>
      </c>
      <c r="B120" s="18" t="s">
        <v>32</v>
      </c>
      <c r="C120" s="11" t="s">
        <v>798</v>
      </c>
      <c r="D120" s="11" t="s">
        <v>11</v>
      </c>
      <c r="E120" s="34">
        <v>40263</v>
      </c>
      <c r="F120" s="20">
        <f t="shared" ca="1" si="1"/>
        <v>7</v>
      </c>
      <c r="G120" s="21"/>
      <c r="H120" s="22">
        <v>35260</v>
      </c>
      <c r="I120" s="23">
        <v>2</v>
      </c>
      <c r="J120" s="24">
        <f>H120*Percent_Increase</f>
        <v>1026.066</v>
      </c>
    </row>
    <row r="121" spans="1:12" x14ac:dyDescent="0.25">
      <c r="A121" s="11" t="s">
        <v>519</v>
      </c>
      <c r="B121" s="18" t="s">
        <v>12</v>
      </c>
      <c r="C121" s="11" t="s">
        <v>798</v>
      </c>
      <c r="D121" s="11" t="s">
        <v>5</v>
      </c>
      <c r="E121" s="34">
        <v>36269</v>
      </c>
      <c r="F121" s="20">
        <f t="shared" ca="1" si="1"/>
        <v>18</v>
      </c>
      <c r="G121" s="21" t="s">
        <v>4</v>
      </c>
      <c r="H121" s="22">
        <v>61330</v>
      </c>
      <c r="I121" s="23">
        <v>1</v>
      </c>
      <c r="J121" s="24">
        <f>H121*Percent_Increase</f>
        <v>1784.703</v>
      </c>
    </row>
    <row r="122" spans="1:12" x14ac:dyDescent="0.25">
      <c r="A122" s="11" t="s">
        <v>415</v>
      </c>
      <c r="B122" s="18" t="s">
        <v>16</v>
      </c>
      <c r="C122" s="11" t="s">
        <v>798</v>
      </c>
      <c r="D122" s="11" t="s">
        <v>11</v>
      </c>
      <c r="E122" s="34">
        <v>35959</v>
      </c>
      <c r="F122" s="20">
        <f t="shared" ca="1" si="1"/>
        <v>19</v>
      </c>
      <c r="G122" s="21"/>
      <c r="H122" s="22">
        <v>64470</v>
      </c>
      <c r="I122" s="23">
        <v>3</v>
      </c>
      <c r="J122" s="24">
        <f>H122*Percent_Increase</f>
        <v>1876.077</v>
      </c>
    </row>
    <row r="123" spans="1:12" x14ac:dyDescent="0.25">
      <c r="A123" s="11" t="s">
        <v>373</v>
      </c>
      <c r="B123" s="18" t="s">
        <v>32</v>
      </c>
      <c r="C123" s="11" t="s">
        <v>798</v>
      </c>
      <c r="D123" s="11" t="s">
        <v>5</v>
      </c>
      <c r="E123" s="34">
        <v>40752</v>
      </c>
      <c r="F123" s="20">
        <f t="shared" ca="1" si="1"/>
        <v>5</v>
      </c>
      <c r="G123" s="21" t="s">
        <v>4</v>
      </c>
      <c r="H123" s="22">
        <v>37620</v>
      </c>
      <c r="I123" s="23">
        <v>5</v>
      </c>
      <c r="J123" s="24">
        <f>H123*Percent_Increase</f>
        <v>1094.742</v>
      </c>
      <c r="K123" s="25"/>
      <c r="L123" s="44"/>
    </row>
    <row r="124" spans="1:12" x14ac:dyDescent="0.25">
      <c r="A124" s="11" t="s">
        <v>339</v>
      </c>
      <c r="B124" s="18" t="s">
        <v>2</v>
      </c>
      <c r="C124" s="11" t="s">
        <v>798</v>
      </c>
      <c r="D124" s="11" t="s">
        <v>11</v>
      </c>
      <c r="E124" s="34">
        <v>36342</v>
      </c>
      <c r="F124" s="20">
        <f t="shared" ca="1" si="1"/>
        <v>18</v>
      </c>
      <c r="G124" s="21"/>
      <c r="H124" s="22">
        <v>86970</v>
      </c>
      <c r="I124" s="23">
        <v>4</v>
      </c>
      <c r="J124" s="24">
        <f>H124*Percent_Increase</f>
        <v>2530.8270000000002</v>
      </c>
    </row>
    <row r="125" spans="1:12" x14ac:dyDescent="0.25">
      <c r="A125" s="11" t="s">
        <v>337</v>
      </c>
      <c r="B125" s="18" t="s">
        <v>16</v>
      </c>
      <c r="C125" s="11" t="s">
        <v>798</v>
      </c>
      <c r="D125" s="11" t="s">
        <v>14</v>
      </c>
      <c r="E125" s="34">
        <v>36357</v>
      </c>
      <c r="F125" s="20">
        <f t="shared" ca="1" si="1"/>
        <v>18</v>
      </c>
      <c r="G125" s="21" t="s">
        <v>8</v>
      </c>
      <c r="H125" s="22">
        <v>42905</v>
      </c>
      <c r="I125" s="23">
        <v>1</v>
      </c>
      <c r="J125" s="24">
        <f>H125*Percent_Increase</f>
        <v>1248.5355</v>
      </c>
    </row>
    <row r="126" spans="1:12" x14ac:dyDescent="0.25">
      <c r="A126" s="11" t="s">
        <v>297</v>
      </c>
      <c r="B126" s="18" t="s">
        <v>12</v>
      </c>
      <c r="C126" s="11" t="s">
        <v>798</v>
      </c>
      <c r="D126" s="11" t="s">
        <v>5</v>
      </c>
      <c r="E126" s="34">
        <v>41128</v>
      </c>
      <c r="F126" s="20">
        <f t="shared" ca="1" si="1"/>
        <v>4</v>
      </c>
      <c r="G126" s="21" t="s">
        <v>4</v>
      </c>
      <c r="H126" s="22">
        <v>82760</v>
      </c>
      <c r="I126" s="23">
        <v>4</v>
      </c>
      <c r="J126" s="24">
        <f>H126*Percent_Increase</f>
        <v>2408.3160000000003</v>
      </c>
    </row>
    <row r="127" spans="1:12" x14ac:dyDescent="0.25">
      <c r="A127" s="11" t="s">
        <v>283</v>
      </c>
      <c r="B127" s="18" t="s">
        <v>12</v>
      </c>
      <c r="C127" s="11" t="s">
        <v>798</v>
      </c>
      <c r="D127" s="11" t="s">
        <v>0</v>
      </c>
      <c r="E127" s="34">
        <v>38960</v>
      </c>
      <c r="F127" s="20">
        <f t="shared" ca="1" si="1"/>
        <v>10</v>
      </c>
      <c r="G127" s="21"/>
      <c r="H127" s="22">
        <v>12676</v>
      </c>
      <c r="I127" s="23">
        <v>2</v>
      </c>
      <c r="J127" s="24">
        <f>H127*Percent_Increase</f>
        <v>368.8716</v>
      </c>
    </row>
    <row r="128" spans="1:12" x14ac:dyDescent="0.25">
      <c r="A128" s="11" t="s">
        <v>270</v>
      </c>
      <c r="B128" s="18" t="s">
        <v>16</v>
      </c>
      <c r="C128" s="11" t="s">
        <v>798</v>
      </c>
      <c r="D128" s="11" t="s">
        <v>5</v>
      </c>
      <c r="E128" s="34">
        <v>37113</v>
      </c>
      <c r="F128" s="20">
        <f t="shared" ca="1" si="1"/>
        <v>15</v>
      </c>
      <c r="G128" s="21" t="s">
        <v>18</v>
      </c>
      <c r="H128" s="22">
        <v>61150</v>
      </c>
      <c r="I128" s="23">
        <v>4</v>
      </c>
      <c r="J128" s="24">
        <f>H128*Percent_Increase</f>
        <v>1779.4650000000001</v>
      </c>
    </row>
    <row r="129" spans="1:11" x14ac:dyDescent="0.25">
      <c r="A129" s="11" t="s">
        <v>163</v>
      </c>
      <c r="B129" s="18" t="s">
        <v>16</v>
      </c>
      <c r="C129" s="11" t="s">
        <v>798</v>
      </c>
      <c r="D129" s="11" t="s">
        <v>5</v>
      </c>
      <c r="E129" s="34">
        <v>36077</v>
      </c>
      <c r="F129" s="20">
        <f t="shared" ca="1" si="1"/>
        <v>18</v>
      </c>
      <c r="G129" s="21" t="s">
        <v>4</v>
      </c>
      <c r="H129" s="22">
        <v>50110</v>
      </c>
      <c r="I129" s="23">
        <v>1</v>
      </c>
      <c r="J129" s="24">
        <f>H129*Percent_Increase</f>
        <v>1458.201</v>
      </c>
    </row>
    <row r="130" spans="1:11" x14ac:dyDescent="0.25">
      <c r="A130" s="11" t="s">
        <v>126</v>
      </c>
      <c r="B130" s="18" t="s">
        <v>12</v>
      </c>
      <c r="C130" s="11" t="s">
        <v>798</v>
      </c>
      <c r="D130" s="11" t="s">
        <v>0</v>
      </c>
      <c r="E130" s="34">
        <v>39758</v>
      </c>
      <c r="F130" s="20">
        <f t="shared" ref="F130:F193" ca="1" si="2">DATEDIF(E130,TODAY(),"Y")</f>
        <v>8</v>
      </c>
      <c r="G130" s="21"/>
      <c r="H130" s="22">
        <v>14712</v>
      </c>
      <c r="I130" s="23">
        <v>5</v>
      </c>
      <c r="J130" s="24">
        <f>H130*Percent_Increase</f>
        <v>428.11920000000003</v>
      </c>
    </row>
    <row r="131" spans="1:11" x14ac:dyDescent="0.25">
      <c r="A131" s="11" t="s">
        <v>104</v>
      </c>
      <c r="B131" s="18" t="s">
        <v>16</v>
      </c>
      <c r="C131" s="11" t="s">
        <v>798</v>
      </c>
      <c r="D131" s="11" t="s">
        <v>11</v>
      </c>
      <c r="E131" s="34">
        <v>39024</v>
      </c>
      <c r="F131" s="20">
        <f t="shared" ca="1" si="2"/>
        <v>10</v>
      </c>
      <c r="G131" s="21"/>
      <c r="H131" s="22">
        <v>76020</v>
      </c>
      <c r="I131" s="23">
        <v>1</v>
      </c>
      <c r="J131" s="24">
        <f>H131*Percent_Increase</f>
        <v>2212.1820000000002</v>
      </c>
    </row>
    <row r="132" spans="1:11" x14ac:dyDescent="0.25">
      <c r="A132" s="11" t="s">
        <v>37</v>
      </c>
      <c r="B132" s="18" t="s">
        <v>2</v>
      </c>
      <c r="C132" s="11" t="s">
        <v>798</v>
      </c>
      <c r="D132" s="11" t="s">
        <v>5</v>
      </c>
      <c r="E132" s="34">
        <v>37612</v>
      </c>
      <c r="F132" s="20">
        <f t="shared" ca="1" si="2"/>
        <v>14</v>
      </c>
      <c r="G132" s="21" t="s">
        <v>18</v>
      </c>
      <c r="H132" s="22">
        <v>39740</v>
      </c>
      <c r="I132" s="23">
        <v>1</v>
      </c>
      <c r="J132" s="24">
        <f>H132*Percent_Increase</f>
        <v>1156.434</v>
      </c>
    </row>
    <row r="133" spans="1:11" x14ac:dyDescent="0.25">
      <c r="A133" s="11" t="s">
        <v>645</v>
      </c>
      <c r="B133" s="18" t="s">
        <v>32</v>
      </c>
      <c r="C133" s="11" t="s">
        <v>800</v>
      </c>
      <c r="D133" s="11" t="s">
        <v>5</v>
      </c>
      <c r="E133" s="34">
        <v>36569</v>
      </c>
      <c r="F133" s="20">
        <f t="shared" ca="1" si="2"/>
        <v>17</v>
      </c>
      <c r="G133" s="21" t="s">
        <v>4</v>
      </c>
      <c r="H133" s="22">
        <v>75060</v>
      </c>
      <c r="I133" s="23">
        <v>5</v>
      </c>
      <c r="J133" s="24">
        <f>H133*Percent_Increase</f>
        <v>2184.2460000000001</v>
      </c>
    </row>
    <row r="134" spans="1:11" x14ac:dyDescent="0.25">
      <c r="A134" s="11" t="s">
        <v>387</v>
      </c>
      <c r="B134" s="18" t="s">
        <v>12</v>
      </c>
      <c r="C134" s="11" t="s">
        <v>800</v>
      </c>
      <c r="D134" s="11" t="s">
        <v>11</v>
      </c>
      <c r="E134" s="34">
        <v>39623</v>
      </c>
      <c r="F134" s="20">
        <f t="shared" ca="1" si="2"/>
        <v>9</v>
      </c>
      <c r="G134" s="21"/>
      <c r="H134" s="22">
        <v>60060</v>
      </c>
      <c r="I134" s="23">
        <v>2</v>
      </c>
      <c r="J134" s="24">
        <f>H134*Percent_Increase</f>
        <v>1747.7460000000001</v>
      </c>
    </row>
    <row r="135" spans="1:11" x14ac:dyDescent="0.25">
      <c r="A135" s="11" t="s">
        <v>265</v>
      </c>
      <c r="B135" s="18" t="s">
        <v>12</v>
      </c>
      <c r="C135" s="11" t="s">
        <v>800</v>
      </c>
      <c r="D135" s="11" t="s">
        <v>5</v>
      </c>
      <c r="E135" s="34">
        <v>39683</v>
      </c>
      <c r="F135" s="20">
        <f t="shared" ca="1" si="2"/>
        <v>8</v>
      </c>
      <c r="G135" s="21" t="s">
        <v>26</v>
      </c>
      <c r="H135" s="22">
        <v>47350</v>
      </c>
      <c r="I135" s="23">
        <v>5</v>
      </c>
      <c r="J135" s="24">
        <f>H135*Percent_Increase</f>
        <v>1377.885</v>
      </c>
    </row>
    <row r="136" spans="1:11" x14ac:dyDescent="0.25">
      <c r="A136" s="11" t="s">
        <v>257</v>
      </c>
      <c r="B136" s="18" t="s">
        <v>32</v>
      </c>
      <c r="C136" s="11" t="s">
        <v>800</v>
      </c>
      <c r="D136" s="11" t="s">
        <v>5</v>
      </c>
      <c r="E136" s="45">
        <v>40400</v>
      </c>
      <c r="F136" s="20">
        <f t="shared" ca="1" si="2"/>
        <v>6</v>
      </c>
      <c r="G136" s="21" t="s">
        <v>4</v>
      </c>
      <c r="H136" s="22">
        <v>79150</v>
      </c>
      <c r="I136" s="23">
        <v>2</v>
      </c>
      <c r="J136" s="24">
        <f>H136*Percent_Increase</f>
        <v>2303.2649999999999</v>
      </c>
    </row>
    <row r="137" spans="1:11" x14ac:dyDescent="0.25">
      <c r="A137" s="11" t="s">
        <v>235</v>
      </c>
      <c r="B137" s="18" t="s">
        <v>16</v>
      </c>
      <c r="C137" s="11" t="s">
        <v>800</v>
      </c>
      <c r="D137" s="11" t="s">
        <v>5</v>
      </c>
      <c r="E137" s="34">
        <v>40442</v>
      </c>
      <c r="F137" s="20">
        <f t="shared" ca="1" si="2"/>
        <v>6</v>
      </c>
      <c r="G137" s="21" t="s">
        <v>26</v>
      </c>
      <c r="H137" s="22">
        <v>66740</v>
      </c>
      <c r="I137" s="23">
        <v>2</v>
      </c>
      <c r="J137" s="24">
        <f>H137*Percent_Increase</f>
        <v>1942.134</v>
      </c>
    </row>
    <row r="138" spans="1:11" x14ac:dyDescent="0.25">
      <c r="A138" s="11" t="s">
        <v>739</v>
      </c>
      <c r="B138" s="18" t="s">
        <v>12</v>
      </c>
      <c r="C138" s="11" t="s">
        <v>799</v>
      </c>
      <c r="D138" s="11" t="s">
        <v>14</v>
      </c>
      <c r="E138" s="34">
        <v>40184</v>
      </c>
      <c r="F138" s="20">
        <f t="shared" ca="1" si="2"/>
        <v>7</v>
      </c>
      <c r="G138" s="21" t="s">
        <v>8</v>
      </c>
      <c r="H138" s="22">
        <v>21220</v>
      </c>
      <c r="I138" s="23">
        <v>3</v>
      </c>
      <c r="J138" s="24">
        <f>H138*Percent_Increase</f>
        <v>617.50200000000007</v>
      </c>
    </row>
    <row r="139" spans="1:11" x14ac:dyDescent="0.25">
      <c r="A139" s="11" t="s">
        <v>738</v>
      </c>
      <c r="B139" s="18" t="s">
        <v>16</v>
      </c>
      <c r="C139" s="11" t="s">
        <v>799</v>
      </c>
      <c r="D139" s="11" t="s">
        <v>5</v>
      </c>
      <c r="E139" s="34">
        <v>40198</v>
      </c>
      <c r="F139" s="20">
        <f t="shared" ca="1" si="2"/>
        <v>7</v>
      </c>
      <c r="G139" s="21" t="s">
        <v>8</v>
      </c>
      <c r="H139" s="22">
        <v>49260</v>
      </c>
      <c r="I139" s="23">
        <v>3</v>
      </c>
      <c r="J139" s="24">
        <f>H139*Percent_Increase</f>
        <v>1433.4660000000001</v>
      </c>
    </row>
    <row r="140" spans="1:11" x14ac:dyDescent="0.25">
      <c r="A140" s="11" t="s">
        <v>707</v>
      </c>
      <c r="B140" s="18" t="s">
        <v>12</v>
      </c>
      <c r="C140" s="11" t="s">
        <v>799</v>
      </c>
      <c r="D140" s="11" t="s">
        <v>11</v>
      </c>
      <c r="E140" s="34">
        <v>37641</v>
      </c>
      <c r="F140" s="20">
        <f t="shared" ca="1" si="2"/>
        <v>14</v>
      </c>
      <c r="G140" s="21"/>
      <c r="H140" s="22">
        <v>31970</v>
      </c>
      <c r="I140" s="23">
        <v>5</v>
      </c>
      <c r="J140" s="24">
        <f>H140*Percent_Increase</f>
        <v>930.327</v>
      </c>
    </row>
    <row r="141" spans="1:11" x14ac:dyDescent="0.25">
      <c r="A141" s="11" t="s">
        <v>670</v>
      </c>
      <c r="B141" s="18" t="s">
        <v>12</v>
      </c>
      <c r="C141" s="11" t="s">
        <v>799</v>
      </c>
      <c r="D141" s="11" t="s">
        <v>14</v>
      </c>
      <c r="E141" s="34">
        <v>39138</v>
      </c>
      <c r="F141" s="20">
        <f t="shared" ca="1" si="2"/>
        <v>10</v>
      </c>
      <c r="G141" s="21" t="s">
        <v>18</v>
      </c>
      <c r="H141" s="22">
        <v>15005</v>
      </c>
      <c r="I141" s="23">
        <v>4</v>
      </c>
      <c r="J141" s="24">
        <f>H141*Percent_Increase</f>
        <v>436.64550000000003</v>
      </c>
      <c r="K141" s="25"/>
    </row>
    <row r="142" spans="1:11" x14ac:dyDescent="0.25">
      <c r="A142" s="11" t="s">
        <v>643</v>
      </c>
      <c r="B142" s="18" t="s">
        <v>16</v>
      </c>
      <c r="C142" s="11" t="s">
        <v>799</v>
      </c>
      <c r="D142" s="11" t="s">
        <v>5</v>
      </c>
      <c r="E142" s="34">
        <v>37288</v>
      </c>
      <c r="F142" s="20">
        <f t="shared" ca="1" si="2"/>
        <v>15</v>
      </c>
      <c r="G142" s="21" t="s">
        <v>26</v>
      </c>
      <c r="H142" s="22">
        <v>42480</v>
      </c>
      <c r="I142" s="23">
        <v>3</v>
      </c>
      <c r="J142" s="24">
        <f>H142*Percent_Increase</f>
        <v>1236.1680000000001</v>
      </c>
    </row>
    <row r="143" spans="1:11" x14ac:dyDescent="0.25">
      <c r="A143" s="11" t="s">
        <v>638</v>
      </c>
      <c r="B143" s="18" t="s">
        <v>12</v>
      </c>
      <c r="C143" s="11" t="s">
        <v>799</v>
      </c>
      <c r="D143" s="11" t="s">
        <v>5</v>
      </c>
      <c r="E143" s="34">
        <v>38753</v>
      </c>
      <c r="F143" s="20">
        <f t="shared" ca="1" si="2"/>
        <v>11</v>
      </c>
      <c r="G143" s="21" t="s">
        <v>26</v>
      </c>
      <c r="H143" s="22">
        <v>22410</v>
      </c>
      <c r="I143" s="23">
        <v>4</v>
      </c>
      <c r="J143" s="24">
        <f>H143*Percent_Increase</f>
        <v>652.13099999999997</v>
      </c>
    </row>
    <row r="144" spans="1:11" x14ac:dyDescent="0.25">
      <c r="A144" s="11" t="s">
        <v>633</v>
      </c>
      <c r="B144" s="18" t="s">
        <v>16</v>
      </c>
      <c r="C144" s="11" t="s">
        <v>799</v>
      </c>
      <c r="D144" s="11" t="s">
        <v>11</v>
      </c>
      <c r="E144" s="45">
        <v>40236</v>
      </c>
      <c r="F144" s="20">
        <f t="shared" ca="1" si="2"/>
        <v>7</v>
      </c>
      <c r="G144" s="21"/>
      <c r="H144" s="22">
        <v>45830</v>
      </c>
      <c r="I144" s="23">
        <v>4</v>
      </c>
      <c r="J144" s="24">
        <f>H144*Percent_Increase</f>
        <v>1333.653</v>
      </c>
    </row>
    <row r="145" spans="1:11" x14ac:dyDescent="0.25">
      <c r="A145" s="11" t="s">
        <v>613</v>
      </c>
      <c r="B145" s="18" t="s">
        <v>32</v>
      </c>
      <c r="C145" s="11" t="s">
        <v>799</v>
      </c>
      <c r="D145" s="11" t="s">
        <v>11</v>
      </c>
      <c r="E145" s="34">
        <v>39144</v>
      </c>
      <c r="F145" s="20">
        <f t="shared" ca="1" si="2"/>
        <v>10</v>
      </c>
      <c r="G145" s="21"/>
      <c r="H145" s="22">
        <v>45040</v>
      </c>
      <c r="I145" s="23">
        <v>5</v>
      </c>
      <c r="J145" s="24">
        <f>H145*Percent_Increase</f>
        <v>1310.664</v>
      </c>
    </row>
    <row r="146" spans="1:11" x14ac:dyDescent="0.25">
      <c r="A146" s="11" t="s">
        <v>612</v>
      </c>
      <c r="B146" s="18" t="s">
        <v>16</v>
      </c>
      <c r="C146" s="11" t="s">
        <v>799</v>
      </c>
      <c r="D146" s="11" t="s">
        <v>11</v>
      </c>
      <c r="E146" s="34">
        <v>39154</v>
      </c>
      <c r="F146" s="20">
        <f t="shared" ca="1" si="2"/>
        <v>10</v>
      </c>
      <c r="G146" s="21"/>
      <c r="H146" s="22">
        <v>26360</v>
      </c>
      <c r="I146" s="23">
        <v>4</v>
      </c>
      <c r="J146" s="24">
        <f>H146*Percent_Increase</f>
        <v>767.07600000000002</v>
      </c>
    </row>
    <row r="147" spans="1:11" x14ac:dyDescent="0.25">
      <c r="A147" s="11" t="s">
        <v>602</v>
      </c>
      <c r="B147" s="18" t="s">
        <v>12</v>
      </c>
      <c r="C147" s="11" t="s">
        <v>799</v>
      </c>
      <c r="D147" s="11" t="s">
        <v>5</v>
      </c>
      <c r="E147" s="34">
        <v>38788</v>
      </c>
      <c r="F147" s="20">
        <f t="shared" ca="1" si="2"/>
        <v>11</v>
      </c>
      <c r="G147" s="21" t="s">
        <v>4</v>
      </c>
      <c r="H147" s="22">
        <v>37750</v>
      </c>
      <c r="I147" s="23">
        <v>5</v>
      </c>
      <c r="J147" s="24">
        <f>H147*Percent_Increase</f>
        <v>1098.5250000000001</v>
      </c>
    </row>
    <row r="148" spans="1:11" x14ac:dyDescent="0.25">
      <c r="A148" s="11" t="s">
        <v>561</v>
      </c>
      <c r="B148" s="18" t="s">
        <v>16</v>
      </c>
      <c r="C148" s="11" t="s">
        <v>799</v>
      </c>
      <c r="D148" s="11" t="s">
        <v>0</v>
      </c>
      <c r="E148" s="34">
        <v>39893</v>
      </c>
      <c r="F148" s="20">
        <f t="shared" ca="1" si="2"/>
        <v>8</v>
      </c>
      <c r="G148" s="21"/>
      <c r="H148" s="22">
        <v>15744</v>
      </c>
      <c r="I148" s="23">
        <v>3</v>
      </c>
      <c r="J148" s="24">
        <f>H148*Percent_Increase</f>
        <v>458.15039999999999</v>
      </c>
    </row>
    <row r="149" spans="1:11" x14ac:dyDescent="0.25">
      <c r="A149" s="11" t="s">
        <v>557</v>
      </c>
      <c r="B149" s="18" t="s">
        <v>2</v>
      </c>
      <c r="C149" s="11" t="s">
        <v>799</v>
      </c>
      <c r="D149" s="11" t="s">
        <v>11</v>
      </c>
      <c r="E149" s="34">
        <v>40259</v>
      </c>
      <c r="F149" s="20">
        <f t="shared" ca="1" si="2"/>
        <v>7</v>
      </c>
      <c r="G149" s="21"/>
      <c r="H149" s="22">
        <v>45710</v>
      </c>
      <c r="I149" s="23">
        <v>3</v>
      </c>
      <c r="J149" s="24">
        <f>H149*Percent_Increase</f>
        <v>1330.1610000000001</v>
      </c>
    </row>
    <row r="150" spans="1:11" x14ac:dyDescent="0.25">
      <c r="A150" s="11" t="s">
        <v>548</v>
      </c>
      <c r="B150" s="18" t="s">
        <v>32</v>
      </c>
      <c r="C150" s="11" t="s">
        <v>799</v>
      </c>
      <c r="D150" s="11" t="s">
        <v>14</v>
      </c>
      <c r="E150" s="34">
        <v>41014</v>
      </c>
      <c r="F150" s="20">
        <f t="shared" ca="1" si="2"/>
        <v>5</v>
      </c>
      <c r="G150" s="21" t="s">
        <v>26</v>
      </c>
      <c r="H150" s="22">
        <v>34110</v>
      </c>
      <c r="I150" s="23">
        <v>4</v>
      </c>
      <c r="J150" s="24">
        <f>H150*Percent_Increase</f>
        <v>992.601</v>
      </c>
      <c r="K150" s="25"/>
    </row>
    <row r="151" spans="1:11" x14ac:dyDescent="0.25">
      <c r="A151" s="11" t="s">
        <v>539</v>
      </c>
      <c r="B151" s="18" t="s">
        <v>12</v>
      </c>
      <c r="C151" s="11" t="s">
        <v>799</v>
      </c>
      <c r="D151" s="11" t="s">
        <v>5</v>
      </c>
      <c r="E151" s="34">
        <v>39199</v>
      </c>
      <c r="F151" s="20">
        <f t="shared" ca="1" si="2"/>
        <v>10</v>
      </c>
      <c r="G151" s="21" t="s">
        <v>26</v>
      </c>
      <c r="H151" s="22">
        <v>31840</v>
      </c>
      <c r="I151" s="23">
        <v>1</v>
      </c>
      <c r="J151" s="24">
        <f>H151*Percent_Increase</f>
        <v>926.54399999999998</v>
      </c>
    </row>
    <row r="152" spans="1:11" x14ac:dyDescent="0.25">
      <c r="A152" s="11" t="s">
        <v>520</v>
      </c>
      <c r="B152" s="18" t="s">
        <v>9</v>
      </c>
      <c r="C152" s="11" t="s">
        <v>799</v>
      </c>
      <c r="D152" s="11" t="s">
        <v>0</v>
      </c>
      <c r="E152" s="34">
        <v>36263</v>
      </c>
      <c r="F152" s="20">
        <f t="shared" ca="1" si="2"/>
        <v>18</v>
      </c>
      <c r="G152" s="21"/>
      <c r="H152" s="22">
        <v>38768</v>
      </c>
      <c r="I152" s="23">
        <v>4</v>
      </c>
      <c r="J152" s="24">
        <f>H152*Percent_Increase</f>
        <v>1128.1487999999999</v>
      </c>
    </row>
    <row r="153" spans="1:11" x14ac:dyDescent="0.25">
      <c r="A153" s="11" t="s">
        <v>511</v>
      </c>
      <c r="B153" s="18" t="s">
        <v>32</v>
      </c>
      <c r="C153" s="11" t="s">
        <v>799</v>
      </c>
      <c r="D153" s="11" t="s">
        <v>5</v>
      </c>
      <c r="E153" s="34">
        <v>36643</v>
      </c>
      <c r="F153" s="20">
        <f t="shared" ca="1" si="2"/>
        <v>17</v>
      </c>
      <c r="G153" s="21" t="s">
        <v>4</v>
      </c>
      <c r="H153" s="22">
        <v>71380</v>
      </c>
      <c r="I153" s="23">
        <v>2</v>
      </c>
      <c r="J153" s="24">
        <f>H153*Percent_Increase</f>
        <v>2077.1579999999999</v>
      </c>
    </row>
    <row r="154" spans="1:11" x14ac:dyDescent="0.25">
      <c r="A154" s="11" t="s">
        <v>478</v>
      </c>
      <c r="B154" s="18" t="s">
        <v>12</v>
      </c>
      <c r="C154" s="11" t="s">
        <v>799</v>
      </c>
      <c r="D154" s="11" t="s">
        <v>14</v>
      </c>
      <c r="E154" s="34">
        <v>40299</v>
      </c>
      <c r="F154" s="20">
        <f t="shared" ca="1" si="2"/>
        <v>7</v>
      </c>
      <c r="G154" s="21" t="s">
        <v>8</v>
      </c>
      <c r="H154" s="22">
        <v>32835</v>
      </c>
      <c r="I154" s="23">
        <v>2</v>
      </c>
      <c r="J154" s="24">
        <f>H154*Percent_Increase</f>
        <v>955.49850000000004</v>
      </c>
    </row>
    <row r="155" spans="1:11" x14ac:dyDescent="0.25">
      <c r="A155" s="11" t="s">
        <v>462</v>
      </c>
      <c r="B155" s="18" t="s">
        <v>16</v>
      </c>
      <c r="C155" s="11" t="s">
        <v>799</v>
      </c>
      <c r="D155" s="11" t="s">
        <v>11</v>
      </c>
      <c r="E155" s="34">
        <v>35939</v>
      </c>
      <c r="F155" s="20">
        <f t="shared" ca="1" si="2"/>
        <v>19</v>
      </c>
      <c r="G155" s="21"/>
      <c r="H155" s="22">
        <v>25120</v>
      </c>
      <c r="I155" s="23">
        <v>5</v>
      </c>
      <c r="J155" s="24">
        <f>H155*Percent_Increase</f>
        <v>730.99200000000008</v>
      </c>
    </row>
    <row r="156" spans="1:11" x14ac:dyDescent="0.25">
      <c r="A156" s="11" t="s">
        <v>445</v>
      </c>
      <c r="B156" s="18" t="s">
        <v>12</v>
      </c>
      <c r="C156" s="11" t="s">
        <v>799</v>
      </c>
      <c r="D156" s="11" t="s">
        <v>5</v>
      </c>
      <c r="E156" s="34">
        <v>38135</v>
      </c>
      <c r="F156" s="20">
        <f t="shared" ca="1" si="2"/>
        <v>13</v>
      </c>
      <c r="G156" s="21" t="s">
        <v>18</v>
      </c>
      <c r="H156" s="22">
        <v>65560</v>
      </c>
      <c r="I156" s="23">
        <v>1</v>
      </c>
      <c r="J156" s="24">
        <f>H156*Percent_Increase</f>
        <v>1907.796</v>
      </c>
    </row>
    <row r="157" spans="1:11" x14ac:dyDescent="0.25">
      <c r="A157" s="11" t="s">
        <v>433</v>
      </c>
      <c r="B157" s="18" t="s">
        <v>16</v>
      </c>
      <c r="C157" s="11" t="s">
        <v>799</v>
      </c>
      <c r="D157" s="11" t="s">
        <v>5</v>
      </c>
      <c r="E157" s="34">
        <v>40710</v>
      </c>
      <c r="F157" s="20">
        <f t="shared" ca="1" si="2"/>
        <v>6</v>
      </c>
      <c r="G157" s="21" t="s">
        <v>4</v>
      </c>
      <c r="H157" s="22">
        <v>32140</v>
      </c>
      <c r="I157" s="23">
        <v>2</v>
      </c>
      <c r="J157" s="24">
        <f>H157*Percent_Increase</f>
        <v>935.274</v>
      </c>
    </row>
    <row r="158" spans="1:11" x14ac:dyDescent="0.25">
      <c r="A158" s="11" t="s">
        <v>417</v>
      </c>
      <c r="B158" s="18" t="s">
        <v>16</v>
      </c>
      <c r="C158" s="11" t="s">
        <v>799</v>
      </c>
      <c r="D158" s="11" t="s">
        <v>5</v>
      </c>
      <c r="E158" s="34">
        <v>38892</v>
      </c>
      <c r="F158" s="20">
        <f t="shared" ca="1" si="2"/>
        <v>11</v>
      </c>
      <c r="G158" s="21" t="s">
        <v>4</v>
      </c>
      <c r="H158" s="22">
        <v>56870</v>
      </c>
      <c r="I158" s="23">
        <v>1</v>
      </c>
      <c r="J158" s="24">
        <f>H158*Percent_Increase</f>
        <v>1654.9170000000001</v>
      </c>
    </row>
    <row r="159" spans="1:11" x14ac:dyDescent="0.25">
      <c r="A159" s="11" t="s">
        <v>377</v>
      </c>
      <c r="B159" s="18" t="s">
        <v>9</v>
      </c>
      <c r="C159" s="11" t="s">
        <v>799</v>
      </c>
      <c r="D159" s="11" t="s">
        <v>5</v>
      </c>
      <c r="E159" s="34">
        <v>39654</v>
      </c>
      <c r="F159" s="20">
        <f t="shared" ca="1" si="2"/>
        <v>8</v>
      </c>
      <c r="G159" s="21" t="s">
        <v>8</v>
      </c>
      <c r="H159" s="22">
        <v>32360</v>
      </c>
      <c r="I159" s="23">
        <v>4</v>
      </c>
      <c r="J159" s="24">
        <f>H159*Percent_Increase</f>
        <v>941.67600000000004</v>
      </c>
    </row>
    <row r="160" spans="1:11" x14ac:dyDescent="0.25">
      <c r="A160" s="11" t="s">
        <v>375</v>
      </c>
      <c r="B160" s="18" t="s">
        <v>12</v>
      </c>
      <c r="C160" s="11" t="s">
        <v>799</v>
      </c>
      <c r="D160" s="11" t="s">
        <v>11</v>
      </c>
      <c r="E160" s="34">
        <v>40729</v>
      </c>
      <c r="F160" s="20">
        <f t="shared" ca="1" si="2"/>
        <v>6</v>
      </c>
      <c r="G160" s="21"/>
      <c r="H160" s="22">
        <v>22320</v>
      </c>
      <c r="I160" s="23">
        <v>2</v>
      </c>
      <c r="J160" s="24">
        <f>H160*Percent_Increase</f>
        <v>649.51200000000006</v>
      </c>
    </row>
    <row r="161" spans="1:10" x14ac:dyDescent="0.25">
      <c r="A161" s="11" t="s">
        <v>364</v>
      </c>
      <c r="B161" s="18" t="s">
        <v>32</v>
      </c>
      <c r="C161" s="11" t="s">
        <v>799</v>
      </c>
      <c r="D161" s="11" t="s">
        <v>11</v>
      </c>
      <c r="E161" s="34">
        <v>39274</v>
      </c>
      <c r="F161" s="20">
        <f t="shared" ca="1" si="2"/>
        <v>10</v>
      </c>
      <c r="G161" s="21"/>
      <c r="H161" s="22">
        <v>64090</v>
      </c>
      <c r="I161" s="23">
        <v>2</v>
      </c>
      <c r="J161" s="24">
        <f>H161*Percent_Increase</f>
        <v>1865.019</v>
      </c>
    </row>
    <row r="162" spans="1:10" x14ac:dyDescent="0.25">
      <c r="A162" s="11" t="s">
        <v>351</v>
      </c>
      <c r="B162" s="18" t="s">
        <v>12</v>
      </c>
      <c r="C162" s="11" t="s">
        <v>799</v>
      </c>
      <c r="D162" s="11" t="s">
        <v>5</v>
      </c>
      <c r="E162" s="34">
        <v>40366</v>
      </c>
      <c r="F162" s="20">
        <f t="shared" ca="1" si="2"/>
        <v>7</v>
      </c>
      <c r="G162" s="21" t="s">
        <v>26</v>
      </c>
      <c r="H162" s="22">
        <v>63780</v>
      </c>
      <c r="I162" s="23">
        <v>5</v>
      </c>
      <c r="J162" s="24">
        <f>H162*Percent_Increase</f>
        <v>1855.998</v>
      </c>
    </row>
    <row r="163" spans="1:10" x14ac:dyDescent="0.25">
      <c r="A163" s="11" t="s">
        <v>344</v>
      </c>
      <c r="B163" s="18" t="s">
        <v>48</v>
      </c>
      <c r="C163" s="11" t="s">
        <v>799</v>
      </c>
      <c r="D163" s="11" t="s">
        <v>5</v>
      </c>
      <c r="E163" s="34">
        <v>35989</v>
      </c>
      <c r="F163" s="20">
        <f t="shared" ca="1" si="2"/>
        <v>19</v>
      </c>
      <c r="G163" s="21" t="s">
        <v>28</v>
      </c>
      <c r="H163" s="22">
        <v>71010</v>
      </c>
      <c r="I163" s="23">
        <v>5</v>
      </c>
      <c r="J163" s="24">
        <f>H163*Percent_Increase</f>
        <v>2066.3910000000001</v>
      </c>
    </row>
    <row r="164" spans="1:10" x14ac:dyDescent="0.25">
      <c r="A164" s="11" t="s">
        <v>292</v>
      </c>
      <c r="B164" s="18" t="s">
        <v>12</v>
      </c>
      <c r="C164" s="11" t="s">
        <v>799</v>
      </c>
      <c r="D164" s="11" t="s">
        <v>11</v>
      </c>
      <c r="E164" s="34">
        <v>39295</v>
      </c>
      <c r="F164" s="20">
        <f t="shared" ca="1" si="2"/>
        <v>9</v>
      </c>
      <c r="G164" s="21"/>
      <c r="H164" s="22">
        <v>40560</v>
      </c>
      <c r="I164" s="23">
        <v>5</v>
      </c>
      <c r="J164" s="24">
        <f>H164*Percent_Increase</f>
        <v>1180.296</v>
      </c>
    </row>
    <row r="165" spans="1:10" x14ac:dyDescent="0.25">
      <c r="A165" s="11" t="s">
        <v>260</v>
      </c>
      <c r="B165" s="18" t="s">
        <v>48</v>
      </c>
      <c r="C165" s="11" t="s">
        <v>799</v>
      </c>
      <c r="D165" s="11" t="s">
        <v>11</v>
      </c>
      <c r="E165" s="34">
        <v>40054</v>
      </c>
      <c r="F165" s="20">
        <f t="shared" ca="1" si="2"/>
        <v>7</v>
      </c>
      <c r="G165" s="21"/>
      <c r="H165" s="22">
        <v>56920</v>
      </c>
      <c r="I165" s="23">
        <v>4</v>
      </c>
      <c r="J165" s="24">
        <f>H165*Percent_Increase</f>
        <v>1656.3720000000001</v>
      </c>
    </row>
    <row r="166" spans="1:10" x14ac:dyDescent="0.25">
      <c r="A166" s="11" t="s">
        <v>258</v>
      </c>
      <c r="B166" s="18" t="s">
        <v>16</v>
      </c>
      <c r="C166" s="11" t="s">
        <v>799</v>
      </c>
      <c r="D166" s="11" t="s">
        <v>5</v>
      </c>
      <c r="E166" s="34">
        <v>40399</v>
      </c>
      <c r="F166" s="20">
        <f t="shared" ca="1" si="2"/>
        <v>6</v>
      </c>
      <c r="G166" s="21" t="s">
        <v>18</v>
      </c>
      <c r="H166" s="22">
        <v>32640</v>
      </c>
      <c r="I166" s="23">
        <v>4</v>
      </c>
      <c r="J166" s="24">
        <f>H166*Percent_Increase</f>
        <v>949.82400000000007</v>
      </c>
    </row>
    <row r="167" spans="1:10" x14ac:dyDescent="0.25">
      <c r="A167" s="11" t="s">
        <v>252</v>
      </c>
      <c r="B167" s="18" t="s">
        <v>16</v>
      </c>
      <c r="C167" s="11" t="s">
        <v>799</v>
      </c>
      <c r="D167" s="11" t="s">
        <v>5</v>
      </c>
      <c r="E167" s="34">
        <v>39692</v>
      </c>
      <c r="F167" s="20">
        <f t="shared" ca="1" si="2"/>
        <v>8</v>
      </c>
      <c r="G167" s="21" t="s">
        <v>18</v>
      </c>
      <c r="H167" s="22">
        <v>35360</v>
      </c>
      <c r="I167" s="23">
        <v>5</v>
      </c>
      <c r="J167" s="24">
        <f>H167*Percent_Increase</f>
        <v>1028.9760000000001</v>
      </c>
    </row>
    <row r="168" spans="1:10" x14ac:dyDescent="0.25">
      <c r="A168" s="11" t="s">
        <v>243</v>
      </c>
      <c r="B168" s="18" t="s">
        <v>9</v>
      </c>
      <c r="C168" s="11" t="s">
        <v>799</v>
      </c>
      <c r="D168" s="11" t="s">
        <v>5</v>
      </c>
      <c r="E168" s="34">
        <v>41177</v>
      </c>
      <c r="F168" s="20">
        <f t="shared" ca="1" si="2"/>
        <v>4</v>
      </c>
      <c r="G168" s="21" t="s">
        <v>26</v>
      </c>
      <c r="H168" s="22">
        <v>64510</v>
      </c>
      <c r="I168" s="23">
        <v>3</v>
      </c>
      <c r="J168" s="24">
        <f>H168*Percent_Increase</f>
        <v>1877.241</v>
      </c>
    </row>
    <row r="169" spans="1:10" x14ac:dyDescent="0.25">
      <c r="A169" s="11" t="s">
        <v>242</v>
      </c>
      <c r="B169" s="18" t="s">
        <v>16</v>
      </c>
      <c r="C169" s="11" t="s">
        <v>799</v>
      </c>
      <c r="D169" s="11" t="s">
        <v>5</v>
      </c>
      <c r="E169" s="34">
        <v>39326</v>
      </c>
      <c r="F169" s="20">
        <f t="shared" ca="1" si="2"/>
        <v>9</v>
      </c>
      <c r="G169" s="21" t="s">
        <v>26</v>
      </c>
      <c r="H169" s="22">
        <v>72900</v>
      </c>
      <c r="I169" s="23">
        <v>3</v>
      </c>
      <c r="J169" s="24">
        <f>H169*Percent_Increase</f>
        <v>2121.39</v>
      </c>
    </row>
    <row r="170" spans="1:10" x14ac:dyDescent="0.25">
      <c r="A170" s="11" t="s">
        <v>219</v>
      </c>
      <c r="B170" s="18" t="s">
        <v>9</v>
      </c>
      <c r="C170" s="11" t="s">
        <v>799</v>
      </c>
      <c r="D170" s="11" t="s">
        <v>5</v>
      </c>
      <c r="E170" s="34">
        <v>36414</v>
      </c>
      <c r="F170" s="20">
        <f t="shared" ca="1" si="2"/>
        <v>17</v>
      </c>
      <c r="G170" s="21" t="s">
        <v>8</v>
      </c>
      <c r="H170" s="22">
        <v>39680</v>
      </c>
      <c r="I170" s="23">
        <v>5</v>
      </c>
      <c r="J170" s="24">
        <f>H170*Percent_Increase</f>
        <v>1154.6880000000001</v>
      </c>
    </row>
    <row r="171" spans="1:10" x14ac:dyDescent="0.25">
      <c r="A171" s="11" t="s">
        <v>159</v>
      </c>
      <c r="B171" s="18" t="s">
        <v>48</v>
      </c>
      <c r="C171" s="11" t="s">
        <v>799</v>
      </c>
      <c r="D171" s="11" t="s">
        <v>5</v>
      </c>
      <c r="E171" s="34">
        <v>36082</v>
      </c>
      <c r="F171" s="20">
        <f t="shared" ca="1" si="2"/>
        <v>18</v>
      </c>
      <c r="G171" s="21" t="s">
        <v>4</v>
      </c>
      <c r="H171" s="22">
        <v>82400</v>
      </c>
      <c r="I171" s="23">
        <v>2</v>
      </c>
      <c r="J171" s="24">
        <f>H171*Percent_Increase</f>
        <v>2397.84</v>
      </c>
    </row>
    <row r="172" spans="1:10" x14ac:dyDescent="0.25">
      <c r="A172" s="11" t="s">
        <v>130</v>
      </c>
      <c r="B172" s="18" t="s">
        <v>12</v>
      </c>
      <c r="C172" s="11" t="s">
        <v>799</v>
      </c>
      <c r="D172" s="11" t="s">
        <v>5</v>
      </c>
      <c r="E172" s="34">
        <v>40470</v>
      </c>
      <c r="F172" s="20">
        <f t="shared" ca="1" si="2"/>
        <v>6</v>
      </c>
      <c r="G172" s="21" t="s">
        <v>4</v>
      </c>
      <c r="H172" s="22">
        <v>42620</v>
      </c>
      <c r="I172" s="23">
        <v>3</v>
      </c>
      <c r="J172" s="24">
        <f>H172*Percent_Increase</f>
        <v>1240.242</v>
      </c>
    </row>
    <row r="173" spans="1:10" x14ac:dyDescent="0.25">
      <c r="A173" s="11" t="s">
        <v>118</v>
      </c>
      <c r="B173" s="18" t="s">
        <v>48</v>
      </c>
      <c r="C173" s="11" t="s">
        <v>799</v>
      </c>
      <c r="D173" s="11" t="s">
        <v>5</v>
      </c>
      <c r="E173" s="34">
        <v>41228</v>
      </c>
      <c r="F173" s="20">
        <f t="shared" ca="1" si="2"/>
        <v>4</v>
      </c>
      <c r="G173" s="21" t="s">
        <v>4</v>
      </c>
      <c r="H173" s="22">
        <v>46340</v>
      </c>
      <c r="I173" s="23">
        <v>5</v>
      </c>
      <c r="J173" s="24">
        <f>H173*Percent_Increase</f>
        <v>1348.4940000000001</v>
      </c>
    </row>
    <row r="174" spans="1:10" x14ac:dyDescent="0.25">
      <c r="A174" s="11" t="s">
        <v>78</v>
      </c>
      <c r="B174" s="18" t="s">
        <v>16</v>
      </c>
      <c r="C174" s="11" t="s">
        <v>799</v>
      </c>
      <c r="D174" s="11" t="s">
        <v>14</v>
      </c>
      <c r="E174" s="34">
        <v>39768</v>
      </c>
      <c r="F174" s="20">
        <f t="shared" ca="1" si="2"/>
        <v>8</v>
      </c>
      <c r="G174" s="21" t="s">
        <v>26</v>
      </c>
      <c r="H174" s="22">
        <v>39515</v>
      </c>
      <c r="I174" s="23">
        <v>5</v>
      </c>
      <c r="J174" s="24">
        <f>H174*Percent_Increase</f>
        <v>1149.8865000000001</v>
      </c>
    </row>
    <row r="175" spans="1:10" x14ac:dyDescent="0.25">
      <c r="A175" s="11" t="s">
        <v>63</v>
      </c>
      <c r="B175" s="18" t="s">
        <v>16</v>
      </c>
      <c r="C175" s="11" t="s">
        <v>799</v>
      </c>
      <c r="D175" s="11" t="s">
        <v>11</v>
      </c>
      <c r="E175" s="34">
        <v>41254</v>
      </c>
      <c r="F175" s="20">
        <f t="shared" ca="1" si="2"/>
        <v>4</v>
      </c>
      <c r="G175" s="21"/>
      <c r="H175" s="22">
        <v>81070</v>
      </c>
      <c r="I175" s="23">
        <v>5</v>
      </c>
      <c r="J175" s="24">
        <f>H175*Percent_Increase</f>
        <v>2359.1370000000002</v>
      </c>
    </row>
    <row r="176" spans="1:10" x14ac:dyDescent="0.25">
      <c r="A176" s="11" t="s">
        <v>616</v>
      </c>
      <c r="B176" s="18" t="s">
        <v>16</v>
      </c>
      <c r="C176" s="11" t="s">
        <v>42</v>
      </c>
      <c r="D176" s="11" t="s">
        <v>14</v>
      </c>
      <c r="E176" s="34">
        <v>39515</v>
      </c>
      <c r="F176" s="20">
        <f t="shared" ca="1" si="2"/>
        <v>9</v>
      </c>
      <c r="G176" s="21" t="s">
        <v>18</v>
      </c>
      <c r="H176" s="22">
        <v>89780</v>
      </c>
      <c r="I176" s="23">
        <v>4</v>
      </c>
      <c r="J176" s="24">
        <f>H176*Percent_Increase</f>
        <v>2612.598</v>
      </c>
    </row>
    <row r="177" spans="1:10" x14ac:dyDescent="0.25">
      <c r="A177" s="11" t="s">
        <v>556</v>
      </c>
      <c r="B177" s="18" t="s">
        <v>48</v>
      </c>
      <c r="C177" s="11" t="s">
        <v>42</v>
      </c>
      <c r="D177" s="11" t="s">
        <v>11</v>
      </c>
      <c r="E177" s="34">
        <v>40263</v>
      </c>
      <c r="F177" s="20">
        <f t="shared" ca="1" si="2"/>
        <v>7</v>
      </c>
      <c r="G177" s="21" t="s">
        <v>18</v>
      </c>
      <c r="H177" s="22">
        <v>71190</v>
      </c>
      <c r="I177" s="23">
        <v>4</v>
      </c>
      <c r="J177" s="24">
        <f>H177*Percent_Increase</f>
        <v>2071.6289999999999</v>
      </c>
    </row>
    <row r="178" spans="1:10" x14ac:dyDescent="0.25">
      <c r="A178" s="11" t="s">
        <v>489</v>
      </c>
      <c r="B178" s="18" t="s">
        <v>16</v>
      </c>
      <c r="C178" s="11" t="s">
        <v>42</v>
      </c>
      <c r="D178" s="11" t="s">
        <v>5</v>
      </c>
      <c r="E178" s="34">
        <v>40690</v>
      </c>
      <c r="F178" s="20">
        <f t="shared" ca="1" si="2"/>
        <v>6</v>
      </c>
      <c r="G178" s="21" t="s">
        <v>26</v>
      </c>
      <c r="H178" s="22">
        <v>89140</v>
      </c>
      <c r="I178" s="23">
        <v>1</v>
      </c>
      <c r="J178" s="24">
        <f>H178*Percent_Increase</f>
        <v>2593.9740000000002</v>
      </c>
    </row>
    <row r="179" spans="1:10" x14ac:dyDescent="0.25">
      <c r="A179" s="11" t="s">
        <v>452</v>
      </c>
      <c r="B179" s="18" t="s">
        <v>9</v>
      </c>
      <c r="C179" s="11" t="s">
        <v>42</v>
      </c>
      <c r="D179" s="11" t="s">
        <v>11</v>
      </c>
      <c r="E179" s="34">
        <v>36673</v>
      </c>
      <c r="F179" s="20">
        <f t="shared" ca="1" si="2"/>
        <v>17</v>
      </c>
      <c r="G179" s="21" t="s">
        <v>4</v>
      </c>
      <c r="H179" s="22">
        <v>69410</v>
      </c>
      <c r="I179" s="23">
        <v>4</v>
      </c>
      <c r="J179" s="24">
        <f>H179*Percent_Increase</f>
        <v>2019.8310000000001</v>
      </c>
    </row>
    <row r="180" spans="1:10" x14ac:dyDescent="0.25">
      <c r="A180" s="11" t="s">
        <v>399</v>
      </c>
      <c r="B180" s="18" t="s">
        <v>9</v>
      </c>
      <c r="C180" s="11" t="s">
        <v>42</v>
      </c>
      <c r="D180" s="11" t="s">
        <v>5</v>
      </c>
      <c r="E180" s="34">
        <v>37043</v>
      </c>
      <c r="F180" s="20">
        <f t="shared" ca="1" si="2"/>
        <v>16</v>
      </c>
      <c r="G180" s="21" t="s">
        <v>28</v>
      </c>
      <c r="H180" s="22">
        <v>45150</v>
      </c>
      <c r="I180" s="23">
        <v>1</v>
      </c>
      <c r="J180" s="24">
        <f>H180*Percent_Increase</f>
        <v>1313.865</v>
      </c>
    </row>
    <row r="181" spans="1:10" x14ac:dyDescent="0.25">
      <c r="A181" s="11" t="s">
        <v>209</v>
      </c>
      <c r="B181" s="18" t="s">
        <v>12</v>
      </c>
      <c r="C181" s="11" t="s">
        <v>42</v>
      </c>
      <c r="D181" s="11" t="s">
        <v>14</v>
      </c>
      <c r="E181" s="34">
        <v>37505</v>
      </c>
      <c r="F181" s="20">
        <f t="shared" ca="1" si="2"/>
        <v>14</v>
      </c>
      <c r="G181" s="21" t="s">
        <v>8</v>
      </c>
      <c r="H181" s="22">
        <v>51800</v>
      </c>
      <c r="I181" s="23">
        <v>1</v>
      </c>
      <c r="J181" s="24">
        <f>H181*Percent_Increase</f>
        <v>1507.38</v>
      </c>
    </row>
    <row r="182" spans="1:10" x14ac:dyDescent="0.25">
      <c r="A182" s="11" t="s">
        <v>89</v>
      </c>
      <c r="B182" s="18" t="s">
        <v>12</v>
      </c>
      <c r="C182" s="11" t="s">
        <v>42</v>
      </c>
      <c r="D182" s="11" t="s">
        <v>0</v>
      </c>
      <c r="E182" s="34">
        <v>37946</v>
      </c>
      <c r="F182" s="20">
        <f t="shared" ca="1" si="2"/>
        <v>13</v>
      </c>
      <c r="G182" s="21" t="s">
        <v>26</v>
      </c>
      <c r="H182" s="22">
        <v>85130</v>
      </c>
      <c r="I182" s="23">
        <v>5</v>
      </c>
      <c r="J182" s="24">
        <f>H182*Percent_Increase</f>
        <v>2477.2829999999999</v>
      </c>
    </row>
    <row r="183" spans="1:10" x14ac:dyDescent="0.25">
      <c r="A183" s="11" t="s">
        <v>43</v>
      </c>
      <c r="B183" s="18" t="s">
        <v>16</v>
      </c>
      <c r="C183" s="11" t="s">
        <v>42</v>
      </c>
      <c r="D183" s="11" t="s">
        <v>0</v>
      </c>
      <c r="E183" s="34">
        <v>36519</v>
      </c>
      <c r="F183" s="20">
        <f t="shared" ca="1" si="2"/>
        <v>17</v>
      </c>
      <c r="G183" s="21" t="s">
        <v>4</v>
      </c>
      <c r="H183" s="22">
        <v>61860</v>
      </c>
      <c r="I183" s="23">
        <v>5</v>
      </c>
      <c r="J183" s="24">
        <f>H183*Percent_Increase</f>
        <v>1800.126</v>
      </c>
    </row>
    <row r="184" spans="1:10" x14ac:dyDescent="0.25">
      <c r="A184" s="11" t="s">
        <v>756</v>
      </c>
      <c r="B184" s="18" t="s">
        <v>12</v>
      </c>
      <c r="C184" s="11" t="s">
        <v>19</v>
      </c>
      <c r="D184" s="11" t="s">
        <v>5</v>
      </c>
      <c r="E184" s="34">
        <v>40918</v>
      </c>
      <c r="F184" s="20">
        <f t="shared" ca="1" si="2"/>
        <v>5</v>
      </c>
      <c r="G184" s="21" t="s">
        <v>755</v>
      </c>
      <c r="H184" s="22">
        <v>56900</v>
      </c>
      <c r="I184" s="23">
        <v>5</v>
      </c>
      <c r="J184" s="24">
        <f>H184*Percent_Increase</f>
        <v>1655.79</v>
      </c>
    </row>
    <row r="185" spans="1:10" x14ac:dyDescent="0.25">
      <c r="A185" s="11" t="s">
        <v>751</v>
      </c>
      <c r="B185" s="18" t="s">
        <v>16</v>
      </c>
      <c r="C185" s="11" t="s">
        <v>19</v>
      </c>
      <c r="D185" s="11" t="s">
        <v>5</v>
      </c>
      <c r="E185" s="34">
        <v>40936</v>
      </c>
      <c r="F185" s="20">
        <f t="shared" ca="1" si="2"/>
        <v>5</v>
      </c>
      <c r="G185" s="21" t="s">
        <v>26</v>
      </c>
      <c r="H185" s="22">
        <v>52940</v>
      </c>
      <c r="I185" s="23">
        <v>4</v>
      </c>
      <c r="J185" s="24">
        <f>H185*Percent_Increase</f>
        <v>1540.5540000000001</v>
      </c>
    </row>
    <row r="186" spans="1:10" x14ac:dyDescent="0.25">
      <c r="A186" s="11" t="s">
        <v>747</v>
      </c>
      <c r="B186" s="18" t="s">
        <v>16</v>
      </c>
      <c r="C186" s="11" t="s">
        <v>19</v>
      </c>
      <c r="D186" s="11" t="s">
        <v>11</v>
      </c>
      <c r="E186" s="34">
        <v>39092</v>
      </c>
      <c r="F186" s="20">
        <f t="shared" ca="1" si="2"/>
        <v>10</v>
      </c>
      <c r="G186" s="21"/>
      <c r="H186" s="22">
        <v>73990</v>
      </c>
      <c r="I186" s="23">
        <v>3</v>
      </c>
      <c r="J186" s="24">
        <f>H186*Percent_Increase</f>
        <v>2153.1089999999999</v>
      </c>
    </row>
    <row r="187" spans="1:10" x14ac:dyDescent="0.25">
      <c r="A187" s="11" t="s">
        <v>745</v>
      </c>
      <c r="B187" s="18" t="s">
        <v>16</v>
      </c>
      <c r="C187" s="11" t="s">
        <v>19</v>
      </c>
      <c r="D187" s="11" t="s">
        <v>5</v>
      </c>
      <c r="E187" s="34">
        <v>39106</v>
      </c>
      <c r="F187" s="20">
        <f t="shared" ca="1" si="2"/>
        <v>10</v>
      </c>
      <c r="G187" s="21" t="s">
        <v>4</v>
      </c>
      <c r="H187" s="22">
        <v>45500</v>
      </c>
      <c r="I187" s="23">
        <v>3</v>
      </c>
      <c r="J187" s="24">
        <f>H187*Percent_Increase</f>
        <v>1324.05</v>
      </c>
    </row>
    <row r="188" spans="1:10" x14ac:dyDescent="0.25">
      <c r="A188" s="11" t="s">
        <v>733</v>
      </c>
      <c r="B188" s="18" t="s">
        <v>16</v>
      </c>
      <c r="C188" s="11" t="s">
        <v>19</v>
      </c>
      <c r="D188" s="11" t="s">
        <v>11</v>
      </c>
      <c r="E188" s="34">
        <v>38738</v>
      </c>
      <c r="F188" s="20">
        <f t="shared" ca="1" si="2"/>
        <v>11</v>
      </c>
      <c r="G188" s="21"/>
      <c r="H188" s="22">
        <v>42150</v>
      </c>
      <c r="I188" s="23">
        <v>5</v>
      </c>
      <c r="J188" s="24">
        <f>H188*Percent_Increase</f>
        <v>1226.5650000000001</v>
      </c>
    </row>
    <row r="189" spans="1:10" x14ac:dyDescent="0.25">
      <c r="A189" s="11" t="s">
        <v>729</v>
      </c>
      <c r="B189" s="18" t="s">
        <v>48</v>
      </c>
      <c r="C189" s="11" t="s">
        <v>19</v>
      </c>
      <c r="D189" s="11" t="s">
        <v>5</v>
      </c>
      <c r="E189" s="34">
        <v>35801</v>
      </c>
      <c r="F189" s="20">
        <f t="shared" ca="1" si="2"/>
        <v>19</v>
      </c>
      <c r="G189" s="21" t="s">
        <v>26</v>
      </c>
      <c r="H189" s="22">
        <v>78570</v>
      </c>
      <c r="I189" s="23">
        <v>1</v>
      </c>
      <c r="J189" s="24">
        <f>H189*Percent_Increase</f>
        <v>2286.3870000000002</v>
      </c>
    </row>
    <row r="190" spans="1:10" x14ac:dyDescent="0.25">
      <c r="A190" s="11" t="s">
        <v>727</v>
      </c>
      <c r="B190" s="18" t="s">
        <v>48</v>
      </c>
      <c r="C190" s="11" t="s">
        <v>19</v>
      </c>
      <c r="D190" s="11" t="s">
        <v>14</v>
      </c>
      <c r="E190" s="34">
        <v>35807</v>
      </c>
      <c r="F190" s="20">
        <f t="shared" ca="1" si="2"/>
        <v>19</v>
      </c>
      <c r="G190" s="21" t="s">
        <v>26</v>
      </c>
      <c r="H190" s="22">
        <v>48835</v>
      </c>
      <c r="I190" s="23">
        <v>5</v>
      </c>
      <c r="J190" s="24">
        <f>H190*Percent_Increase</f>
        <v>1421.0985000000001</v>
      </c>
    </row>
    <row r="191" spans="1:10" x14ac:dyDescent="0.25">
      <c r="A191" s="11" t="s">
        <v>720</v>
      </c>
      <c r="B191" s="18" t="s">
        <v>16</v>
      </c>
      <c r="C191" s="11" t="s">
        <v>19</v>
      </c>
      <c r="D191" s="11" t="s">
        <v>14</v>
      </c>
      <c r="E191" s="34">
        <v>36177</v>
      </c>
      <c r="F191" s="20">
        <f t="shared" ca="1" si="2"/>
        <v>18</v>
      </c>
      <c r="G191" s="21" t="s">
        <v>18</v>
      </c>
      <c r="H191" s="22">
        <v>21670</v>
      </c>
      <c r="I191" s="23">
        <v>2</v>
      </c>
      <c r="J191" s="24">
        <f>H191*Percent_Increase</f>
        <v>630.59699999999998</v>
      </c>
    </row>
    <row r="192" spans="1:10" x14ac:dyDescent="0.25">
      <c r="A192" s="11" t="s">
        <v>716</v>
      </c>
      <c r="B192" s="18" t="s">
        <v>16</v>
      </c>
      <c r="C192" s="11" t="s">
        <v>19</v>
      </c>
      <c r="D192" s="11" t="s">
        <v>5</v>
      </c>
      <c r="E192" s="34">
        <v>36535</v>
      </c>
      <c r="F192" s="20">
        <f t="shared" ca="1" si="2"/>
        <v>17</v>
      </c>
      <c r="G192" s="21" t="s">
        <v>26</v>
      </c>
      <c r="H192" s="22">
        <v>76192</v>
      </c>
      <c r="I192" s="23">
        <v>4</v>
      </c>
      <c r="J192" s="24">
        <f>H192*Percent_Increase</f>
        <v>2217.1871999999998</v>
      </c>
    </row>
    <row r="193" spans="1:10" x14ac:dyDescent="0.25">
      <c r="A193" s="11" t="s">
        <v>708</v>
      </c>
      <c r="B193" s="18" t="s">
        <v>12</v>
      </c>
      <c r="C193" s="11" t="s">
        <v>19</v>
      </c>
      <c r="D193" s="11" t="s">
        <v>11</v>
      </c>
      <c r="E193" s="34">
        <v>37634</v>
      </c>
      <c r="F193" s="20">
        <f t="shared" ca="1" si="2"/>
        <v>14</v>
      </c>
      <c r="G193" s="21"/>
      <c r="H193" s="22">
        <v>61370</v>
      </c>
      <c r="I193" s="23">
        <v>3</v>
      </c>
      <c r="J193" s="24">
        <f>H193*Percent_Increase</f>
        <v>1785.867</v>
      </c>
    </row>
    <row r="194" spans="1:10" x14ac:dyDescent="0.25">
      <c r="A194" s="11" t="s">
        <v>704</v>
      </c>
      <c r="B194" s="18" t="s">
        <v>9</v>
      </c>
      <c r="C194" s="11" t="s">
        <v>19</v>
      </c>
      <c r="D194" s="11" t="s">
        <v>5</v>
      </c>
      <c r="E194" s="34">
        <v>39472</v>
      </c>
      <c r="F194" s="20">
        <f t="shared" ref="F194:F257" ca="1" si="3">DATEDIF(E194,TODAY(),"Y")</f>
        <v>9</v>
      </c>
      <c r="G194" s="21" t="s">
        <v>26</v>
      </c>
      <c r="H194" s="22">
        <v>41060</v>
      </c>
      <c r="I194" s="23">
        <v>3</v>
      </c>
      <c r="J194" s="24">
        <f>H194*Percent_Increase</f>
        <v>1194.846</v>
      </c>
    </row>
    <row r="195" spans="1:10" x14ac:dyDescent="0.25">
      <c r="A195" s="11" t="s">
        <v>703</v>
      </c>
      <c r="B195" s="18" t="s">
        <v>12</v>
      </c>
      <c r="C195" s="11" t="s">
        <v>19</v>
      </c>
      <c r="D195" s="11" t="s">
        <v>5</v>
      </c>
      <c r="E195" s="34">
        <v>39472</v>
      </c>
      <c r="F195" s="20">
        <f t="shared" ca="1" si="3"/>
        <v>9</v>
      </c>
      <c r="G195" s="21" t="s">
        <v>26</v>
      </c>
      <c r="H195" s="22">
        <v>87760</v>
      </c>
      <c r="I195" s="23">
        <v>1</v>
      </c>
      <c r="J195" s="24">
        <f>H195*Percent_Increase</f>
        <v>2553.8160000000003</v>
      </c>
    </row>
    <row r="196" spans="1:10" x14ac:dyDescent="0.25">
      <c r="A196" s="11" t="s">
        <v>701</v>
      </c>
      <c r="B196" s="18" t="s">
        <v>32</v>
      </c>
      <c r="C196" s="11" t="s">
        <v>19</v>
      </c>
      <c r="D196" s="11" t="s">
        <v>5</v>
      </c>
      <c r="E196" s="34">
        <v>38733</v>
      </c>
      <c r="F196" s="20">
        <f t="shared" ca="1" si="3"/>
        <v>11</v>
      </c>
      <c r="G196" s="21" t="s">
        <v>8</v>
      </c>
      <c r="H196" s="22">
        <v>68710</v>
      </c>
      <c r="I196" s="23">
        <v>4</v>
      </c>
      <c r="J196" s="24">
        <f>H196*Percent_Increase</f>
        <v>1999.461</v>
      </c>
    </row>
    <row r="197" spans="1:10" x14ac:dyDescent="0.25">
      <c r="A197" s="11" t="s">
        <v>700</v>
      </c>
      <c r="B197" s="18" t="s">
        <v>32</v>
      </c>
      <c r="C197" s="11" t="s">
        <v>19</v>
      </c>
      <c r="D197" s="11" t="s">
        <v>0</v>
      </c>
      <c r="E197" s="34">
        <v>39087</v>
      </c>
      <c r="F197" s="20">
        <f t="shared" ca="1" si="3"/>
        <v>10</v>
      </c>
      <c r="G197" s="21"/>
      <c r="H197" s="22">
        <v>14416</v>
      </c>
      <c r="I197" s="23">
        <v>4</v>
      </c>
      <c r="J197" s="24">
        <f>H197*Percent_Increase</f>
        <v>419.50560000000002</v>
      </c>
    </row>
    <row r="198" spans="1:10" x14ac:dyDescent="0.25">
      <c r="A198" s="11" t="s">
        <v>698</v>
      </c>
      <c r="B198" s="18" t="s">
        <v>2</v>
      </c>
      <c r="C198" s="11" t="s">
        <v>19</v>
      </c>
      <c r="D198" s="11" t="s">
        <v>5</v>
      </c>
      <c r="E198" s="34">
        <v>39455</v>
      </c>
      <c r="F198" s="20">
        <f t="shared" ca="1" si="3"/>
        <v>9</v>
      </c>
      <c r="G198" s="21" t="s">
        <v>4</v>
      </c>
      <c r="H198" s="22">
        <v>59420</v>
      </c>
      <c r="I198" s="23">
        <v>4</v>
      </c>
      <c r="J198" s="24">
        <f>H198*Percent_Increase</f>
        <v>1729.1220000000001</v>
      </c>
    </row>
    <row r="199" spans="1:10" x14ac:dyDescent="0.25">
      <c r="A199" s="11" t="s">
        <v>696</v>
      </c>
      <c r="B199" s="18" t="s">
        <v>32</v>
      </c>
      <c r="C199" s="11" t="s">
        <v>19</v>
      </c>
      <c r="D199" s="11" t="s">
        <v>11</v>
      </c>
      <c r="E199" s="34">
        <v>39822</v>
      </c>
      <c r="F199" s="20">
        <f t="shared" ca="1" si="3"/>
        <v>8</v>
      </c>
      <c r="G199" s="21"/>
      <c r="H199" s="22">
        <v>60040</v>
      </c>
      <c r="I199" s="23">
        <v>5</v>
      </c>
      <c r="J199" s="24">
        <f>H199*Percent_Increase</f>
        <v>1747.164</v>
      </c>
    </row>
    <row r="200" spans="1:10" x14ac:dyDescent="0.25">
      <c r="A200" s="11" t="s">
        <v>695</v>
      </c>
      <c r="B200" s="18" t="s">
        <v>32</v>
      </c>
      <c r="C200" s="11" t="s">
        <v>19</v>
      </c>
      <c r="D200" s="11" t="s">
        <v>11</v>
      </c>
      <c r="E200" s="34">
        <v>39830</v>
      </c>
      <c r="F200" s="20">
        <f t="shared" ca="1" si="3"/>
        <v>8</v>
      </c>
      <c r="G200" s="21"/>
      <c r="H200" s="22">
        <v>78520</v>
      </c>
      <c r="I200" s="23">
        <v>4</v>
      </c>
      <c r="J200" s="24">
        <f>H200*Percent_Increase</f>
        <v>2284.9320000000002</v>
      </c>
    </row>
    <row r="201" spans="1:10" x14ac:dyDescent="0.25">
      <c r="A201" s="11" t="s">
        <v>694</v>
      </c>
      <c r="B201" s="18" t="s">
        <v>12</v>
      </c>
      <c r="C201" s="11" t="s">
        <v>19</v>
      </c>
      <c r="D201" s="11" t="s">
        <v>5</v>
      </c>
      <c r="E201" s="34">
        <v>40203</v>
      </c>
      <c r="F201" s="20">
        <f t="shared" ca="1" si="3"/>
        <v>7</v>
      </c>
      <c r="G201" s="21" t="s">
        <v>26</v>
      </c>
      <c r="H201" s="22">
        <v>35600</v>
      </c>
      <c r="I201" s="23">
        <v>5</v>
      </c>
      <c r="J201" s="24">
        <f>H201*Percent_Increase</f>
        <v>1035.96</v>
      </c>
    </row>
    <row r="202" spans="1:10" x14ac:dyDescent="0.25">
      <c r="A202" s="11" t="s">
        <v>689</v>
      </c>
      <c r="B202" s="18" t="s">
        <v>16</v>
      </c>
      <c r="C202" s="11" t="s">
        <v>19</v>
      </c>
      <c r="D202" s="11" t="s">
        <v>0</v>
      </c>
      <c r="E202" s="34">
        <v>40574</v>
      </c>
      <c r="F202" s="20">
        <f t="shared" ca="1" si="3"/>
        <v>6</v>
      </c>
      <c r="G202" s="21"/>
      <c r="H202" s="22">
        <v>28424</v>
      </c>
      <c r="I202" s="23">
        <v>4</v>
      </c>
      <c r="J202" s="24">
        <f>H202*Percent_Increase</f>
        <v>827.13840000000005</v>
      </c>
    </row>
    <row r="203" spans="1:10" x14ac:dyDescent="0.25">
      <c r="A203" s="11" t="s">
        <v>680</v>
      </c>
      <c r="B203" s="18" t="s">
        <v>16</v>
      </c>
      <c r="C203" s="11" t="s">
        <v>19</v>
      </c>
      <c r="D203" s="11" t="s">
        <v>5</v>
      </c>
      <c r="E203" s="34">
        <v>40953</v>
      </c>
      <c r="F203" s="20">
        <f t="shared" ca="1" si="3"/>
        <v>5</v>
      </c>
      <c r="G203" s="21" t="s">
        <v>8</v>
      </c>
      <c r="H203" s="22">
        <v>60380</v>
      </c>
      <c r="I203" s="23">
        <v>4</v>
      </c>
      <c r="J203" s="24">
        <f>H203*Percent_Increase</f>
        <v>1757.058</v>
      </c>
    </row>
    <row r="204" spans="1:10" x14ac:dyDescent="0.25">
      <c r="A204" s="11" t="s">
        <v>663</v>
      </c>
      <c r="B204" s="18" t="s">
        <v>32</v>
      </c>
      <c r="C204" s="11" t="s">
        <v>19</v>
      </c>
      <c r="D204" s="11" t="s">
        <v>0</v>
      </c>
      <c r="E204" s="34">
        <v>35829</v>
      </c>
      <c r="F204" s="20">
        <f t="shared" ca="1" si="3"/>
        <v>19</v>
      </c>
      <c r="G204" s="21"/>
      <c r="H204" s="22">
        <v>29176</v>
      </c>
      <c r="I204" s="23">
        <v>3</v>
      </c>
      <c r="J204" s="24">
        <f>H204*Percent_Increase</f>
        <v>849.02160000000003</v>
      </c>
    </row>
    <row r="205" spans="1:10" x14ac:dyDescent="0.25">
      <c r="A205" s="11" t="s">
        <v>662</v>
      </c>
      <c r="B205" s="18" t="s">
        <v>2</v>
      </c>
      <c r="C205" s="11" t="s">
        <v>19</v>
      </c>
      <c r="D205" s="11" t="s">
        <v>5</v>
      </c>
      <c r="E205" s="34">
        <v>35830</v>
      </c>
      <c r="F205" s="20">
        <f t="shared" ca="1" si="3"/>
        <v>19</v>
      </c>
      <c r="G205" s="21" t="s">
        <v>18</v>
      </c>
      <c r="H205" s="22">
        <v>35460</v>
      </c>
      <c r="I205" s="23">
        <v>5</v>
      </c>
      <c r="J205" s="24">
        <f>H205*Percent_Increase</f>
        <v>1031.886</v>
      </c>
    </row>
    <row r="206" spans="1:10" x14ac:dyDescent="0.25">
      <c r="A206" s="11" t="s">
        <v>654</v>
      </c>
      <c r="B206" s="18" t="s">
        <v>48</v>
      </c>
      <c r="C206" s="11" t="s">
        <v>19</v>
      </c>
      <c r="D206" s="11" t="s">
        <v>5</v>
      </c>
      <c r="E206" s="34">
        <v>36198</v>
      </c>
      <c r="F206" s="20">
        <f t="shared" ca="1" si="3"/>
        <v>18</v>
      </c>
      <c r="G206" s="21" t="s">
        <v>8</v>
      </c>
      <c r="H206" s="22">
        <v>81400</v>
      </c>
      <c r="I206" s="23">
        <v>2</v>
      </c>
      <c r="J206" s="24">
        <f>H206*Percent_Increase</f>
        <v>2368.7400000000002</v>
      </c>
    </row>
    <row r="207" spans="1:10" x14ac:dyDescent="0.25">
      <c r="A207" s="11" t="s">
        <v>640</v>
      </c>
      <c r="B207" s="18" t="s">
        <v>12</v>
      </c>
      <c r="C207" s="11" t="s">
        <v>19</v>
      </c>
      <c r="D207" s="11" t="s">
        <v>11</v>
      </c>
      <c r="E207" s="34">
        <v>38044</v>
      </c>
      <c r="F207" s="20">
        <f t="shared" ca="1" si="3"/>
        <v>13</v>
      </c>
      <c r="G207" s="21"/>
      <c r="H207" s="22">
        <v>57410</v>
      </c>
      <c r="I207" s="23">
        <v>2</v>
      </c>
      <c r="J207" s="24">
        <f>H207*Percent_Increase</f>
        <v>1670.6310000000001</v>
      </c>
    </row>
    <row r="208" spans="1:10" x14ac:dyDescent="0.25">
      <c r="A208" s="11" t="s">
        <v>631</v>
      </c>
      <c r="B208" s="18" t="s">
        <v>32</v>
      </c>
      <c r="C208" s="11" t="s">
        <v>19</v>
      </c>
      <c r="D208" s="11" t="s">
        <v>5</v>
      </c>
      <c r="E208" s="34">
        <v>40578</v>
      </c>
      <c r="F208" s="20">
        <f t="shared" ca="1" si="3"/>
        <v>6</v>
      </c>
      <c r="G208" s="21" t="s">
        <v>26</v>
      </c>
      <c r="H208" s="22">
        <v>43820</v>
      </c>
      <c r="I208" s="23">
        <v>2</v>
      </c>
      <c r="J208" s="24">
        <f>H208*Percent_Increase</f>
        <v>1275.162</v>
      </c>
    </row>
    <row r="209" spans="1:10" x14ac:dyDescent="0.25">
      <c r="A209" s="11" t="s">
        <v>621</v>
      </c>
      <c r="B209" s="18" t="s">
        <v>48</v>
      </c>
      <c r="C209" s="11" t="s">
        <v>19</v>
      </c>
      <c r="D209" s="11" t="s">
        <v>11</v>
      </c>
      <c r="E209" s="34">
        <v>39144</v>
      </c>
      <c r="F209" s="20">
        <f t="shared" ca="1" si="3"/>
        <v>10</v>
      </c>
      <c r="G209" s="21"/>
      <c r="H209" s="22">
        <v>64430</v>
      </c>
      <c r="I209" s="23">
        <v>4</v>
      </c>
      <c r="J209" s="24">
        <f>H209*Percent_Increase</f>
        <v>1874.913</v>
      </c>
    </row>
    <row r="210" spans="1:10" x14ac:dyDescent="0.25">
      <c r="A210" s="11" t="s">
        <v>618</v>
      </c>
      <c r="B210" s="18" t="s">
        <v>32</v>
      </c>
      <c r="C210" s="11" t="s">
        <v>19</v>
      </c>
      <c r="D210" s="11" t="s">
        <v>11</v>
      </c>
      <c r="E210" s="34">
        <v>39166</v>
      </c>
      <c r="F210" s="20">
        <f t="shared" ca="1" si="3"/>
        <v>10</v>
      </c>
      <c r="G210" s="21"/>
      <c r="H210" s="22">
        <v>79220</v>
      </c>
      <c r="I210" s="23">
        <v>4</v>
      </c>
      <c r="J210" s="24">
        <f>H210*Percent_Increase</f>
        <v>2305.3020000000001</v>
      </c>
    </row>
    <row r="211" spans="1:10" x14ac:dyDescent="0.25">
      <c r="A211" s="11" t="s">
        <v>615</v>
      </c>
      <c r="B211" s="18" t="s">
        <v>16</v>
      </c>
      <c r="C211" s="11" t="s">
        <v>19</v>
      </c>
      <c r="D211" s="11" t="s">
        <v>5</v>
      </c>
      <c r="E211" s="34">
        <v>39518</v>
      </c>
      <c r="F211" s="20">
        <f t="shared" ca="1" si="3"/>
        <v>9</v>
      </c>
      <c r="G211" s="21" t="s">
        <v>4</v>
      </c>
      <c r="H211" s="22">
        <v>24710</v>
      </c>
      <c r="I211" s="23">
        <v>2</v>
      </c>
      <c r="J211" s="24">
        <f>H211*Percent_Increase</f>
        <v>719.06100000000004</v>
      </c>
    </row>
    <row r="212" spans="1:10" x14ac:dyDescent="0.25">
      <c r="A212" s="11" t="s">
        <v>611</v>
      </c>
      <c r="B212" s="18" t="s">
        <v>48</v>
      </c>
      <c r="C212" s="11" t="s">
        <v>19</v>
      </c>
      <c r="D212" s="11" t="s">
        <v>5</v>
      </c>
      <c r="E212" s="34">
        <v>39168</v>
      </c>
      <c r="F212" s="20">
        <f t="shared" ca="1" si="3"/>
        <v>10</v>
      </c>
      <c r="G212" s="21" t="s">
        <v>26</v>
      </c>
      <c r="H212" s="22">
        <v>24300</v>
      </c>
      <c r="I212" s="23">
        <v>3</v>
      </c>
      <c r="J212" s="24">
        <f>H212*Percent_Increase</f>
        <v>707.13</v>
      </c>
    </row>
    <row r="213" spans="1:10" x14ac:dyDescent="0.25">
      <c r="A213" s="11" t="s">
        <v>604</v>
      </c>
      <c r="B213" s="18" t="s">
        <v>32</v>
      </c>
      <c r="C213" s="11" t="s">
        <v>19</v>
      </c>
      <c r="D213" s="11" t="s">
        <v>0</v>
      </c>
      <c r="E213" s="34">
        <v>38777</v>
      </c>
      <c r="F213" s="20">
        <f t="shared" ca="1" si="3"/>
        <v>11</v>
      </c>
      <c r="G213" s="21"/>
      <c r="H213" s="22">
        <v>22472</v>
      </c>
      <c r="I213" s="23">
        <v>1</v>
      </c>
      <c r="J213" s="24">
        <f>H213*Percent_Increase</f>
        <v>653.93520000000001</v>
      </c>
    </row>
    <row r="214" spans="1:10" x14ac:dyDescent="0.25">
      <c r="A214" s="11" t="s">
        <v>600</v>
      </c>
      <c r="B214" s="18" t="s">
        <v>32</v>
      </c>
      <c r="C214" s="11" t="s">
        <v>19</v>
      </c>
      <c r="D214" s="11" t="s">
        <v>5</v>
      </c>
      <c r="E214" s="34">
        <v>38798</v>
      </c>
      <c r="F214" s="20">
        <f t="shared" ca="1" si="3"/>
        <v>11</v>
      </c>
      <c r="G214" s="21" t="s">
        <v>4</v>
      </c>
      <c r="H214" s="22">
        <v>73144</v>
      </c>
      <c r="I214" s="23">
        <v>5</v>
      </c>
      <c r="J214" s="24">
        <f>H214*Percent_Increase</f>
        <v>2128.4904000000001</v>
      </c>
    </row>
    <row r="215" spans="1:10" x14ac:dyDescent="0.25">
      <c r="A215" s="11" t="s">
        <v>595</v>
      </c>
      <c r="B215" s="18" t="s">
        <v>16</v>
      </c>
      <c r="C215" s="11" t="s">
        <v>19</v>
      </c>
      <c r="D215" s="11" t="s">
        <v>5</v>
      </c>
      <c r="E215" s="34">
        <v>38807</v>
      </c>
      <c r="F215" s="20">
        <f t="shared" ca="1" si="3"/>
        <v>11</v>
      </c>
      <c r="G215" s="21" t="s">
        <v>26</v>
      </c>
      <c r="H215" s="22">
        <v>79730</v>
      </c>
      <c r="I215" s="23">
        <v>2</v>
      </c>
      <c r="J215" s="24">
        <f>H215*Percent_Increase</f>
        <v>2320.143</v>
      </c>
    </row>
    <row r="216" spans="1:10" x14ac:dyDescent="0.25">
      <c r="A216" s="11" t="s">
        <v>587</v>
      </c>
      <c r="B216" s="18" t="s">
        <v>9</v>
      </c>
      <c r="C216" s="11" t="s">
        <v>19</v>
      </c>
      <c r="D216" s="11" t="s">
        <v>11</v>
      </c>
      <c r="E216" s="34">
        <v>36600</v>
      </c>
      <c r="F216" s="20">
        <f t="shared" ca="1" si="3"/>
        <v>17</v>
      </c>
      <c r="G216" s="21"/>
      <c r="H216" s="22">
        <v>41840</v>
      </c>
      <c r="I216" s="23">
        <v>2</v>
      </c>
      <c r="J216" s="24">
        <f>H216*Percent_Increase</f>
        <v>1217.5440000000001</v>
      </c>
    </row>
    <row r="217" spans="1:10" x14ac:dyDescent="0.25">
      <c r="A217" s="11" t="s">
        <v>585</v>
      </c>
      <c r="B217" s="18" t="s">
        <v>12</v>
      </c>
      <c r="C217" s="11" t="s">
        <v>19</v>
      </c>
      <c r="D217" s="11" t="s">
        <v>14</v>
      </c>
      <c r="E217" s="34">
        <v>36604</v>
      </c>
      <c r="F217" s="20">
        <f t="shared" ca="1" si="3"/>
        <v>17</v>
      </c>
      <c r="G217" s="21" t="s">
        <v>4</v>
      </c>
      <c r="H217" s="22">
        <v>46710</v>
      </c>
      <c r="I217" s="23">
        <v>3</v>
      </c>
      <c r="J217" s="24">
        <f>H217*Percent_Increase</f>
        <v>1359.261</v>
      </c>
    </row>
    <row r="218" spans="1:10" x14ac:dyDescent="0.25">
      <c r="A218" s="11" t="s">
        <v>582</v>
      </c>
      <c r="B218" s="18" t="s">
        <v>12</v>
      </c>
      <c r="C218" s="11" t="s">
        <v>19</v>
      </c>
      <c r="D218" s="11" t="s">
        <v>11</v>
      </c>
      <c r="E218" s="34">
        <v>36977</v>
      </c>
      <c r="F218" s="20">
        <f t="shared" ca="1" si="3"/>
        <v>16</v>
      </c>
      <c r="G218" s="21"/>
      <c r="H218" s="22">
        <v>68510</v>
      </c>
      <c r="I218" s="23">
        <v>5</v>
      </c>
      <c r="J218" s="24">
        <f>H218*Percent_Increase</f>
        <v>1993.6410000000001</v>
      </c>
    </row>
    <row r="219" spans="1:10" x14ac:dyDescent="0.25">
      <c r="A219" s="11" t="s">
        <v>581</v>
      </c>
      <c r="B219" s="18" t="s">
        <v>48</v>
      </c>
      <c r="C219" s="11" t="s">
        <v>19</v>
      </c>
      <c r="D219" s="11" t="s">
        <v>11</v>
      </c>
      <c r="E219" s="34">
        <v>37326</v>
      </c>
      <c r="F219" s="20">
        <f t="shared" ca="1" si="3"/>
        <v>15</v>
      </c>
      <c r="G219" s="21"/>
      <c r="H219" s="22">
        <v>52770</v>
      </c>
      <c r="I219" s="23">
        <v>2</v>
      </c>
      <c r="J219" s="24">
        <f>H219*Percent_Increase</f>
        <v>1535.607</v>
      </c>
    </row>
    <row r="220" spans="1:10" x14ac:dyDescent="0.25">
      <c r="A220" s="11" t="s">
        <v>580</v>
      </c>
      <c r="B220" s="18" t="s">
        <v>16</v>
      </c>
      <c r="C220" s="11" t="s">
        <v>19</v>
      </c>
      <c r="D220" s="11" t="s">
        <v>5</v>
      </c>
      <c r="E220" s="34">
        <v>37331</v>
      </c>
      <c r="F220" s="20">
        <f t="shared" ca="1" si="3"/>
        <v>15</v>
      </c>
      <c r="G220" s="21" t="s">
        <v>4</v>
      </c>
      <c r="H220" s="22">
        <v>62750</v>
      </c>
      <c r="I220" s="23">
        <v>3</v>
      </c>
      <c r="J220" s="24">
        <f>H220*Percent_Increase</f>
        <v>1826.0250000000001</v>
      </c>
    </row>
    <row r="221" spans="1:10" x14ac:dyDescent="0.25">
      <c r="A221" s="11" t="s">
        <v>575</v>
      </c>
      <c r="B221" s="18" t="s">
        <v>12</v>
      </c>
      <c r="C221" s="11" t="s">
        <v>19</v>
      </c>
      <c r="D221" s="11" t="s">
        <v>11</v>
      </c>
      <c r="E221" s="34">
        <v>38073</v>
      </c>
      <c r="F221" s="20">
        <f t="shared" ca="1" si="3"/>
        <v>13</v>
      </c>
      <c r="G221" s="21"/>
      <c r="H221" s="22">
        <v>39300</v>
      </c>
      <c r="I221" s="23">
        <v>2</v>
      </c>
      <c r="J221" s="24">
        <f>H221*Percent_Increase</f>
        <v>1143.6300000000001</v>
      </c>
    </row>
    <row r="222" spans="1:10" x14ac:dyDescent="0.25">
      <c r="A222" s="11" t="s">
        <v>562</v>
      </c>
      <c r="B222" s="18" t="s">
        <v>32</v>
      </c>
      <c r="C222" s="11" t="s">
        <v>19</v>
      </c>
      <c r="D222" s="11" t="s">
        <v>11</v>
      </c>
      <c r="E222" s="34">
        <v>39538</v>
      </c>
      <c r="F222" s="20">
        <f t="shared" ca="1" si="3"/>
        <v>9</v>
      </c>
      <c r="G222" s="21"/>
      <c r="H222" s="22">
        <v>62780</v>
      </c>
      <c r="I222" s="23">
        <v>4</v>
      </c>
      <c r="J222" s="24">
        <f>H222*Percent_Increase</f>
        <v>1826.8980000000001</v>
      </c>
    </row>
    <row r="223" spans="1:10" x14ac:dyDescent="0.25">
      <c r="A223" s="11" t="s">
        <v>555</v>
      </c>
      <c r="B223" s="18" t="s">
        <v>12</v>
      </c>
      <c r="C223" s="11" t="s">
        <v>19</v>
      </c>
      <c r="D223" s="11" t="s">
        <v>5</v>
      </c>
      <c r="E223" s="45">
        <v>40603</v>
      </c>
      <c r="F223" s="20">
        <f t="shared" ca="1" si="3"/>
        <v>6</v>
      </c>
      <c r="G223" s="21" t="s">
        <v>18</v>
      </c>
      <c r="H223" s="22">
        <v>44260</v>
      </c>
      <c r="I223" s="23">
        <v>1</v>
      </c>
      <c r="J223" s="24">
        <f>H223*Percent_Increase</f>
        <v>1287.9660000000001</v>
      </c>
    </row>
    <row r="224" spans="1:10" x14ac:dyDescent="0.25">
      <c r="A224" s="11" t="s">
        <v>545</v>
      </c>
      <c r="B224" s="18" t="s">
        <v>32</v>
      </c>
      <c r="C224" s="11" t="s">
        <v>19</v>
      </c>
      <c r="D224" s="11" t="s">
        <v>5</v>
      </c>
      <c r="E224" s="34">
        <v>41025</v>
      </c>
      <c r="F224" s="20">
        <f t="shared" ca="1" si="3"/>
        <v>5</v>
      </c>
      <c r="G224" s="21" t="s">
        <v>4</v>
      </c>
      <c r="H224" s="22">
        <v>58910</v>
      </c>
      <c r="I224" s="23">
        <v>1</v>
      </c>
      <c r="J224" s="24">
        <f>H224*Percent_Increase</f>
        <v>1714.2809999999999</v>
      </c>
    </row>
    <row r="225" spans="1:10" x14ac:dyDescent="0.25">
      <c r="A225" s="11" t="s">
        <v>544</v>
      </c>
      <c r="B225" s="18" t="s">
        <v>16</v>
      </c>
      <c r="C225" s="11" t="s">
        <v>19</v>
      </c>
      <c r="D225" s="11" t="s">
        <v>5</v>
      </c>
      <c r="E225" s="34">
        <v>41026</v>
      </c>
      <c r="F225" s="20">
        <f t="shared" ca="1" si="3"/>
        <v>5</v>
      </c>
      <c r="G225" s="21" t="s">
        <v>4</v>
      </c>
      <c r="H225" s="22">
        <v>26190</v>
      </c>
      <c r="I225" s="23">
        <v>5</v>
      </c>
      <c r="J225" s="24">
        <f>H225*Percent_Increase</f>
        <v>762.12900000000002</v>
      </c>
    </row>
    <row r="226" spans="1:10" x14ac:dyDescent="0.25">
      <c r="A226" s="11" t="s">
        <v>541</v>
      </c>
      <c r="B226" s="18" t="s">
        <v>9</v>
      </c>
      <c r="C226" s="11" t="s">
        <v>19</v>
      </c>
      <c r="D226" s="11" t="s">
        <v>5</v>
      </c>
      <c r="E226" s="34">
        <v>39181</v>
      </c>
      <c r="F226" s="20">
        <f t="shared" ca="1" si="3"/>
        <v>10</v>
      </c>
      <c r="G226" s="21" t="s">
        <v>4</v>
      </c>
      <c r="H226" s="22">
        <v>23330</v>
      </c>
      <c r="I226" s="23">
        <v>4</v>
      </c>
      <c r="J226" s="24">
        <f>H226*Percent_Increase</f>
        <v>678.90300000000002</v>
      </c>
    </row>
    <row r="227" spans="1:10" x14ac:dyDescent="0.25">
      <c r="A227" s="11" t="s">
        <v>538</v>
      </c>
      <c r="B227" s="18" t="s">
        <v>16</v>
      </c>
      <c r="C227" s="11" t="s">
        <v>19</v>
      </c>
      <c r="D227" s="11" t="s">
        <v>11</v>
      </c>
      <c r="E227" s="34">
        <v>39539</v>
      </c>
      <c r="F227" s="20">
        <f t="shared" ca="1" si="3"/>
        <v>9</v>
      </c>
      <c r="G227" s="21"/>
      <c r="H227" s="22">
        <v>63310</v>
      </c>
      <c r="I227" s="23">
        <v>3</v>
      </c>
      <c r="J227" s="24">
        <f>H227*Percent_Increase</f>
        <v>1842.3210000000001</v>
      </c>
    </row>
    <row r="228" spans="1:10" x14ac:dyDescent="0.25">
      <c r="A228" s="11" t="s">
        <v>533</v>
      </c>
      <c r="B228" s="18" t="s">
        <v>16</v>
      </c>
      <c r="C228" s="11" t="s">
        <v>19</v>
      </c>
      <c r="D228" s="11" t="s">
        <v>5</v>
      </c>
      <c r="E228" s="34">
        <v>40269</v>
      </c>
      <c r="F228" s="20">
        <f t="shared" ca="1" si="3"/>
        <v>7</v>
      </c>
      <c r="G228" s="21" t="s">
        <v>4</v>
      </c>
      <c r="H228" s="22">
        <v>86260</v>
      </c>
      <c r="I228" s="23">
        <v>3</v>
      </c>
      <c r="J228" s="24">
        <f>H228*Percent_Increase</f>
        <v>2510.1660000000002</v>
      </c>
    </row>
    <row r="229" spans="1:10" x14ac:dyDescent="0.25">
      <c r="A229" s="11" t="s">
        <v>530</v>
      </c>
      <c r="B229" s="18" t="s">
        <v>12</v>
      </c>
      <c r="C229" s="11" t="s">
        <v>19</v>
      </c>
      <c r="D229" s="11" t="s">
        <v>11</v>
      </c>
      <c r="E229" s="34">
        <v>40298</v>
      </c>
      <c r="F229" s="20">
        <f t="shared" ca="1" si="3"/>
        <v>7</v>
      </c>
      <c r="G229" s="21"/>
      <c r="H229" s="22">
        <v>24410</v>
      </c>
      <c r="I229" s="23">
        <v>3</v>
      </c>
      <c r="J229" s="24">
        <f>H229*Percent_Increase</f>
        <v>710.33100000000002</v>
      </c>
    </row>
    <row r="230" spans="1:10" x14ac:dyDescent="0.25">
      <c r="A230" s="11" t="s">
        <v>529</v>
      </c>
      <c r="B230" s="18" t="s">
        <v>12</v>
      </c>
      <c r="C230" s="11" t="s">
        <v>19</v>
      </c>
      <c r="D230" s="11" t="s">
        <v>5</v>
      </c>
      <c r="E230" s="34">
        <v>38813</v>
      </c>
      <c r="F230" s="20">
        <f t="shared" ca="1" si="3"/>
        <v>11</v>
      </c>
      <c r="G230" s="21" t="s">
        <v>4</v>
      </c>
      <c r="H230" s="22">
        <v>32390</v>
      </c>
      <c r="I230" s="23">
        <v>2</v>
      </c>
      <c r="J230" s="24">
        <f>H230*Percent_Increase</f>
        <v>942.54899999999998</v>
      </c>
    </row>
    <row r="231" spans="1:10" x14ac:dyDescent="0.25">
      <c r="A231" s="11" t="s">
        <v>527</v>
      </c>
      <c r="B231" s="18" t="s">
        <v>9</v>
      </c>
      <c r="C231" s="11" t="s">
        <v>19</v>
      </c>
      <c r="D231" s="11" t="s">
        <v>5</v>
      </c>
      <c r="E231" s="34">
        <v>38816</v>
      </c>
      <c r="F231" s="20">
        <f t="shared" ca="1" si="3"/>
        <v>11</v>
      </c>
      <c r="G231" s="21" t="s">
        <v>18</v>
      </c>
      <c r="H231" s="22">
        <v>44920</v>
      </c>
      <c r="I231" s="23">
        <v>1</v>
      </c>
      <c r="J231" s="24">
        <f>H231*Percent_Increase</f>
        <v>1307.172</v>
      </c>
    </row>
    <row r="232" spans="1:10" x14ac:dyDescent="0.25">
      <c r="A232" s="11" t="s">
        <v>518</v>
      </c>
      <c r="B232" s="18" t="s">
        <v>16</v>
      </c>
      <c r="C232" s="11" t="s">
        <v>19</v>
      </c>
      <c r="D232" s="11" t="s">
        <v>14</v>
      </c>
      <c r="E232" s="34">
        <v>36269</v>
      </c>
      <c r="F232" s="20">
        <f t="shared" ca="1" si="3"/>
        <v>18</v>
      </c>
      <c r="G232" s="21" t="s">
        <v>4</v>
      </c>
      <c r="H232" s="22">
        <v>48190</v>
      </c>
      <c r="I232" s="23">
        <v>1</v>
      </c>
      <c r="J232" s="24">
        <f>H232*Percent_Increase</f>
        <v>1402.329</v>
      </c>
    </row>
    <row r="233" spans="1:10" x14ac:dyDescent="0.25">
      <c r="A233" s="11" t="s">
        <v>517</v>
      </c>
      <c r="B233" s="18" t="s">
        <v>16</v>
      </c>
      <c r="C233" s="11" t="s">
        <v>19</v>
      </c>
      <c r="D233" s="11" t="s">
        <v>5</v>
      </c>
      <c r="E233" s="34">
        <v>36273</v>
      </c>
      <c r="F233" s="20">
        <f t="shared" ca="1" si="3"/>
        <v>18</v>
      </c>
      <c r="G233" s="21" t="s">
        <v>4</v>
      </c>
      <c r="H233" s="22">
        <v>61330</v>
      </c>
      <c r="I233" s="23">
        <v>4</v>
      </c>
      <c r="J233" s="24">
        <f>H233*Percent_Increase</f>
        <v>1784.703</v>
      </c>
    </row>
    <row r="234" spans="1:10" x14ac:dyDescent="0.25">
      <c r="A234" s="11" t="s">
        <v>513</v>
      </c>
      <c r="B234" s="18" t="s">
        <v>16</v>
      </c>
      <c r="C234" s="11" t="s">
        <v>19</v>
      </c>
      <c r="D234" s="11" t="s">
        <v>11</v>
      </c>
      <c r="E234" s="34">
        <v>36637</v>
      </c>
      <c r="F234" s="20">
        <f t="shared" ca="1" si="3"/>
        <v>17</v>
      </c>
      <c r="G234" s="21"/>
      <c r="H234" s="22">
        <v>57600</v>
      </c>
      <c r="I234" s="23">
        <v>3</v>
      </c>
      <c r="J234" s="24">
        <f>H234*Percent_Increase</f>
        <v>1676.16</v>
      </c>
    </row>
    <row r="235" spans="1:10" x14ac:dyDescent="0.25">
      <c r="A235" s="11" t="s">
        <v>506</v>
      </c>
      <c r="B235" s="18" t="s">
        <v>12</v>
      </c>
      <c r="C235" s="11" t="s">
        <v>19</v>
      </c>
      <c r="D235" s="11" t="s">
        <v>0</v>
      </c>
      <c r="E235" s="34">
        <v>37730</v>
      </c>
      <c r="F235" s="20">
        <f t="shared" ca="1" si="3"/>
        <v>14</v>
      </c>
      <c r="G235" s="21"/>
      <c r="H235" s="22">
        <v>8892</v>
      </c>
      <c r="I235" s="23">
        <v>1</v>
      </c>
      <c r="J235" s="24">
        <f>H235*Percent_Increase</f>
        <v>258.75720000000001</v>
      </c>
    </row>
    <row r="236" spans="1:10" x14ac:dyDescent="0.25">
      <c r="A236" s="11" t="s">
        <v>505</v>
      </c>
      <c r="B236" s="18" t="s">
        <v>32</v>
      </c>
      <c r="C236" s="11" t="s">
        <v>19</v>
      </c>
      <c r="D236" s="11" t="s">
        <v>5</v>
      </c>
      <c r="E236" s="34">
        <v>38809</v>
      </c>
      <c r="F236" s="20">
        <f t="shared" ca="1" si="3"/>
        <v>11</v>
      </c>
      <c r="G236" s="21" t="s">
        <v>28</v>
      </c>
      <c r="H236" s="22">
        <v>76584</v>
      </c>
      <c r="I236" s="23">
        <v>1</v>
      </c>
      <c r="J236" s="24">
        <f>H236*Percent_Increase</f>
        <v>2228.5944</v>
      </c>
    </row>
    <row r="237" spans="1:10" x14ac:dyDescent="0.25">
      <c r="A237" s="11" t="s">
        <v>504</v>
      </c>
      <c r="B237" s="18" t="s">
        <v>12</v>
      </c>
      <c r="C237" s="11" t="s">
        <v>19</v>
      </c>
      <c r="D237" s="11" t="s">
        <v>5</v>
      </c>
      <c r="E237" s="34">
        <v>38821</v>
      </c>
      <c r="F237" s="20">
        <f t="shared" ca="1" si="3"/>
        <v>11</v>
      </c>
      <c r="G237" s="21" t="s">
        <v>4</v>
      </c>
      <c r="H237" s="22">
        <v>65720</v>
      </c>
      <c r="I237" s="23">
        <v>1</v>
      </c>
      <c r="J237" s="24">
        <f>H237*Percent_Increase</f>
        <v>1912.452</v>
      </c>
    </row>
    <row r="238" spans="1:10" x14ac:dyDescent="0.25">
      <c r="A238" s="11" t="s">
        <v>503</v>
      </c>
      <c r="B238" s="18" t="s">
        <v>12</v>
      </c>
      <c r="C238" s="11" t="s">
        <v>19</v>
      </c>
      <c r="D238" s="11" t="s">
        <v>5</v>
      </c>
      <c r="E238" s="34">
        <v>38832</v>
      </c>
      <c r="F238" s="20">
        <f t="shared" ca="1" si="3"/>
        <v>11</v>
      </c>
      <c r="G238" s="21" t="s">
        <v>8</v>
      </c>
      <c r="H238" s="22">
        <v>29420</v>
      </c>
      <c r="I238" s="23">
        <v>5</v>
      </c>
      <c r="J238" s="24">
        <f>H238*Percent_Increase</f>
        <v>856.12200000000007</v>
      </c>
    </row>
    <row r="239" spans="1:10" x14ac:dyDescent="0.25">
      <c r="A239" s="11" t="s">
        <v>502</v>
      </c>
      <c r="B239" s="18" t="s">
        <v>12</v>
      </c>
      <c r="C239" s="11" t="s">
        <v>19</v>
      </c>
      <c r="D239" s="11" t="s">
        <v>11</v>
      </c>
      <c r="E239" s="34">
        <v>39189</v>
      </c>
      <c r="F239" s="20">
        <f t="shared" ca="1" si="3"/>
        <v>10</v>
      </c>
      <c r="G239" s="21"/>
      <c r="H239" s="22">
        <v>63850</v>
      </c>
      <c r="I239" s="23">
        <v>2</v>
      </c>
      <c r="J239" s="24">
        <f>H239*Percent_Increase</f>
        <v>1858.0350000000001</v>
      </c>
    </row>
    <row r="240" spans="1:10" x14ac:dyDescent="0.25">
      <c r="A240" s="11" t="s">
        <v>501</v>
      </c>
      <c r="B240" s="18" t="s">
        <v>16</v>
      </c>
      <c r="C240" s="11" t="s">
        <v>19</v>
      </c>
      <c r="D240" s="11" t="s">
        <v>11</v>
      </c>
      <c r="E240" s="34">
        <v>39545</v>
      </c>
      <c r="F240" s="20">
        <f t="shared" ca="1" si="3"/>
        <v>9</v>
      </c>
      <c r="G240" s="21"/>
      <c r="H240" s="22">
        <v>84170</v>
      </c>
      <c r="I240" s="23">
        <v>2</v>
      </c>
      <c r="J240" s="24">
        <f>H240*Percent_Increase</f>
        <v>2449.3470000000002</v>
      </c>
    </row>
    <row r="241" spans="1:10" x14ac:dyDescent="0.25">
      <c r="A241" s="11" t="s">
        <v>498</v>
      </c>
      <c r="B241" s="18" t="s">
        <v>16</v>
      </c>
      <c r="C241" s="11" t="s">
        <v>19</v>
      </c>
      <c r="D241" s="11" t="s">
        <v>5</v>
      </c>
      <c r="E241" s="34">
        <v>40270</v>
      </c>
      <c r="F241" s="20">
        <f t="shared" ca="1" si="3"/>
        <v>7</v>
      </c>
      <c r="G241" s="21" t="s">
        <v>4</v>
      </c>
      <c r="H241" s="22">
        <v>35300</v>
      </c>
      <c r="I241" s="23">
        <v>5</v>
      </c>
      <c r="J241" s="24">
        <f>H241*Percent_Increase</f>
        <v>1027.23</v>
      </c>
    </row>
    <row r="242" spans="1:10" x14ac:dyDescent="0.25">
      <c r="A242" s="11" t="s">
        <v>493</v>
      </c>
      <c r="B242" s="18" t="s">
        <v>16</v>
      </c>
      <c r="C242" s="11" t="s">
        <v>19</v>
      </c>
      <c r="D242" s="11" t="s">
        <v>5</v>
      </c>
      <c r="E242" s="34">
        <v>40634</v>
      </c>
      <c r="F242" s="20">
        <f t="shared" ca="1" si="3"/>
        <v>6</v>
      </c>
      <c r="G242" s="21" t="s">
        <v>26</v>
      </c>
      <c r="H242" s="22">
        <v>47440</v>
      </c>
      <c r="I242" s="23">
        <v>3</v>
      </c>
      <c r="J242" s="24">
        <f>H242*Percent_Increase</f>
        <v>1380.5040000000001</v>
      </c>
    </row>
    <row r="243" spans="1:10" x14ac:dyDescent="0.25">
      <c r="A243" s="11" t="s">
        <v>485</v>
      </c>
      <c r="B243" s="18" t="s">
        <v>9</v>
      </c>
      <c r="C243" s="11" t="s">
        <v>19</v>
      </c>
      <c r="D243" s="11" t="s">
        <v>0</v>
      </c>
      <c r="E243" s="34">
        <v>41056</v>
      </c>
      <c r="F243" s="20">
        <f t="shared" ca="1" si="3"/>
        <v>5</v>
      </c>
      <c r="G243" s="21"/>
      <c r="H243" s="22">
        <v>22344</v>
      </c>
      <c r="I243" s="23">
        <v>4</v>
      </c>
      <c r="J243" s="24">
        <f>H243*Percent_Increase</f>
        <v>650.21040000000005</v>
      </c>
    </row>
    <row r="244" spans="1:10" x14ac:dyDescent="0.25">
      <c r="A244" s="11" t="s">
        <v>481</v>
      </c>
      <c r="B244" s="18" t="s">
        <v>48</v>
      </c>
      <c r="C244" s="11" t="s">
        <v>19</v>
      </c>
      <c r="D244" s="11" t="s">
        <v>5</v>
      </c>
      <c r="E244" s="34">
        <v>39597</v>
      </c>
      <c r="F244" s="20">
        <f t="shared" ca="1" si="3"/>
        <v>9</v>
      </c>
      <c r="G244" s="21" t="s">
        <v>26</v>
      </c>
      <c r="H244" s="22">
        <v>81010</v>
      </c>
      <c r="I244" s="23">
        <v>4</v>
      </c>
      <c r="J244" s="24">
        <f>H244*Percent_Increase</f>
        <v>2357.3910000000001</v>
      </c>
    </row>
    <row r="245" spans="1:10" x14ac:dyDescent="0.25">
      <c r="A245" s="11" t="s">
        <v>477</v>
      </c>
      <c r="B245" s="18" t="s">
        <v>16</v>
      </c>
      <c r="C245" s="11" t="s">
        <v>19</v>
      </c>
      <c r="D245" s="11" t="s">
        <v>5</v>
      </c>
      <c r="E245" s="34">
        <v>40301</v>
      </c>
      <c r="F245" s="20">
        <f t="shared" ca="1" si="3"/>
        <v>7</v>
      </c>
      <c r="G245" s="21" t="s">
        <v>4</v>
      </c>
      <c r="H245" s="22">
        <v>44270</v>
      </c>
      <c r="I245" s="23">
        <v>2</v>
      </c>
      <c r="J245" s="24">
        <f>H245*Percent_Increase</f>
        <v>1288.2570000000001</v>
      </c>
    </row>
    <row r="246" spans="1:10" x14ac:dyDescent="0.25">
      <c r="A246" s="11" t="s">
        <v>476</v>
      </c>
      <c r="B246" s="18" t="s">
        <v>12</v>
      </c>
      <c r="C246" s="11" t="s">
        <v>19</v>
      </c>
      <c r="D246" s="11" t="s">
        <v>14</v>
      </c>
      <c r="E246" s="34">
        <v>40302</v>
      </c>
      <c r="F246" s="20">
        <f t="shared" ca="1" si="3"/>
        <v>7</v>
      </c>
      <c r="G246" s="21" t="s">
        <v>26</v>
      </c>
      <c r="H246" s="22">
        <v>46285</v>
      </c>
      <c r="I246" s="23">
        <v>5</v>
      </c>
      <c r="J246" s="24">
        <f>H246*Percent_Increase</f>
        <v>1346.8935000000001</v>
      </c>
    </row>
    <row r="247" spans="1:10" x14ac:dyDescent="0.25">
      <c r="A247" s="11" t="s">
        <v>474</v>
      </c>
      <c r="B247" s="18" t="s">
        <v>12</v>
      </c>
      <c r="C247" s="11" t="s">
        <v>19</v>
      </c>
      <c r="D247" s="11" t="s">
        <v>5</v>
      </c>
      <c r="E247" s="34">
        <v>40312</v>
      </c>
      <c r="F247" s="20">
        <f t="shared" ca="1" si="3"/>
        <v>7</v>
      </c>
      <c r="G247" s="21" t="s">
        <v>26</v>
      </c>
      <c r="H247" s="22">
        <v>73450</v>
      </c>
      <c r="I247" s="23">
        <v>3</v>
      </c>
      <c r="J247" s="24">
        <f>H247*Percent_Increase</f>
        <v>2137.395</v>
      </c>
    </row>
    <row r="248" spans="1:10" x14ac:dyDescent="0.25">
      <c r="A248" s="11" t="s">
        <v>465</v>
      </c>
      <c r="B248" s="18" t="s">
        <v>48</v>
      </c>
      <c r="C248" s="11" t="s">
        <v>19</v>
      </c>
      <c r="D248" s="11" t="s">
        <v>11</v>
      </c>
      <c r="E248" s="34">
        <v>35927</v>
      </c>
      <c r="F248" s="20">
        <f t="shared" ca="1" si="3"/>
        <v>19</v>
      </c>
      <c r="G248" s="21"/>
      <c r="H248" s="22">
        <v>76910</v>
      </c>
      <c r="I248" s="23">
        <v>1</v>
      </c>
      <c r="J248" s="24">
        <f>H248*Percent_Increase</f>
        <v>2238.0810000000001</v>
      </c>
    </row>
    <row r="249" spans="1:10" x14ac:dyDescent="0.25">
      <c r="A249" s="11" t="s">
        <v>464</v>
      </c>
      <c r="B249" s="18" t="s">
        <v>12</v>
      </c>
      <c r="C249" s="11" t="s">
        <v>19</v>
      </c>
      <c r="D249" s="11" t="s">
        <v>5</v>
      </c>
      <c r="E249" s="34">
        <v>35932</v>
      </c>
      <c r="F249" s="20">
        <f t="shared" ca="1" si="3"/>
        <v>19</v>
      </c>
      <c r="G249" s="21" t="s">
        <v>4</v>
      </c>
      <c r="H249" s="22">
        <v>89740</v>
      </c>
      <c r="I249" s="23">
        <v>5</v>
      </c>
      <c r="J249" s="24">
        <f>H249*Percent_Increase</f>
        <v>2611.4340000000002</v>
      </c>
    </row>
    <row r="250" spans="1:10" x14ac:dyDescent="0.25">
      <c r="A250" s="11" t="s">
        <v>463</v>
      </c>
      <c r="B250" s="18" t="s">
        <v>32</v>
      </c>
      <c r="C250" s="11" t="s">
        <v>19</v>
      </c>
      <c r="D250" s="11" t="s">
        <v>5</v>
      </c>
      <c r="E250" s="34">
        <v>35938</v>
      </c>
      <c r="F250" s="20">
        <f t="shared" ca="1" si="3"/>
        <v>19</v>
      </c>
      <c r="G250" s="21" t="s">
        <v>18</v>
      </c>
      <c r="H250" s="22">
        <v>55450</v>
      </c>
      <c r="I250" s="23">
        <v>5</v>
      </c>
      <c r="J250" s="24">
        <f>H250*Percent_Increase</f>
        <v>1613.595</v>
      </c>
    </row>
    <row r="251" spans="1:10" x14ac:dyDescent="0.25">
      <c r="A251" s="11" t="s">
        <v>459</v>
      </c>
      <c r="B251" s="18" t="s">
        <v>9</v>
      </c>
      <c r="C251" s="11" t="s">
        <v>19</v>
      </c>
      <c r="D251" s="11" t="s">
        <v>11</v>
      </c>
      <c r="E251" s="34">
        <v>36283</v>
      </c>
      <c r="F251" s="20">
        <f t="shared" ca="1" si="3"/>
        <v>18</v>
      </c>
      <c r="G251" s="21"/>
      <c r="H251" s="22">
        <v>25130</v>
      </c>
      <c r="I251" s="23">
        <v>5</v>
      </c>
      <c r="J251" s="24">
        <f>H251*Percent_Increase</f>
        <v>731.28300000000002</v>
      </c>
    </row>
    <row r="252" spans="1:10" x14ac:dyDescent="0.25">
      <c r="A252" s="11" t="s">
        <v>455</v>
      </c>
      <c r="B252" s="18" t="s">
        <v>16</v>
      </c>
      <c r="C252" s="11" t="s">
        <v>19</v>
      </c>
      <c r="D252" s="11" t="s">
        <v>0</v>
      </c>
      <c r="E252" s="34">
        <v>36305</v>
      </c>
      <c r="F252" s="20">
        <f t="shared" ca="1" si="3"/>
        <v>18</v>
      </c>
      <c r="G252" s="21"/>
      <c r="H252" s="22">
        <v>9424</v>
      </c>
      <c r="I252" s="23">
        <v>4</v>
      </c>
      <c r="J252" s="24">
        <f>H252*Percent_Increase</f>
        <v>274.23840000000001</v>
      </c>
    </row>
    <row r="253" spans="1:10" x14ac:dyDescent="0.25">
      <c r="A253" s="11" t="s">
        <v>449</v>
      </c>
      <c r="B253" s="18" t="s">
        <v>12</v>
      </c>
      <c r="C253" s="11" t="s">
        <v>19</v>
      </c>
      <c r="D253" s="11" t="s">
        <v>5</v>
      </c>
      <c r="E253" s="34">
        <v>37394</v>
      </c>
      <c r="F253" s="20">
        <f t="shared" ca="1" si="3"/>
        <v>15</v>
      </c>
      <c r="G253" s="21" t="s">
        <v>26</v>
      </c>
      <c r="H253" s="22">
        <v>28970</v>
      </c>
      <c r="I253" s="23">
        <v>3</v>
      </c>
      <c r="J253" s="24">
        <f>H253*Percent_Increase</f>
        <v>843.02700000000004</v>
      </c>
    </row>
    <row r="254" spans="1:10" x14ac:dyDescent="0.25">
      <c r="A254" s="11" t="s">
        <v>439</v>
      </c>
      <c r="B254" s="18" t="s">
        <v>16</v>
      </c>
      <c r="C254" s="11" t="s">
        <v>19</v>
      </c>
      <c r="D254" s="11" t="s">
        <v>11</v>
      </c>
      <c r="E254" s="45">
        <v>40680</v>
      </c>
      <c r="F254" s="20">
        <f t="shared" ca="1" si="3"/>
        <v>6</v>
      </c>
      <c r="G254" s="21"/>
      <c r="H254" s="22">
        <v>57110</v>
      </c>
      <c r="I254" s="23">
        <v>3</v>
      </c>
      <c r="J254" s="24">
        <f>H254*Percent_Increase</f>
        <v>1661.9010000000001</v>
      </c>
    </row>
    <row r="255" spans="1:10" x14ac:dyDescent="0.25">
      <c r="A255" s="11" t="s">
        <v>429</v>
      </c>
      <c r="B255" s="18" t="s">
        <v>12</v>
      </c>
      <c r="C255" s="11" t="s">
        <v>19</v>
      </c>
      <c r="D255" s="11" t="s">
        <v>11</v>
      </c>
      <c r="E255" s="34">
        <v>41079</v>
      </c>
      <c r="F255" s="20">
        <f t="shared" ca="1" si="3"/>
        <v>5</v>
      </c>
      <c r="G255" s="21"/>
      <c r="H255" s="22">
        <v>32190</v>
      </c>
      <c r="I255" s="23">
        <v>3</v>
      </c>
      <c r="J255" s="24">
        <f>H255*Percent_Increase</f>
        <v>936.72900000000004</v>
      </c>
    </row>
    <row r="256" spans="1:10" x14ac:dyDescent="0.25">
      <c r="A256" s="11" t="s">
        <v>425</v>
      </c>
      <c r="B256" s="18" t="s">
        <v>16</v>
      </c>
      <c r="C256" s="11" t="s">
        <v>19</v>
      </c>
      <c r="D256" s="11" t="s">
        <v>11</v>
      </c>
      <c r="E256" s="34">
        <v>39262</v>
      </c>
      <c r="F256" s="20">
        <f t="shared" ca="1" si="3"/>
        <v>10</v>
      </c>
      <c r="G256" s="21"/>
      <c r="H256" s="22">
        <v>45770</v>
      </c>
      <c r="I256" s="23">
        <v>5</v>
      </c>
      <c r="J256" s="24">
        <f>H256*Percent_Increase</f>
        <v>1331.9070000000002</v>
      </c>
    </row>
    <row r="257" spans="1:10" x14ac:dyDescent="0.25">
      <c r="A257" s="11" t="s">
        <v>419</v>
      </c>
      <c r="B257" s="18" t="s">
        <v>16</v>
      </c>
      <c r="C257" s="11" t="s">
        <v>19</v>
      </c>
      <c r="D257" s="11" t="s">
        <v>5</v>
      </c>
      <c r="E257" s="34">
        <v>38876</v>
      </c>
      <c r="F257" s="20">
        <f t="shared" ca="1" si="3"/>
        <v>11</v>
      </c>
      <c r="G257" s="21" t="s">
        <v>26</v>
      </c>
      <c r="H257" s="22">
        <v>60280</v>
      </c>
      <c r="I257" s="23">
        <v>1</v>
      </c>
      <c r="J257" s="24">
        <f>H257*Percent_Increase</f>
        <v>1754.1480000000001</v>
      </c>
    </row>
    <row r="258" spans="1:10" x14ac:dyDescent="0.25">
      <c r="A258" s="11" t="s">
        <v>418</v>
      </c>
      <c r="B258" s="18" t="s">
        <v>48</v>
      </c>
      <c r="C258" s="11" t="s">
        <v>19</v>
      </c>
      <c r="D258" s="11" t="s">
        <v>5</v>
      </c>
      <c r="E258" s="34">
        <v>38878</v>
      </c>
      <c r="F258" s="20">
        <f t="shared" ref="F258:F321" ca="1" si="4">DATEDIF(E258,TODAY(),"Y")</f>
        <v>11</v>
      </c>
      <c r="G258" s="21" t="s">
        <v>4</v>
      </c>
      <c r="H258" s="22">
        <v>61150</v>
      </c>
      <c r="I258" s="23">
        <v>2</v>
      </c>
      <c r="J258" s="24">
        <f>H258*Percent_Increase</f>
        <v>1779.4650000000001</v>
      </c>
    </row>
    <row r="259" spans="1:10" x14ac:dyDescent="0.25">
      <c r="A259" s="11" t="s">
        <v>411</v>
      </c>
      <c r="B259" s="18" t="s">
        <v>12</v>
      </c>
      <c r="C259" s="11" t="s">
        <v>19</v>
      </c>
      <c r="D259" s="11" t="s">
        <v>11</v>
      </c>
      <c r="E259" s="34">
        <v>35972</v>
      </c>
      <c r="F259" s="20">
        <f t="shared" ca="1" si="4"/>
        <v>19</v>
      </c>
      <c r="G259" s="21"/>
      <c r="H259" s="22">
        <v>71710</v>
      </c>
      <c r="I259" s="23">
        <v>5</v>
      </c>
      <c r="J259" s="24">
        <f>H259*Percent_Increase</f>
        <v>2086.761</v>
      </c>
    </row>
    <row r="260" spans="1:10" x14ac:dyDescent="0.25">
      <c r="A260" s="11" t="s">
        <v>409</v>
      </c>
      <c r="B260" s="18" t="s">
        <v>12</v>
      </c>
      <c r="C260" s="11" t="s">
        <v>19</v>
      </c>
      <c r="D260" s="11" t="s">
        <v>5</v>
      </c>
      <c r="E260" s="34">
        <v>36318</v>
      </c>
      <c r="F260" s="20">
        <f t="shared" ca="1" si="4"/>
        <v>18</v>
      </c>
      <c r="G260" s="21" t="s">
        <v>4</v>
      </c>
      <c r="H260" s="22">
        <v>68750</v>
      </c>
      <c r="I260" s="23">
        <v>1</v>
      </c>
      <c r="J260" s="24">
        <f>H260*Percent_Increase</f>
        <v>2000.625</v>
      </c>
    </row>
    <row r="261" spans="1:10" x14ac:dyDescent="0.25">
      <c r="A261" s="11" t="s">
        <v>406</v>
      </c>
      <c r="B261" s="18" t="s">
        <v>12</v>
      </c>
      <c r="C261" s="11" t="s">
        <v>19</v>
      </c>
      <c r="D261" s="11" t="s">
        <v>5</v>
      </c>
      <c r="E261" s="34">
        <v>36332</v>
      </c>
      <c r="F261" s="20">
        <f t="shared" ca="1" si="4"/>
        <v>18</v>
      </c>
      <c r="G261" s="21" t="s">
        <v>18</v>
      </c>
      <c r="H261" s="22">
        <v>37760</v>
      </c>
      <c r="I261" s="23">
        <v>2</v>
      </c>
      <c r="J261" s="24">
        <f>H261*Percent_Increase</f>
        <v>1098.816</v>
      </c>
    </row>
    <row r="262" spans="1:10" x14ac:dyDescent="0.25">
      <c r="A262" s="11" t="s">
        <v>403</v>
      </c>
      <c r="B262" s="18" t="s">
        <v>32</v>
      </c>
      <c r="C262" s="11" t="s">
        <v>19</v>
      </c>
      <c r="D262" s="11" t="s">
        <v>5</v>
      </c>
      <c r="E262" s="34">
        <v>36698</v>
      </c>
      <c r="F262" s="20">
        <f t="shared" ca="1" si="4"/>
        <v>17</v>
      </c>
      <c r="G262" s="21" t="s">
        <v>18</v>
      </c>
      <c r="H262" s="22">
        <v>23650</v>
      </c>
      <c r="I262" s="23">
        <v>1</v>
      </c>
      <c r="J262" s="24">
        <f>H262*Percent_Increase</f>
        <v>688.21500000000003</v>
      </c>
    </row>
    <row r="263" spans="1:10" x14ac:dyDescent="0.25">
      <c r="A263" s="11" t="s">
        <v>401</v>
      </c>
      <c r="B263" s="18" t="s">
        <v>9</v>
      </c>
      <c r="C263" s="11" t="s">
        <v>19</v>
      </c>
      <c r="D263" s="11" t="s">
        <v>11</v>
      </c>
      <c r="E263" s="34">
        <v>36704</v>
      </c>
      <c r="F263" s="20">
        <f t="shared" ca="1" si="4"/>
        <v>17</v>
      </c>
      <c r="G263" s="21"/>
      <c r="H263" s="22">
        <v>57760</v>
      </c>
      <c r="I263" s="23">
        <v>3</v>
      </c>
      <c r="J263" s="24">
        <f>H263*Percent_Increase</f>
        <v>1680.816</v>
      </c>
    </row>
    <row r="264" spans="1:10" x14ac:dyDescent="0.25">
      <c r="A264" s="11" t="s">
        <v>400</v>
      </c>
      <c r="B264" s="18" t="s">
        <v>12</v>
      </c>
      <c r="C264" s="11" t="s">
        <v>19</v>
      </c>
      <c r="D264" s="11" t="s">
        <v>5</v>
      </c>
      <c r="E264" s="34">
        <v>36707</v>
      </c>
      <c r="F264" s="20">
        <f t="shared" ca="1" si="4"/>
        <v>17</v>
      </c>
      <c r="G264" s="21" t="s">
        <v>8</v>
      </c>
      <c r="H264" s="22">
        <v>38870</v>
      </c>
      <c r="I264" s="23">
        <v>2</v>
      </c>
      <c r="J264" s="24">
        <f>H264*Percent_Increase</f>
        <v>1131.117</v>
      </c>
    </row>
    <row r="265" spans="1:10" x14ac:dyDescent="0.25">
      <c r="A265" s="11" t="s">
        <v>397</v>
      </c>
      <c r="B265" s="18" t="s">
        <v>12</v>
      </c>
      <c r="C265" s="11" t="s">
        <v>19</v>
      </c>
      <c r="D265" s="11" t="s">
        <v>5</v>
      </c>
      <c r="E265" s="34">
        <v>37068</v>
      </c>
      <c r="F265" s="20">
        <f t="shared" ca="1" si="4"/>
        <v>16</v>
      </c>
      <c r="G265" s="21" t="s">
        <v>28</v>
      </c>
      <c r="H265" s="22">
        <v>66010</v>
      </c>
      <c r="I265" s="23">
        <v>5</v>
      </c>
      <c r="J265" s="24">
        <f>H265*Percent_Increase</f>
        <v>1920.8910000000001</v>
      </c>
    </row>
    <row r="266" spans="1:10" x14ac:dyDescent="0.25">
      <c r="A266" s="11" t="s">
        <v>396</v>
      </c>
      <c r="B266" s="18" t="s">
        <v>16</v>
      </c>
      <c r="C266" s="11" t="s">
        <v>19</v>
      </c>
      <c r="D266" s="11" t="s">
        <v>5</v>
      </c>
      <c r="E266" s="34">
        <v>37436</v>
      </c>
      <c r="F266" s="20">
        <f t="shared" ca="1" si="4"/>
        <v>15</v>
      </c>
      <c r="G266" s="21" t="s">
        <v>18</v>
      </c>
      <c r="H266" s="22">
        <v>64130</v>
      </c>
      <c r="I266" s="23">
        <v>1</v>
      </c>
      <c r="J266" s="24">
        <f>H266*Percent_Increase</f>
        <v>1866.183</v>
      </c>
    </row>
    <row r="267" spans="1:10" x14ac:dyDescent="0.25">
      <c r="A267" s="11" t="s">
        <v>389</v>
      </c>
      <c r="B267" s="18" t="s">
        <v>32</v>
      </c>
      <c r="C267" s="11" t="s">
        <v>19</v>
      </c>
      <c r="D267" s="11" t="s">
        <v>5</v>
      </c>
      <c r="E267" s="34">
        <v>38146</v>
      </c>
      <c r="F267" s="20">
        <f t="shared" ca="1" si="4"/>
        <v>13</v>
      </c>
      <c r="G267" s="21" t="s">
        <v>26</v>
      </c>
      <c r="H267" s="22">
        <v>47340</v>
      </c>
      <c r="I267" s="23">
        <v>2</v>
      </c>
      <c r="J267" s="24">
        <f>H267*Percent_Increase</f>
        <v>1377.5940000000001</v>
      </c>
    </row>
    <row r="268" spans="1:10" x14ac:dyDescent="0.25">
      <c r="A268" s="11" t="s">
        <v>388</v>
      </c>
      <c r="B268" s="18" t="s">
        <v>12</v>
      </c>
      <c r="C268" s="11" t="s">
        <v>19</v>
      </c>
      <c r="D268" s="11" t="s">
        <v>11</v>
      </c>
      <c r="E268" s="34">
        <v>39603</v>
      </c>
      <c r="F268" s="20">
        <f t="shared" ca="1" si="4"/>
        <v>9</v>
      </c>
      <c r="G268" s="21"/>
      <c r="H268" s="22">
        <v>40940</v>
      </c>
      <c r="I268" s="23">
        <v>2</v>
      </c>
      <c r="J268" s="24">
        <f>H268*Percent_Increase</f>
        <v>1191.354</v>
      </c>
    </row>
    <row r="269" spans="1:10" x14ac:dyDescent="0.25">
      <c r="A269" s="11" t="s">
        <v>386</v>
      </c>
      <c r="B269" s="18" t="s">
        <v>9</v>
      </c>
      <c r="C269" s="11" t="s">
        <v>19</v>
      </c>
      <c r="D269" s="11" t="s">
        <v>11</v>
      </c>
      <c r="E269" s="34">
        <v>38874</v>
      </c>
      <c r="F269" s="20">
        <f t="shared" ca="1" si="4"/>
        <v>11</v>
      </c>
      <c r="G269" s="21"/>
      <c r="H269" s="22">
        <v>59330</v>
      </c>
      <c r="I269" s="23">
        <v>4</v>
      </c>
      <c r="J269" s="24">
        <f>H269*Percent_Increase</f>
        <v>1726.5030000000002</v>
      </c>
    </row>
    <row r="270" spans="1:10" x14ac:dyDescent="0.25">
      <c r="A270" s="11" t="s">
        <v>384</v>
      </c>
      <c r="B270" s="18" t="s">
        <v>9</v>
      </c>
      <c r="C270" s="11" t="s">
        <v>19</v>
      </c>
      <c r="D270" s="11" t="s">
        <v>5</v>
      </c>
      <c r="E270" s="34">
        <v>39972</v>
      </c>
      <c r="F270" s="20">
        <f t="shared" ca="1" si="4"/>
        <v>8</v>
      </c>
      <c r="G270" s="21" t="s">
        <v>26</v>
      </c>
      <c r="H270" s="22">
        <v>78170</v>
      </c>
      <c r="I270" s="23">
        <v>5</v>
      </c>
      <c r="J270" s="24">
        <f>H270*Percent_Increase</f>
        <v>2274.7469999999998</v>
      </c>
    </row>
    <row r="271" spans="1:10" x14ac:dyDescent="0.25">
      <c r="A271" s="11" t="s">
        <v>368</v>
      </c>
      <c r="B271" s="18" t="s">
        <v>16</v>
      </c>
      <c r="C271" s="11" t="s">
        <v>19</v>
      </c>
      <c r="D271" s="11" t="s">
        <v>5</v>
      </c>
      <c r="E271" s="34">
        <v>39264</v>
      </c>
      <c r="F271" s="20">
        <f t="shared" ca="1" si="4"/>
        <v>10</v>
      </c>
      <c r="G271" s="21" t="s">
        <v>4</v>
      </c>
      <c r="H271" s="22">
        <v>81980</v>
      </c>
      <c r="I271" s="23">
        <v>2</v>
      </c>
      <c r="J271" s="24">
        <f>H271*Percent_Increase</f>
        <v>2385.6179999999999</v>
      </c>
    </row>
    <row r="272" spans="1:10" x14ac:dyDescent="0.25">
      <c r="A272" s="11" t="s">
        <v>363</v>
      </c>
      <c r="B272" s="18" t="s">
        <v>32</v>
      </c>
      <c r="C272" s="11" t="s">
        <v>19</v>
      </c>
      <c r="D272" s="11" t="s">
        <v>14</v>
      </c>
      <c r="E272" s="34">
        <v>39276</v>
      </c>
      <c r="F272" s="20">
        <f t="shared" ca="1" si="4"/>
        <v>10</v>
      </c>
      <c r="G272" s="21" t="s">
        <v>28</v>
      </c>
      <c r="H272" s="22">
        <v>18895</v>
      </c>
      <c r="I272" s="23">
        <v>4</v>
      </c>
      <c r="J272" s="24">
        <f>H272*Percent_Increase</f>
        <v>549.84450000000004</v>
      </c>
    </row>
    <row r="273" spans="1:11" x14ac:dyDescent="0.25">
      <c r="A273" s="11" t="s">
        <v>362</v>
      </c>
      <c r="B273" s="18" t="s">
        <v>9</v>
      </c>
      <c r="C273" s="11" t="s">
        <v>19</v>
      </c>
      <c r="D273" s="11" t="s">
        <v>0</v>
      </c>
      <c r="E273" s="34">
        <v>39278</v>
      </c>
      <c r="F273" s="20">
        <f t="shared" ca="1" si="4"/>
        <v>10</v>
      </c>
      <c r="G273" s="21"/>
      <c r="H273" s="22">
        <v>30416</v>
      </c>
      <c r="I273" s="23">
        <v>1</v>
      </c>
      <c r="J273" s="24">
        <f>H273*Percent_Increase</f>
        <v>885.10559999999998</v>
      </c>
    </row>
    <row r="274" spans="1:11" x14ac:dyDescent="0.25">
      <c r="A274" s="11" t="s">
        <v>355</v>
      </c>
      <c r="B274" s="18" t="s">
        <v>32</v>
      </c>
      <c r="C274" s="11" t="s">
        <v>19</v>
      </c>
      <c r="D274" s="11" t="s">
        <v>5</v>
      </c>
      <c r="E274" s="34">
        <v>39655</v>
      </c>
      <c r="F274" s="20">
        <f t="shared" ca="1" si="4"/>
        <v>8</v>
      </c>
      <c r="G274" s="21" t="s">
        <v>8</v>
      </c>
      <c r="H274" s="22">
        <v>34480</v>
      </c>
      <c r="I274" s="23">
        <v>3</v>
      </c>
      <c r="J274" s="24">
        <f>H274*Percent_Increase</f>
        <v>1003.3680000000001</v>
      </c>
    </row>
    <row r="275" spans="1:11" x14ac:dyDescent="0.25">
      <c r="A275" s="11" t="s">
        <v>354</v>
      </c>
      <c r="B275" s="18" t="s">
        <v>12</v>
      </c>
      <c r="C275" s="11" t="s">
        <v>19</v>
      </c>
      <c r="D275" s="11" t="s">
        <v>5</v>
      </c>
      <c r="E275" s="34">
        <v>39264</v>
      </c>
      <c r="F275" s="20">
        <f t="shared" ca="1" si="4"/>
        <v>10</v>
      </c>
      <c r="G275" s="21" t="s">
        <v>28</v>
      </c>
      <c r="H275" s="22">
        <v>63070</v>
      </c>
      <c r="I275" s="23">
        <v>1</v>
      </c>
      <c r="J275" s="24">
        <f>H275*Percent_Increase</f>
        <v>1835.337</v>
      </c>
      <c r="K275" s="25"/>
    </row>
    <row r="276" spans="1:11" x14ac:dyDescent="0.25">
      <c r="A276" s="11" t="s">
        <v>345</v>
      </c>
      <c r="B276" s="18" t="s">
        <v>12</v>
      </c>
      <c r="C276" s="11" t="s">
        <v>19</v>
      </c>
      <c r="D276" s="11" t="s">
        <v>0</v>
      </c>
      <c r="E276" s="34">
        <v>35982</v>
      </c>
      <c r="F276" s="20">
        <f t="shared" ca="1" si="4"/>
        <v>19</v>
      </c>
      <c r="G276" s="21"/>
      <c r="H276" s="22">
        <v>8904</v>
      </c>
      <c r="I276" s="23">
        <v>3</v>
      </c>
      <c r="J276" s="24">
        <f>H276*Percent_Increase</f>
        <v>259.10640000000001</v>
      </c>
    </row>
    <row r="277" spans="1:11" x14ac:dyDescent="0.25">
      <c r="A277" s="11" t="s">
        <v>342</v>
      </c>
      <c r="B277" s="18" t="s">
        <v>16</v>
      </c>
      <c r="C277" s="11" t="s">
        <v>19</v>
      </c>
      <c r="D277" s="11" t="s">
        <v>11</v>
      </c>
      <c r="E277" s="34">
        <v>35992</v>
      </c>
      <c r="F277" s="20">
        <f t="shared" ca="1" si="4"/>
        <v>19</v>
      </c>
      <c r="G277" s="21"/>
      <c r="H277" s="22">
        <v>68260</v>
      </c>
      <c r="I277" s="23">
        <v>5</v>
      </c>
      <c r="J277" s="24">
        <f>H277*Percent_Increase</f>
        <v>1986.366</v>
      </c>
    </row>
    <row r="278" spans="1:11" x14ac:dyDescent="0.25">
      <c r="A278" s="11" t="s">
        <v>341</v>
      </c>
      <c r="B278" s="18" t="s">
        <v>16</v>
      </c>
      <c r="C278" s="11" t="s">
        <v>19</v>
      </c>
      <c r="D278" s="11" t="s">
        <v>5</v>
      </c>
      <c r="E278" s="34">
        <v>35996</v>
      </c>
      <c r="F278" s="20">
        <f t="shared" ca="1" si="4"/>
        <v>19</v>
      </c>
      <c r="G278" s="21" t="s">
        <v>26</v>
      </c>
      <c r="H278" s="22">
        <v>40340</v>
      </c>
      <c r="I278" s="23">
        <v>2</v>
      </c>
      <c r="J278" s="24">
        <f>H278*Percent_Increase</f>
        <v>1173.894</v>
      </c>
    </row>
    <row r="279" spans="1:11" x14ac:dyDescent="0.25">
      <c r="A279" s="11" t="s">
        <v>340</v>
      </c>
      <c r="B279" s="18" t="s">
        <v>12</v>
      </c>
      <c r="C279" s="11" t="s">
        <v>19</v>
      </c>
      <c r="D279" s="11" t="s">
        <v>11</v>
      </c>
      <c r="E279" s="34">
        <v>35997</v>
      </c>
      <c r="F279" s="20">
        <f t="shared" ca="1" si="4"/>
        <v>19</v>
      </c>
      <c r="G279" s="21"/>
      <c r="H279" s="22">
        <v>72520</v>
      </c>
      <c r="I279" s="23">
        <v>3</v>
      </c>
      <c r="J279" s="24">
        <f>H279*Percent_Increase</f>
        <v>2110.3319999999999</v>
      </c>
    </row>
    <row r="280" spans="1:11" x14ac:dyDescent="0.25">
      <c r="A280" s="11" t="s">
        <v>338</v>
      </c>
      <c r="B280" s="18" t="s">
        <v>2</v>
      </c>
      <c r="C280" s="11" t="s">
        <v>19</v>
      </c>
      <c r="D280" s="11" t="s">
        <v>11</v>
      </c>
      <c r="E280" s="34">
        <v>36350</v>
      </c>
      <c r="F280" s="20">
        <f t="shared" ca="1" si="4"/>
        <v>18</v>
      </c>
      <c r="G280" s="21"/>
      <c r="H280" s="22">
        <v>27380</v>
      </c>
      <c r="I280" s="23">
        <v>3</v>
      </c>
      <c r="J280" s="24">
        <f>H280*Percent_Increase</f>
        <v>796.75800000000004</v>
      </c>
    </row>
    <row r="281" spans="1:11" x14ac:dyDescent="0.25">
      <c r="A281" s="11" t="s">
        <v>336</v>
      </c>
      <c r="B281" s="18" t="s">
        <v>12</v>
      </c>
      <c r="C281" s="11" t="s">
        <v>19</v>
      </c>
      <c r="D281" s="11" t="s">
        <v>14</v>
      </c>
      <c r="E281" s="34">
        <v>36360</v>
      </c>
      <c r="F281" s="20">
        <f t="shared" ca="1" si="4"/>
        <v>18</v>
      </c>
      <c r="G281" s="21" t="s">
        <v>4</v>
      </c>
      <c r="H281" s="22">
        <v>11065</v>
      </c>
      <c r="I281" s="23">
        <v>1</v>
      </c>
      <c r="J281" s="24">
        <f>H281*Percent_Increase</f>
        <v>321.99150000000003</v>
      </c>
    </row>
    <row r="282" spans="1:11" x14ac:dyDescent="0.25">
      <c r="A282" s="11" t="s">
        <v>332</v>
      </c>
      <c r="B282" s="18" t="s">
        <v>12</v>
      </c>
      <c r="C282" s="11" t="s">
        <v>19</v>
      </c>
      <c r="D282" s="11" t="s">
        <v>11</v>
      </c>
      <c r="E282" s="34">
        <v>36718</v>
      </c>
      <c r="F282" s="20">
        <f t="shared" ca="1" si="4"/>
        <v>17</v>
      </c>
      <c r="G282" s="21"/>
      <c r="H282" s="22">
        <v>89520</v>
      </c>
      <c r="I282" s="23">
        <v>5</v>
      </c>
      <c r="J282" s="24">
        <f>H282*Percent_Increase</f>
        <v>2605.0320000000002</v>
      </c>
    </row>
    <row r="283" spans="1:11" x14ac:dyDescent="0.25">
      <c r="A283" s="11" t="s">
        <v>331</v>
      </c>
      <c r="B283" s="18" t="s">
        <v>12</v>
      </c>
      <c r="C283" s="11" t="s">
        <v>19</v>
      </c>
      <c r="D283" s="11" t="s">
        <v>11</v>
      </c>
      <c r="E283" s="34">
        <v>36729</v>
      </c>
      <c r="F283" s="20">
        <f t="shared" ca="1" si="4"/>
        <v>17</v>
      </c>
      <c r="G283" s="21"/>
      <c r="H283" s="22">
        <v>45420</v>
      </c>
      <c r="I283" s="23">
        <v>1</v>
      </c>
      <c r="J283" s="24">
        <f>H283*Percent_Increase</f>
        <v>1321.722</v>
      </c>
    </row>
    <row r="284" spans="1:11" x14ac:dyDescent="0.25">
      <c r="A284" s="11" t="s">
        <v>322</v>
      </c>
      <c r="B284" s="18" t="s">
        <v>2</v>
      </c>
      <c r="C284" s="11" t="s">
        <v>19</v>
      </c>
      <c r="D284" s="11" t="s">
        <v>11</v>
      </c>
      <c r="E284" s="34">
        <v>37820</v>
      </c>
      <c r="F284" s="20">
        <f t="shared" ca="1" si="4"/>
        <v>14</v>
      </c>
      <c r="G284" s="21"/>
      <c r="H284" s="22">
        <v>75420</v>
      </c>
      <c r="I284" s="23">
        <v>1</v>
      </c>
      <c r="J284" s="24">
        <f>H284*Percent_Increase</f>
        <v>2194.7220000000002</v>
      </c>
    </row>
    <row r="285" spans="1:11" x14ac:dyDescent="0.25">
      <c r="A285" s="11" t="s">
        <v>319</v>
      </c>
      <c r="B285" s="18" t="s">
        <v>32</v>
      </c>
      <c r="C285" s="11" t="s">
        <v>19</v>
      </c>
      <c r="D285" s="11" t="s">
        <v>11</v>
      </c>
      <c r="E285" s="34">
        <v>39633</v>
      </c>
      <c r="F285" s="20">
        <f t="shared" ca="1" si="4"/>
        <v>9</v>
      </c>
      <c r="G285" s="21"/>
      <c r="H285" s="22">
        <v>39680</v>
      </c>
      <c r="I285" s="23">
        <v>1</v>
      </c>
      <c r="J285" s="24">
        <f>H285*Percent_Increase</f>
        <v>1154.6880000000001</v>
      </c>
    </row>
    <row r="286" spans="1:11" x14ac:dyDescent="0.25">
      <c r="A286" s="11" t="s">
        <v>317</v>
      </c>
      <c r="B286" s="18" t="s">
        <v>48</v>
      </c>
      <c r="C286" s="11" t="s">
        <v>19</v>
      </c>
      <c r="D286" s="11" t="s">
        <v>11</v>
      </c>
      <c r="E286" s="34">
        <v>38912</v>
      </c>
      <c r="F286" s="20">
        <f t="shared" ca="1" si="4"/>
        <v>11</v>
      </c>
      <c r="G286" s="21"/>
      <c r="H286" s="22">
        <v>80330</v>
      </c>
      <c r="I286" s="23">
        <v>4</v>
      </c>
      <c r="J286" s="24">
        <f>H286*Percent_Increase</f>
        <v>2337.6030000000001</v>
      </c>
    </row>
    <row r="287" spans="1:11" x14ac:dyDescent="0.25">
      <c r="A287" s="11" t="s">
        <v>299</v>
      </c>
      <c r="B287" s="18" t="s">
        <v>16</v>
      </c>
      <c r="C287" s="11" t="s">
        <v>19</v>
      </c>
      <c r="D287" s="11" t="s">
        <v>11</v>
      </c>
      <c r="E287" s="34">
        <v>41124</v>
      </c>
      <c r="F287" s="20">
        <f t="shared" ca="1" si="4"/>
        <v>4</v>
      </c>
      <c r="G287" s="21"/>
      <c r="H287" s="22">
        <v>49530</v>
      </c>
      <c r="I287" s="23">
        <v>2</v>
      </c>
      <c r="J287" s="24">
        <f>H287*Percent_Increase</f>
        <v>1441.3230000000001</v>
      </c>
    </row>
    <row r="288" spans="1:11" x14ac:dyDescent="0.25">
      <c r="A288" s="11" t="s">
        <v>282</v>
      </c>
      <c r="B288" s="18" t="s">
        <v>16</v>
      </c>
      <c r="C288" s="11" t="s">
        <v>19</v>
      </c>
      <c r="D288" s="11" t="s">
        <v>5</v>
      </c>
      <c r="E288" s="34">
        <v>36009</v>
      </c>
      <c r="F288" s="20">
        <f t="shared" ca="1" si="4"/>
        <v>18</v>
      </c>
      <c r="G288" s="21" t="s">
        <v>26</v>
      </c>
      <c r="H288" s="22">
        <v>75120</v>
      </c>
      <c r="I288" s="23">
        <v>5</v>
      </c>
      <c r="J288" s="24">
        <f>H288*Percent_Increase</f>
        <v>2185.9920000000002</v>
      </c>
    </row>
    <row r="289" spans="1:10" x14ac:dyDescent="0.25">
      <c r="A289" s="11" t="s">
        <v>281</v>
      </c>
      <c r="B289" s="18" t="s">
        <v>9</v>
      </c>
      <c r="C289" s="11" t="s">
        <v>19</v>
      </c>
      <c r="D289" s="11" t="s">
        <v>11</v>
      </c>
      <c r="E289" s="34">
        <v>36011</v>
      </c>
      <c r="F289" s="20">
        <f t="shared" ca="1" si="4"/>
        <v>18</v>
      </c>
      <c r="G289" s="21"/>
      <c r="H289" s="22">
        <v>45050</v>
      </c>
      <c r="I289" s="23">
        <v>1</v>
      </c>
      <c r="J289" s="24">
        <f>H289*Percent_Increase</f>
        <v>1310.9549999999999</v>
      </c>
    </row>
    <row r="290" spans="1:10" x14ac:dyDescent="0.25">
      <c r="A290" s="11" t="s">
        <v>263</v>
      </c>
      <c r="B290" s="18" t="s">
        <v>2</v>
      </c>
      <c r="C290" s="11" t="s">
        <v>19</v>
      </c>
      <c r="D290" s="11" t="s">
        <v>5</v>
      </c>
      <c r="E290" s="34">
        <v>39312</v>
      </c>
      <c r="F290" s="20">
        <f t="shared" ca="1" si="4"/>
        <v>9</v>
      </c>
      <c r="G290" s="21" t="s">
        <v>28</v>
      </c>
      <c r="H290" s="22">
        <v>71030</v>
      </c>
      <c r="I290" s="23">
        <v>3</v>
      </c>
      <c r="J290" s="24">
        <f>H290*Percent_Increase</f>
        <v>2066.973</v>
      </c>
    </row>
    <row r="291" spans="1:10" x14ac:dyDescent="0.25">
      <c r="A291" s="11" t="s">
        <v>240</v>
      </c>
      <c r="B291" s="18" t="s">
        <v>48</v>
      </c>
      <c r="C291" s="11" t="s">
        <v>19</v>
      </c>
      <c r="D291" s="11" t="s">
        <v>14</v>
      </c>
      <c r="E291" s="34">
        <v>39697</v>
      </c>
      <c r="F291" s="20">
        <f t="shared" ca="1" si="4"/>
        <v>8</v>
      </c>
      <c r="G291" s="21" t="s">
        <v>28</v>
      </c>
      <c r="H291" s="22">
        <v>15260</v>
      </c>
      <c r="I291" s="23">
        <v>2</v>
      </c>
      <c r="J291" s="24">
        <f>H291*Percent_Increase</f>
        <v>444.06600000000003</v>
      </c>
    </row>
    <row r="292" spans="1:10" x14ac:dyDescent="0.25">
      <c r="A292" s="11" t="s">
        <v>237</v>
      </c>
      <c r="B292" s="18" t="s">
        <v>12</v>
      </c>
      <c r="C292" s="11" t="s">
        <v>19</v>
      </c>
      <c r="D292" s="11" t="s">
        <v>5</v>
      </c>
      <c r="E292" s="34">
        <v>39354</v>
      </c>
      <c r="F292" s="20">
        <f t="shared" ca="1" si="4"/>
        <v>9</v>
      </c>
      <c r="G292" s="21" t="s">
        <v>4</v>
      </c>
      <c r="H292" s="22">
        <v>67050</v>
      </c>
      <c r="I292" s="23">
        <v>4</v>
      </c>
      <c r="J292" s="24">
        <f>H292*Percent_Increase</f>
        <v>1951.155</v>
      </c>
    </row>
    <row r="293" spans="1:10" x14ac:dyDescent="0.25">
      <c r="A293" s="11" t="s">
        <v>236</v>
      </c>
      <c r="B293" s="18" t="s">
        <v>48</v>
      </c>
      <c r="C293" s="11" t="s">
        <v>19</v>
      </c>
      <c r="D293" s="11" t="s">
        <v>5</v>
      </c>
      <c r="E293" s="34">
        <v>40424</v>
      </c>
      <c r="F293" s="20">
        <f t="shared" ca="1" si="4"/>
        <v>6</v>
      </c>
      <c r="G293" s="21" t="s">
        <v>18</v>
      </c>
      <c r="H293" s="22">
        <v>39520</v>
      </c>
      <c r="I293" s="23">
        <v>5</v>
      </c>
      <c r="J293" s="24">
        <f>H293*Percent_Increase</f>
        <v>1150.0319999999999</v>
      </c>
    </row>
    <row r="294" spans="1:10" x14ac:dyDescent="0.25">
      <c r="A294" s="11" t="s">
        <v>229</v>
      </c>
      <c r="B294" s="18" t="s">
        <v>16</v>
      </c>
      <c r="C294" s="11" t="s">
        <v>19</v>
      </c>
      <c r="D294" s="11" t="s">
        <v>5</v>
      </c>
      <c r="E294" s="34">
        <v>38982</v>
      </c>
      <c r="F294" s="20">
        <f t="shared" ca="1" si="4"/>
        <v>10</v>
      </c>
      <c r="G294" s="21" t="s">
        <v>26</v>
      </c>
      <c r="H294" s="22">
        <v>60100</v>
      </c>
      <c r="I294" s="23">
        <v>1</v>
      </c>
      <c r="J294" s="24">
        <f>H294*Percent_Increase</f>
        <v>1748.91</v>
      </c>
    </row>
    <row r="295" spans="1:10" x14ac:dyDescent="0.25">
      <c r="A295" s="11" t="s">
        <v>227</v>
      </c>
      <c r="B295" s="18" t="s">
        <v>12</v>
      </c>
      <c r="C295" s="11" t="s">
        <v>19</v>
      </c>
      <c r="D295" s="11" t="s">
        <v>5</v>
      </c>
      <c r="E295" s="34">
        <v>38990</v>
      </c>
      <c r="F295" s="20">
        <f t="shared" ca="1" si="4"/>
        <v>10</v>
      </c>
      <c r="G295" s="21" t="s">
        <v>28</v>
      </c>
      <c r="H295" s="22">
        <v>66430</v>
      </c>
      <c r="I295" s="23">
        <v>2</v>
      </c>
      <c r="J295" s="24">
        <f>H295*Percent_Increase</f>
        <v>1933.1130000000001</v>
      </c>
    </row>
    <row r="296" spans="1:10" x14ac:dyDescent="0.25">
      <c r="A296" s="11" t="s">
        <v>223</v>
      </c>
      <c r="B296" s="18" t="s">
        <v>9</v>
      </c>
      <c r="C296" s="11" t="s">
        <v>19</v>
      </c>
      <c r="D296" s="11" t="s">
        <v>0</v>
      </c>
      <c r="E296" s="34">
        <v>36067</v>
      </c>
      <c r="F296" s="20">
        <f t="shared" ca="1" si="4"/>
        <v>18</v>
      </c>
      <c r="G296" s="21"/>
      <c r="H296" s="22">
        <v>37612</v>
      </c>
      <c r="I296" s="23">
        <v>4</v>
      </c>
      <c r="J296" s="24">
        <f>H296*Percent_Increase</f>
        <v>1094.5092</v>
      </c>
    </row>
    <row r="297" spans="1:10" x14ac:dyDescent="0.25">
      <c r="A297" s="11" t="s">
        <v>220</v>
      </c>
      <c r="B297" s="18" t="s">
        <v>9</v>
      </c>
      <c r="C297" s="11" t="s">
        <v>19</v>
      </c>
      <c r="D297" s="11" t="s">
        <v>5</v>
      </c>
      <c r="E297" s="34">
        <v>36413</v>
      </c>
      <c r="F297" s="20">
        <f t="shared" ca="1" si="4"/>
        <v>17</v>
      </c>
      <c r="G297" s="21" t="s">
        <v>26</v>
      </c>
      <c r="H297" s="22">
        <v>40060</v>
      </c>
      <c r="I297" s="23">
        <v>3</v>
      </c>
      <c r="J297" s="24">
        <f>H297*Percent_Increase</f>
        <v>1165.7460000000001</v>
      </c>
    </row>
    <row r="298" spans="1:10" x14ac:dyDescent="0.25">
      <c r="A298" s="11" t="s">
        <v>218</v>
      </c>
      <c r="B298" s="18" t="s">
        <v>12</v>
      </c>
      <c r="C298" s="11" t="s">
        <v>19</v>
      </c>
      <c r="D298" s="11" t="s">
        <v>14</v>
      </c>
      <c r="E298" s="34">
        <v>36422</v>
      </c>
      <c r="F298" s="20">
        <f t="shared" ca="1" si="4"/>
        <v>17</v>
      </c>
      <c r="G298" s="21" t="s">
        <v>4</v>
      </c>
      <c r="H298" s="22">
        <v>17270</v>
      </c>
      <c r="I298" s="23">
        <v>5</v>
      </c>
      <c r="J298" s="24">
        <f>H298*Percent_Increase</f>
        <v>502.55700000000002</v>
      </c>
    </row>
    <row r="299" spans="1:10" x14ac:dyDescent="0.25">
      <c r="A299" s="11" t="s">
        <v>216</v>
      </c>
      <c r="B299" s="18" t="s">
        <v>12</v>
      </c>
      <c r="C299" s="11" t="s">
        <v>19</v>
      </c>
      <c r="D299" s="11" t="s">
        <v>5</v>
      </c>
      <c r="E299" s="34">
        <v>36431</v>
      </c>
      <c r="F299" s="20">
        <f t="shared" ca="1" si="4"/>
        <v>17</v>
      </c>
      <c r="G299" s="21" t="s">
        <v>26</v>
      </c>
      <c r="H299" s="22">
        <v>35820</v>
      </c>
      <c r="I299" s="23">
        <v>2</v>
      </c>
      <c r="J299" s="24">
        <f>H299*Percent_Increase</f>
        <v>1042.3620000000001</v>
      </c>
    </row>
    <row r="300" spans="1:10" x14ac:dyDescent="0.25">
      <c r="A300" s="11" t="s">
        <v>208</v>
      </c>
      <c r="B300" s="18" t="s">
        <v>16</v>
      </c>
      <c r="C300" s="11" t="s">
        <v>19</v>
      </c>
      <c r="D300" s="11" t="s">
        <v>5</v>
      </c>
      <c r="E300" s="34">
        <v>37509</v>
      </c>
      <c r="F300" s="20">
        <f t="shared" ca="1" si="4"/>
        <v>14</v>
      </c>
      <c r="G300" s="21" t="s">
        <v>4</v>
      </c>
      <c r="H300" s="22">
        <v>69080</v>
      </c>
      <c r="I300" s="23">
        <v>3</v>
      </c>
      <c r="J300" s="24">
        <f>H300*Percent_Increase</f>
        <v>2010.2280000000001</v>
      </c>
    </row>
    <row r="301" spans="1:10" x14ac:dyDescent="0.25">
      <c r="A301" s="11" t="s">
        <v>206</v>
      </c>
      <c r="B301" s="18" t="s">
        <v>12</v>
      </c>
      <c r="C301" s="11" t="s">
        <v>19</v>
      </c>
      <c r="D301" s="11" t="s">
        <v>5</v>
      </c>
      <c r="E301" s="34">
        <v>37866</v>
      </c>
      <c r="F301" s="20">
        <f t="shared" ca="1" si="4"/>
        <v>13</v>
      </c>
      <c r="G301" s="21" t="s">
        <v>28</v>
      </c>
      <c r="H301" s="22">
        <v>54230</v>
      </c>
      <c r="I301" s="23">
        <v>5</v>
      </c>
      <c r="J301" s="24">
        <f>H301*Percent_Increase</f>
        <v>1578.0930000000001</v>
      </c>
    </row>
    <row r="302" spans="1:10" x14ac:dyDescent="0.25">
      <c r="A302" s="11" t="s">
        <v>202</v>
      </c>
      <c r="B302" s="18" t="s">
        <v>9</v>
      </c>
      <c r="C302" s="11" t="s">
        <v>19</v>
      </c>
      <c r="D302" s="11" t="s">
        <v>5</v>
      </c>
      <c r="E302" s="34">
        <v>39348</v>
      </c>
      <c r="F302" s="20">
        <f t="shared" ca="1" si="4"/>
        <v>9</v>
      </c>
      <c r="G302" s="21" t="s">
        <v>26</v>
      </c>
      <c r="H302" s="22">
        <v>46220</v>
      </c>
      <c r="I302" s="23">
        <v>2</v>
      </c>
      <c r="J302" s="24">
        <f>H302*Percent_Increase</f>
        <v>1345.002</v>
      </c>
    </row>
    <row r="303" spans="1:10" x14ac:dyDescent="0.25">
      <c r="A303" s="11" t="s">
        <v>201</v>
      </c>
      <c r="B303" s="18" t="s">
        <v>16</v>
      </c>
      <c r="C303" s="11" t="s">
        <v>19</v>
      </c>
      <c r="D303" s="11" t="s">
        <v>5</v>
      </c>
      <c r="E303" s="34">
        <v>39696</v>
      </c>
      <c r="F303" s="20">
        <f t="shared" ca="1" si="4"/>
        <v>8</v>
      </c>
      <c r="G303" s="21" t="s">
        <v>26</v>
      </c>
      <c r="H303" s="22">
        <v>69320</v>
      </c>
      <c r="I303" s="23">
        <v>3</v>
      </c>
      <c r="J303" s="24">
        <f>H303*Percent_Increase</f>
        <v>2017.212</v>
      </c>
    </row>
    <row r="304" spans="1:10" x14ac:dyDescent="0.25">
      <c r="A304" s="11" t="s">
        <v>193</v>
      </c>
      <c r="B304" s="18" t="s">
        <v>12</v>
      </c>
      <c r="C304" s="11" t="s">
        <v>19</v>
      </c>
      <c r="D304" s="11" t="s">
        <v>11</v>
      </c>
      <c r="E304" s="45">
        <v>40449</v>
      </c>
      <c r="F304" s="20">
        <f t="shared" ca="1" si="4"/>
        <v>6</v>
      </c>
      <c r="G304" s="21"/>
      <c r="H304" s="22">
        <v>88840</v>
      </c>
      <c r="I304" s="23">
        <v>5</v>
      </c>
      <c r="J304" s="24">
        <f>H304*Percent_Increase</f>
        <v>2585.2440000000001</v>
      </c>
    </row>
    <row r="305" spans="1:10" x14ac:dyDescent="0.25">
      <c r="A305" s="11" t="s">
        <v>179</v>
      </c>
      <c r="B305" s="18" t="s">
        <v>9</v>
      </c>
      <c r="C305" s="11" t="s">
        <v>19</v>
      </c>
      <c r="D305" s="11" t="s">
        <v>11</v>
      </c>
      <c r="E305" s="34">
        <v>39378</v>
      </c>
      <c r="F305" s="20">
        <f t="shared" ca="1" si="4"/>
        <v>9</v>
      </c>
      <c r="G305" s="21"/>
      <c r="H305" s="22">
        <v>35460</v>
      </c>
      <c r="I305" s="23">
        <v>3</v>
      </c>
      <c r="J305" s="24">
        <f>H305*Percent_Increase</f>
        <v>1031.886</v>
      </c>
    </row>
    <row r="306" spans="1:10" x14ac:dyDescent="0.25">
      <c r="A306" s="11" t="s">
        <v>174</v>
      </c>
      <c r="B306" s="18" t="s">
        <v>48</v>
      </c>
      <c r="C306" s="11" t="s">
        <v>19</v>
      </c>
      <c r="D306" s="11" t="s">
        <v>14</v>
      </c>
      <c r="E306" s="34">
        <v>40456</v>
      </c>
      <c r="F306" s="20">
        <f t="shared" ca="1" si="4"/>
        <v>6</v>
      </c>
      <c r="G306" s="21" t="s">
        <v>26</v>
      </c>
      <c r="H306" s="22">
        <v>46645</v>
      </c>
      <c r="I306" s="23">
        <v>5</v>
      </c>
      <c r="J306" s="24">
        <f>H306*Percent_Increase</f>
        <v>1357.3695</v>
      </c>
    </row>
    <row r="307" spans="1:10" x14ac:dyDescent="0.25">
      <c r="A307" s="11" t="s">
        <v>173</v>
      </c>
      <c r="B307" s="18" t="s">
        <v>16</v>
      </c>
      <c r="C307" s="11" t="s">
        <v>19</v>
      </c>
      <c r="D307" s="11" t="s">
        <v>11</v>
      </c>
      <c r="E307" s="34">
        <v>40462</v>
      </c>
      <c r="F307" s="20">
        <f t="shared" ca="1" si="4"/>
        <v>6</v>
      </c>
      <c r="G307" s="21"/>
      <c r="H307" s="22">
        <v>52940</v>
      </c>
      <c r="I307" s="23">
        <v>4</v>
      </c>
      <c r="J307" s="24">
        <f>H307*Percent_Increase</f>
        <v>1540.5540000000001</v>
      </c>
    </row>
    <row r="308" spans="1:10" x14ac:dyDescent="0.25">
      <c r="A308" s="11" t="s">
        <v>172</v>
      </c>
      <c r="B308" s="18" t="s">
        <v>16</v>
      </c>
      <c r="C308" s="11" t="s">
        <v>19</v>
      </c>
      <c r="D308" s="11" t="s">
        <v>5</v>
      </c>
      <c r="E308" s="34">
        <v>40469</v>
      </c>
      <c r="F308" s="20">
        <f t="shared" ca="1" si="4"/>
        <v>6</v>
      </c>
      <c r="G308" s="21" t="s">
        <v>28</v>
      </c>
      <c r="H308" s="22">
        <v>45480</v>
      </c>
      <c r="I308" s="23">
        <v>4</v>
      </c>
      <c r="J308" s="24">
        <f>H308*Percent_Increase</f>
        <v>1323.4680000000001</v>
      </c>
    </row>
    <row r="309" spans="1:10" x14ac:dyDescent="0.25">
      <c r="A309" s="11" t="s">
        <v>170</v>
      </c>
      <c r="B309" s="18" t="s">
        <v>2</v>
      </c>
      <c r="C309" s="11" t="s">
        <v>19</v>
      </c>
      <c r="D309" s="11" t="s">
        <v>11</v>
      </c>
      <c r="E309" s="34">
        <v>40473</v>
      </c>
      <c r="F309" s="20">
        <f t="shared" ca="1" si="4"/>
        <v>6</v>
      </c>
      <c r="G309" s="21"/>
      <c r="H309" s="22">
        <v>28260</v>
      </c>
      <c r="I309" s="23">
        <v>5</v>
      </c>
      <c r="J309" s="24">
        <f>H309*Percent_Increase</f>
        <v>822.36599999999999</v>
      </c>
    </row>
    <row r="310" spans="1:10" x14ac:dyDescent="0.25">
      <c r="A310" s="11" t="s">
        <v>169</v>
      </c>
      <c r="B310" s="18" t="s">
        <v>2</v>
      </c>
      <c r="C310" s="11" t="s">
        <v>19</v>
      </c>
      <c r="D310" s="11" t="s">
        <v>5</v>
      </c>
      <c r="E310" s="34">
        <v>40474</v>
      </c>
      <c r="F310" s="20">
        <f t="shared" ca="1" si="4"/>
        <v>6</v>
      </c>
      <c r="G310" s="21" t="s">
        <v>26</v>
      </c>
      <c r="H310" s="22">
        <v>59320</v>
      </c>
      <c r="I310" s="23">
        <v>4</v>
      </c>
      <c r="J310" s="24">
        <f>H310*Percent_Increase</f>
        <v>1726.212</v>
      </c>
    </row>
    <row r="311" spans="1:10" x14ac:dyDescent="0.25">
      <c r="A311" s="11" t="s">
        <v>167</v>
      </c>
      <c r="B311" s="18" t="s">
        <v>32</v>
      </c>
      <c r="C311" s="11" t="s">
        <v>19</v>
      </c>
      <c r="D311" s="11" t="s">
        <v>5</v>
      </c>
      <c r="E311" s="34">
        <v>39001</v>
      </c>
      <c r="F311" s="20">
        <f t="shared" ca="1" si="4"/>
        <v>10</v>
      </c>
      <c r="G311" s="21" t="s">
        <v>28</v>
      </c>
      <c r="H311" s="22">
        <v>70020</v>
      </c>
      <c r="I311" s="23">
        <v>3</v>
      </c>
      <c r="J311" s="24">
        <f>H311*Percent_Increase</f>
        <v>2037.5820000000001</v>
      </c>
    </row>
    <row r="312" spans="1:10" x14ac:dyDescent="0.25">
      <c r="A312" s="11" t="s">
        <v>158</v>
      </c>
      <c r="B312" s="18" t="s">
        <v>9</v>
      </c>
      <c r="C312" s="11" t="s">
        <v>19</v>
      </c>
      <c r="D312" s="11" t="s">
        <v>5</v>
      </c>
      <c r="E312" s="34">
        <v>36084</v>
      </c>
      <c r="F312" s="20">
        <f t="shared" ca="1" si="4"/>
        <v>18</v>
      </c>
      <c r="G312" s="21" t="s">
        <v>26</v>
      </c>
      <c r="H312" s="22">
        <v>33210</v>
      </c>
      <c r="I312" s="23">
        <v>4</v>
      </c>
      <c r="J312" s="24">
        <f>H312*Percent_Increase</f>
        <v>966.41100000000006</v>
      </c>
    </row>
    <row r="313" spans="1:10" x14ac:dyDescent="0.25">
      <c r="A313" s="11" t="s">
        <v>151</v>
      </c>
      <c r="B313" s="18" t="s">
        <v>32</v>
      </c>
      <c r="C313" s="11" t="s">
        <v>19</v>
      </c>
      <c r="D313" s="11" t="s">
        <v>5</v>
      </c>
      <c r="E313" s="34">
        <v>36444</v>
      </c>
      <c r="F313" s="20">
        <f t="shared" ca="1" si="4"/>
        <v>17</v>
      </c>
      <c r="G313" s="21" t="s">
        <v>26</v>
      </c>
      <c r="H313" s="22">
        <v>67280</v>
      </c>
      <c r="I313" s="23">
        <v>3</v>
      </c>
      <c r="J313" s="24">
        <f>H313*Percent_Increase</f>
        <v>1957.848</v>
      </c>
    </row>
    <row r="314" spans="1:10" x14ac:dyDescent="0.25">
      <c r="A314" s="11" t="s">
        <v>150</v>
      </c>
      <c r="B314" s="18" t="s">
        <v>16</v>
      </c>
      <c r="C314" s="11" t="s">
        <v>19</v>
      </c>
      <c r="D314" s="11" t="s">
        <v>11</v>
      </c>
      <c r="E314" s="34">
        <v>36455</v>
      </c>
      <c r="F314" s="20">
        <f t="shared" ca="1" si="4"/>
        <v>17</v>
      </c>
      <c r="G314" s="21"/>
      <c r="H314" s="22">
        <v>23810</v>
      </c>
      <c r="I314" s="23">
        <v>4</v>
      </c>
      <c r="J314" s="24">
        <f>H314*Percent_Increase</f>
        <v>692.87099999999998</v>
      </c>
    </row>
    <row r="315" spans="1:10" x14ac:dyDescent="0.25">
      <c r="A315" s="11" t="s">
        <v>143</v>
      </c>
      <c r="B315" s="18" t="s">
        <v>2</v>
      </c>
      <c r="C315" s="11" t="s">
        <v>19</v>
      </c>
      <c r="D315" s="11" t="s">
        <v>11</v>
      </c>
      <c r="E315" s="34">
        <v>37899</v>
      </c>
      <c r="F315" s="20">
        <f t="shared" ca="1" si="4"/>
        <v>13</v>
      </c>
      <c r="G315" s="21"/>
      <c r="H315" s="22">
        <v>64220</v>
      </c>
      <c r="I315" s="23">
        <v>5</v>
      </c>
      <c r="J315" s="24">
        <f>H315*Percent_Increase</f>
        <v>1868.8020000000001</v>
      </c>
    </row>
    <row r="316" spans="1:10" x14ac:dyDescent="0.25">
      <c r="A316" s="11" t="s">
        <v>142</v>
      </c>
      <c r="B316" s="18" t="s">
        <v>32</v>
      </c>
      <c r="C316" s="11" t="s">
        <v>19</v>
      </c>
      <c r="D316" s="11" t="s">
        <v>11</v>
      </c>
      <c r="E316" s="34">
        <v>38289</v>
      </c>
      <c r="F316" s="20">
        <f t="shared" ca="1" si="4"/>
        <v>12</v>
      </c>
      <c r="G316" s="21"/>
      <c r="H316" s="22">
        <v>71830</v>
      </c>
      <c r="I316" s="23">
        <v>3</v>
      </c>
      <c r="J316" s="24">
        <f>H316*Percent_Increase</f>
        <v>2090.2530000000002</v>
      </c>
    </row>
    <row r="317" spans="1:10" x14ac:dyDescent="0.25">
      <c r="A317" s="11" t="s">
        <v>134</v>
      </c>
      <c r="B317" s="18" t="s">
        <v>2</v>
      </c>
      <c r="C317" s="11" t="s">
        <v>19</v>
      </c>
      <c r="D317" s="11" t="s">
        <v>0</v>
      </c>
      <c r="E317" s="34">
        <v>39747</v>
      </c>
      <c r="F317" s="20">
        <f t="shared" ca="1" si="4"/>
        <v>8</v>
      </c>
      <c r="G317" s="21"/>
      <c r="H317" s="22">
        <v>10572</v>
      </c>
      <c r="I317" s="23">
        <v>4</v>
      </c>
      <c r="J317" s="24">
        <f>H317*Percent_Increase</f>
        <v>307.64519999999999</v>
      </c>
    </row>
    <row r="318" spans="1:10" x14ac:dyDescent="0.25">
      <c r="A318" s="11" t="s">
        <v>129</v>
      </c>
      <c r="B318" s="18" t="s">
        <v>16</v>
      </c>
      <c r="C318" s="11" t="s">
        <v>19</v>
      </c>
      <c r="D318" s="11" t="s">
        <v>11</v>
      </c>
      <c r="E318" s="34">
        <v>40470</v>
      </c>
      <c r="F318" s="20">
        <f t="shared" ca="1" si="4"/>
        <v>6</v>
      </c>
      <c r="G318" s="21"/>
      <c r="H318" s="22">
        <v>37840</v>
      </c>
      <c r="I318" s="23">
        <v>1</v>
      </c>
      <c r="J318" s="24">
        <f>H318*Percent_Increase</f>
        <v>1101.144</v>
      </c>
    </row>
    <row r="319" spans="1:10" x14ac:dyDescent="0.25">
      <c r="A319" s="11" t="s">
        <v>111</v>
      </c>
      <c r="B319" s="18" t="s">
        <v>32</v>
      </c>
      <c r="C319" s="11" t="s">
        <v>19</v>
      </c>
      <c r="D319" s="11" t="s">
        <v>5</v>
      </c>
      <c r="E319" s="34">
        <v>39403</v>
      </c>
      <c r="F319" s="20">
        <f t="shared" ca="1" si="4"/>
        <v>9</v>
      </c>
      <c r="G319" s="21" t="s">
        <v>28</v>
      </c>
      <c r="H319" s="22">
        <v>38940</v>
      </c>
      <c r="I319" s="23">
        <v>2</v>
      </c>
      <c r="J319" s="24">
        <f>H319*Percent_Increase</f>
        <v>1133.154</v>
      </c>
    </row>
    <row r="320" spans="1:10" x14ac:dyDescent="0.25">
      <c r="A320" s="11" t="s">
        <v>110</v>
      </c>
      <c r="B320" s="18" t="s">
        <v>12</v>
      </c>
      <c r="C320" s="11" t="s">
        <v>19</v>
      </c>
      <c r="D320" s="11" t="s">
        <v>5</v>
      </c>
      <c r="E320" s="34">
        <v>39407</v>
      </c>
      <c r="F320" s="20">
        <f t="shared" ca="1" si="4"/>
        <v>9</v>
      </c>
      <c r="G320" s="21" t="s">
        <v>4</v>
      </c>
      <c r="H320" s="22">
        <v>73072</v>
      </c>
      <c r="I320" s="23">
        <v>5</v>
      </c>
      <c r="J320" s="24">
        <f>H320*Percent_Increase</f>
        <v>2126.3951999999999</v>
      </c>
    </row>
    <row r="321" spans="1:10" x14ac:dyDescent="0.25">
      <c r="A321" s="11" t="s">
        <v>108</v>
      </c>
      <c r="B321" s="18" t="s">
        <v>16</v>
      </c>
      <c r="C321" s="11" t="s">
        <v>19</v>
      </c>
      <c r="D321" s="11" t="s">
        <v>11</v>
      </c>
      <c r="E321" s="34">
        <v>40492</v>
      </c>
      <c r="F321" s="20">
        <f t="shared" ca="1" si="4"/>
        <v>6</v>
      </c>
      <c r="G321" s="21"/>
      <c r="H321" s="22">
        <v>66010</v>
      </c>
      <c r="I321" s="23">
        <v>2</v>
      </c>
      <c r="J321" s="24">
        <f>H321*Percent_Increase</f>
        <v>1920.8910000000001</v>
      </c>
    </row>
    <row r="322" spans="1:10" x14ac:dyDescent="0.25">
      <c r="A322" s="11" t="s">
        <v>102</v>
      </c>
      <c r="B322" s="18" t="s">
        <v>16</v>
      </c>
      <c r="C322" s="11" t="s">
        <v>19</v>
      </c>
      <c r="D322" s="11" t="s">
        <v>5</v>
      </c>
      <c r="E322" s="34">
        <v>36101</v>
      </c>
      <c r="F322" s="20">
        <f t="shared" ref="F322:F385" ca="1" si="5">DATEDIF(E322,TODAY(),"Y")</f>
        <v>18</v>
      </c>
      <c r="G322" s="21" t="s">
        <v>26</v>
      </c>
      <c r="H322" s="22">
        <v>88240</v>
      </c>
      <c r="I322" s="23">
        <v>5</v>
      </c>
      <c r="J322" s="24">
        <f>H322*Percent_Increase</f>
        <v>2567.7840000000001</v>
      </c>
    </row>
    <row r="323" spans="1:10" x14ac:dyDescent="0.25">
      <c r="A323" s="11" t="s">
        <v>99</v>
      </c>
      <c r="B323" s="18" t="s">
        <v>32</v>
      </c>
      <c r="C323" s="11" t="s">
        <v>19</v>
      </c>
      <c r="D323" s="11" t="s">
        <v>5</v>
      </c>
      <c r="E323" s="34">
        <v>36122</v>
      </c>
      <c r="F323" s="20">
        <f t="shared" ca="1" si="5"/>
        <v>18</v>
      </c>
      <c r="G323" s="21" t="s">
        <v>28</v>
      </c>
      <c r="H323" s="22">
        <v>22660</v>
      </c>
      <c r="I323" s="23">
        <v>2</v>
      </c>
      <c r="J323" s="24">
        <f>H323*Percent_Increase</f>
        <v>659.40600000000006</v>
      </c>
    </row>
    <row r="324" spans="1:10" x14ac:dyDescent="0.25">
      <c r="A324" s="11" t="s">
        <v>92</v>
      </c>
      <c r="B324" s="18" t="s">
        <v>2</v>
      </c>
      <c r="C324" s="11" t="s">
        <v>19</v>
      </c>
      <c r="D324" s="11" t="s">
        <v>5</v>
      </c>
      <c r="E324" s="34">
        <v>37936</v>
      </c>
      <c r="F324" s="20">
        <f t="shared" ca="1" si="5"/>
        <v>13</v>
      </c>
      <c r="G324" s="21" t="s">
        <v>4</v>
      </c>
      <c r="H324" s="22">
        <v>30920</v>
      </c>
      <c r="I324" s="23">
        <v>5</v>
      </c>
      <c r="J324" s="24">
        <f>H324*Percent_Increase</f>
        <v>899.77200000000005</v>
      </c>
    </row>
    <row r="325" spans="1:10" x14ac:dyDescent="0.25">
      <c r="A325" s="11" t="s">
        <v>90</v>
      </c>
      <c r="B325" s="18" t="s">
        <v>16</v>
      </c>
      <c r="C325" s="11" t="s">
        <v>19</v>
      </c>
      <c r="D325" s="11" t="s">
        <v>5</v>
      </c>
      <c r="E325" s="34">
        <v>37943</v>
      </c>
      <c r="F325" s="20">
        <f t="shared" ca="1" si="5"/>
        <v>13</v>
      </c>
      <c r="G325" s="21" t="s">
        <v>26</v>
      </c>
      <c r="H325" s="22">
        <v>75176</v>
      </c>
      <c r="I325" s="23">
        <v>3</v>
      </c>
      <c r="J325" s="24">
        <f>H325*Percent_Increase</f>
        <v>2187.6215999999999</v>
      </c>
    </row>
    <row r="326" spans="1:10" x14ac:dyDescent="0.25">
      <c r="A326" s="11" t="s">
        <v>88</v>
      </c>
      <c r="B326" s="18" t="s">
        <v>12</v>
      </c>
      <c r="C326" s="11" t="s">
        <v>19</v>
      </c>
      <c r="D326" s="11" t="s">
        <v>11</v>
      </c>
      <c r="E326" s="34">
        <v>38321</v>
      </c>
      <c r="F326" s="20">
        <f t="shared" ca="1" si="5"/>
        <v>12</v>
      </c>
      <c r="G326" s="21"/>
      <c r="H326" s="22">
        <v>37980</v>
      </c>
      <c r="I326" s="23">
        <v>4</v>
      </c>
      <c r="J326" s="24">
        <f>H326*Percent_Increase</f>
        <v>1105.2180000000001</v>
      </c>
    </row>
    <row r="327" spans="1:10" x14ac:dyDescent="0.25">
      <c r="A327" s="11" t="s">
        <v>87</v>
      </c>
      <c r="B327" s="18" t="s">
        <v>2</v>
      </c>
      <c r="C327" s="11" t="s">
        <v>19</v>
      </c>
      <c r="D327" s="11" t="s">
        <v>5</v>
      </c>
      <c r="E327" s="34">
        <v>38321</v>
      </c>
      <c r="F327" s="20">
        <f t="shared" ca="1" si="5"/>
        <v>12</v>
      </c>
      <c r="G327" s="21" t="s">
        <v>28</v>
      </c>
      <c r="H327" s="22">
        <v>70760</v>
      </c>
      <c r="I327" s="23">
        <v>1</v>
      </c>
      <c r="J327" s="24">
        <f>H327*Percent_Increase</f>
        <v>2059.116</v>
      </c>
    </row>
    <row r="328" spans="1:10" x14ac:dyDescent="0.25">
      <c r="A328" s="11" t="s">
        <v>86</v>
      </c>
      <c r="B328" s="18" t="s">
        <v>12</v>
      </c>
      <c r="C328" s="11" t="s">
        <v>19</v>
      </c>
      <c r="D328" s="11" t="s">
        <v>5</v>
      </c>
      <c r="E328" s="34">
        <v>39760</v>
      </c>
      <c r="F328" s="20">
        <f t="shared" ca="1" si="5"/>
        <v>8</v>
      </c>
      <c r="G328" s="21" t="s">
        <v>26</v>
      </c>
      <c r="H328" s="22">
        <v>61060</v>
      </c>
      <c r="I328" s="23">
        <v>5</v>
      </c>
      <c r="J328" s="24">
        <f>H328*Percent_Increase</f>
        <v>1776.846</v>
      </c>
    </row>
    <row r="329" spans="1:10" x14ac:dyDescent="0.25">
      <c r="A329" s="11" t="s">
        <v>80</v>
      </c>
      <c r="B329" s="18" t="s">
        <v>16</v>
      </c>
      <c r="C329" s="11" t="s">
        <v>19</v>
      </c>
      <c r="D329" s="11" t="s">
        <v>5</v>
      </c>
      <c r="E329" s="34">
        <v>39390</v>
      </c>
      <c r="F329" s="20">
        <f t="shared" ca="1" si="5"/>
        <v>9</v>
      </c>
      <c r="G329" s="21" t="s">
        <v>18</v>
      </c>
      <c r="H329" s="22">
        <v>71490</v>
      </c>
      <c r="I329" s="23">
        <v>5</v>
      </c>
      <c r="J329" s="24">
        <f>H329*Percent_Increase</f>
        <v>2080.3589999999999</v>
      </c>
    </row>
    <row r="330" spans="1:10" x14ac:dyDescent="0.25">
      <c r="A330" s="11" t="s">
        <v>59</v>
      </c>
      <c r="B330" s="18" t="s">
        <v>2</v>
      </c>
      <c r="C330" s="11" t="s">
        <v>19</v>
      </c>
      <c r="D330" s="11" t="s">
        <v>11</v>
      </c>
      <c r="E330" s="34">
        <v>39785</v>
      </c>
      <c r="F330" s="20">
        <f t="shared" ca="1" si="5"/>
        <v>8</v>
      </c>
      <c r="G330" s="21"/>
      <c r="H330" s="22">
        <v>80690</v>
      </c>
      <c r="I330" s="23">
        <v>3</v>
      </c>
      <c r="J330" s="24">
        <f>H330*Percent_Increase</f>
        <v>2348.0790000000002</v>
      </c>
    </row>
    <row r="331" spans="1:10" x14ac:dyDescent="0.25">
      <c r="A331" s="11" t="s">
        <v>47</v>
      </c>
      <c r="B331" s="18" t="s">
        <v>16</v>
      </c>
      <c r="C331" s="11" t="s">
        <v>19</v>
      </c>
      <c r="D331" s="11" t="s">
        <v>14</v>
      </c>
      <c r="E331" s="34">
        <v>36503</v>
      </c>
      <c r="F331" s="20">
        <f t="shared" ca="1" si="5"/>
        <v>17</v>
      </c>
      <c r="G331" s="21" t="s">
        <v>18</v>
      </c>
      <c r="H331" s="22">
        <v>41615</v>
      </c>
      <c r="I331" s="23">
        <v>1</v>
      </c>
      <c r="J331" s="24">
        <f>H331*Percent_Increase</f>
        <v>1210.9965</v>
      </c>
    </row>
    <row r="332" spans="1:10" x14ac:dyDescent="0.25">
      <c r="A332" s="11" t="s">
        <v>41</v>
      </c>
      <c r="B332" s="18" t="s">
        <v>9</v>
      </c>
      <c r="C332" s="11" t="s">
        <v>19</v>
      </c>
      <c r="D332" s="11" t="s">
        <v>5</v>
      </c>
      <c r="E332" s="34">
        <v>37229</v>
      </c>
      <c r="F332" s="20">
        <f t="shared" ca="1" si="5"/>
        <v>15</v>
      </c>
      <c r="G332" s="21" t="s">
        <v>4</v>
      </c>
      <c r="H332" s="22">
        <v>25310</v>
      </c>
      <c r="I332" s="23">
        <v>4</v>
      </c>
      <c r="J332" s="24">
        <f>H332*Percent_Increase</f>
        <v>736.52100000000007</v>
      </c>
    </row>
    <row r="333" spans="1:10" x14ac:dyDescent="0.25">
      <c r="A333" s="11" t="s">
        <v>36</v>
      </c>
      <c r="B333" s="18" t="s">
        <v>32</v>
      </c>
      <c r="C333" s="11" t="s">
        <v>19</v>
      </c>
      <c r="D333" s="11" t="s">
        <v>14</v>
      </c>
      <c r="E333" s="34">
        <v>37620</v>
      </c>
      <c r="F333" s="20">
        <f t="shared" ca="1" si="5"/>
        <v>14</v>
      </c>
      <c r="G333" s="21" t="s">
        <v>26</v>
      </c>
      <c r="H333" s="22">
        <v>24460</v>
      </c>
      <c r="I333" s="23">
        <v>1</v>
      </c>
      <c r="J333" s="24">
        <f>H333*Percent_Increase</f>
        <v>711.78600000000006</v>
      </c>
    </row>
    <row r="334" spans="1:10" x14ac:dyDescent="0.25">
      <c r="A334" s="11" t="s">
        <v>20</v>
      </c>
      <c r="B334" s="18" t="s">
        <v>2</v>
      </c>
      <c r="C334" s="11" t="s">
        <v>19</v>
      </c>
      <c r="D334" s="11" t="s">
        <v>5</v>
      </c>
      <c r="E334" s="34">
        <v>40175</v>
      </c>
      <c r="F334" s="20">
        <f t="shared" ca="1" si="5"/>
        <v>7</v>
      </c>
      <c r="G334" s="21" t="s">
        <v>18</v>
      </c>
      <c r="H334" s="22">
        <v>34690</v>
      </c>
      <c r="I334" s="23">
        <v>2</v>
      </c>
      <c r="J334" s="24">
        <f>H334*Percent_Increase</f>
        <v>1009.479</v>
      </c>
    </row>
    <row r="335" spans="1:10" x14ac:dyDescent="0.25">
      <c r="A335" s="11" t="s">
        <v>495</v>
      </c>
      <c r="B335" s="18" t="s">
        <v>2</v>
      </c>
      <c r="C335" s="11" t="s">
        <v>84</v>
      </c>
      <c r="D335" s="11" t="s">
        <v>11</v>
      </c>
      <c r="E335" s="45">
        <v>40292</v>
      </c>
      <c r="F335" s="20">
        <f t="shared" ca="1" si="5"/>
        <v>7</v>
      </c>
      <c r="G335" s="21"/>
      <c r="H335" s="22">
        <v>61890</v>
      </c>
      <c r="I335" s="23">
        <v>2</v>
      </c>
      <c r="J335" s="24">
        <f>H335*Percent_Increase</f>
        <v>1800.999</v>
      </c>
    </row>
    <row r="336" spans="1:10" x14ac:dyDescent="0.25">
      <c r="A336" s="11" t="s">
        <v>446</v>
      </c>
      <c r="B336" s="18" t="s">
        <v>48</v>
      </c>
      <c r="C336" s="11" t="s">
        <v>84</v>
      </c>
      <c r="D336" s="11" t="s">
        <v>5</v>
      </c>
      <c r="E336" s="34">
        <v>37407</v>
      </c>
      <c r="F336" s="20">
        <f t="shared" ca="1" si="5"/>
        <v>15</v>
      </c>
      <c r="G336" s="21" t="s">
        <v>26</v>
      </c>
      <c r="H336" s="22">
        <v>59140</v>
      </c>
      <c r="I336" s="23">
        <v>5</v>
      </c>
      <c r="J336" s="24">
        <f>H336*Percent_Increase</f>
        <v>1720.9740000000002</v>
      </c>
    </row>
    <row r="337" spans="1:10" x14ac:dyDescent="0.25">
      <c r="A337" s="11" t="s">
        <v>440</v>
      </c>
      <c r="B337" s="18" t="s">
        <v>2</v>
      </c>
      <c r="C337" s="11" t="s">
        <v>84</v>
      </c>
      <c r="D337" s="11" t="s">
        <v>5</v>
      </c>
      <c r="E337" s="45">
        <v>40313</v>
      </c>
      <c r="F337" s="20">
        <f t="shared" ca="1" si="5"/>
        <v>7</v>
      </c>
      <c r="G337" s="21" t="s">
        <v>4</v>
      </c>
      <c r="H337" s="22">
        <v>27250</v>
      </c>
      <c r="I337" s="23">
        <v>5</v>
      </c>
      <c r="J337" s="24">
        <f>H337*Percent_Increase</f>
        <v>792.97500000000002</v>
      </c>
    </row>
    <row r="338" spans="1:10" x14ac:dyDescent="0.25">
      <c r="A338" s="11" t="s">
        <v>295</v>
      </c>
      <c r="B338" s="18" t="s">
        <v>9</v>
      </c>
      <c r="C338" s="11" t="s">
        <v>84</v>
      </c>
      <c r="D338" s="11" t="s">
        <v>5</v>
      </c>
      <c r="E338" s="34">
        <v>41137</v>
      </c>
      <c r="F338" s="20">
        <f t="shared" ca="1" si="5"/>
        <v>4</v>
      </c>
      <c r="G338" s="21" t="s">
        <v>26</v>
      </c>
      <c r="H338" s="22">
        <v>39160</v>
      </c>
      <c r="I338" s="23">
        <v>3</v>
      </c>
      <c r="J338" s="24">
        <f>H338*Percent_Increase</f>
        <v>1139.556</v>
      </c>
    </row>
    <row r="339" spans="1:10" x14ac:dyDescent="0.25">
      <c r="A339" s="11" t="s">
        <v>271</v>
      </c>
      <c r="B339" s="18" t="s">
        <v>32</v>
      </c>
      <c r="C339" s="11" t="s">
        <v>84</v>
      </c>
      <c r="D339" s="11" t="s">
        <v>11</v>
      </c>
      <c r="E339" s="34">
        <v>36765</v>
      </c>
      <c r="F339" s="20">
        <f t="shared" ca="1" si="5"/>
        <v>16</v>
      </c>
      <c r="G339" s="21"/>
      <c r="H339" s="22">
        <v>74500</v>
      </c>
      <c r="I339" s="23">
        <v>4</v>
      </c>
      <c r="J339" s="24">
        <f>H339*Percent_Increase</f>
        <v>2167.9500000000003</v>
      </c>
    </row>
    <row r="340" spans="1:10" x14ac:dyDescent="0.25">
      <c r="A340" s="11" t="s">
        <v>91</v>
      </c>
      <c r="B340" s="18" t="s">
        <v>12</v>
      </c>
      <c r="C340" s="11" t="s">
        <v>84</v>
      </c>
      <c r="D340" s="11" t="s">
        <v>5</v>
      </c>
      <c r="E340" s="34">
        <v>37936</v>
      </c>
      <c r="F340" s="20">
        <f t="shared" ca="1" si="5"/>
        <v>13</v>
      </c>
      <c r="G340" s="21" t="s">
        <v>4</v>
      </c>
      <c r="H340" s="22">
        <v>53870</v>
      </c>
      <c r="I340" s="23">
        <v>2</v>
      </c>
      <c r="J340" s="24">
        <f>H340*Percent_Increase</f>
        <v>1567.617</v>
      </c>
    </row>
    <row r="341" spans="1:10" x14ac:dyDescent="0.25">
      <c r="A341" s="11" t="s">
        <v>85</v>
      </c>
      <c r="B341" s="18" t="s">
        <v>32</v>
      </c>
      <c r="C341" s="11" t="s">
        <v>84</v>
      </c>
      <c r="D341" s="11" t="s">
        <v>5</v>
      </c>
      <c r="E341" s="34">
        <v>39038</v>
      </c>
      <c r="F341" s="20">
        <f t="shared" ca="1" si="5"/>
        <v>10</v>
      </c>
      <c r="G341" s="21" t="s">
        <v>8</v>
      </c>
      <c r="H341" s="22">
        <v>71400</v>
      </c>
      <c r="I341" s="23">
        <v>4</v>
      </c>
      <c r="J341" s="24">
        <f>H341*Percent_Increase</f>
        <v>2077.7400000000002</v>
      </c>
    </row>
    <row r="342" spans="1:10" x14ac:dyDescent="0.25">
      <c r="A342" s="11" t="s">
        <v>770</v>
      </c>
      <c r="B342" s="18" t="s">
        <v>9</v>
      </c>
      <c r="C342" s="11" t="s">
        <v>801</v>
      </c>
      <c r="D342" s="11" t="s">
        <v>5</v>
      </c>
      <c r="E342" s="34">
        <v>40552</v>
      </c>
      <c r="F342" s="20">
        <f t="shared" ca="1" si="5"/>
        <v>6</v>
      </c>
      <c r="G342" s="21" t="s">
        <v>26</v>
      </c>
      <c r="H342" s="22">
        <v>62740</v>
      </c>
      <c r="I342" s="23">
        <v>4</v>
      </c>
      <c r="J342" s="24">
        <f>H342*Percent_Increase</f>
        <v>1825.7340000000002</v>
      </c>
    </row>
    <row r="343" spans="1:10" x14ac:dyDescent="0.25">
      <c r="A343" s="11" t="s">
        <v>758</v>
      </c>
      <c r="B343" s="18" t="s">
        <v>12</v>
      </c>
      <c r="C343" s="11" t="s">
        <v>801</v>
      </c>
      <c r="D343" s="11" t="s">
        <v>5</v>
      </c>
      <c r="E343" s="34">
        <v>40911</v>
      </c>
      <c r="F343" s="20">
        <f t="shared" ca="1" si="5"/>
        <v>5</v>
      </c>
      <c r="G343" s="21" t="s">
        <v>28</v>
      </c>
      <c r="H343" s="22">
        <v>87120</v>
      </c>
      <c r="I343" s="23">
        <v>3</v>
      </c>
      <c r="J343" s="24">
        <f>H343*Percent_Increase</f>
        <v>2535.192</v>
      </c>
    </row>
    <row r="344" spans="1:10" x14ac:dyDescent="0.25">
      <c r="A344" s="11" t="s">
        <v>705</v>
      </c>
      <c r="B344" s="18" t="s">
        <v>12</v>
      </c>
      <c r="C344" s="11" t="s">
        <v>801</v>
      </c>
      <c r="D344" s="11" t="s">
        <v>14</v>
      </c>
      <c r="E344" s="34">
        <v>39457</v>
      </c>
      <c r="F344" s="20">
        <f t="shared" ca="1" si="5"/>
        <v>9</v>
      </c>
      <c r="G344" s="21" t="s">
        <v>26</v>
      </c>
      <c r="H344" s="22">
        <v>31255</v>
      </c>
      <c r="I344" s="23">
        <v>5</v>
      </c>
      <c r="J344" s="24">
        <f>H344*Percent_Increase</f>
        <v>909.52050000000008</v>
      </c>
    </row>
    <row r="345" spans="1:10" x14ac:dyDescent="0.25">
      <c r="A345" s="11" t="s">
        <v>699</v>
      </c>
      <c r="B345" s="18" t="s">
        <v>32</v>
      </c>
      <c r="C345" s="11" t="s">
        <v>801</v>
      </c>
      <c r="D345" s="11" t="s">
        <v>14</v>
      </c>
      <c r="E345" s="34">
        <v>39098</v>
      </c>
      <c r="F345" s="20">
        <f t="shared" ca="1" si="5"/>
        <v>10</v>
      </c>
      <c r="G345" s="21" t="s">
        <v>4</v>
      </c>
      <c r="H345" s="22">
        <v>47705</v>
      </c>
      <c r="I345" s="23">
        <v>5</v>
      </c>
      <c r="J345" s="24">
        <f>H345*Percent_Increase</f>
        <v>1388.2155</v>
      </c>
    </row>
    <row r="346" spans="1:10" x14ac:dyDescent="0.25">
      <c r="A346" s="11" t="s">
        <v>693</v>
      </c>
      <c r="B346" s="18" t="s">
        <v>16</v>
      </c>
      <c r="C346" s="11" t="s">
        <v>801</v>
      </c>
      <c r="D346" s="11" t="s">
        <v>5</v>
      </c>
      <c r="E346" s="34">
        <v>40209</v>
      </c>
      <c r="F346" s="20">
        <f t="shared" ca="1" si="5"/>
        <v>7</v>
      </c>
      <c r="G346" s="21" t="s">
        <v>4</v>
      </c>
      <c r="H346" s="22">
        <v>45260</v>
      </c>
      <c r="I346" s="23">
        <v>4</v>
      </c>
      <c r="J346" s="24">
        <f>H346*Percent_Increase</f>
        <v>1317.066</v>
      </c>
    </row>
    <row r="347" spans="1:10" x14ac:dyDescent="0.25">
      <c r="A347" s="11" t="s">
        <v>658</v>
      </c>
      <c r="B347" s="18" t="s">
        <v>32</v>
      </c>
      <c r="C347" s="11" t="s">
        <v>801</v>
      </c>
      <c r="D347" s="11" t="s">
        <v>11</v>
      </c>
      <c r="E347" s="34">
        <v>36192</v>
      </c>
      <c r="F347" s="20">
        <f t="shared" ca="1" si="5"/>
        <v>18</v>
      </c>
      <c r="G347" s="21"/>
      <c r="H347" s="22">
        <v>47620</v>
      </c>
      <c r="I347" s="23">
        <v>5</v>
      </c>
      <c r="J347" s="24">
        <f>H347*Percent_Increase</f>
        <v>1385.742</v>
      </c>
    </row>
    <row r="348" spans="1:10" x14ac:dyDescent="0.25">
      <c r="A348" s="11" t="s">
        <v>653</v>
      </c>
      <c r="B348" s="18" t="s">
        <v>48</v>
      </c>
      <c r="C348" s="11" t="s">
        <v>801</v>
      </c>
      <c r="D348" s="11" t="s">
        <v>11</v>
      </c>
      <c r="E348" s="34">
        <v>36199</v>
      </c>
      <c r="F348" s="20">
        <f t="shared" ca="1" si="5"/>
        <v>18</v>
      </c>
      <c r="G348" s="21"/>
      <c r="H348" s="22">
        <v>31270</v>
      </c>
      <c r="I348" s="23">
        <v>5</v>
      </c>
      <c r="J348" s="24">
        <f>H348*Percent_Increase</f>
        <v>909.95699999999999</v>
      </c>
    </row>
    <row r="349" spans="1:10" x14ac:dyDescent="0.25">
      <c r="A349" s="11" t="s">
        <v>644</v>
      </c>
      <c r="B349" s="18" t="s">
        <v>32</v>
      </c>
      <c r="C349" s="11" t="s">
        <v>801</v>
      </c>
      <c r="D349" s="11" t="s">
        <v>5</v>
      </c>
      <c r="E349" s="34">
        <v>36940</v>
      </c>
      <c r="F349" s="20">
        <f t="shared" ca="1" si="5"/>
        <v>16</v>
      </c>
      <c r="G349" s="21" t="s">
        <v>26</v>
      </c>
      <c r="H349" s="22">
        <v>48990</v>
      </c>
      <c r="I349" s="23">
        <v>5</v>
      </c>
      <c r="J349" s="24">
        <f>H349*Percent_Increase</f>
        <v>1425.6090000000002</v>
      </c>
    </row>
    <row r="350" spans="1:10" x14ac:dyDescent="0.25">
      <c r="A350" s="11" t="s">
        <v>635</v>
      </c>
      <c r="B350" s="18" t="s">
        <v>32</v>
      </c>
      <c r="C350" s="11" t="s">
        <v>801</v>
      </c>
      <c r="D350" s="11" t="s">
        <v>14</v>
      </c>
      <c r="E350" s="34">
        <v>39871</v>
      </c>
      <c r="F350" s="20">
        <f t="shared" ca="1" si="5"/>
        <v>8</v>
      </c>
      <c r="G350" s="21" t="s">
        <v>18</v>
      </c>
      <c r="H350" s="22">
        <v>38575</v>
      </c>
      <c r="I350" s="23">
        <v>2</v>
      </c>
      <c r="J350" s="24">
        <f>H350*Percent_Increase</f>
        <v>1122.5325</v>
      </c>
    </row>
    <row r="351" spans="1:10" x14ac:dyDescent="0.25">
      <c r="A351" s="11" t="s">
        <v>628</v>
      </c>
      <c r="B351" s="18" t="s">
        <v>12</v>
      </c>
      <c r="C351" s="11" t="s">
        <v>801</v>
      </c>
      <c r="D351" s="11" t="s">
        <v>0</v>
      </c>
      <c r="E351" s="34">
        <v>40610</v>
      </c>
      <c r="F351" s="20">
        <f t="shared" ca="1" si="5"/>
        <v>6</v>
      </c>
      <c r="G351" s="21"/>
      <c r="H351" s="22">
        <v>36844</v>
      </c>
      <c r="I351" s="23">
        <v>4</v>
      </c>
      <c r="J351" s="24">
        <f>H351*Percent_Increase</f>
        <v>1072.1604</v>
      </c>
    </row>
    <row r="352" spans="1:10" x14ac:dyDescent="0.25">
      <c r="A352" s="11" t="s">
        <v>627</v>
      </c>
      <c r="B352" s="18" t="s">
        <v>16</v>
      </c>
      <c r="C352" s="11" t="s">
        <v>801</v>
      </c>
      <c r="D352" s="11" t="s">
        <v>14</v>
      </c>
      <c r="E352" s="34">
        <v>40624</v>
      </c>
      <c r="F352" s="20">
        <f t="shared" ca="1" si="5"/>
        <v>6</v>
      </c>
      <c r="G352" s="21" t="s">
        <v>18</v>
      </c>
      <c r="H352" s="22">
        <v>13090</v>
      </c>
      <c r="I352" s="23">
        <v>4</v>
      </c>
      <c r="J352" s="24">
        <f>H352*Percent_Increase</f>
        <v>380.91900000000004</v>
      </c>
    </row>
    <row r="353" spans="1:10" x14ac:dyDescent="0.25">
      <c r="A353" s="11" t="s">
        <v>620</v>
      </c>
      <c r="B353" s="18" t="s">
        <v>12</v>
      </c>
      <c r="C353" s="11" t="s">
        <v>801</v>
      </c>
      <c r="D353" s="11" t="s">
        <v>5</v>
      </c>
      <c r="E353" s="34">
        <v>39147</v>
      </c>
      <c r="F353" s="20">
        <f t="shared" ca="1" si="5"/>
        <v>10</v>
      </c>
      <c r="G353" s="21" t="s">
        <v>18</v>
      </c>
      <c r="H353" s="22">
        <v>45180</v>
      </c>
      <c r="I353" s="23">
        <v>5</v>
      </c>
      <c r="J353" s="24">
        <f>H353*Percent_Increase</f>
        <v>1314.7380000000001</v>
      </c>
    </row>
    <row r="354" spans="1:10" x14ac:dyDescent="0.25">
      <c r="A354" s="11" t="s">
        <v>617</v>
      </c>
      <c r="B354" s="18" t="s">
        <v>2</v>
      </c>
      <c r="C354" s="11" t="s">
        <v>801</v>
      </c>
      <c r="D354" s="11" t="s">
        <v>11</v>
      </c>
      <c r="E354" s="34">
        <v>39167</v>
      </c>
      <c r="F354" s="20">
        <f t="shared" ca="1" si="5"/>
        <v>10</v>
      </c>
      <c r="G354" s="21"/>
      <c r="H354" s="22">
        <v>29000</v>
      </c>
      <c r="I354" s="23">
        <v>5</v>
      </c>
      <c r="J354" s="24">
        <f>H354*Percent_Increase</f>
        <v>843.9</v>
      </c>
    </row>
    <row r="355" spans="1:10" x14ac:dyDescent="0.25">
      <c r="A355" s="11" t="s">
        <v>597</v>
      </c>
      <c r="B355" s="18" t="s">
        <v>2</v>
      </c>
      <c r="C355" s="11" t="s">
        <v>801</v>
      </c>
      <c r="D355" s="11" t="s">
        <v>11</v>
      </c>
      <c r="E355" s="34">
        <v>38805</v>
      </c>
      <c r="F355" s="20">
        <f t="shared" ca="1" si="5"/>
        <v>11</v>
      </c>
      <c r="G355" s="21"/>
      <c r="H355" s="22">
        <v>53870</v>
      </c>
      <c r="I355" s="23">
        <v>2</v>
      </c>
      <c r="J355" s="24">
        <f>H355*Percent_Increase</f>
        <v>1567.617</v>
      </c>
    </row>
    <row r="356" spans="1:10" x14ac:dyDescent="0.25">
      <c r="A356" s="11" t="s">
        <v>594</v>
      </c>
      <c r="B356" s="18" t="s">
        <v>32</v>
      </c>
      <c r="C356" s="11" t="s">
        <v>801</v>
      </c>
      <c r="D356" s="11" t="s">
        <v>5</v>
      </c>
      <c r="E356" s="34">
        <v>35856</v>
      </c>
      <c r="F356" s="20">
        <f t="shared" ca="1" si="5"/>
        <v>19</v>
      </c>
      <c r="G356" s="21" t="s">
        <v>8</v>
      </c>
      <c r="H356" s="22">
        <v>86830</v>
      </c>
      <c r="I356" s="23">
        <v>3</v>
      </c>
      <c r="J356" s="24">
        <f>H356*Percent_Increase</f>
        <v>2526.7530000000002</v>
      </c>
    </row>
    <row r="357" spans="1:10" x14ac:dyDescent="0.25">
      <c r="A357" s="11" t="s">
        <v>593</v>
      </c>
      <c r="B357" s="18" t="s">
        <v>16</v>
      </c>
      <c r="C357" s="11" t="s">
        <v>801</v>
      </c>
      <c r="D357" s="11" t="s">
        <v>5</v>
      </c>
      <c r="E357" s="34">
        <v>35857</v>
      </c>
      <c r="F357" s="20">
        <f t="shared" ca="1" si="5"/>
        <v>19</v>
      </c>
      <c r="G357" s="21" t="s">
        <v>4</v>
      </c>
      <c r="H357" s="22">
        <v>82110</v>
      </c>
      <c r="I357" s="23">
        <v>3</v>
      </c>
      <c r="J357" s="24">
        <f>H357*Percent_Increase</f>
        <v>2389.4010000000003</v>
      </c>
    </row>
    <row r="358" spans="1:10" x14ac:dyDescent="0.25">
      <c r="A358" s="11" t="s">
        <v>566</v>
      </c>
      <c r="B358" s="18" t="s">
        <v>32</v>
      </c>
      <c r="C358" s="11" t="s">
        <v>801</v>
      </c>
      <c r="D358" s="11" t="s">
        <v>5</v>
      </c>
      <c r="E358" s="34">
        <v>39157</v>
      </c>
      <c r="F358" s="20">
        <f t="shared" ca="1" si="5"/>
        <v>10</v>
      </c>
      <c r="G358" s="21" t="s">
        <v>4</v>
      </c>
      <c r="H358" s="22">
        <v>47610</v>
      </c>
      <c r="I358" s="23">
        <v>4</v>
      </c>
      <c r="J358" s="24">
        <f>H358*Percent_Increase</f>
        <v>1385.451</v>
      </c>
    </row>
    <row r="359" spans="1:10" x14ac:dyDescent="0.25">
      <c r="A359" s="11" t="s">
        <v>550</v>
      </c>
      <c r="B359" s="18" t="s">
        <v>12</v>
      </c>
      <c r="C359" s="11" t="s">
        <v>801</v>
      </c>
      <c r="D359" s="11" t="s">
        <v>5</v>
      </c>
      <c r="E359" s="34">
        <v>41000</v>
      </c>
      <c r="F359" s="20">
        <f t="shared" ca="1" si="5"/>
        <v>5</v>
      </c>
      <c r="G359" s="21" t="s">
        <v>28</v>
      </c>
      <c r="H359" s="22">
        <v>60560</v>
      </c>
      <c r="I359" s="23">
        <v>4</v>
      </c>
      <c r="J359" s="24">
        <f>H359*Percent_Increase</f>
        <v>1762.296</v>
      </c>
    </row>
    <row r="360" spans="1:10" x14ac:dyDescent="0.25">
      <c r="A360" s="11" t="s">
        <v>549</v>
      </c>
      <c r="B360" s="18" t="s">
        <v>32</v>
      </c>
      <c r="C360" s="11" t="s">
        <v>801</v>
      </c>
      <c r="D360" s="11" t="s">
        <v>5</v>
      </c>
      <c r="E360" s="34">
        <v>41007</v>
      </c>
      <c r="F360" s="20">
        <f t="shared" ca="1" si="5"/>
        <v>5</v>
      </c>
      <c r="G360" s="21" t="s">
        <v>26</v>
      </c>
      <c r="H360" s="22">
        <v>37020</v>
      </c>
      <c r="I360" s="23">
        <v>2</v>
      </c>
      <c r="J360" s="24">
        <f>H360*Percent_Increase</f>
        <v>1077.2819999999999</v>
      </c>
    </row>
    <row r="361" spans="1:10" x14ac:dyDescent="0.25">
      <c r="A361" s="11" t="s">
        <v>542</v>
      </c>
      <c r="B361" s="18" t="s">
        <v>12</v>
      </c>
      <c r="C361" s="11" t="s">
        <v>801</v>
      </c>
      <c r="D361" s="11" t="s">
        <v>5</v>
      </c>
      <c r="E361" s="34">
        <v>39180</v>
      </c>
      <c r="F361" s="20">
        <f t="shared" ca="1" si="5"/>
        <v>10</v>
      </c>
      <c r="G361" s="21" t="s">
        <v>18</v>
      </c>
      <c r="H361" s="22">
        <v>86540</v>
      </c>
      <c r="I361" s="23">
        <v>4</v>
      </c>
      <c r="J361" s="24">
        <f>H361*Percent_Increase</f>
        <v>2518.3139999999999</v>
      </c>
    </row>
    <row r="362" spans="1:10" x14ac:dyDescent="0.25">
      <c r="A362" s="11" t="s">
        <v>525</v>
      </c>
      <c r="B362" s="18" t="s">
        <v>12</v>
      </c>
      <c r="C362" s="11" t="s">
        <v>801</v>
      </c>
      <c r="D362" s="11" t="s">
        <v>5</v>
      </c>
      <c r="E362" s="34">
        <v>38834</v>
      </c>
      <c r="F362" s="20">
        <f t="shared" ca="1" si="5"/>
        <v>11</v>
      </c>
      <c r="G362" s="21" t="s">
        <v>26</v>
      </c>
      <c r="H362" s="22">
        <v>81640</v>
      </c>
      <c r="I362" s="23">
        <v>4</v>
      </c>
      <c r="J362" s="24">
        <f>H362*Percent_Increase</f>
        <v>2375.7240000000002</v>
      </c>
    </row>
    <row r="363" spans="1:10" x14ac:dyDescent="0.25">
      <c r="A363" s="11" t="s">
        <v>457</v>
      </c>
      <c r="B363" s="18" t="s">
        <v>2</v>
      </c>
      <c r="C363" s="11" t="s">
        <v>801</v>
      </c>
      <c r="D363" s="11" t="s">
        <v>5</v>
      </c>
      <c r="E363" s="34">
        <v>36297</v>
      </c>
      <c r="F363" s="20">
        <f t="shared" ca="1" si="5"/>
        <v>18</v>
      </c>
      <c r="G363" s="21" t="s">
        <v>26</v>
      </c>
      <c r="H363" s="22">
        <v>46030</v>
      </c>
      <c r="I363" s="23">
        <v>2</v>
      </c>
      <c r="J363" s="24">
        <f>H363*Percent_Increase</f>
        <v>1339.473</v>
      </c>
    </row>
    <row r="364" spans="1:10" x14ac:dyDescent="0.25">
      <c r="A364" s="11" t="s">
        <v>454</v>
      </c>
      <c r="B364" s="18" t="s">
        <v>32</v>
      </c>
      <c r="C364" s="11" t="s">
        <v>801</v>
      </c>
      <c r="D364" s="11" t="s">
        <v>5</v>
      </c>
      <c r="E364" s="34">
        <v>36662</v>
      </c>
      <c r="F364" s="20">
        <f t="shared" ca="1" si="5"/>
        <v>17</v>
      </c>
      <c r="G364" s="21" t="s">
        <v>4</v>
      </c>
      <c r="H364" s="22">
        <v>52490</v>
      </c>
      <c r="I364" s="23">
        <v>4</v>
      </c>
      <c r="J364" s="24">
        <f>H364*Percent_Increase</f>
        <v>1527.4590000000001</v>
      </c>
    </row>
    <row r="365" spans="1:10" x14ac:dyDescent="0.25">
      <c r="A365" s="11" t="s">
        <v>444</v>
      </c>
      <c r="B365" s="18" t="s">
        <v>48</v>
      </c>
      <c r="C365" s="11" t="s">
        <v>801</v>
      </c>
      <c r="D365" s="11" t="s">
        <v>11</v>
      </c>
      <c r="E365" s="34">
        <v>39592</v>
      </c>
      <c r="F365" s="20">
        <f t="shared" ca="1" si="5"/>
        <v>9</v>
      </c>
      <c r="G365" s="21"/>
      <c r="H365" s="22">
        <v>57520</v>
      </c>
      <c r="I365" s="23">
        <v>3</v>
      </c>
      <c r="J365" s="24">
        <f>H365*Percent_Increase</f>
        <v>1673.8320000000001</v>
      </c>
    </row>
    <row r="366" spans="1:10" x14ac:dyDescent="0.25">
      <c r="A366" s="11" t="s">
        <v>432</v>
      </c>
      <c r="B366" s="18" t="s">
        <v>48</v>
      </c>
      <c r="C366" s="11" t="s">
        <v>801</v>
      </c>
      <c r="D366" s="11" t="s">
        <v>5</v>
      </c>
      <c r="E366" s="34">
        <v>40712</v>
      </c>
      <c r="F366" s="20">
        <f t="shared" ca="1" si="5"/>
        <v>6</v>
      </c>
      <c r="G366" s="21" t="s">
        <v>26</v>
      </c>
      <c r="H366" s="22">
        <v>22900</v>
      </c>
      <c r="I366" s="23">
        <v>1</v>
      </c>
      <c r="J366" s="24">
        <f>H366*Percent_Increase</f>
        <v>666.39</v>
      </c>
    </row>
    <row r="367" spans="1:10" x14ac:dyDescent="0.25">
      <c r="A367" s="11" t="s">
        <v>430</v>
      </c>
      <c r="B367" s="18" t="s">
        <v>48</v>
      </c>
      <c r="C367" s="11" t="s">
        <v>801</v>
      </c>
      <c r="D367" s="11" t="s">
        <v>5</v>
      </c>
      <c r="E367" s="34">
        <v>41070</v>
      </c>
      <c r="F367" s="20">
        <f t="shared" ca="1" si="5"/>
        <v>5</v>
      </c>
      <c r="G367" s="21" t="s">
        <v>28</v>
      </c>
      <c r="H367" s="22">
        <v>73930</v>
      </c>
      <c r="I367" s="23">
        <v>1</v>
      </c>
      <c r="J367" s="24">
        <f>H367*Percent_Increase</f>
        <v>2151.3630000000003</v>
      </c>
    </row>
    <row r="368" spans="1:10" x14ac:dyDescent="0.25">
      <c r="A368" s="11" t="s">
        <v>422</v>
      </c>
      <c r="B368" s="18" t="s">
        <v>12</v>
      </c>
      <c r="C368" s="11" t="s">
        <v>801</v>
      </c>
      <c r="D368" s="11" t="s">
        <v>5</v>
      </c>
      <c r="E368" s="34">
        <v>39258</v>
      </c>
      <c r="F368" s="20">
        <f t="shared" ca="1" si="5"/>
        <v>10</v>
      </c>
      <c r="G368" s="21" t="s">
        <v>8</v>
      </c>
      <c r="H368" s="22">
        <v>66920</v>
      </c>
      <c r="I368" s="23">
        <v>2</v>
      </c>
      <c r="J368" s="24">
        <f>H368*Percent_Increase</f>
        <v>1947.3720000000001</v>
      </c>
    </row>
    <row r="369" spans="1:10" x14ac:dyDescent="0.25">
      <c r="A369" s="11" t="s">
        <v>420</v>
      </c>
      <c r="B369" s="18" t="s">
        <v>32</v>
      </c>
      <c r="C369" s="11" t="s">
        <v>801</v>
      </c>
      <c r="D369" s="11" t="s">
        <v>5</v>
      </c>
      <c r="E369" s="34">
        <v>40333</v>
      </c>
      <c r="F369" s="20">
        <f t="shared" ca="1" si="5"/>
        <v>7</v>
      </c>
      <c r="G369" s="21" t="s">
        <v>18</v>
      </c>
      <c r="H369" s="22">
        <v>70480</v>
      </c>
      <c r="I369" s="23">
        <v>4</v>
      </c>
      <c r="J369" s="24">
        <f>H369*Percent_Increase</f>
        <v>2050.9679999999998</v>
      </c>
    </row>
    <row r="370" spans="1:10" x14ac:dyDescent="0.25">
      <c r="A370" s="11" t="s">
        <v>402</v>
      </c>
      <c r="B370" s="18" t="s">
        <v>12</v>
      </c>
      <c r="C370" s="11" t="s">
        <v>801</v>
      </c>
      <c r="D370" s="11" t="s">
        <v>11</v>
      </c>
      <c r="E370" s="34">
        <v>36703</v>
      </c>
      <c r="F370" s="20">
        <f t="shared" ca="1" si="5"/>
        <v>17</v>
      </c>
      <c r="G370" s="21"/>
      <c r="H370" s="22">
        <v>50200</v>
      </c>
      <c r="I370" s="23">
        <v>4</v>
      </c>
      <c r="J370" s="24">
        <f>H370*Percent_Increase</f>
        <v>1460.82</v>
      </c>
    </row>
    <row r="371" spans="1:10" x14ac:dyDescent="0.25">
      <c r="A371" s="11" t="s">
        <v>380</v>
      </c>
      <c r="B371" s="18" t="s">
        <v>16</v>
      </c>
      <c r="C371" s="11" t="s">
        <v>801</v>
      </c>
      <c r="D371" s="11" t="s">
        <v>14</v>
      </c>
      <c r="E371" s="34">
        <v>40351</v>
      </c>
      <c r="F371" s="20">
        <f t="shared" ca="1" si="5"/>
        <v>7</v>
      </c>
      <c r="G371" s="21" t="s">
        <v>4</v>
      </c>
      <c r="H371" s="22">
        <v>20040</v>
      </c>
      <c r="I371" s="23">
        <v>3</v>
      </c>
      <c r="J371" s="24">
        <f>H371*Percent_Increase</f>
        <v>583.16399999999999</v>
      </c>
    </row>
    <row r="372" spans="1:10" x14ac:dyDescent="0.25">
      <c r="A372" s="11" t="s">
        <v>359</v>
      </c>
      <c r="B372" s="18" t="s">
        <v>12</v>
      </c>
      <c r="C372" s="11" t="s">
        <v>801</v>
      </c>
      <c r="D372" s="11" t="s">
        <v>5</v>
      </c>
      <c r="E372" s="34">
        <v>39290</v>
      </c>
      <c r="F372" s="20">
        <f t="shared" ca="1" si="5"/>
        <v>9</v>
      </c>
      <c r="G372" s="21" t="s">
        <v>4</v>
      </c>
      <c r="H372" s="22">
        <v>65250</v>
      </c>
      <c r="I372" s="23">
        <v>2</v>
      </c>
      <c r="J372" s="24">
        <f>H372*Percent_Increase</f>
        <v>1898.7750000000001</v>
      </c>
    </row>
    <row r="373" spans="1:10" x14ac:dyDescent="0.25">
      <c r="A373" s="11" t="s">
        <v>350</v>
      </c>
      <c r="B373" s="18" t="s">
        <v>32</v>
      </c>
      <c r="C373" s="11" t="s">
        <v>801</v>
      </c>
      <c r="D373" s="11" t="s">
        <v>5</v>
      </c>
      <c r="E373" s="34">
        <v>40367</v>
      </c>
      <c r="F373" s="20">
        <f t="shared" ca="1" si="5"/>
        <v>7</v>
      </c>
      <c r="G373" s="21" t="s">
        <v>26</v>
      </c>
      <c r="H373" s="22">
        <v>48800</v>
      </c>
      <c r="I373" s="23">
        <v>4</v>
      </c>
      <c r="J373" s="24">
        <f>H373*Percent_Increase</f>
        <v>1420.0800000000002</v>
      </c>
    </row>
    <row r="374" spans="1:10" x14ac:dyDescent="0.25">
      <c r="A374" s="11" t="s">
        <v>333</v>
      </c>
      <c r="B374" s="18" t="s">
        <v>9</v>
      </c>
      <c r="C374" s="11" t="s">
        <v>801</v>
      </c>
      <c r="D374" s="11" t="s">
        <v>14</v>
      </c>
      <c r="E374" s="34">
        <v>36371</v>
      </c>
      <c r="F374" s="20">
        <f t="shared" ca="1" si="5"/>
        <v>17</v>
      </c>
      <c r="G374" s="21" t="s">
        <v>4</v>
      </c>
      <c r="H374" s="22">
        <v>26790</v>
      </c>
      <c r="I374" s="23">
        <v>2</v>
      </c>
      <c r="J374" s="24">
        <f>H374*Percent_Increase</f>
        <v>779.58900000000006</v>
      </c>
    </row>
    <row r="375" spans="1:10" x14ac:dyDescent="0.25">
      <c r="A375" s="11" t="s">
        <v>315</v>
      </c>
      <c r="B375" s="18" t="s">
        <v>16</v>
      </c>
      <c r="C375" s="11" t="s">
        <v>801</v>
      </c>
      <c r="D375" s="11" t="s">
        <v>11</v>
      </c>
      <c r="E375" s="34">
        <v>39283</v>
      </c>
      <c r="F375" s="20">
        <f t="shared" ca="1" si="5"/>
        <v>10</v>
      </c>
      <c r="G375" s="21"/>
      <c r="H375" s="22">
        <v>74470</v>
      </c>
      <c r="I375" s="23">
        <v>3</v>
      </c>
      <c r="J375" s="24">
        <f>H375*Percent_Increase</f>
        <v>2167.0770000000002</v>
      </c>
    </row>
    <row r="376" spans="1:10" x14ac:dyDescent="0.25">
      <c r="A376" s="11" t="s">
        <v>311</v>
      </c>
      <c r="B376" s="18" t="s">
        <v>16</v>
      </c>
      <c r="C376" s="11" t="s">
        <v>801</v>
      </c>
      <c r="D376" s="11" t="s">
        <v>5</v>
      </c>
      <c r="E376" s="34">
        <v>40361</v>
      </c>
      <c r="F376" s="20">
        <f t="shared" ca="1" si="5"/>
        <v>7</v>
      </c>
      <c r="G376" s="21" t="s">
        <v>18</v>
      </c>
      <c r="H376" s="22">
        <v>75780</v>
      </c>
      <c r="I376" s="23">
        <v>2</v>
      </c>
      <c r="J376" s="24">
        <f>H376*Percent_Increase</f>
        <v>2205.1979999999999</v>
      </c>
    </row>
    <row r="377" spans="1:10" x14ac:dyDescent="0.25">
      <c r="A377" s="11" t="s">
        <v>289</v>
      </c>
      <c r="B377" s="18" t="s">
        <v>48</v>
      </c>
      <c r="C377" s="11" t="s">
        <v>801</v>
      </c>
      <c r="D377" s="11" t="s">
        <v>5</v>
      </c>
      <c r="E377" s="34">
        <v>40395</v>
      </c>
      <c r="F377" s="20">
        <f t="shared" ca="1" si="5"/>
        <v>6</v>
      </c>
      <c r="G377" s="21" t="s">
        <v>26</v>
      </c>
      <c r="H377" s="22">
        <v>57560</v>
      </c>
      <c r="I377" s="23">
        <v>4</v>
      </c>
      <c r="J377" s="24">
        <f>H377*Percent_Increase</f>
        <v>1674.9960000000001</v>
      </c>
    </row>
    <row r="378" spans="1:10" x14ac:dyDescent="0.25">
      <c r="A378" s="11" t="s">
        <v>274</v>
      </c>
      <c r="B378" s="18" t="s">
        <v>48</v>
      </c>
      <c r="C378" s="11" t="s">
        <v>801</v>
      </c>
      <c r="D378" s="11" t="s">
        <v>5</v>
      </c>
      <c r="E378" s="34">
        <v>36392</v>
      </c>
      <c r="F378" s="20">
        <f t="shared" ca="1" si="5"/>
        <v>17</v>
      </c>
      <c r="G378" s="21" t="s">
        <v>4</v>
      </c>
      <c r="H378" s="22">
        <v>51410</v>
      </c>
      <c r="I378" s="23">
        <v>4</v>
      </c>
      <c r="J378" s="24">
        <f>H378*Percent_Increase</f>
        <v>1496.0309999999999</v>
      </c>
    </row>
    <row r="379" spans="1:10" x14ac:dyDescent="0.25">
      <c r="A379" s="11" t="s">
        <v>239</v>
      </c>
      <c r="B379" s="18" t="s">
        <v>9</v>
      </c>
      <c r="C379" s="11" t="s">
        <v>801</v>
      </c>
      <c r="D379" s="11" t="s">
        <v>11</v>
      </c>
      <c r="E379" s="34">
        <v>39330</v>
      </c>
      <c r="F379" s="20">
        <f t="shared" ca="1" si="5"/>
        <v>9</v>
      </c>
      <c r="G379" s="21"/>
      <c r="H379" s="22">
        <v>81930</v>
      </c>
      <c r="I379" s="23">
        <v>5</v>
      </c>
      <c r="J379" s="24">
        <f>H379*Percent_Increase</f>
        <v>2384.163</v>
      </c>
    </row>
    <row r="380" spans="1:10" x14ac:dyDescent="0.25">
      <c r="A380" s="11" t="s">
        <v>232</v>
      </c>
      <c r="B380" s="18" t="s">
        <v>12</v>
      </c>
      <c r="C380" s="11" t="s">
        <v>801</v>
      </c>
      <c r="D380" s="11" t="s">
        <v>11</v>
      </c>
      <c r="E380" s="34">
        <v>38969</v>
      </c>
      <c r="F380" s="20">
        <f t="shared" ca="1" si="5"/>
        <v>10</v>
      </c>
      <c r="G380" s="21"/>
      <c r="H380" s="22">
        <v>63850</v>
      </c>
      <c r="I380" s="23">
        <v>2</v>
      </c>
      <c r="J380" s="24">
        <f>H380*Percent_Increase</f>
        <v>1858.0350000000001</v>
      </c>
    </row>
    <row r="381" spans="1:10" x14ac:dyDescent="0.25">
      <c r="A381" s="11" t="s">
        <v>213</v>
      </c>
      <c r="B381" s="18" t="s">
        <v>32</v>
      </c>
      <c r="C381" s="11" t="s">
        <v>801</v>
      </c>
      <c r="D381" s="11" t="s">
        <v>14</v>
      </c>
      <c r="E381" s="34">
        <v>37138</v>
      </c>
      <c r="F381" s="20">
        <f t="shared" ca="1" si="5"/>
        <v>15</v>
      </c>
      <c r="G381" s="21" t="s">
        <v>28</v>
      </c>
      <c r="H381" s="22">
        <v>31110</v>
      </c>
      <c r="I381" s="23">
        <v>1</v>
      </c>
      <c r="J381" s="24">
        <f>H381*Percent_Increase</f>
        <v>905.30100000000004</v>
      </c>
    </row>
    <row r="382" spans="1:10" x14ac:dyDescent="0.25">
      <c r="A382" s="11" t="s">
        <v>211</v>
      </c>
      <c r="B382" s="18" t="s">
        <v>9</v>
      </c>
      <c r="C382" s="11" t="s">
        <v>801</v>
      </c>
      <c r="D382" s="11" t="s">
        <v>14</v>
      </c>
      <c r="E382" s="34">
        <v>37141</v>
      </c>
      <c r="F382" s="20">
        <f t="shared" ca="1" si="5"/>
        <v>15</v>
      </c>
      <c r="G382" s="21" t="s">
        <v>8</v>
      </c>
      <c r="H382" s="22">
        <v>15910</v>
      </c>
      <c r="I382" s="23">
        <v>3</v>
      </c>
      <c r="J382" s="24">
        <f>H382*Percent_Increase</f>
        <v>462.98099999999999</v>
      </c>
    </row>
    <row r="383" spans="1:10" x14ac:dyDescent="0.25">
      <c r="A383" s="11" t="s">
        <v>197</v>
      </c>
      <c r="B383" s="18" t="s">
        <v>2</v>
      </c>
      <c r="C383" s="11" t="s">
        <v>801</v>
      </c>
      <c r="D383" s="11" t="s">
        <v>5</v>
      </c>
      <c r="E383" s="34">
        <v>40083</v>
      </c>
      <c r="F383" s="20">
        <f t="shared" ca="1" si="5"/>
        <v>7</v>
      </c>
      <c r="G383" s="21" t="s">
        <v>4</v>
      </c>
      <c r="H383" s="22">
        <v>44150</v>
      </c>
      <c r="I383" s="23">
        <v>4</v>
      </c>
      <c r="J383" s="24">
        <f>H383*Percent_Increase</f>
        <v>1284.7650000000001</v>
      </c>
    </row>
    <row r="384" spans="1:10" x14ac:dyDescent="0.25">
      <c r="A384" s="11" t="s">
        <v>194</v>
      </c>
      <c r="B384" s="18" t="s">
        <v>16</v>
      </c>
      <c r="C384" s="11" t="s">
        <v>801</v>
      </c>
      <c r="D384" s="11" t="s">
        <v>5</v>
      </c>
      <c r="E384" s="34">
        <v>40447</v>
      </c>
      <c r="F384" s="20">
        <f t="shared" ca="1" si="5"/>
        <v>6</v>
      </c>
      <c r="G384" s="21" t="s">
        <v>26</v>
      </c>
      <c r="H384" s="22">
        <v>33970</v>
      </c>
      <c r="I384" s="23">
        <v>4</v>
      </c>
      <c r="J384" s="24">
        <f>H384*Percent_Increase</f>
        <v>988.52700000000004</v>
      </c>
    </row>
    <row r="385" spans="1:13" x14ac:dyDescent="0.25">
      <c r="A385" s="11" t="s">
        <v>152</v>
      </c>
      <c r="B385" s="18" t="s">
        <v>12</v>
      </c>
      <c r="C385" s="11" t="s">
        <v>801</v>
      </c>
      <c r="D385" s="11" t="s">
        <v>14</v>
      </c>
      <c r="E385" s="34">
        <v>36094</v>
      </c>
      <c r="F385" s="20">
        <f t="shared" ca="1" si="5"/>
        <v>18</v>
      </c>
      <c r="G385" s="21" t="s">
        <v>26</v>
      </c>
      <c r="H385" s="22">
        <v>47885</v>
      </c>
      <c r="I385" s="23">
        <v>1</v>
      </c>
      <c r="J385" s="24">
        <f>H385*Percent_Increase</f>
        <v>1393.4535000000001</v>
      </c>
    </row>
    <row r="386" spans="1:13" x14ac:dyDescent="0.25">
      <c r="A386" s="11" t="s">
        <v>149</v>
      </c>
      <c r="B386" s="18" t="s">
        <v>16</v>
      </c>
      <c r="C386" s="11" t="s">
        <v>801</v>
      </c>
      <c r="D386" s="11" t="s">
        <v>5</v>
      </c>
      <c r="E386" s="34">
        <v>36456</v>
      </c>
      <c r="F386" s="20">
        <f t="shared" ref="F386:F449" ca="1" si="6">DATEDIF(E386,TODAY(),"Y")</f>
        <v>17</v>
      </c>
      <c r="G386" s="21" t="s">
        <v>4</v>
      </c>
      <c r="H386" s="22">
        <v>43460</v>
      </c>
      <c r="I386" s="23">
        <v>5</v>
      </c>
      <c r="J386" s="24">
        <f>H386*Percent_Increase</f>
        <v>1264.6860000000001</v>
      </c>
    </row>
    <row r="387" spans="1:13" x14ac:dyDescent="0.25">
      <c r="A387" s="11" t="s">
        <v>146</v>
      </c>
      <c r="B387" s="18" t="s">
        <v>12</v>
      </c>
      <c r="C387" s="11" t="s">
        <v>801</v>
      </c>
      <c r="D387" s="11" t="s">
        <v>5</v>
      </c>
      <c r="E387" s="34">
        <v>36463</v>
      </c>
      <c r="F387" s="20">
        <f t="shared" ca="1" si="6"/>
        <v>17</v>
      </c>
      <c r="G387" s="21" t="s">
        <v>26</v>
      </c>
      <c r="H387" s="22">
        <v>44220</v>
      </c>
      <c r="I387" s="23">
        <v>3</v>
      </c>
      <c r="J387" s="24">
        <f>H387*Percent_Increase</f>
        <v>1286.8020000000001</v>
      </c>
    </row>
    <row r="388" spans="1:13" x14ac:dyDescent="0.25">
      <c r="A388" s="11" t="s">
        <v>145</v>
      </c>
      <c r="B388" s="18" t="s">
        <v>16</v>
      </c>
      <c r="C388" s="11" t="s">
        <v>801</v>
      </c>
      <c r="D388" s="11" t="s">
        <v>14</v>
      </c>
      <c r="E388" s="34">
        <v>37166</v>
      </c>
      <c r="F388" s="20">
        <f t="shared" ca="1" si="6"/>
        <v>15</v>
      </c>
      <c r="G388" s="21" t="s">
        <v>28</v>
      </c>
      <c r="H388" s="22">
        <v>47295</v>
      </c>
      <c r="I388" s="23">
        <v>4</v>
      </c>
      <c r="J388" s="24">
        <f>H388*Percent_Increase</f>
        <v>1376.2845</v>
      </c>
    </row>
    <row r="389" spans="1:13" x14ac:dyDescent="0.25">
      <c r="A389" s="11" t="s">
        <v>101</v>
      </c>
      <c r="B389" s="18" t="s">
        <v>12</v>
      </c>
      <c r="C389" s="11" t="s">
        <v>801</v>
      </c>
      <c r="D389" s="11" t="s">
        <v>5</v>
      </c>
      <c r="E389" s="34">
        <v>36116</v>
      </c>
      <c r="F389" s="20">
        <f t="shared" ca="1" si="6"/>
        <v>18</v>
      </c>
      <c r="G389" s="21" t="s">
        <v>8</v>
      </c>
      <c r="H389" s="22">
        <v>49770</v>
      </c>
      <c r="I389" s="23">
        <v>1</v>
      </c>
      <c r="J389" s="24">
        <f>H389*Percent_Increase</f>
        <v>1448.307</v>
      </c>
    </row>
    <row r="390" spans="1:13" x14ac:dyDescent="0.25">
      <c r="A390" s="11" t="s">
        <v>100</v>
      </c>
      <c r="B390" s="18" t="s">
        <v>32</v>
      </c>
      <c r="C390" s="11" t="s">
        <v>801</v>
      </c>
      <c r="D390" s="11" t="s">
        <v>14</v>
      </c>
      <c r="E390" s="34">
        <v>36121</v>
      </c>
      <c r="F390" s="20">
        <f t="shared" ca="1" si="6"/>
        <v>18</v>
      </c>
      <c r="G390" s="21" t="s">
        <v>4</v>
      </c>
      <c r="H390" s="22">
        <v>28880</v>
      </c>
      <c r="I390" s="23">
        <v>3</v>
      </c>
      <c r="J390" s="24">
        <f>H390*Percent_Increase</f>
        <v>840.40800000000002</v>
      </c>
    </row>
    <row r="391" spans="1:13" x14ac:dyDescent="0.25">
      <c r="A391" s="11" t="s">
        <v>72</v>
      </c>
      <c r="B391" s="18" t="s">
        <v>32</v>
      </c>
      <c r="C391" s="11" t="s">
        <v>801</v>
      </c>
      <c r="D391" s="11" t="s">
        <v>5</v>
      </c>
      <c r="E391" s="34">
        <v>36145</v>
      </c>
      <c r="F391" s="20">
        <f t="shared" ca="1" si="6"/>
        <v>18</v>
      </c>
      <c r="G391" s="21" t="s">
        <v>28</v>
      </c>
      <c r="H391" s="22">
        <v>31260</v>
      </c>
      <c r="I391" s="23">
        <v>5</v>
      </c>
      <c r="J391" s="24">
        <f>H391*Percent_Increase</f>
        <v>909.66600000000005</v>
      </c>
    </row>
    <row r="392" spans="1:13" x14ac:dyDescent="0.25">
      <c r="A392" s="11" t="s">
        <v>52</v>
      </c>
      <c r="B392" s="18" t="s">
        <v>16</v>
      </c>
      <c r="C392" s="11" t="s">
        <v>801</v>
      </c>
      <c r="D392" s="11" t="s">
        <v>11</v>
      </c>
      <c r="E392" s="34">
        <v>39063</v>
      </c>
      <c r="F392" s="20">
        <f t="shared" ca="1" si="6"/>
        <v>10</v>
      </c>
      <c r="G392" s="21"/>
      <c r="H392" s="22">
        <v>77930</v>
      </c>
      <c r="I392" s="23">
        <v>5</v>
      </c>
      <c r="J392" s="24">
        <f>H392*Percent_Increase</f>
        <v>2267.7629999999999</v>
      </c>
    </row>
    <row r="393" spans="1:13" x14ac:dyDescent="0.25">
      <c r="A393" s="11" t="s">
        <v>754</v>
      </c>
      <c r="B393" s="18" t="s">
        <v>9</v>
      </c>
      <c r="C393" s="11" t="s">
        <v>802</v>
      </c>
      <c r="D393" s="11" t="s">
        <v>5</v>
      </c>
      <c r="E393" s="34">
        <v>40922</v>
      </c>
      <c r="F393" s="20">
        <f t="shared" ca="1" si="6"/>
        <v>5</v>
      </c>
      <c r="G393" s="21" t="s">
        <v>26</v>
      </c>
      <c r="H393" s="22">
        <v>39110</v>
      </c>
      <c r="I393" s="23">
        <v>5</v>
      </c>
      <c r="J393" s="24">
        <f>H393*Percent_Increase</f>
        <v>1138.1010000000001</v>
      </c>
      <c r="M393" s="44"/>
    </row>
    <row r="394" spans="1:13" x14ac:dyDescent="0.25">
      <c r="A394" s="11" t="s">
        <v>735</v>
      </c>
      <c r="B394" s="18" t="s">
        <v>12</v>
      </c>
      <c r="C394" s="11" t="s">
        <v>802</v>
      </c>
      <c r="D394" s="11" t="s">
        <v>11</v>
      </c>
      <c r="E394" s="34">
        <v>38734</v>
      </c>
      <c r="F394" s="20">
        <f t="shared" ca="1" si="6"/>
        <v>11</v>
      </c>
      <c r="G394" s="21"/>
      <c r="H394" s="22">
        <v>54190</v>
      </c>
      <c r="I394" s="23">
        <v>4</v>
      </c>
      <c r="J394" s="24">
        <f>H394*Percent_Increase</f>
        <v>1576.9290000000001</v>
      </c>
    </row>
    <row r="395" spans="1:13" x14ac:dyDescent="0.25">
      <c r="A395" s="11" t="s">
        <v>722</v>
      </c>
      <c r="B395" s="18" t="s">
        <v>16</v>
      </c>
      <c r="C395" s="11" t="s">
        <v>802</v>
      </c>
      <c r="D395" s="11" t="s">
        <v>5</v>
      </c>
      <c r="E395" s="34">
        <v>36175</v>
      </c>
      <c r="F395" s="20">
        <f t="shared" ca="1" si="6"/>
        <v>18</v>
      </c>
      <c r="G395" s="21" t="s">
        <v>4</v>
      </c>
      <c r="H395" s="22">
        <v>23520</v>
      </c>
      <c r="I395" s="23">
        <v>2</v>
      </c>
      <c r="J395" s="24">
        <f>H395*Percent_Increase</f>
        <v>684.43200000000002</v>
      </c>
    </row>
    <row r="396" spans="1:13" x14ac:dyDescent="0.25">
      <c r="A396" s="11" t="s">
        <v>711</v>
      </c>
      <c r="B396" s="18" t="s">
        <v>16</v>
      </c>
      <c r="C396" s="11" t="s">
        <v>802</v>
      </c>
      <c r="D396" s="11" t="s">
        <v>5</v>
      </c>
      <c r="E396" s="34">
        <v>36898</v>
      </c>
      <c r="F396" s="20">
        <f t="shared" ca="1" si="6"/>
        <v>16</v>
      </c>
      <c r="G396" s="21" t="s">
        <v>26</v>
      </c>
      <c r="H396" s="22">
        <v>71820</v>
      </c>
      <c r="I396" s="23">
        <v>2</v>
      </c>
      <c r="J396" s="24">
        <f>H396*Percent_Increase</f>
        <v>2089.962</v>
      </c>
    </row>
    <row r="397" spans="1:13" x14ac:dyDescent="0.25">
      <c r="A397" s="11" t="s">
        <v>668</v>
      </c>
      <c r="B397" s="18" t="s">
        <v>12</v>
      </c>
      <c r="C397" s="11" t="s">
        <v>802</v>
      </c>
      <c r="D397" s="11" t="s">
        <v>5</v>
      </c>
      <c r="E397" s="34">
        <v>40235</v>
      </c>
      <c r="F397" s="20">
        <f t="shared" ca="1" si="6"/>
        <v>7</v>
      </c>
      <c r="G397" s="21" t="s">
        <v>4</v>
      </c>
      <c r="H397" s="22">
        <v>22860</v>
      </c>
      <c r="I397" s="23">
        <v>5</v>
      </c>
      <c r="J397" s="24">
        <f>H397*Percent_Increase</f>
        <v>665.226</v>
      </c>
    </row>
    <row r="398" spans="1:13" x14ac:dyDescent="0.25">
      <c r="A398" s="11" t="s">
        <v>646</v>
      </c>
      <c r="B398" s="18" t="s">
        <v>9</v>
      </c>
      <c r="C398" s="11" t="s">
        <v>802</v>
      </c>
      <c r="D398" s="11" t="s">
        <v>5</v>
      </c>
      <c r="E398" s="34">
        <v>36567</v>
      </c>
      <c r="F398" s="20">
        <f t="shared" ca="1" si="6"/>
        <v>17</v>
      </c>
      <c r="G398" s="21" t="s">
        <v>8</v>
      </c>
      <c r="H398" s="22">
        <v>45450</v>
      </c>
      <c r="I398" s="23">
        <v>5</v>
      </c>
      <c r="J398" s="24">
        <f>H398*Percent_Increase</f>
        <v>1322.595</v>
      </c>
    </row>
    <row r="399" spans="1:13" x14ac:dyDescent="0.25">
      <c r="A399" s="11" t="s">
        <v>606</v>
      </c>
      <c r="B399" s="18" t="s">
        <v>9</v>
      </c>
      <c r="C399" s="11" t="s">
        <v>802</v>
      </c>
      <c r="D399" s="11" t="s">
        <v>14</v>
      </c>
      <c r="E399" s="34">
        <v>40263</v>
      </c>
      <c r="F399" s="20">
        <f t="shared" ca="1" si="6"/>
        <v>7</v>
      </c>
      <c r="G399" s="21" t="s">
        <v>26</v>
      </c>
      <c r="H399" s="22">
        <v>49405</v>
      </c>
      <c r="I399" s="23">
        <v>4</v>
      </c>
      <c r="J399" s="24">
        <f>H399*Percent_Increase</f>
        <v>1437.6855</v>
      </c>
      <c r="M399" s="44"/>
    </row>
    <row r="400" spans="1:13" x14ac:dyDescent="0.25">
      <c r="A400" s="11" t="s">
        <v>487</v>
      </c>
      <c r="B400" s="18" t="s">
        <v>12</v>
      </c>
      <c r="C400" s="11" t="s">
        <v>802</v>
      </c>
      <c r="D400" s="11" t="s">
        <v>5</v>
      </c>
      <c r="E400" s="34">
        <v>41046</v>
      </c>
      <c r="F400" s="20">
        <f t="shared" ca="1" si="6"/>
        <v>5</v>
      </c>
      <c r="G400" s="21" t="s">
        <v>26</v>
      </c>
      <c r="H400" s="22">
        <v>48550</v>
      </c>
      <c r="I400" s="23">
        <v>5</v>
      </c>
      <c r="J400" s="24">
        <f>H400*Percent_Increase</f>
        <v>1412.8050000000001</v>
      </c>
    </row>
    <row r="401" spans="1:10" x14ac:dyDescent="0.25">
      <c r="A401" s="11" t="s">
        <v>414</v>
      </c>
      <c r="B401" s="18" t="s">
        <v>16</v>
      </c>
      <c r="C401" s="11" t="s">
        <v>802</v>
      </c>
      <c r="D401" s="11" t="s">
        <v>14</v>
      </c>
      <c r="E401" s="34">
        <v>35961</v>
      </c>
      <c r="F401" s="20">
        <f t="shared" ca="1" si="6"/>
        <v>19</v>
      </c>
      <c r="G401" s="21" t="s">
        <v>26</v>
      </c>
      <c r="H401" s="22">
        <v>20500</v>
      </c>
      <c r="I401" s="23">
        <v>3</v>
      </c>
      <c r="J401" s="24">
        <f>H401*Percent_Increase</f>
        <v>596.55000000000007</v>
      </c>
    </row>
    <row r="402" spans="1:10" x14ac:dyDescent="0.25">
      <c r="A402" s="11" t="s">
        <v>383</v>
      </c>
      <c r="B402" s="18" t="s">
        <v>48</v>
      </c>
      <c r="C402" s="11" t="s">
        <v>802</v>
      </c>
      <c r="D402" s="11" t="s">
        <v>11</v>
      </c>
      <c r="E402" s="34">
        <v>40333</v>
      </c>
      <c r="F402" s="20">
        <f t="shared" ca="1" si="6"/>
        <v>7</v>
      </c>
      <c r="G402" s="21"/>
      <c r="H402" s="22">
        <v>74020</v>
      </c>
      <c r="I402" s="23">
        <v>2</v>
      </c>
      <c r="J402" s="24">
        <f>H402*Percent_Increase</f>
        <v>2153.982</v>
      </c>
    </row>
    <row r="403" spans="1:10" x14ac:dyDescent="0.25">
      <c r="A403" s="11" t="s">
        <v>325</v>
      </c>
      <c r="B403" s="18" t="s">
        <v>12</v>
      </c>
      <c r="C403" s="11" t="s">
        <v>802</v>
      </c>
      <c r="D403" s="11" t="s">
        <v>11</v>
      </c>
      <c r="E403" s="34">
        <v>37803</v>
      </c>
      <c r="F403" s="20">
        <f t="shared" ca="1" si="6"/>
        <v>14</v>
      </c>
      <c r="G403" s="21"/>
      <c r="H403" s="22">
        <v>78100</v>
      </c>
      <c r="I403" s="23">
        <v>3</v>
      </c>
      <c r="J403" s="24">
        <f>H403*Percent_Increase</f>
        <v>2272.71</v>
      </c>
    </row>
    <row r="404" spans="1:10" x14ac:dyDescent="0.25">
      <c r="A404" s="11" t="s">
        <v>321</v>
      </c>
      <c r="B404" s="18" t="s">
        <v>2</v>
      </c>
      <c r="C404" s="11" t="s">
        <v>802</v>
      </c>
      <c r="D404" s="11" t="s">
        <v>0</v>
      </c>
      <c r="E404" s="34">
        <v>37827</v>
      </c>
      <c r="F404" s="20">
        <f t="shared" ca="1" si="6"/>
        <v>13</v>
      </c>
      <c r="G404" s="21"/>
      <c r="H404" s="22">
        <v>11044</v>
      </c>
      <c r="I404" s="23">
        <v>2</v>
      </c>
      <c r="J404" s="24">
        <f>H404*Percent_Increase</f>
        <v>321.38040000000001</v>
      </c>
    </row>
    <row r="405" spans="1:10" x14ac:dyDescent="0.25">
      <c r="A405" s="11" t="s">
        <v>309</v>
      </c>
      <c r="B405" s="18" t="s">
        <v>16</v>
      </c>
      <c r="C405" s="11" t="s">
        <v>802</v>
      </c>
      <c r="D405" s="11" t="s">
        <v>11</v>
      </c>
      <c r="E405" s="34">
        <v>40372</v>
      </c>
      <c r="F405" s="20">
        <f t="shared" ca="1" si="6"/>
        <v>7</v>
      </c>
      <c r="G405" s="21"/>
      <c r="H405" s="22">
        <v>75100</v>
      </c>
      <c r="I405" s="23">
        <v>4</v>
      </c>
      <c r="J405" s="24">
        <f>H405*Percent_Increase</f>
        <v>2185.41</v>
      </c>
    </row>
    <row r="406" spans="1:10" x14ac:dyDescent="0.25">
      <c r="A406" s="11" t="s">
        <v>226</v>
      </c>
      <c r="B406" s="18" t="s">
        <v>32</v>
      </c>
      <c r="C406" s="11" t="s">
        <v>802</v>
      </c>
      <c r="D406" s="11" t="s">
        <v>11</v>
      </c>
      <c r="E406" s="34">
        <v>36047</v>
      </c>
      <c r="F406" s="20">
        <f t="shared" ca="1" si="6"/>
        <v>18</v>
      </c>
      <c r="G406" s="21"/>
      <c r="H406" s="22">
        <v>72480</v>
      </c>
      <c r="I406" s="23">
        <v>2</v>
      </c>
      <c r="J406" s="24">
        <f>H406*Percent_Increase</f>
        <v>2109.1680000000001</v>
      </c>
    </row>
    <row r="407" spans="1:10" x14ac:dyDescent="0.25">
      <c r="A407" s="11" t="s">
        <v>180</v>
      </c>
      <c r="B407" s="18" t="s">
        <v>12</v>
      </c>
      <c r="C407" s="11" t="s">
        <v>802</v>
      </c>
      <c r="D407" s="11" t="s">
        <v>5</v>
      </c>
      <c r="E407" s="34">
        <v>41209</v>
      </c>
      <c r="F407" s="20">
        <f t="shared" ca="1" si="6"/>
        <v>4</v>
      </c>
      <c r="G407" s="21" t="s">
        <v>28</v>
      </c>
      <c r="H407" s="22">
        <v>87980</v>
      </c>
      <c r="I407" s="23">
        <v>1</v>
      </c>
      <c r="J407" s="24">
        <f>H407*Percent_Increase</f>
        <v>2560.2180000000003</v>
      </c>
    </row>
    <row r="408" spans="1:10" x14ac:dyDescent="0.25">
      <c r="A408" s="11" t="s">
        <v>165</v>
      </c>
      <c r="B408" s="18" t="s">
        <v>48</v>
      </c>
      <c r="C408" s="11" t="s">
        <v>802</v>
      </c>
      <c r="D408" s="11" t="s">
        <v>11</v>
      </c>
      <c r="E408" s="34">
        <v>39011</v>
      </c>
      <c r="F408" s="20">
        <f t="shared" ca="1" si="6"/>
        <v>10</v>
      </c>
      <c r="G408" s="21"/>
      <c r="H408" s="22">
        <v>86470</v>
      </c>
      <c r="I408" s="23">
        <v>4</v>
      </c>
      <c r="J408" s="24">
        <f>H408*Percent_Increase</f>
        <v>2516.277</v>
      </c>
    </row>
    <row r="409" spans="1:10" x14ac:dyDescent="0.25">
      <c r="A409" s="11" t="s">
        <v>157</v>
      </c>
      <c r="B409" s="18" t="s">
        <v>16</v>
      </c>
      <c r="C409" s="11" t="s">
        <v>802</v>
      </c>
      <c r="D409" s="11" t="s">
        <v>0</v>
      </c>
      <c r="E409" s="34">
        <v>36084</v>
      </c>
      <c r="F409" s="20">
        <f t="shared" ca="1" si="6"/>
        <v>18</v>
      </c>
      <c r="G409" s="21"/>
      <c r="H409" s="22">
        <v>21668</v>
      </c>
      <c r="I409" s="23">
        <v>4</v>
      </c>
      <c r="J409" s="24">
        <f>H409*Percent_Increase</f>
        <v>630.53880000000004</v>
      </c>
    </row>
    <row r="410" spans="1:10" x14ac:dyDescent="0.25">
      <c r="A410" s="11" t="s">
        <v>106</v>
      </c>
      <c r="B410" s="18" t="s">
        <v>16</v>
      </c>
      <c r="C410" s="11" t="s">
        <v>802</v>
      </c>
      <c r="D410" s="11" t="s">
        <v>0</v>
      </c>
      <c r="E410" s="34">
        <v>40494</v>
      </c>
      <c r="F410" s="20">
        <f t="shared" ca="1" si="6"/>
        <v>6</v>
      </c>
      <c r="G410" s="21"/>
      <c r="H410" s="22">
        <v>35312</v>
      </c>
      <c r="I410" s="23">
        <v>3</v>
      </c>
      <c r="J410" s="24">
        <f>H410*Percent_Increase</f>
        <v>1027.5792000000001</v>
      </c>
    </row>
    <row r="411" spans="1:10" x14ac:dyDescent="0.25">
      <c r="A411" s="11" t="s">
        <v>98</v>
      </c>
      <c r="B411" s="18" t="s">
        <v>2</v>
      </c>
      <c r="C411" s="11" t="s">
        <v>802</v>
      </c>
      <c r="D411" s="11" t="s">
        <v>5</v>
      </c>
      <c r="E411" s="34">
        <v>36466</v>
      </c>
      <c r="F411" s="20">
        <f t="shared" ca="1" si="6"/>
        <v>17</v>
      </c>
      <c r="G411" s="21" t="s">
        <v>4</v>
      </c>
      <c r="H411" s="22">
        <v>68410</v>
      </c>
      <c r="I411" s="23">
        <v>5</v>
      </c>
      <c r="J411" s="24">
        <f>H411*Percent_Increase</f>
        <v>1990.731</v>
      </c>
    </row>
    <row r="412" spans="1:10" x14ac:dyDescent="0.25">
      <c r="A412" s="11" t="s">
        <v>40</v>
      </c>
      <c r="B412" s="18" t="s">
        <v>32</v>
      </c>
      <c r="C412" s="11" t="s">
        <v>802</v>
      </c>
      <c r="D412" s="11" t="s">
        <v>11</v>
      </c>
      <c r="E412" s="34">
        <v>37236</v>
      </c>
      <c r="F412" s="20">
        <f t="shared" ca="1" si="6"/>
        <v>15</v>
      </c>
      <c r="G412" s="21"/>
      <c r="H412" s="22">
        <v>29540</v>
      </c>
      <c r="I412" s="23">
        <v>3</v>
      </c>
      <c r="J412" s="24">
        <f>H412*Percent_Increase</f>
        <v>859.61400000000003</v>
      </c>
    </row>
    <row r="413" spans="1:10" x14ac:dyDescent="0.25">
      <c r="A413" s="11" t="s">
        <v>10</v>
      </c>
      <c r="B413" s="18" t="s">
        <v>9</v>
      </c>
      <c r="C413" s="11" t="s">
        <v>802</v>
      </c>
      <c r="D413" s="11" t="s">
        <v>5</v>
      </c>
      <c r="E413" s="34">
        <v>40533</v>
      </c>
      <c r="F413" s="20">
        <f t="shared" ca="1" si="6"/>
        <v>6</v>
      </c>
      <c r="G413" s="21" t="s">
        <v>8</v>
      </c>
      <c r="H413" s="22">
        <v>62180</v>
      </c>
      <c r="I413" s="23">
        <v>2</v>
      </c>
      <c r="J413" s="24">
        <f>H413*Percent_Increase</f>
        <v>1809.4380000000001</v>
      </c>
    </row>
    <row r="414" spans="1:10" x14ac:dyDescent="0.25">
      <c r="A414" s="11" t="s">
        <v>732</v>
      </c>
      <c r="B414" s="18" t="s">
        <v>32</v>
      </c>
      <c r="C414" s="11" t="s">
        <v>800</v>
      </c>
      <c r="D414" s="11" t="s">
        <v>11</v>
      </c>
      <c r="E414" s="34">
        <v>38738</v>
      </c>
      <c r="F414" s="20">
        <f t="shared" ca="1" si="6"/>
        <v>11</v>
      </c>
      <c r="G414" s="21"/>
      <c r="H414" s="22">
        <v>25120</v>
      </c>
      <c r="I414" s="23">
        <v>2</v>
      </c>
      <c r="J414" s="24">
        <f>H414*Percent_Increase</f>
        <v>730.99200000000008</v>
      </c>
    </row>
    <row r="415" spans="1:10" x14ac:dyDescent="0.25">
      <c r="A415" s="11" t="s">
        <v>614</v>
      </c>
      <c r="B415" s="18" t="s">
        <v>32</v>
      </c>
      <c r="C415" s="11" t="s">
        <v>800</v>
      </c>
      <c r="D415" s="11" t="s">
        <v>11</v>
      </c>
      <c r="E415" s="34">
        <v>39522</v>
      </c>
      <c r="F415" s="20">
        <f t="shared" ca="1" si="6"/>
        <v>9</v>
      </c>
      <c r="G415" s="21"/>
      <c r="H415" s="22">
        <v>71700</v>
      </c>
      <c r="I415" s="23">
        <v>2</v>
      </c>
      <c r="J415" s="24">
        <f>H415*Percent_Increase</f>
        <v>2086.4700000000003</v>
      </c>
    </row>
    <row r="416" spans="1:10" x14ac:dyDescent="0.25">
      <c r="A416" s="11" t="s">
        <v>534</v>
      </c>
      <c r="B416" s="18" t="s">
        <v>12</v>
      </c>
      <c r="C416" s="11" t="s">
        <v>800</v>
      </c>
      <c r="D416" s="11" t="s">
        <v>5</v>
      </c>
      <c r="E416" s="34">
        <v>39197</v>
      </c>
      <c r="F416" s="20">
        <f t="shared" ca="1" si="6"/>
        <v>10</v>
      </c>
      <c r="G416" s="21" t="s">
        <v>26</v>
      </c>
      <c r="H416" s="22">
        <v>63190</v>
      </c>
      <c r="I416" s="23">
        <v>1</v>
      </c>
      <c r="J416" s="24">
        <f>H416*Percent_Increase</f>
        <v>1838.829</v>
      </c>
    </row>
    <row r="417" spans="1:10" x14ac:dyDescent="0.25">
      <c r="A417" s="11" t="s">
        <v>471</v>
      </c>
      <c r="B417" s="18" t="s">
        <v>16</v>
      </c>
      <c r="C417" s="11" t="s">
        <v>800</v>
      </c>
      <c r="D417" s="11" t="s">
        <v>11</v>
      </c>
      <c r="E417" s="34">
        <v>38854</v>
      </c>
      <c r="F417" s="20">
        <f t="shared" ca="1" si="6"/>
        <v>11</v>
      </c>
      <c r="G417" s="21"/>
      <c r="H417" s="22">
        <v>44820</v>
      </c>
      <c r="I417" s="23">
        <v>4</v>
      </c>
      <c r="J417" s="24">
        <f>H417*Percent_Increase</f>
        <v>1304.2619999999999</v>
      </c>
    </row>
    <row r="418" spans="1:10" x14ac:dyDescent="0.25">
      <c r="A418" s="11" t="s">
        <v>752</v>
      </c>
      <c r="B418" s="18" t="s">
        <v>32</v>
      </c>
      <c r="C418" s="11" t="s">
        <v>803</v>
      </c>
      <c r="D418" s="11" t="s">
        <v>5</v>
      </c>
      <c r="E418" s="34">
        <v>40925</v>
      </c>
      <c r="F418" s="20">
        <f t="shared" ca="1" si="6"/>
        <v>5</v>
      </c>
      <c r="G418" s="21" t="s">
        <v>4</v>
      </c>
      <c r="H418" s="22">
        <v>43190</v>
      </c>
      <c r="I418" s="23">
        <v>2</v>
      </c>
      <c r="J418" s="24">
        <f>H418*Percent_Increase</f>
        <v>1256.829</v>
      </c>
    </row>
    <row r="419" spans="1:10" x14ac:dyDescent="0.25">
      <c r="A419" s="11" t="s">
        <v>742</v>
      </c>
      <c r="B419" s="18" t="s">
        <v>9</v>
      </c>
      <c r="C419" s="11" t="s">
        <v>803</v>
      </c>
      <c r="D419" s="11" t="s">
        <v>5</v>
      </c>
      <c r="E419" s="34">
        <v>39085</v>
      </c>
      <c r="F419" s="20">
        <f t="shared" ca="1" si="6"/>
        <v>10</v>
      </c>
      <c r="G419" s="21" t="s">
        <v>26</v>
      </c>
      <c r="H419" s="22">
        <v>87030</v>
      </c>
      <c r="I419" s="23">
        <v>3</v>
      </c>
      <c r="J419" s="24">
        <f>H419*Percent_Increase</f>
        <v>2532.5729999999999</v>
      </c>
    </row>
    <row r="420" spans="1:10" x14ac:dyDescent="0.25">
      <c r="A420" s="11" t="s">
        <v>683</v>
      </c>
      <c r="B420" s="18" t="s">
        <v>32</v>
      </c>
      <c r="C420" s="11" t="s">
        <v>803</v>
      </c>
      <c r="D420" s="11" t="s">
        <v>5</v>
      </c>
      <c r="E420" s="34">
        <v>40941</v>
      </c>
      <c r="F420" s="20">
        <f t="shared" ca="1" si="6"/>
        <v>5</v>
      </c>
      <c r="G420" s="21" t="s">
        <v>26</v>
      </c>
      <c r="H420" s="22">
        <v>26360</v>
      </c>
      <c r="I420" s="23">
        <v>1</v>
      </c>
      <c r="J420" s="24">
        <f>H420*Percent_Increase</f>
        <v>767.07600000000002</v>
      </c>
    </row>
    <row r="421" spans="1:10" x14ac:dyDescent="0.25">
      <c r="A421" s="11" t="s">
        <v>681</v>
      </c>
      <c r="B421" s="18" t="s">
        <v>12</v>
      </c>
      <c r="C421" s="11" t="s">
        <v>803</v>
      </c>
      <c r="D421" s="11" t="s">
        <v>5</v>
      </c>
      <c r="E421" s="34">
        <v>40947</v>
      </c>
      <c r="F421" s="20">
        <f t="shared" ca="1" si="6"/>
        <v>5</v>
      </c>
      <c r="G421" s="21" t="s">
        <v>26</v>
      </c>
      <c r="H421" s="22">
        <v>79770</v>
      </c>
      <c r="I421" s="23">
        <v>4</v>
      </c>
      <c r="J421" s="24">
        <f>H421*Percent_Increase</f>
        <v>2321.3070000000002</v>
      </c>
    </row>
    <row r="422" spans="1:10" x14ac:dyDescent="0.25">
      <c r="A422" s="11" t="s">
        <v>673</v>
      </c>
      <c r="B422" s="18" t="s">
        <v>12</v>
      </c>
      <c r="C422" s="11" t="s">
        <v>803</v>
      </c>
      <c r="D422" s="11" t="s">
        <v>5</v>
      </c>
      <c r="E422" s="34">
        <v>39120</v>
      </c>
      <c r="F422" s="20">
        <f t="shared" ca="1" si="6"/>
        <v>10</v>
      </c>
      <c r="G422" s="21" t="s">
        <v>26</v>
      </c>
      <c r="H422" s="22">
        <v>88850</v>
      </c>
      <c r="I422" s="23">
        <v>3</v>
      </c>
      <c r="J422" s="24">
        <f>H422*Percent_Increase</f>
        <v>2585.5349999999999</v>
      </c>
    </row>
    <row r="423" spans="1:10" x14ac:dyDescent="0.25">
      <c r="A423" s="11" t="s">
        <v>672</v>
      </c>
      <c r="B423" s="18" t="s">
        <v>2</v>
      </c>
      <c r="C423" s="11" t="s">
        <v>803</v>
      </c>
      <c r="D423" s="11" t="s">
        <v>5</v>
      </c>
      <c r="E423" s="34">
        <v>39123</v>
      </c>
      <c r="F423" s="20">
        <f t="shared" ca="1" si="6"/>
        <v>10</v>
      </c>
      <c r="G423" s="21" t="s">
        <v>18</v>
      </c>
      <c r="H423" s="22">
        <v>77840</v>
      </c>
      <c r="I423" s="23">
        <v>2</v>
      </c>
      <c r="J423" s="24">
        <f>H423*Percent_Increase</f>
        <v>2265.1440000000002</v>
      </c>
    </row>
    <row r="424" spans="1:10" x14ac:dyDescent="0.25">
      <c r="A424" s="11" t="s">
        <v>610</v>
      </c>
      <c r="B424" s="18" t="s">
        <v>9</v>
      </c>
      <c r="C424" s="11" t="s">
        <v>803</v>
      </c>
      <c r="D424" s="11" t="s">
        <v>5</v>
      </c>
      <c r="E424" s="34">
        <v>40246</v>
      </c>
      <c r="F424" s="20">
        <f t="shared" ca="1" si="6"/>
        <v>7</v>
      </c>
      <c r="G424" s="21" t="s">
        <v>4</v>
      </c>
      <c r="H424" s="22">
        <v>63080</v>
      </c>
      <c r="I424" s="23">
        <v>5</v>
      </c>
      <c r="J424" s="24">
        <f>H424*Percent_Increase</f>
        <v>1835.6280000000002</v>
      </c>
    </row>
    <row r="425" spans="1:10" x14ac:dyDescent="0.25">
      <c r="A425" s="11" t="s">
        <v>577</v>
      </c>
      <c r="B425" s="18" t="s">
        <v>16</v>
      </c>
      <c r="C425" s="11" t="s">
        <v>803</v>
      </c>
      <c r="D425" s="11" t="s">
        <v>0</v>
      </c>
      <c r="E425" s="34">
        <v>37711</v>
      </c>
      <c r="F425" s="20">
        <f t="shared" ca="1" si="6"/>
        <v>14</v>
      </c>
      <c r="G425" s="21"/>
      <c r="H425" s="22">
        <v>21648</v>
      </c>
      <c r="I425" s="23">
        <v>2</v>
      </c>
      <c r="J425" s="24">
        <f>H425*Percent_Increase</f>
        <v>629.95680000000004</v>
      </c>
    </row>
    <row r="426" spans="1:10" x14ac:dyDescent="0.25">
      <c r="A426" s="11" t="s">
        <v>570</v>
      </c>
      <c r="B426" s="18" t="s">
        <v>12</v>
      </c>
      <c r="C426" s="11" t="s">
        <v>803</v>
      </c>
      <c r="D426" s="11" t="s">
        <v>5</v>
      </c>
      <c r="E426" s="34">
        <v>38807</v>
      </c>
      <c r="F426" s="20">
        <f t="shared" ca="1" si="6"/>
        <v>11</v>
      </c>
      <c r="G426" s="21" t="s">
        <v>26</v>
      </c>
      <c r="H426" s="22">
        <v>47060</v>
      </c>
      <c r="I426" s="23">
        <v>4</v>
      </c>
      <c r="J426" s="24">
        <f>H426*Percent_Increase</f>
        <v>1369.4460000000001</v>
      </c>
    </row>
    <row r="427" spans="1:10" x14ac:dyDescent="0.25">
      <c r="A427" s="11" t="s">
        <v>554</v>
      </c>
      <c r="B427" s="18" t="s">
        <v>48</v>
      </c>
      <c r="C427" s="11" t="s">
        <v>803</v>
      </c>
      <c r="D427" s="11" t="s">
        <v>11</v>
      </c>
      <c r="E427" s="48">
        <v>40620</v>
      </c>
      <c r="F427" s="20">
        <f t="shared" ca="1" si="6"/>
        <v>6</v>
      </c>
      <c r="G427" s="21"/>
      <c r="H427" s="22">
        <v>84300</v>
      </c>
      <c r="I427" s="23">
        <v>1</v>
      </c>
      <c r="J427" s="24">
        <f>H427*Percent_Increase</f>
        <v>2453.13</v>
      </c>
    </row>
    <row r="428" spans="1:10" x14ac:dyDescent="0.25">
      <c r="A428" s="11" t="s">
        <v>522</v>
      </c>
      <c r="B428" s="18" t="s">
        <v>12</v>
      </c>
      <c r="C428" s="11" t="s">
        <v>803</v>
      </c>
      <c r="D428" s="11" t="s">
        <v>5</v>
      </c>
      <c r="E428" s="34">
        <v>35903</v>
      </c>
      <c r="F428" s="20">
        <f t="shared" ca="1" si="6"/>
        <v>19</v>
      </c>
      <c r="G428" s="21" t="s">
        <v>26</v>
      </c>
      <c r="H428" s="22">
        <v>68520</v>
      </c>
      <c r="I428" s="23">
        <v>5</v>
      </c>
      <c r="J428" s="24">
        <f>H428*Percent_Increase</f>
        <v>1993.932</v>
      </c>
    </row>
    <row r="429" spans="1:10" x14ac:dyDescent="0.25">
      <c r="A429" s="11" t="s">
        <v>514</v>
      </c>
      <c r="B429" s="18" t="s">
        <v>16</v>
      </c>
      <c r="C429" s="11" t="s">
        <v>803</v>
      </c>
      <c r="D429" s="11" t="s">
        <v>11</v>
      </c>
      <c r="E429" s="34">
        <v>36623</v>
      </c>
      <c r="F429" s="20">
        <f t="shared" ca="1" si="6"/>
        <v>17</v>
      </c>
      <c r="G429" s="21"/>
      <c r="H429" s="22">
        <v>30300</v>
      </c>
      <c r="I429" s="23">
        <v>1</v>
      </c>
      <c r="J429" s="24">
        <f>H429*Percent_Increase</f>
        <v>881.73</v>
      </c>
    </row>
    <row r="430" spans="1:10" x14ac:dyDescent="0.25">
      <c r="A430" s="11" t="s">
        <v>484</v>
      </c>
      <c r="B430" s="18" t="s">
        <v>16</v>
      </c>
      <c r="C430" s="11" t="s">
        <v>803</v>
      </c>
      <c r="D430" s="11" t="s">
        <v>5</v>
      </c>
      <c r="E430" s="34">
        <v>39224</v>
      </c>
      <c r="F430" s="20">
        <f t="shared" ca="1" si="6"/>
        <v>10</v>
      </c>
      <c r="G430" s="21" t="s">
        <v>4</v>
      </c>
      <c r="H430" s="22">
        <v>73030</v>
      </c>
      <c r="I430" s="23">
        <v>5</v>
      </c>
      <c r="J430" s="24">
        <f>H430*Percent_Increase</f>
        <v>2125.1730000000002</v>
      </c>
    </row>
    <row r="431" spans="1:10" x14ac:dyDescent="0.25">
      <c r="A431" s="11" t="s">
        <v>466</v>
      </c>
      <c r="B431" s="18" t="s">
        <v>9</v>
      </c>
      <c r="C431" s="11" t="s">
        <v>803</v>
      </c>
      <c r="D431" s="11" t="s">
        <v>11</v>
      </c>
      <c r="E431" s="34">
        <v>35921</v>
      </c>
      <c r="F431" s="20">
        <f t="shared" ca="1" si="6"/>
        <v>19</v>
      </c>
      <c r="G431" s="21"/>
      <c r="H431" s="22">
        <v>63330</v>
      </c>
      <c r="I431" s="23">
        <v>4</v>
      </c>
      <c r="J431" s="24">
        <f>H431*Percent_Increase</f>
        <v>1842.903</v>
      </c>
    </row>
    <row r="432" spans="1:10" x14ac:dyDescent="0.25">
      <c r="A432" s="11" t="s">
        <v>423</v>
      </c>
      <c r="B432" s="18" t="s">
        <v>48</v>
      </c>
      <c r="C432" s="11" t="s">
        <v>803</v>
      </c>
      <c r="D432" s="11" t="s">
        <v>11</v>
      </c>
      <c r="E432" s="34">
        <v>39616</v>
      </c>
      <c r="F432" s="20">
        <f t="shared" ca="1" si="6"/>
        <v>9</v>
      </c>
      <c r="G432" s="21"/>
      <c r="H432" s="22">
        <v>66710</v>
      </c>
      <c r="I432" s="23">
        <v>2</v>
      </c>
      <c r="J432" s="24">
        <f>H432*Percent_Increase</f>
        <v>1941.261</v>
      </c>
    </row>
    <row r="433" spans="1:10" x14ac:dyDescent="0.25">
      <c r="A433" s="11" t="s">
        <v>412</v>
      </c>
      <c r="B433" s="18" t="s">
        <v>16</v>
      </c>
      <c r="C433" s="11" t="s">
        <v>803</v>
      </c>
      <c r="D433" s="11" t="s">
        <v>5</v>
      </c>
      <c r="E433" s="34">
        <v>35969</v>
      </c>
      <c r="F433" s="20">
        <f t="shared" ca="1" si="6"/>
        <v>19</v>
      </c>
      <c r="G433" s="21" t="s">
        <v>26</v>
      </c>
      <c r="H433" s="22">
        <v>74530</v>
      </c>
      <c r="I433" s="23">
        <v>5</v>
      </c>
      <c r="J433" s="24">
        <f>H433*Percent_Increase</f>
        <v>2168.8229999999999</v>
      </c>
    </row>
    <row r="434" spans="1:10" x14ac:dyDescent="0.25">
      <c r="A434" s="11" t="s">
        <v>408</v>
      </c>
      <c r="B434" s="18" t="s">
        <v>16</v>
      </c>
      <c r="C434" s="11" t="s">
        <v>803</v>
      </c>
      <c r="D434" s="11" t="s">
        <v>0</v>
      </c>
      <c r="E434" s="34">
        <v>36329</v>
      </c>
      <c r="F434" s="20">
        <f t="shared" ca="1" si="6"/>
        <v>18</v>
      </c>
      <c r="G434" s="21"/>
      <c r="H434" s="22">
        <v>39764</v>
      </c>
      <c r="I434" s="23">
        <v>1</v>
      </c>
      <c r="J434" s="24">
        <f>H434*Percent_Increase</f>
        <v>1157.1324</v>
      </c>
    </row>
    <row r="435" spans="1:10" x14ac:dyDescent="0.25">
      <c r="A435" s="11" t="s">
        <v>404</v>
      </c>
      <c r="B435" s="18" t="s">
        <v>12</v>
      </c>
      <c r="C435" s="11" t="s">
        <v>803</v>
      </c>
      <c r="D435" s="11" t="s">
        <v>14</v>
      </c>
      <c r="E435" s="34">
        <v>36695</v>
      </c>
      <c r="F435" s="20">
        <f t="shared" ca="1" si="6"/>
        <v>17</v>
      </c>
      <c r="G435" s="21" t="s">
        <v>4</v>
      </c>
      <c r="H435" s="22">
        <v>29005</v>
      </c>
      <c r="I435" s="23">
        <v>1</v>
      </c>
      <c r="J435" s="24">
        <f>H435*Percent_Increase</f>
        <v>844.04550000000006</v>
      </c>
    </row>
    <row r="436" spans="1:10" x14ac:dyDescent="0.25">
      <c r="A436" s="11" t="s">
        <v>390</v>
      </c>
      <c r="B436" s="18" t="s">
        <v>12</v>
      </c>
      <c r="C436" s="11" t="s">
        <v>803</v>
      </c>
      <c r="D436" s="11" t="s">
        <v>0</v>
      </c>
      <c r="E436" s="34">
        <v>38144</v>
      </c>
      <c r="F436" s="20">
        <f t="shared" ca="1" si="6"/>
        <v>13</v>
      </c>
      <c r="G436" s="21"/>
      <c r="H436" s="22">
        <v>33512</v>
      </c>
      <c r="I436" s="23">
        <v>4</v>
      </c>
      <c r="J436" s="24">
        <f>H436*Percent_Increase</f>
        <v>975.19920000000002</v>
      </c>
    </row>
    <row r="437" spans="1:10" x14ac:dyDescent="0.25">
      <c r="A437" s="11" t="s">
        <v>369</v>
      </c>
      <c r="B437" s="18" t="s">
        <v>12</v>
      </c>
      <c r="C437" s="11" t="s">
        <v>803</v>
      </c>
      <c r="D437" s="11" t="s">
        <v>11</v>
      </c>
      <c r="E437" s="34">
        <v>41116</v>
      </c>
      <c r="F437" s="20">
        <f t="shared" ca="1" si="6"/>
        <v>4</v>
      </c>
      <c r="G437" s="21"/>
      <c r="H437" s="22">
        <v>32650</v>
      </c>
      <c r="I437" s="23">
        <v>1</v>
      </c>
      <c r="J437" s="24">
        <f>H437*Percent_Increase</f>
        <v>950.11500000000001</v>
      </c>
    </row>
    <row r="438" spans="1:10" x14ac:dyDescent="0.25">
      <c r="A438" s="11" t="s">
        <v>353</v>
      </c>
      <c r="B438" s="18" t="s">
        <v>16</v>
      </c>
      <c r="C438" s="11" t="s">
        <v>803</v>
      </c>
      <c r="D438" s="11" t="s">
        <v>5</v>
      </c>
      <c r="E438" s="34">
        <v>39284</v>
      </c>
      <c r="F438" s="20">
        <f t="shared" ca="1" si="6"/>
        <v>10</v>
      </c>
      <c r="G438" s="21" t="s">
        <v>26</v>
      </c>
      <c r="H438" s="22">
        <v>25830</v>
      </c>
      <c r="I438" s="23">
        <v>5</v>
      </c>
      <c r="J438" s="24">
        <f>H438*Percent_Increase</f>
        <v>751.65300000000002</v>
      </c>
    </row>
    <row r="439" spans="1:10" x14ac:dyDescent="0.25">
      <c r="A439" s="11" t="s">
        <v>316</v>
      </c>
      <c r="B439" s="18" t="s">
        <v>12</v>
      </c>
      <c r="C439" s="11" t="s">
        <v>803</v>
      </c>
      <c r="D439" s="11" t="s">
        <v>5</v>
      </c>
      <c r="E439" s="34">
        <v>38916</v>
      </c>
      <c r="F439" s="20">
        <f t="shared" ca="1" si="6"/>
        <v>11</v>
      </c>
      <c r="G439" s="21" t="s">
        <v>28</v>
      </c>
      <c r="H439" s="22">
        <v>27560</v>
      </c>
      <c r="I439" s="23">
        <v>2</v>
      </c>
      <c r="J439" s="24">
        <f>H439*Percent_Increase</f>
        <v>801.99599999999998</v>
      </c>
    </row>
    <row r="440" spans="1:10" x14ac:dyDescent="0.25">
      <c r="A440" s="11" t="s">
        <v>313</v>
      </c>
      <c r="B440" s="18" t="s">
        <v>32</v>
      </c>
      <c r="C440" s="11" t="s">
        <v>803</v>
      </c>
      <c r="D440" s="11" t="s">
        <v>5</v>
      </c>
      <c r="E440" s="34">
        <v>39657</v>
      </c>
      <c r="F440" s="20">
        <f t="shared" ca="1" si="6"/>
        <v>8</v>
      </c>
      <c r="G440" s="21" t="s">
        <v>8</v>
      </c>
      <c r="H440" s="22">
        <v>80880</v>
      </c>
      <c r="I440" s="23">
        <v>1</v>
      </c>
      <c r="J440" s="24">
        <f>H440*Percent_Increase</f>
        <v>2353.6080000000002</v>
      </c>
    </row>
    <row r="441" spans="1:10" x14ac:dyDescent="0.25">
      <c r="A441" s="11" t="s">
        <v>310</v>
      </c>
      <c r="B441" s="18" t="s">
        <v>48</v>
      </c>
      <c r="C441" s="11" t="s">
        <v>803</v>
      </c>
      <c r="D441" s="11" t="s">
        <v>5</v>
      </c>
      <c r="E441" s="34">
        <v>40370</v>
      </c>
      <c r="F441" s="20">
        <f t="shared" ca="1" si="6"/>
        <v>7</v>
      </c>
      <c r="G441" s="21" t="s">
        <v>26</v>
      </c>
      <c r="H441" s="22">
        <v>66840</v>
      </c>
      <c r="I441" s="23">
        <v>4</v>
      </c>
      <c r="J441" s="24">
        <f>H441*Percent_Increase</f>
        <v>1945.0440000000001</v>
      </c>
    </row>
    <row r="442" spans="1:10" x14ac:dyDescent="0.25">
      <c r="A442" s="11" t="s">
        <v>303</v>
      </c>
      <c r="B442" s="18" t="s">
        <v>12</v>
      </c>
      <c r="C442" s="11" t="s">
        <v>803</v>
      </c>
      <c r="D442" s="11" t="s">
        <v>5</v>
      </c>
      <c r="E442" s="34">
        <v>40762</v>
      </c>
      <c r="F442" s="20">
        <f t="shared" ca="1" si="6"/>
        <v>5</v>
      </c>
      <c r="G442" s="21" t="s">
        <v>18</v>
      </c>
      <c r="H442" s="22">
        <v>61470</v>
      </c>
      <c r="I442" s="23">
        <v>5</v>
      </c>
      <c r="J442" s="24">
        <f>H442*Percent_Increase</f>
        <v>1788.777</v>
      </c>
    </row>
    <row r="443" spans="1:10" x14ac:dyDescent="0.25">
      <c r="A443" s="11" t="s">
        <v>269</v>
      </c>
      <c r="B443" s="18" t="s">
        <v>32</v>
      </c>
      <c r="C443" s="11" t="s">
        <v>803</v>
      </c>
      <c r="D443" s="11" t="s">
        <v>14</v>
      </c>
      <c r="E443" s="34">
        <v>37470</v>
      </c>
      <c r="F443" s="20">
        <f t="shared" ca="1" si="6"/>
        <v>14</v>
      </c>
      <c r="G443" s="21" t="s">
        <v>26</v>
      </c>
      <c r="H443" s="22">
        <v>33810</v>
      </c>
      <c r="I443" s="23">
        <v>5</v>
      </c>
      <c r="J443" s="24">
        <f>H443*Percent_Increase</f>
        <v>983.87099999999998</v>
      </c>
    </row>
    <row r="444" spans="1:10" x14ac:dyDescent="0.25">
      <c r="A444" s="11" t="s">
        <v>266</v>
      </c>
      <c r="B444" s="18" t="s">
        <v>16</v>
      </c>
      <c r="C444" s="11" t="s">
        <v>803</v>
      </c>
      <c r="D444" s="11" t="s">
        <v>5</v>
      </c>
      <c r="E444" s="34">
        <v>38227</v>
      </c>
      <c r="F444" s="20">
        <f t="shared" ca="1" si="6"/>
        <v>12</v>
      </c>
      <c r="G444" s="21" t="s">
        <v>4</v>
      </c>
      <c r="H444" s="22">
        <v>86200</v>
      </c>
      <c r="I444" s="23">
        <v>3</v>
      </c>
      <c r="J444" s="24">
        <f>H444*Percent_Increase</f>
        <v>2508.42</v>
      </c>
    </row>
    <row r="445" spans="1:10" x14ac:dyDescent="0.25">
      <c r="A445" s="11" t="s">
        <v>264</v>
      </c>
      <c r="B445" s="18" t="s">
        <v>48</v>
      </c>
      <c r="C445" s="11" t="s">
        <v>803</v>
      </c>
      <c r="D445" s="11" t="s">
        <v>14</v>
      </c>
      <c r="E445" s="34">
        <v>39299</v>
      </c>
      <c r="F445" s="20">
        <f t="shared" ca="1" si="6"/>
        <v>9</v>
      </c>
      <c r="G445" s="21" t="s">
        <v>8</v>
      </c>
      <c r="H445" s="22">
        <v>47760</v>
      </c>
      <c r="I445" s="23">
        <v>3</v>
      </c>
      <c r="J445" s="24">
        <f>H445*Percent_Increase</f>
        <v>1389.816</v>
      </c>
    </row>
    <row r="446" spans="1:10" x14ac:dyDescent="0.25">
      <c r="A446" s="11" t="s">
        <v>262</v>
      </c>
      <c r="B446" s="18" t="s">
        <v>2</v>
      </c>
      <c r="C446" s="11" t="s">
        <v>803</v>
      </c>
      <c r="D446" s="11" t="s">
        <v>5</v>
      </c>
      <c r="E446" s="34">
        <v>39678</v>
      </c>
      <c r="F446" s="20">
        <f t="shared" ca="1" si="6"/>
        <v>8</v>
      </c>
      <c r="G446" s="21" t="s">
        <v>4</v>
      </c>
      <c r="H446" s="22">
        <v>80090</v>
      </c>
      <c r="I446" s="23">
        <v>2</v>
      </c>
      <c r="J446" s="24">
        <f>H446*Percent_Increase</f>
        <v>2330.6190000000001</v>
      </c>
    </row>
    <row r="447" spans="1:10" x14ac:dyDescent="0.25">
      <c r="A447" s="11" t="s">
        <v>259</v>
      </c>
      <c r="B447" s="18" t="s">
        <v>2</v>
      </c>
      <c r="C447" s="11" t="s">
        <v>803</v>
      </c>
      <c r="D447" s="11" t="s">
        <v>14</v>
      </c>
      <c r="E447" s="45">
        <v>40393</v>
      </c>
      <c r="F447" s="20">
        <f t="shared" ca="1" si="6"/>
        <v>6</v>
      </c>
      <c r="G447" s="21" t="s">
        <v>26</v>
      </c>
      <c r="H447" s="22">
        <v>16925</v>
      </c>
      <c r="I447" s="23">
        <v>1</v>
      </c>
      <c r="J447" s="24">
        <f>H447*Percent_Increase</f>
        <v>492.51750000000004</v>
      </c>
    </row>
    <row r="448" spans="1:10" x14ac:dyDescent="0.25">
      <c r="A448" s="11" t="s">
        <v>256</v>
      </c>
      <c r="B448" s="18" t="s">
        <v>32</v>
      </c>
      <c r="C448" s="11" t="s">
        <v>803</v>
      </c>
      <c r="D448" s="11" t="s">
        <v>0</v>
      </c>
      <c r="E448" s="48">
        <v>40403</v>
      </c>
      <c r="F448" s="20">
        <f t="shared" ca="1" si="6"/>
        <v>6</v>
      </c>
      <c r="G448" s="21"/>
      <c r="H448" s="22">
        <v>15056</v>
      </c>
      <c r="I448" s="23">
        <v>5</v>
      </c>
      <c r="J448" s="24">
        <f>H448*Percent_Increase</f>
        <v>438.12960000000004</v>
      </c>
    </row>
    <row r="449" spans="1:10" x14ac:dyDescent="0.25">
      <c r="A449" s="11" t="s">
        <v>247</v>
      </c>
      <c r="B449" s="18" t="s">
        <v>16</v>
      </c>
      <c r="C449" s="11" t="s">
        <v>803</v>
      </c>
      <c r="D449" s="11" t="s">
        <v>14</v>
      </c>
      <c r="E449" s="34">
        <v>40807</v>
      </c>
      <c r="F449" s="20">
        <f t="shared" ca="1" si="6"/>
        <v>5</v>
      </c>
      <c r="G449" s="21" t="s">
        <v>28</v>
      </c>
      <c r="H449" s="22">
        <v>35045</v>
      </c>
      <c r="I449" s="23">
        <v>4</v>
      </c>
      <c r="J449" s="24">
        <f>H449*Percent_Increase</f>
        <v>1019.8095000000001</v>
      </c>
    </row>
    <row r="450" spans="1:10" x14ac:dyDescent="0.25">
      <c r="A450" s="11" t="s">
        <v>184</v>
      </c>
      <c r="B450" s="18" t="s">
        <v>12</v>
      </c>
      <c r="C450" s="11" t="s">
        <v>803</v>
      </c>
      <c r="D450" s="11" t="s">
        <v>5</v>
      </c>
      <c r="E450" s="34">
        <v>41183</v>
      </c>
      <c r="F450" s="20">
        <f t="shared" ref="F450:F513" ca="1" si="7">DATEDIF(E450,TODAY(),"Y")</f>
        <v>4</v>
      </c>
      <c r="G450" s="21" t="s">
        <v>8</v>
      </c>
      <c r="H450" s="22">
        <v>75370</v>
      </c>
      <c r="I450" s="23">
        <v>2</v>
      </c>
      <c r="J450" s="24">
        <f>H450*Percent_Increase</f>
        <v>2193.2670000000003</v>
      </c>
    </row>
    <row r="451" spans="1:10" x14ac:dyDescent="0.25">
      <c r="A451" s="11" t="s">
        <v>183</v>
      </c>
      <c r="B451" s="18" t="s">
        <v>16</v>
      </c>
      <c r="C451" s="11" t="s">
        <v>803</v>
      </c>
      <c r="D451" s="11" t="s">
        <v>5</v>
      </c>
      <c r="E451" s="34">
        <v>41186</v>
      </c>
      <c r="F451" s="20">
        <f t="shared" ca="1" si="7"/>
        <v>4</v>
      </c>
      <c r="G451" s="21" t="s">
        <v>8</v>
      </c>
      <c r="H451" s="22">
        <v>46910</v>
      </c>
      <c r="I451" s="23">
        <v>3</v>
      </c>
      <c r="J451" s="24">
        <f>H451*Percent_Increase</f>
        <v>1365.0810000000001</v>
      </c>
    </row>
    <row r="452" spans="1:10" x14ac:dyDescent="0.25">
      <c r="A452" s="11" t="s">
        <v>178</v>
      </c>
      <c r="B452" s="18" t="s">
        <v>48</v>
      </c>
      <c r="C452" s="11" t="s">
        <v>803</v>
      </c>
      <c r="D452" s="11" t="s">
        <v>14</v>
      </c>
      <c r="E452" s="34">
        <v>39731</v>
      </c>
      <c r="F452" s="20">
        <f t="shared" ca="1" si="7"/>
        <v>8</v>
      </c>
      <c r="G452" s="21" t="s">
        <v>26</v>
      </c>
      <c r="H452" s="22">
        <v>13435</v>
      </c>
      <c r="I452" s="23">
        <v>1</v>
      </c>
      <c r="J452" s="24">
        <f>H452*Percent_Increase</f>
        <v>390.95850000000002</v>
      </c>
    </row>
    <row r="453" spans="1:10" x14ac:dyDescent="0.25">
      <c r="A453" s="11" t="s">
        <v>175</v>
      </c>
      <c r="B453" s="18" t="s">
        <v>32</v>
      </c>
      <c r="C453" s="11" t="s">
        <v>803</v>
      </c>
      <c r="D453" s="11" t="s">
        <v>5</v>
      </c>
      <c r="E453" s="34">
        <v>40452</v>
      </c>
      <c r="F453" s="20">
        <f t="shared" ca="1" si="7"/>
        <v>6</v>
      </c>
      <c r="G453" s="21" t="s">
        <v>4</v>
      </c>
      <c r="H453" s="22">
        <v>43410</v>
      </c>
      <c r="I453" s="23">
        <v>1</v>
      </c>
      <c r="J453" s="24">
        <f>H453*Percent_Increase</f>
        <v>1263.231</v>
      </c>
    </row>
    <row r="454" spans="1:10" x14ac:dyDescent="0.25">
      <c r="A454" s="11" t="s">
        <v>132</v>
      </c>
      <c r="B454" s="18" t="s">
        <v>16</v>
      </c>
      <c r="C454" s="11" t="s">
        <v>803</v>
      </c>
      <c r="D454" s="11" t="s">
        <v>0</v>
      </c>
      <c r="E454" s="45">
        <v>40452</v>
      </c>
      <c r="F454" s="20">
        <f t="shared" ca="1" si="7"/>
        <v>6</v>
      </c>
      <c r="G454" s="21"/>
      <c r="H454" s="22">
        <v>9180</v>
      </c>
      <c r="I454" s="23">
        <v>3</v>
      </c>
      <c r="J454" s="24">
        <f>H454*Percent_Increase</f>
        <v>267.13800000000003</v>
      </c>
    </row>
    <row r="455" spans="1:10" x14ac:dyDescent="0.25">
      <c r="A455" s="11" t="s">
        <v>131</v>
      </c>
      <c r="B455" s="18" t="s">
        <v>48</v>
      </c>
      <c r="C455" s="11" t="s">
        <v>803</v>
      </c>
      <c r="D455" s="11" t="s">
        <v>11</v>
      </c>
      <c r="E455" s="34">
        <v>40468</v>
      </c>
      <c r="F455" s="20">
        <f t="shared" ca="1" si="7"/>
        <v>6</v>
      </c>
      <c r="G455" s="21"/>
      <c r="H455" s="22">
        <v>39440</v>
      </c>
      <c r="I455" s="23">
        <v>4</v>
      </c>
      <c r="J455" s="24">
        <f>H455*Percent_Increase</f>
        <v>1147.704</v>
      </c>
    </row>
    <row r="456" spans="1:10" x14ac:dyDescent="0.25">
      <c r="A456" s="11" t="s">
        <v>117</v>
      </c>
      <c r="B456" s="18" t="s">
        <v>12</v>
      </c>
      <c r="C456" s="11" t="s">
        <v>803</v>
      </c>
      <c r="D456" s="11" t="s">
        <v>5</v>
      </c>
      <c r="E456" s="34">
        <v>41233</v>
      </c>
      <c r="F456" s="20">
        <f t="shared" ca="1" si="7"/>
        <v>4</v>
      </c>
      <c r="G456" s="21" t="s">
        <v>28</v>
      </c>
      <c r="H456" s="22">
        <v>68010</v>
      </c>
      <c r="I456" s="23">
        <v>1</v>
      </c>
      <c r="J456" s="24">
        <f>H456*Percent_Increase</f>
        <v>1979.0910000000001</v>
      </c>
    </row>
    <row r="457" spans="1:10" x14ac:dyDescent="0.25">
      <c r="A457" s="11" t="s">
        <v>107</v>
      </c>
      <c r="B457" s="18" t="s">
        <v>12</v>
      </c>
      <c r="C457" s="11" t="s">
        <v>803</v>
      </c>
      <c r="D457" s="11" t="s">
        <v>5</v>
      </c>
      <c r="E457" s="34">
        <v>40492</v>
      </c>
      <c r="F457" s="20">
        <f t="shared" ca="1" si="7"/>
        <v>6</v>
      </c>
      <c r="G457" s="21" t="s">
        <v>8</v>
      </c>
      <c r="H457" s="22">
        <v>67230</v>
      </c>
      <c r="I457" s="23">
        <v>4</v>
      </c>
      <c r="J457" s="24">
        <f>H457*Percent_Increase</f>
        <v>1956.393</v>
      </c>
    </row>
    <row r="458" spans="1:10" x14ac:dyDescent="0.25">
      <c r="A458" s="11" t="s">
        <v>79</v>
      </c>
      <c r="B458" s="18" t="s">
        <v>12</v>
      </c>
      <c r="C458" s="11" t="s">
        <v>803</v>
      </c>
      <c r="D458" s="11" t="s">
        <v>5</v>
      </c>
      <c r="E458" s="34">
        <v>39404</v>
      </c>
      <c r="F458" s="20">
        <f t="shared" ca="1" si="7"/>
        <v>9</v>
      </c>
      <c r="G458" s="21" t="s">
        <v>18</v>
      </c>
      <c r="H458" s="22">
        <v>50990</v>
      </c>
      <c r="I458" s="23">
        <v>4</v>
      </c>
      <c r="J458" s="24">
        <f>H458*Percent_Increase</f>
        <v>1483.809</v>
      </c>
    </row>
    <row r="459" spans="1:10" x14ac:dyDescent="0.25">
      <c r="A459" s="11" t="s">
        <v>67</v>
      </c>
      <c r="B459" s="18" t="s">
        <v>16</v>
      </c>
      <c r="C459" s="11" t="s">
        <v>803</v>
      </c>
      <c r="D459" s="11" t="s">
        <v>5</v>
      </c>
      <c r="E459" s="34">
        <v>40883</v>
      </c>
      <c r="F459" s="20">
        <f t="shared" ca="1" si="7"/>
        <v>5</v>
      </c>
      <c r="G459" s="21" t="s">
        <v>26</v>
      </c>
      <c r="H459" s="22">
        <v>43580</v>
      </c>
      <c r="I459" s="23">
        <v>5</v>
      </c>
      <c r="J459" s="24">
        <f>H459*Percent_Increase</f>
        <v>1268.1780000000001</v>
      </c>
    </row>
    <row r="460" spans="1:10" x14ac:dyDescent="0.25">
      <c r="A460" s="11" t="s">
        <v>53</v>
      </c>
      <c r="B460" s="18" t="s">
        <v>16</v>
      </c>
      <c r="C460" s="11" t="s">
        <v>803</v>
      </c>
      <c r="D460" s="11" t="s">
        <v>5</v>
      </c>
      <c r="E460" s="34">
        <v>40525</v>
      </c>
      <c r="F460" s="20">
        <f t="shared" ca="1" si="7"/>
        <v>6</v>
      </c>
      <c r="G460" s="21" t="s">
        <v>28</v>
      </c>
      <c r="H460" s="22">
        <v>77950</v>
      </c>
      <c r="I460" s="23">
        <v>4</v>
      </c>
      <c r="J460" s="24">
        <f>H460*Percent_Increase</f>
        <v>2268.3450000000003</v>
      </c>
    </row>
    <row r="461" spans="1:10" x14ac:dyDescent="0.25">
      <c r="A461" s="11" t="s">
        <v>23</v>
      </c>
      <c r="B461" s="18" t="s">
        <v>9</v>
      </c>
      <c r="C461" s="11" t="s">
        <v>803</v>
      </c>
      <c r="D461" s="11" t="s">
        <v>11</v>
      </c>
      <c r="E461" s="34">
        <v>39783</v>
      </c>
      <c r="F461" s="20">
        <f t="shared" ca="1" si="7"/>
        <v>8</v>
      </c>
      <c r="G461" s="21"/>
      <c r="H461" s="22">
        <v>54000</v>
      </c>
      <c r="I461" s="23">
        <v>3</v>
      </c>
      <c r="J461" s="24">
        <f>H461*Percent_Increase</f>
        <v>1571.4</v>
      </c>
    </row>
    <row r="462" spans="1:10" x14ac:dyDescent="0.25">
      <c r="A462" s="11" t="s">
        <v>773</v>
      </c>
      <c r="B462" s="18" t="s">
        <v>12</v>
      </c>
      <c r="C462" s="11" t="s">
        <v>64</v>
      </c>
      <c r="D462" s="11" t="s">
        <v>5</v>
      </c>
      <c r="E462" s="34">
        <v>40551</v>
      </c>
      <c r="F462" s="20">
        <f t="shared" ca="1" si="7"/>
        <v>6</v>
      </c>
      <c r="G462" s="21" t="s">
        <v>26</v>
      </c>
      <c r="H462" s="22">
        <v>71730</v>
      </c>
      <c r="I462" s="23">
        <v>1</v>
      </c>
      <c r="J462" s="24">
        <f>H462*Percent_Increase</f>
        <v>2087.3429999999998</v>
      </c>
    </row>
    <row r="463" spans="1:10" x14ac:dyDescent="0.25">
      <c r="A463" s="11" t="s">
        <v>687</v>
      </c>
      <c r="B463" s="18" t="s">
        <v>12</v>
      </c>
      <c r="C463" s="11" t="s">
        <v>64</v>
      </c>
      <c r="D463" s="11" t="s">
        <v>5</v>
      </c>
      <c r="E463" s="34">
        <v>40585</v>
      </c>
      <c r="F463" s="20">
        <f t="shared" ca="1" si="7"/>
        <v>6</v>
      </c>
      <c r="G463" s="21" t="s">
        <v>26</v>
      </c>
      <c r="H463" s="22">
        <v>87950</v>
      </c>
      <c r="I463" s="23">
        <v>4</v>
      </c>
      <c r="J463" s="24">
        <f>H463*Percent_Increase</f>
        <v>2559.3450000000003</v>
      </c>
    </row>
    <row r="464" spans="1:10" x14ac:dyDescent="0.25">
      <c r="A464" s="11" t="s">
        <v>685</v>
      </c>
      <c r="B464" s="18" t="s">
        <v>48</v>
      </c>
      <c r="C464" s="11" t="s">
        <v>64</v>
      </c>
      <c r="D464" s="11" t="s">
        <v>11</v>
      </c>
      <c r="E464" s="34">
        <v>40591</v>
      </c>
      <c r="F464" s="20">
        <f t="shared" ca="1" si="7"/>
        <v>6</v>
      </c>
      <c r="G464" s="21"/>
      <c r="H464" s="22">
        <v>49070</v>
      </c>
      <c r="I464" s="23">
        <v>3</v>
      </c>
      <c r="J464" s="24">
        <f>H464*Percent_Increase</f>
        <v>1427.9370000000001</v>
      </c>
    </row>
    <row r="465" spans="1:10" x14ac:dyDescent="0.25">
      <c r="A465" s="11" t="s">
        <v>626</v>
      </c>
      <c r="B465" s="18" t="s">
        <v>16</v>
      </c>
      <c r="C465" s="11" t="s">
        <v>64</v>
      </c>
      <c r="D465" s="11" t="s">
        <v>5</v>
      </c>
      <c r="E465" s="34">
        <v>40625</v>
      </c>
      <c r="F465" s="20">
        <f t="shared" ca="1" si="7"/>
        <v>6</v>
      </c>
      <c r="G465" s="21" t="s">
        <v>8</v>
      </c>
      <c r="H465" s="22">
        <v>35320</v>
      </c>
      <c r="I465" s="23">
        <v>3</v>
      </c>
      <c r="J465" s="24">
        <f>H465*Percent_Increase</f>
        <v>1027.8120000000001</v>
      </c>
    </row>
    <row r="466" spans="1:10" x14ac:dyDescent="0.25">
      <c r="A466" s="11" t="s">
        <v>551</v>
      </c>
      <c r="B466" s="18" t="s">
        <v>12</v>
      </c>
      <c r="C466" s="11" t="s">
        <v>64</v>
      </c>
      <c r="D466" s="11" t="s">
        <v>14</v>
      </c>
      <c r="E466" s="34">
        <v>40654</v>
      </c>
      <c r="F466" s="20">
        <f t="shared" ca="1" si="7"/>
        <v>6</v>
      </c>
      <c r="G466" s="21" t="s">
        <v>8</v>
      </c>
      <c r="H466" s="22">
        <v>16015</v>
      </c>
      <c r="I466" s="23">
        <v>3</v>
      </c>
      <c r="J466" s="24">
        <f>H466*Percent_Increase</f>
        <v>466.03649999999999</v>
      </c>
    </row>
    <row r="467" spans="1:10" x14ac:dyDescent="0.25">
      <c r="A467" s="11" t="s">
        <v>374</v>
      </c>
      <c r="B467" s="18" t="s">
        <v>16</v>
      </c>
      <c r="C467" s="11" t="s">
        <v>64</v>
      </c>
      <c r="D467" s="11" t="s">
        <v>5</v>
      </c>
      <c r="E467" s="34">
        <v>40745</v>
      </c>
      <c r="F467" s="20">
        <f t="shared" ca="1" si="7"/>
        <v>6</v>
      </c>
      <c r="G467" s="21" t="s">
        <v>26</v>
      </c>
      <c r="H467" s="22">
        <v>69400</v>
      </c>
      <c r="I467" s="23">
        <v>5</v>
      </c>
      <c r="J467" s="24">
        <f>H467*Percent_Increase</f>
        <v>2019.54</v>
      </c>
    </row>
    <row r="468" spans="1:10" x14ac:dyDescent="0.25">
      <c r="A468" s="11" t="s">
        <v>306</v>
      </c>
      <c r="B468" s="18" t="s">
        <v>12</v>
      </c>
      <c r="C468" s="11" t="s">
        <v>64</v>
      </c>
      <c r="D468" s="11" t="s">
        <v>14</v>
      </c>
      <c r="E468" s="34">
        <v>39687</v>
      </c>
      <c r="F468" s="20">
        <f t="shared" ca="1" si="7"/>
        <v>8</v>
      </c>
      <c r="G468" s="21" t="s">
        <v>18</v>
      </c>
      <c r="H468" s="22">
        <v>24815</v>
      </c>
      <c r="I468" s="23">
        <v>1</v>
      </c>
      <c r="J468" s="24">
        <f>H468*Percent_Increase</f>
        <v>722.11649999999997</v>
      </c>
    </row>
    <row r="469" spans="1:10" x14ac:dyDescent="0.25">
      <c r="A469" s="11" t="s">
        <v>305</v>
      </c>
      <c r="B469" s="18" t="s">
        <v>16</v>
      </c>
      <c r="C469" s="11" t="s">
        <v>64</v>
      </c>
      <c r="D469" s="11" t="s">
        <v>5</v>
      </c>
      <c r="E469" s="34">
        <v>39688</v>
      </c>
      <c r="F469" s="20">
        <f t="shared" ca="1" si="7"/>
        <v>8</v>
      </c>
      <c r="G469" s="21" t="s">
        <v>26</v>
      </c>
      <c r="H469" s="22">
        <v>32600</v>
      </c>
      <c r="I469" s="23">
        <v>5</v>
      </c>
      <c r="J469" s="24">
        <f>H469*Percent_Increase</f>
        <v>948.66000000000008</v>
      </c>
    </row>
    <row r="470" spans="1:10" x14ac:dyDescent="0.25">
      <c r="A470" s="11" t="s">
        <v>302</v>
      </c>
      <c r="B470" s="18" t="s">
        <v>16</v>
      </c>
      <c r="C470" s="11" t="s">
        <v>64</v>
      </c>
      <c r="D470" s="11" t="s">
        <v>5</v>
      </c>
      <c r="E470" s="34">
        <v>40765</v>
      </c>
      <c r="F470" s="20">
        <f t="shared" ca="1" si="7"/>
        <v>5</v>
      </c>
      <c r="G470" s="21" t="s">
        <v>4</v>
      </c>
      <c r="H470" s="22">
        <v>77720</v>
      </c>
      <c r="I470" s="23">
        <v>3</v>
      </c>
      <c r="J470" s="24">
        <f>H470*Percent_Increase</f>
        <v>2261.652</v>
      </c>
    </row>
    <row r="471" spans="1:10" x14ac:dyDescent="0.25">
      <c r="A471" s="11" t="s">
        <v>192</v>
      </c>
      <c r="B471" s="18" t="s">
        <v>12</v>
      </c>
      <c r="C471" s="11" t="s">
        <v>64</v>
      </c>
      <c r="D471" s="11" t="s">
        <v>0</v>
      </c>
      <c r="E471" s="34">
        <v>39733</v>
      </c>
      <c r="F471" s="20">
        <f t="shared" ca="1" si="7"/>
        <v>8</v>
      </c>
      <c r="G471" s="21"/>
      <c r="H471" s="22">
        <v>33232</v>
      </c>
      <c r="I471" s="23">
        <v>4</v>
      </c>
      <c r="J471" s="24">
        <f>H471*Percent_Increase</f>
        <v>967.05119999999999</v>
      </c>
    </row>
    <row r="472" spans="1:10" x14ac:dyDescent="0.25">
      <c r="A472" s="11" t="s">
        <v>191</v>
      </c>
      <c r="B472" s="18" t="s">
        <v>32</v>
      </c>
      <c r="C472" s="11" t="s">
        <v>64</v>
      </c>
      <c r="D472" s="11" t="s">
        <v>14</v>
      </c>
      <c r="E472" s="49">
        <v>39735</v>
      </c>
      <c r="F472" s="20">
        <f t="shared" ca="1" si="7"/>
        <v>8</v>
      </c>
      <c r="G472" s="21" t="s">
        <v>28</v>
      </c>
      <c r="H472" s="22">
        <v>39620</v>
      </c>
      <c r="I472" s="23">
        <v>5</v>
      </c>
      <c r="J472" s="24">
        <f>H472*Percent_Increase</f>
        <v>1152.942</v>
      </c>
    </row>
    <row r="473" spans="1:10" x14ac:dyDescent="0.25">
      <c r="A473" s="11" t="s">
        <v>189</v>
      </c>
      <c r="B473" s="18" t="s">
        <v>2</v>
      </c>
      <c r="C473" s="11" t="s">
        <v>64</v>
      </c>
      <c r="D473" s="11" t="s">
        <v>5</v>
      </c>
      <c r="E473" s="34">
        <v>40818</v>
      </c>
      <c r="F473" s="20">
        <f t="shared" ca="1" si="7"/>
        <v>5</v>
      </c>
      <c r="G473" s="21" t="s">
        <v>18</v>
      </c>
      <c r="H473" s="22">
        <v>44560</v>
      </c>
      <c r="I473" s="23">
        <v>2</v>
      </c>
      <c r="J473" s="24">
        <f>H473*Percent_Increase</f>
        <v>1296.6960000000001</v>
      </c>
    </row>
    <row r="474" spans="1:10" x14ac:dyDescent="0.25">
      <c r="A474" s="11" t="s">
        <v>185</v>
      </c>
      <c r="B474" s="18" t="s">
        <v>16</v>
      </c>
      <c r="C474" s="11" t="s">
        <v>64</v>
      </c>
      <c r="D474" s="11" t="s">
        <v>5</v>
      </c>
      <c r="E474" s="34">
        <v>40841</v>
      </c>
      <c r="F474" s="20">
        <f t="shared" ca="1" si="7"/>
        <v>5</v>
      </c>
      <c r="G474" s="21" t="s">
        <v>26</v>
      </c>
      <c r="H474" s="22">
        <v>81530</v>
      </c>
      <c r="I474" s="23">
        <v>5</v>
      </c>
      <c r="J474" s="24">
        <f>H474*Percent_Increase</f>
        <v>2372.5230000000001</v>
      </c>
    </row>
    <row r="475" spans="1:10" x14ac:dyDescent="0.25">
      <c r="A475" s="11" t="s">
        <v>127</v>
      </c>
      <c r="B475" s="18" t="s">
        <v>2</v>
      </c>
      <c r="C475" s="11" t="s">
        <v>64</v>
      </c>
      <c r="D475" s="11" t="s">
        <v>5</v>
      </c>
      <c r="E475" s="34">
        <v>39754</v>
      </c>
      <c r="F475" s="20">
        <f t="shared" ca="1" si="7"/>
        <v>8</v>
      </c>
      <c r="G475" s="21" t="s">
        <v>4</v>
      </c>
      <c r="H475" s="22">
        <v>43110</v>
      </c>
      <c r="I475" s="23">
        <v>2</v>
      </c>
      <c r="J475" s="24">
        <f>H475*Percent_Increase</f>
        <v>1254.501</v>
      </c>
    </row>
    <row r="476" spans="1:10" x14ac:dyDescent="0.25">
      <c r="A476" s="11" t="s">
        <v>125</v>
      </c>
      <c r="B476" s="18" t="s">
        <v>12</v>
      </c>
      <c r="C476" s="11" t="s">
        <v>64</v>
      </c>
      <c r="D476" s="11" t="s">
        <v>5</v>
      </c>
      <c r="E476" s="34">
        <v>39761</v>
      </c>
      <c r="F476" s="20">
        <f t="shared" ca="1" si="7"/>
        <v>8</v>
      </c>
      <c r="G476" s="21" t="s">
        <v>26</v>
      </c>
      <c r="H476" s="22">
        <v>40940</v>
      </c>
      <c r="I476" s="23">
        <v>3</v>
      </c>
      <c r="J476" s="24">
        <f>H476*Percent_Increase</f>
        <v>1191.354</v>
      </c>
    </row>
    <row r="477" spans="1:10" x14ac:dyDescent="0.25">
      <c r="A477" s="11" t="s">
        <v>65</v>
      </c>
      <c r="B477" s="18" t="s">
        <v>32</v>
      </c>
      <c r="C477" s="11" t="s">
        <v>64</v>
      </c>
      <c r="D477" s="11" t="s">
        <v>5</v>
      </c>
      <c r="E477" s="34">
        <v>40893</v>
      </c>
      <c r="F477" s="20">
        <f t="shared" ca="1" si="7"/>
        <v>5</v>
      </c>
      <c r="G477" s="21" t="s">
        <v>4</v>
      </c>
      <c r="H477" s="22">
        <v>44620</v>
      </c>
      <c r="I477" s="23">
        <v>5</v>
      </c>
      <c r="J477" s="24">
        <f>H477*Percent_Increase</f>
        <v>1298.442</v>
      </c>
    </row>
    <row r="478" spans="1:10" x14ac:dyDescent="0.25">
      <c r="A478" s="11" t="s">
        <v>740</v>
      </c>
      <c r="B478" s="18" t="s">
        <v>16</v>
      </c>
      <c r="C478" s="11" t="s">
        <v>804</v>
      </c>
      <c r="D478" s="11" t="s">
        <v>11</v>
      </c>
      <c r="E478" s="34">
        <v>39109</v>
      </c>
      <c r="F478" s="20">
        <f t="shared" ca="1" si="7"/>
        <v>10</v>
      </c>
      <c r="G478" s="21"/>
      <c r="H478" s="22">
        <v>33120</v>
      </c>
      <c r="I478" s="23">
        <v>2</v>
      </c>
      <c r="J478" s="24">
        <f>H478*Percent_Increase</f>
        <v>963.79200000000003</v>
      </c>
    </row>
    <row r="479" spans="1:10" x14ac:dyDescent="0.25">
      <c r="A479" s="11" t="s">
        <v>736</v>
      </c>
      <c r="B479" s="18" t="s">
        <v>32</v>
      </c>
      <c r="C479" s="11" t="s">
        <v>804</v>
      </c>
      <c r="D479" s="11" t="s">
        <v>5</v>
      </c>
      <c r="E479" s="34">
        <v>40208</v>
      </c>
      <c r="F479" s="20">
        <f t="shared" ca="1" si="7"/>
        <v>7</v>
      </c>
      <c r="G479" s="21" t="s">
        <v>28</v>
      </c>
      <c r="H479" s="22">
        <v>61148</v>
      </c>
      <c r="I479" s="23">
        <v>2</v>
      </c>
      <c r="J479" s="24">
        <f>H479*Percent_Increase</f>
        <v>1779.4068</v>
      </c>
    </row>
    <row r="480" spans="1:10" x14ac:dyDescent="0.25">
      <c r="A480" s="11" t="s">
        <v>726</v>
      </c>
      <c r="B480" s="18" t="s">
        <v>32</v>
      </c>
      <c r="C480" s="11" t="s">
        <v>804</v>
      </c>
      <c r="D480" s="11" t="s">
        <v>5</v>
      </c>
      <c r="E480" s="34">
        <v>35821</v>
      </c>
      <c r="F480" s="20">
        <f t="shared" ca="1" si="7"/>
        <v>19</v>
      </c>
      <c r="G480" s="21" t="s">
        <v>18</v>
      </c>
      <c r="H480" s="22">
        <v>22870</v>
      </c>
      <c r="I480" s="23">
        <v>3</v>
      </c>
      <c r="J480" s="24">
        <f>H480*Percent_Increase</f>
        <v>665.51700000000005</v>
      </c>
    </row>
    <row r="481" spans="1:13" x14ac:dyDescent="0.25">
      <c r="A481" s="11" t="s">
        <v>725</v>
      </c>
      <c r="B481" s="18" t="s">
        <v>9</v>
      </c>
      <c r="C481" s="11" t="s">
        <v>804</v>
      </c>
      <c r="D481" s="11" t="s">
        <v>14</v>
      </c>
      <c r="E481" s="34">
        <v>35826</v>
      </c>
      <c r="F481" s="20">
        <f t="shared" ca="1" si="7"/>
        <v>19</v>
      </c>
      <c r="G481" s="21" t="s">
        <v>26</v>
      </c>
      <c r="H481" s="22">
        <v>31205</v>
      </c>
      <c r="I481" s="23">
        <v>2</v>
      </c>
      <c r="J481" s="24">
        <f>H481*Percent_Increase</f>
        <v>908.06550000000004</v>
      </c>
    </row>
    <row r="482" spans="1:13" x14ac:dyDescent="0.25">
      <c r="A482" s="11" t="s">
        <v>715</v>
      </c>
      <c r="B482" s="18" t="s">
        <v>16</v>
      </c>
      <c r="C482" s="11" t="s">
        <v>804</v>
      </c>
      <c r="D482" s="11" t="s">
        <v>5</v>
      </c>
      <c r="E482" s="34">
        <v>36536</v>
      </c>
      <c r="F482" s="20">
        <f t="shared" ca="1" si="7"/>
        <v>17</v>
      </c>
      <c r="G482" s="21" t="s">
        <v>26</v>
      </c>
      <c r="H482" s="22">
        <v>62400</v>
      </c>
      <c r="I482" s="23">
        <v>4</v>
      </c>
      <c r="J482" s="24">
        <f>H482*Percent_Increase</f>
        <v>1815.8400000000001</v>
      </c>
    </row>
    <row r="483" spans="1:13" x14ac:dyDescent="0.25">
      <c r="A483" s="11" t="s">
        <v>702</v>
      </c>
      <c r="B483" s="18" t="s">
        <v>2</v>
      </c>
      <c r="C483" s="11" t="s">
        <v>804</v>
      </c>
      <c r="D483" s="11" t="s">
        <v>14</v>
      </c>
      <c r="E483" s="34">
        <v>38723</v>
      </c>
      <c r="F483" s="20">
        <f t="shared" ca="1" si="7"/>
        <v>11</v>
      </c>
      <c r="G483" s="21" t="s">
        <v>4</v>
      </c>
      <c r="H483" s="22">
        <v>10630</v>
      </c>
      <c r="I483" s="23">
        <v>3</v>
      </c>
      <c r="J483" s="24">
        <f>H483*Percent_Increase</f>
        <v>309.33300000000003</v>
      </c>
    </row>
    <row r="484" spans="1:13" x14ac:dyDescent="0.25">
      <c r="A484" s="11" t="s">
        <v>682</v>
      </c>
      <c r="B484" s="18" t="s">
        <v>32</v>
      </c>
      <c r="C484" s="11" t="s">
        <v>804</v>
      </c>
      <c r="D484" s="11" t="s">
        <v>11</v>
      </c>
      <c r="E484" s="34">
        <v>40943</v>
      </c>
      <c r="F484" s="20">
        <f t="shared" ca="1" si="7"/>
        <v>5</v>
      </c>
      <c r="G484" s="21"/>
      <c r="H484" s="22">
        <v>47590</v>
      </c>
      <c r="I484" s="23">
        <v>3</v>
      </c>
      <c r="J484" s="24">
        <f>H484*Percent_Increase</f>
        <v>1384.8690000000001</v>
      </c>
    </row>
    <row r="485" spans="1:13" x14ac:dyDescent="0.25">
      <c r="A485" s="11" t="s">
        <v>679</v>
      </c>
      <c r="B485" s="18" t="s">
        <v>32</v>
      </c>
      <c r="C485" s="11" t="s">
        <v>804</v>
      </c>
      <c r="D485" s="11" t="s">
        <v>11</v>
      </c>
      <c r="E485" s="34">
        <v>40963</v>
      </c>
      <c r="F485" s="20">
        <f t="shared" ca="1" si="7"/>
        <v>5</v>
      </c>
      <c r="G485" s="21"/>
      <c r="H485" s="22">
        <v>60550</v>
      </c>
      <c r="I485" s="23">
        <v>2</v>
      </c>
      <c r="J485" s="24">
        <f>H485*Percent_Increase</f>
        <v>1762.0050000000001</v>
      </c>
    </row>
    <row r="486" spans="1:13" x14ac:dyDescent="0.25">
      <c r="A486" s="11" t="s">
        <v>656</v>
      </c>
      <c r="B486" s="18" t="s">
        <v>16</v>
      </c>
      <c r="C486" s="11" t="s">
        <v>804</v>
      </c>
      <c r="D486" s="11" t="s">
        <v>5</v>
      </c>
      <c r="E486" s="34">
        <v>36195</v>
      </c>
      <c r="F486" s="20">
        <f t="shared" ca="1" si="7"/>
        <v>18</v>
      </c>
      <c r="G486" s="21" t="s">
        <v>18</v>
      </c>
      <c r="H486" s="22">
        <v>46360</v>
      </c>
      <c r="I486" s="23">
        <v>5</v>
      </c>
      <c r="J486" s="24">
        <f>H486*Percent_Increase</f>
        <v>1349.076</v>
      </c>
    </row>
    <row r="487" spans="1:13" x14ac:dyDescent="0.25">
      <c r="A487" s="11" t="s">
        <v>649</v>
      </c>
      <c r="B487" s="18" t="s">
        <v>9</v>
      </c>
      <c r="C487" s="11" t="s">
        <v>804</v>
      </c>
      <c r="D487" s="11" t="s">
        <v>14</v>
      </c>
      <c r="E487" s="34">
        <v>36217</v>
      </c>
      <c r="F487" s="20">
        <f t="shared" ca="1" si="7"/>
        <v>18</v>
      </c>
      <c r="G487" s="21" t="s">
        <v>4</v>
      </c>
      <c r="H487" s="22">
        <v>22475</v>
      </c>
      <c r="I487" s="23">
        <v>4</v>
      </c>
      <c r="J487" s="24">
        <f>H487*Percent_Increase</f>
        <v>654.02250000000004</v>
      </c>
    </row>
    <row r="488" spans="1:13" x14ac:dyDescent="0.25">
      <c r="A488" s="11" t="s">
        <v>636</v>
      </c>
      <c r="B488" s="18" t="s">
        <v>12</v>
      </c>
      <c r="C488" s="11" t="s">
        <v>804</v>
      </c>
      <c r="D488" s="11" t="s">
        <v>5</v>
      </c>
      <c r="E488" s="34">
        <v>39864</v>
      </c>
      <c r="F488" s="20">
        <f t="shared" ca="1" si="7"/>
        <v>8</v>
      </c>
      <c r="G488" s="21" t="s">
        <v>26</v>
      </c>
      <c r="H488" s="22">
        <v>64320</v>
      </c>
      <c r="I488" s="23">
        <v>5</v>
      </c>
      <c r="J488" s="24">
        <f>H488*Percent_Increase</f>
        <v>1871.712</v>
      </c>
    </row>
    <row r="489" spans="1:13" x14ac:dyDescent="0.25">
      <c r="A489" s="11" t="s">
        <v>625</v>
      </c>
      <c r="B489" s="18" t="s">
        <v>32</v>
      </c>
      <c r="C489" s="11" t="s">
        <v>804</v>
      </c>
      <c r="D489" s="11" t="s">
        <v>14</v>
      </c>
      <c r="E489" s="34">
        <v>40976</v>
      </c>
      <c r="F489" s="20">
        <f t="shared" ca="1" si="7"/>
        <v>5</v>
      </c>
      <c r="G489" s="21" t="s">
        <v>26</v>
      </c>
      <c r="H489" s="22">
        <v>46380</v>
      </c>
      <c r="I489" s="23">
        <v>3</v>
      </c>
      <c r="J489" s="24">
        <f>H489*Percent_Increase</f>
        <v>1349.6580000000001</v>
      </c>
      <c r="M489" s="44"/>
    </row>
    <row r="490" spans="1:13" x14ac:dyDescent="0.25">
      <c r="A490" s="11" t="s">
        <v>608</v>
      </c>
      <c r="B490" s="18" t="s">
        <v>12</v>
      </c>
      <c r="C490" s="11" t="s">
        <v>804</v>
      </c>
      <c r="D490" s="11" t="s">
        <v>11</v>
      </c>
      <c r="E490" s="34">
        <v>40259</v>
      </c>
      <c r="F490" s="20">
        <f t="shared" ca="1" si="7"/>
        <v>7</v>
      </c>
      <c r="G490" s="21"/>
      <c r="H490" s="22">
        <v>73190</v>
      </c>
      <c r="I490" s="23">
        <v>1</v>
      </c>
      <c r="J490" s="24">
        <f>H490*Percent_Increase</f>
        <v>2129.8290000000002</v>
      </c>
    </row>
    <row r="491" spans="1:13" x14ac:dyDescent="0.25">
      <c r="A491" s="11" t="s">
        <v>605</v>
      </c>
      <c r="B491" s="18" t="s">
        <v>32</v>
      </c>
      <c r="C491" s="11" t="s">
        <v>804</v>
      </c>
      <c r="D491" s="11" t="s">
        <v>5</v>
      </c>
      <c r="E491" s="34">
        <v>40264</v>
      </c>
      <c r="F491" s="20">
        <f t="shared" ca="1" si="7"/>
        <v>7</v>
      </c>
      <c r="G491" s="21" t="s">
        <v>8</v>
      </c>
      <c r="H491" s="22">
        <v>29760</v>
      </c>
      <c r="I491" s="23">
        <v>2</v>
      </c>
      <c r="J491" s="24">
        <f>H491*Percent_Increase</f>
        <v>866.01600000000008</v>
      </c>
    </row>
    <row r="492" spans="1:13" x14ac:dyDescent="0.25">
      <c r="A492" s="11" t="s">
        <v>578</v>
      </c>
      <c r="B492" s="18" t="s">
        <v>12</v>
      </c>
      <c r="C492" s="11" t="s">
        <v>804</v>
      </c>
      <c r="D492" s="11" t="s">
        <v>5</v>
      </c>
      <c r="E492" s="34">
        <v>37701</v>
      </c>
      <c r="F492" s="20">
        <f t="shared" ca="1" si="7"/>
        <v>14</v>
      </c>
      <c r="G492" s="21" t="s">
        <v>28</v>
      </c>
      <c r="H492" s="22">
        <v>23560</v>
      </c>
      <c r="I492" s="23">
        <v>3</v>
      </c>
      <c r="J492" s="24">
        <f>H492*Percent_Increase</f>
        <v>685.596</v>
      </c>
    </row>
    <row r="493" spans="1:13" x14ac:dyDescent="0.25">
      <c r="A493" s="11" t="s">
        <v>574</v>
      </c>
      <c r="B493" s="18" t="s">
        <v>2</v>
      </c>
      <c r="C493" s="11" t="s">
        <v>804</v>
      </c>
      <c r="D493" s="11" t="s">
        <v>5</v>
      </c>
      <c r="E493" s="34">
        <v>39519</v>
      </c>
      <c r="F493" s="20">
        <f t="shared" ca="1" si="7"/>
        <v>9</v>
      </c>
      <c r="G493" s="21" t="s">
        <v>8</v>
      </c>
      <c r="H493" s="22">
        <v>61330</v>
      </c>
      <c r="I493" s="23">
        <v>2</v>
      </c>
      <c r="J493" s="24">
        <f>H493*Percent_Increase</f>
        <v>1784.703</v>
      </c>
    </row>
    <row r="494" spans="1:13" x14ac:dyDescent="0.25">
      <c r="A494" s="11" t="s">
        <v>572</v>
      </c>
      <c r="B494" s="18" t="s">
        <v>2</v>
      </c>
      <c r="C494" s="11" t="s">
        <v>804</v>
      </c>
      <c r="D494" s="11" t="s">
        <v>5</v>
      </c>
      <c r="E494" s="34">
        <v>38790</v>
      </c>
      <c r="F494" s="20">
        <f t="shared" ca="1" si="7"/>
        <v>11</v>
      </c>
      <c r="G494" s="21" t="s">
        <v>28</v>
      </c>
      <c r="H494" s="22">
        <v>62688</v>
      </c>
      <c r="I494" s="23">
        <v>3</v>
      </c>
      <c r="J494" s="24">
        <f>H494*Percent_Increase</f>
        <v>1824.2208000000001</v>
      </c>
    </row>
    <row r="495" spans="1:13" x14ac:dyDescent="0.25">
      <c r="A495" s="11" t="s">
        <v>560</v>
      </c>
      <c r="B495" s="18" t="s">
        <v>32</v>
      </c>
      <c r="C495" s="11" t="s">
        <v>804</v>
      </c>
      <c r="D495" s="11" t="s">
        <v>5</v>
      </c>
      <c r="E495" s="34">
        <v>39899</v>
      </c>
      <c r="F495" s="20">
        <f t="shared" ca="1" si="7"/>
        <v>8</v>
      </c>
      <c r="G495" s="21" t="s">
        <v>26</v>
      </c>
      <c r="H495" s="22">
        <v>24790</v>
      </c>
      <c r="I495" s="23">
        <v>3</v>
      </c>
      <c r="J495" s="24">
        <f>H495*Percent_Increase</f>
        <v>721.38900000000001</v>
      </c>
    </row>
    <row r="496" spans="1:13" x14ac:dyDescent="0.25">
      <c r="A496" s="11" t="s">
        <v>558</v>
      </c>
      <c r="B496" s="18" t="s">
        <v>48</v>
      </c>
      <c r="C496" s="11" t="s">
        <v>804</v>
      </c>
      <c r="D496" s="11" t="s">
        <v>14</v>
      </c>
      <c r="E496" s="45">
        <v>40254</v>
      </c>
      <c r="F496" s="20">
        <f t="shared" ca="1" si="7"/>
        <v>7</v>
      </c>
      <c r="G496" s="21" t="s">
        <v>4</v>
      </c>
      <c r="H496" s="22">
        <v>48700</v>
      </c>
      <c r="I496" s="23">
        <v>3</v>
      </c>
      <c r="J496" s="24">
        <f>H496*Percent_Increase</f>
        <v>1417.17</v>
      </c>
    </row>
    <row r="497" spans="1:13" x14ac:dyDescent="0.25">
      <c r="A497" s="11" t="s">
        <v>553</v>
      </c>
      <c r="B497" s="18" t="s">
        <v>16</v>
      </c>
      <c r="C497" s="11" t="s">
        <v>804</v>
      </c>
      <c r="D497" s="11" t="s">
        <v>5</v>
      </c>
      <c r="E497" s="34">
        <v>40624</v>
      </c>
      <c r="F497" s="20">
        <f t="shared" ca="1" si="7"/>
        <v>6</v>
      </c>
      <c r="G497" s="21" t="s">
        <v>8</v>
      </c>
      <c r="H497" s="22">
        <v>86500</v>
      </c>
      <c r="I497" s="23">
        <v>1</v>
      </c>
      <c r="J497" s="24">
        <f>H497*Percent_Increase</f>
        <v>2517.15</v>
      </c>
    </row>
    <row r="498" spans="1:13" x14ac:dyDescent="0.25">
      <c r="A498" s="11" t="s">
        <v>543</v>
      </c>
      <c r="B498" s="18" t="s">
        <v>16</v>
      </c>
      <c r="C498" s="11" t="s">
        <v>804</v>
      </c>
      <c r="D498" s="11" t="s">
        <v>5</v>
      </c>
      <c r="E498" s="34">
        <v>39174</v>
      </c>
      <c r="F498" s="20">
        <f t="shared" ca="1" si="7"/>
        <v>10</v>
      </c>
      <c r="G498" s="21" t="s">
        <v>26</v>
      </c>
      <c r="H498" s="22">
        <v>23320</v>
      </c>
      <c r="I498" s="23">
        <v>4</v>
      </c>
      <c r="J498" s="24">
        <f>H498*Percent_Increase</f>
        <v>678.61199999999997</v>
      </c>
      <c r="M498" s="44"/>
    </row>
    <row r="499" spans="1:13" x14ac:dyDescent="0.25">
      <c r="A499" s="11" t="s">
        <v>536</v>
      </c>
      <c r="B499" s="18" t="s">
        <v>32</v>
      </c>
      <c r="C499" s="11" t="s">
        <v>804</v>
      </c>
      <c r="D499" s="11" t="s">
        <v>14</v>
      </c>
      <c r="E499" s="34">
        <v>39176</v>
      </c>
      <c r="F499" s="20">
        <f t="shared" ca="1" si="7"/>
        <v>10</v>
      </c>
      <c r="G499" s="21" t="s">
        <v>4</v>
      </c>
      <c r="H499" s="22">
        <v>10700</v>
      </c>
      <c r="I499" s="23">
        <v>4</v>
      </c>
      <c r="J499" s="24">
        <f>H499*Percent_Increase</f>
        <v>311.37</v>
      </c>
    </row>
    <row r="500" spans="1:13" x14ac:dyDescent="0.25">
      <c r="A500" s="11" t="s">
        <v>531</v>
      </c>
      <c r="B500" s="18" t="s">
        <v>12</v>
      </c>
      <c r="C500" s="11" t="s">
        <v>804</v>
      </c>
      <c r="D500" s="11" t="s">
        <v>5</v>
      </c>
      <c r="E500" s="34">
        <v>40282</v>
      </c>
      <c r="F500" s="20">
        <f t="shared" ca="1" si="7"/>
        <v>7</v>
      </c>
      <c r="G500" s="21" t="s">
        <v>8</v>
      </c>
      <c r="H500" s="22">
        <v>72640</v>
      </c>
      <c r="I500" s="23">
        <v>3</v>
      </c>
      <c r="J500" s="24">
        <f>H500*Percent_Increase</f>
        <v>2113.8240000000001</v>
      </c>
    </row>
    <row r="501" spans="1:13" x14ac:dyDescent="0.25">
      <c r="A501" s="11" t="s">
        <v>528</v>
      </c>
      <c r="B501" s="18" t="s">
        <v>12</v>
      </c>
      <c r="C501" s="11" t="s">
        <v>804</v>
      </c>
      <c r="D501" s="11" t="s">
        <v>5</v>
      </c>
      <c r="E501" s="34">
        <v>38815</v>
      </c>
      <c r="F501" s="20">
        <f t="shared" ca="1" si="7"/>
        <v>11</v>
      </c>
      <c r="G501" s="21" t="s">
        <v>26</v>
      </c>
      <c r="H501" s="22">
        <v>63270</v>
      </c>
      <c r="I501" s="23">
        <v>1</v>
      </c>
      <c r="J501" s="24">
        <f>H501*Percent_Increase</f>
        <v>1841.1570000000002</v>
      </c>
    </row>
    <row r="502" spans="1:13" x14ac:dyDescent="0.25">
      <c r="A502" s="11" t="s">
        <v>526</v>
      </c>
      <c r="B502" s="18" t="s">
        <v>32</v>
      </c>
      <c r="C502" s="11" t="s">
        <v>804</v>
      </c>
      <c r="D502" s="11" t="s">
        <v>11</v>
      </c>
      <c r="E502" s="34">
        <v>38828</v>
      </c>
      <c r="F502" s="20">
        <f t="shared" ca="1" si="7"/>
        <v>11</v>
      </c>
      <c r="G502" s="21"/>
      <c r="H502" s="22">
        <v>49530</v>
      </c>
      <c r="I502" s="23">
        <v>4</v>
      </c>
      <c r="J502" s="24">
        <f>H502*Percent_Increase</f>
        <v>1441.3230000000001</v>
      </c>
    </row>
    <row r="503" spans="1:13" x14ac:dyDescent="0.25">
      <c r="A503" s="11" t="s">
        <v>494</v>
      </c>
      <c r="B503" s="18" t="s">
        <v>2</v>
      </c>
      <c r="C503" s="11" t="s">
        <v>804</v>
      </c>
      <c r="D503" s="11" t="s">
        <v>14</v>
      </c>
      <c r="E503" s="34">
        <v>40293</v>
      </c>
      <c r="F503" s="20">
        <f t="shared" ca="1" si="7"/>
        <v>7</v>
      </c>
      <c r="G503" s="21" t="s">
        <v>26</v>
      </c>
      <c r="H503" s="22">
        <v>11810</v>
      </c>
      <c r="I503" s="23">
        <v>1</v>
      </c>
      <c r="J503" s="24">
        <f>H503*Percent_Increase</f>
        <v>343.67099999999999</v>
      </c>
    </row>
    <row r="504" spans="1:13" x14ac:dyDescent="0.25">
      <c r="A504" s="11" t="s">
        <v>490</v>
      </c>
      <c r="B504" s="18" t="s">
        <v>16</v>
      </c>
      <c r="C504" s="11" t="s">
        <v>804</v>
      </c>
      <c r="D504" s="11" t="s">
        <v>5</v>
      </c>
      <c r="E504" s="34">
        <v>40666</v>
      </c>
      <c r="F504" s="20">
        <f t="shared" ca="1" si="7"/>
        <v>6</v>
      </c>
      <c r="G504" s="21" t="s">
        <v>26</v>
      </c>
      <c r="H504" s="22">
        <v>24090</v>
      </c>
      <c r="I504" s="23">
        <v>4</v>
      </c>
      <c r="J504" s="24">
        <f>H504*Percent_Increase</f>
        <v>701.01900000000001</v>
      </c>
    </row>
    <row r="505" spans="1:13" x14ac:dyDescent="0.25">
      <c r="A505" s="11" t="s">
        <v>482</v>
      </c>
      <c r="B505" s="18" t="s">
        <v>16</v>
      </c>
      <c r="C505" s="11" t="s">
        <v>804</v>
      </c>
      <c r="D505" s="11" t="s">
        <v>11</v>
      </c>
      <c r="E505" s="34">
        <v>39592</v>
      </c>
      <c r="F505" s="20">
        <f t="shared" ca="1" si="7"/>
        <v>9</v>
      </c>
      <c r="G505" s="21"/>
      <c r="H505" s="22">
        <v>56650</v>
      </c>
      <c r="I505" s="23">
        <v>1</v>
      </c>
      <c r="J505" s="24">
        <f>H505*Percent_Increase</f>
        <v>1648.5150000000001</v>
      </c>
    </row>
    <row r="506" spans="1:13" x14ac:dyDescent="0.25">
      <c r="A506" s="11" t="s">
        <v>467</v>
      </c>
      <c r="B506" s="18" t="s">
        <v>48</v>
      </c>
      <c r="C506" s="11" t="s">
        <v>804</v>
      </c>
      <c r="D506" s="11" t="s">
        <v>5</v>
      </c>
      <c r="E506" s="34">
        <v>35918</v>
      </c>
      <c r="F506" s="20">
        <f t="shared" ca="1" si="7"/>
        <v>19</v>
      </c>
      <c r="G506" s="21" t="s">
        <v>28</v>
      </c>
      <c r="H506" s="22">
        <v>73740</v>
      </c>
      <c r="I506" s="23">
        <v>4</v>
      </c>
      <c r="J506" s="24">
        <f>H506*Percent_Increase</f>
        <v>2145.8340000000003</v>
      </c>
    </row>
    <row r="507" spans="1:13" x14ac:dyDescent="0.25">
      <c r="A507" s="11" t="s">
        <v>460</v>
      </c>
      <c r="B507" s="18" t="s">
        <v>32</v>
      </c>
      <c r="C507" s="11" t="s">
        <v>804</v>
      </c>
      <c r="D507" s="11" t="s">
        <v>0</v>
      </c>
      <c r="E507" s="34">
        <v>35946</v>
      </c>
      <c r="F507" s="20">
        <f t="shared" ca="1" si="7"/>
        <v>19</v>
      </c>
      <c r="G507" s="21"/>
      <c r="H507" s="22">
        <v>14332</v>
      </c>
      <c r="I507" s="23">
        <v>5</v>
      </c>
      <c r="J507" s="24">
        <f>H507*Percent_Increase</f>
        <v>417.06119999999999</v>
      </c>
    </row>
    <row r="508" spans="1:13" x14ac:dyDescent="0.25">
      <c r="A508" s="11" t="s">
        <v>456</v>
      </c>
      <c r="B508" s="18" t="s">
        <v>16</v>
      </c>
      <c r="C508" s="11" t="s">
        <v>804</v>
      </c>
      <c r="D508" s="11" t="s">
        <v>11</v>
      </c>
      <c r="E508" s="34">
        <v>36297</v>
      </c>
      <c r="F508" s="20">
        <f t="shared" ca="1" si="7"/>
        <v>18</v>
      </c>
      <c r="G508" s="21"/>
      <c r="H508" s="22">
        <v>57990</v>
      </c>
      <c r="I508" s="23">
        <v>5</v>
      </c>
      <c r="J508" s="24">
        <f>H508*Percent_Increase</f>
        <v>1687.509</v>
      </c>
    </row>
    <row r="509" spans="1:13" x14ac:dyDescent="0.25">
      <c r="A509" s="11" t="s">
        <v>451</v>
      </c>
      <c r="B509" s="18" t="s">
        <v>16</v>
      </c>
      <c r="C509" s="11" t="s">
        <v>804</v>
      </c>
      <c r="D509" s="11" t="s">
        <v>5</v>
      </c>
      <c r="E509" s="34">
        <v>36673</v>
      </c>
      <c r="F509" s="20">
        <f t="shared" ca="1" si="7"/>
        <v>17</v>
      </c>
      <c r="G509" s="21" t="s">
        <v>8</v>
      </c>
      <c r="H509" s="22">
        <v>48330</v>
      </c>
      <c r="I509" s="23">
        <v>1</v>
      </c>
      <c r="J509" s="24">
        <f>H509*Percent_Increase</f>
        <v>1406.403</v>
      </c>
    </row>
    <row r="510" spans="1:13" x14ac:dyDescent="0.25">
      <c r="A510" s="11" t="s">
        <v>447</v>
      </c>
      <c r="B510" s="18" t="s">
        <v>16</v>
      </c>
      <c r="C510" s="11" t="s">
        <v>804</v>
      </c>
      <c r="D510" s="11" t="s">
        <v>11</v>
      </c>
      <c r="E510" s="34">
        <v>37404</v>
      </c>
      <c r="F510" s="20">
        <f t="shared" ca="1" si="7"/>
        <v>15</v>
      </c>
      <c r="G510" s="21"/>
      <c r="H510" s="22">
        <v>60070</v>
      </c>
      <c r="I510" s="23">
        <v>3</v>
      </c>
      <c r="J510" s="24">
        <f>H510*Percent_Increase</f>
        <v>1748.037</v>
      </c>
    </row>
    <row r="511" spans="1:13" x14ac:dyDescent="0.25">
      <c r="A511" s="11" t="s">
        <v>443</v>
      </c>
      <c r="B511" s="18" t="s">
        <v>2</v>
      </c>
      <c r="C511" s="11" t="s">
        <v>804</v>
      </c>
      <c r="D511" s="11" t="s">
        <v>5</v>
      </c>
      <c r="E511" s="34">
        <v>39217</v>
      </c>
      <c r="F511" s="20">
        <f t="shared" ca="1" si="7"/>
        <v>10</v>
      </c>
      <c r="G511" s="21" t="s">
        <v>26</v>
      </c>
      <c r="H511" s="22">
        <v>73830</v>
      </c>
      <c r="I511" s="23">
        <v>2</v>
      </c>
      <c r="J511" s="24">
        <f>H511*Percent_Increase</f>
        <v>2148.453</v>
      </c>
    </row>
    <row r="512" spans="1:13" x14ac:dyDescent="0.25">
      <c r="A512" s="11" t="s">
        <v>434</v>
      </c>
      <c r="B512" s="18" t="s">
        <v>16</v>
      </c>
      <c r="C512" s="11" t="s">
        <v>804</v>
      </c>
      <c r="D512" s="11" t="s">
        <v>11</v>
      </c>
      <c r="E512" s="34">
        <v>40707</v>
      </c>
      <c r="F512" s="20">
        <f t="shared" ca="1" si="7"/>
        <v>6</v>
      </c>
      <c r="G512" s="21"/>
      <c r="H512" s="22">
        <v>79380</v>
      </c>
      <c r="I512" s="23">
        <v>1</v>
      </c>
      <c r="J512" s="24">
        <f>H512*Percent_Increase</f>
        <v>2309.9580000000001</v>
      </c>
    </row>
    <row r="513" spans="1:10" x14ac:dyDescent="0.25">
      <c r="A513" s="11" t="s">
        <v>424</v>
      </c>
      <c r="B513" s="18" t="s">
        <v>12</v>
      </c>
      <c r="C513" s="11" t="s">
        <v>804</v>
      </c>
      <c r="D513" s="11" t="s">
        <v>5</v>
      </c>
      <c r="E513" s="34">
        <v>39262</v>
      </c>
      <c r="F513" s="20">
        <f t="shared" ca="1" si="7"/>
        <v>10</v>
      </c>
      <c r="G513" s="21" t="s">
        <v>8</v>
      </c>
      <c r="H513" s="22">
        <v>63440</v>
      </c>
      <c r="I513" s="23">
        <v>3</v>
      </c>
      <c r="J513" s="24">
        <f>H513*Percent_Increase</f>
        <v>1846.104</v>
      </c>
    </row>
    <row r="514" spans="1:10" x14ac:dyDescent="0.25">
      <c r="A514" s="11" t="s">
        <v>421</v>
      </c>
      <c r="B514" s="18" t="s">
        <v>16</v>
      </c>
      <c r="C514" s="11" t="s">
        <v>804</v>
      </c>
      <c r="D514" s="11" t="s">
        <v>5</v>
      </c>
      <c r="E514" s="34">
        <v>40332</v>
      </c>
      <c r="F514" s="20">
        <f t="shared" ref="F514:F577" ca="1" si="8">DATEDIF(E514,TODAY(),"Y")</f>
        <v>7</v>
      </c>
      <c r="G514" s="21" t="s">
        <v>26</v>
      </c>
      <c r="H514" s="22">
        <v>47340</v>
      </c>
      <c r="I514" s="23">
        <v>2</v>
      </c>
      <c r="J514" s="24">
        <f>H514*Percent_Increase</f>
        <v>1377.5940000000001</v>
      </c>
    </row>
    <row r="515" spans="1:10" x14ac:dyDescent="0.25">
      <c r="A515" s="11" t="s">
        <v>416</v>
      </c>
      <c r="B515" s="18" t="s">
        <v>12</v>
      </c>
      <c r="C515" s="11" t="s">
        <v>804</v>
      </c>
      <c r="D515" s="11" t="s">
        <v>5</v>
      </c>
      <c r="E515" s="34">
        <v>35958</v>
      </c>
      <c r="F515" s="20">
        <f t="shared" ca="1" si="8"/>
        <v>19</v>
      </c>
      <c r="G515" s="21" t="s">
        <v>4</v>
      </c>
      <c r="H515" s="22">
        <v>61420</v>
      </c>
      <c r="I515" s="23">
        <v>4</v>
      </c>
      <c r="J515" s="24">
        <f>H515*Percent_Increase</f>
        <v>1787.3220000000001</v>
      </c>
    </row>
    <row r="516" spans="1:10" x14ac:dyDescent="0.25">
      <c r="A516" s="11" t="s">
        <v>405</v>
      </c>
      <c r="B516" s="18" t="s">
        <v>12</v>
      </c>
      <c r="C516" s="11" t="s">
        <v>804</v>
      </c>
      <c r="D516" s="11" t="s">
        <v>0</v>
      </c>
      <c r="E516" s="34">
        <v>36340</v>
      </c>
      <c r="F516" s="20">
        <f t="shared" ca="1" si="8"/>
        <v>18</v>
      </c>
      <c r="G516" s="21"/>
      <c r="H516" s="22">
        <v>37016</v>
      </c>
      <c r="I516" s="23">
        <v>4</v>
      </c>
      <c r="J516" s="24">
        <f>H516*Percent_Increase</f>
        <v>1077.1656</v>
      </c>
    </row>
    <row r="517" spans="1:10" x14ac:dyDescent="0.25">
      <c r="A517" s="11" t="s">
        <v>360</v>
      </c>
      <c r="B517" s="18" t="s">
        <v>16</v>
      </c>
      <c r="C517" s="11" t="s">
        <v>804</v>
      </c>
      <c r="D517" s="11" t="s">
        <v>5</v>
      </c>
      <c r="E517" s="34">
        <v>39282</v>
      </c>
      <c r="F517" s="20">
        <f t="shared" ca="1" si="8"/>
        <v>10</v>
      </c>
      <c r="G517" s="21" t="s">
        <v>18</v>
      </c>
      <c r="H517" s="22">
        <v>69420</v>
      </c>
      <c r="I517" s="23">
        <v>2</v>
      </c>
      <c r="J517" s="24">
        <f>H517*Percent_Increase</f>
        <v>2020.1220000000001</v>
      </c>
    </row>
    <row r="518" spans="1:10" x14ac:dyDescent="0.25">
      <c r="A518" s="11" t="s">
        <v>347</v>
      </c>
      <c r="B518" s="18" t="s">
        <v>12</v>
      </c>
      <c r="C518" s="11" t="s">
        <v>804</v>
      </c>
      <c r="D518" s="11" t="s">
        <v>5</v>
      </c>
      <c r="E518" s="34">
        <v>38903</v>
      </c>
      <c r="F518" s="20">
        <f t="shared" ca="1" si="8"/>
        <v>11</v>
      </c>
      <c r="G518" s="21" t="s">
        <v>4</v>
      </c>
      <c r="H518" s="22">
        <v>34060</v>
      </c>
      <c r="I518" s="23">
        <v>2</v>
      </c>
      <c r="J518" s="24">
        <f>H518*Percent_Increase</f>
        <v>991.14600000000007</v>
      </c>
    </row>
    <row r="519" spans="1:10" x14ac:dyDescent="0.25">
      <c r="A519" s="11" t="s">
        <v>343</v>
      </c>
      <c r="B519" s="18" t="s">
        <v>16</v>
      </c>
      <c r="C519" s="11" t="s">
        <v>804</v>
      </c>
      <c r="D519" s="11" t="s">
        <v>5</v>
      </c>
      <c r="E519" s="34">
        <v>35990</v>
      </c>
      <c r="F519" s="20">
        <f t="shared" ca="1" si="8"/>
        <v>19</v>
      </c>
      <c r="G519" s="21" t="s">
        <v>8</v>
      </c>
      <c r="H519" s="22">
        <v>36890</v>
      </c>
      <c r="I519" s="23">
        <v>1</v>
      </c>
      <c r="J519" s="24">
        <f>H519*Percent_Increase</f>
        <v>1073.499</v>
      </c>
    </row>
    <row r="520" spans="1:10" x14ac:dyDescent="0.25">
      <c r="A520" s="11" t="s">
        <v>320</v>
      </c>
      <c r="B520" s="18" t="s">
        <v>12</v>
      </c>
      <c r="C520" s="11" t="s">
        <v>804</v>
      </c>
      <c r="D520" s="11" t="s">
        <v>14</v>
      </c>
      <c r="E520" s="49">
        <v>38173</v>
      </c>
      <c r="F520" s="20">
        <f t="shared" ca="1" si="8"/>
        <v>13</v>
      </c>
      <c r="G520" s="21" t="s">
        <v>4</v>
      </c>
      <c r="H520" s="22">
        <v>32900</v>
      </c>
      <c r="I520" s="23">
        <v>2</v>
      </c>
      <c r="J520" s="24">
        <f>H520*Percent_Increase</f>
        <v>957.39</v>
      </c>
    </row>
    <row r="521" spans="1:10" x14ac:dyDescent="0.25">
      <c r="A521" s="11" t="s">
        <v>307</v>
      </c>
      <c r="B521" s="18" t="s">
        <v>16</v>
      </c>
      <c r="C521" s="11" t="s">
        <v>804</v>
      </c>
      <c r="D521" s="11" t="s">
        <v>5</v>
      </c>
      <c r="E521" s="34">
        <v>39673</v>
      </c>
      <c r="F521" s="20">
        <f t="shared" ca="1" si="8"/>
        <v>8</v>
      </c>
      <c r="G521" s="21" t="s">
        <v>26</v>
      </c>
      <c r="H521" s="22">
        <v>48080</v>
      </c>
      <c r="I521" s="23">
        <v>2</v>
      </c>
      <c r="J521" s="24">
        <f>H521*Percent_Increase</f>
        <v>1399.1279999999999</v>
      </c>
    </row>
    <row r="522" spans="1:10" x14ac:dyDescent="0.25">
      <c r="A522" s="11" t="s">
        <v>301</v>
      </c>
      <c r="B522" s="18" t="s">
        <v>16</v>
      </c>
      <c r="C522" s="11" t="s">
        <v>804</v>
      </c>
      <c r="D522" s="11" t="s">
        <v>5</v>
      </c>
      <c r="E522" s="34">
        <v>40765</v>
      </c>
      <c r="F522" s="20">
        <f t="shared" ca="1" si="8"/>
        <v>5</v>
      </c>
      <c r="G522" s="21" t="s">
        <v>18</v>
      </c>
      <c r="H522" s="22">
        <v>77740</v>
      </c>
      <c r="I522" s="23">
        <v>1</v>
      </c>
      <c r="J522" s="24">
        <f>H522*Percent_Increase</f>
        <v>2262.2339999999999</v>
      </c>
    </row>
    <row r="523" spans="1:10" x14ac:dyDescent="0.25">
      <c r="A523" s="11" t="s">
        <v>291</v>
      </c>
      <c r="B523" s="18" t="s">
        <v>9</v>
      </c>
      <c r="C523" s="11" t="s">
        <v>804</v>
      </c>
      <c r="D523" s="11" t="s">
        <v>11</v>
      </c>
      <c r="E523" s="34">
        <v>39298</v>
      </c>
      <c r="F523" s="20">
        <f t="shared" ca="1" si="8"/>
        <v>9</v>
      </c>
      <c r="G523" s="21"/>
      <c r="H523" s="22">
        <v>76870</v>
      </c>
      <c r="I523" s="23">
        <v>5</v>
      </c>
      <c r="J523" s="24">
        <f>H523*Percent_Increase</f>
        <v>2236.9169999999999</v>
      </c>
    </row>
    <row r="524" spans="1:10" x14ac:dyDescent="0.25">
      <c r="A524" s="11" t="s">
        <v>288</v>
      </c>
      <c r="B524" s="18" t="s">
        <v>32</v>
      </c>
      <c r="C524" s="11" t="s">
        <v>804</v>
      </c>
      <c r="D524" s="11" t="s">
        <v>5</v>
      </c>
      <c r="E524" s="34">
        <v>40399</v>
      </c>
      <c r="F524" s="20">
        <f t="shared" ca="1" si="8"/>
        <v>6</v>
      </c>
      <c r="G524" s="21" t="s">
        <v>28</v>
      </c>
      <c r="H524" s="22">
        <v>72700</v>
      </c>
      <c r="I524" s="23">
        <v>5</v>
      </c>
      <c r="J524" s="24">
        <f>H524*Percent_Increase</f>
        <v>2115.5700000000002</v>
      </c>
    </row>
    <row r="525" spans="1:10" x14ac:dyDescent="0.25">
      <c r="A525" s="11" t="s">
        <v>286</v>
      </c>
      <c r="B525" s="18" t="s">
        <v>12</v>
      </c>
      <c r="C525" s="11" t="s">
        <v>804</v>
      </c>
      <c r="D525" s="11" t="s">
        <v>11</v>
      </c>
      <c r="E525" s="34">
        <v>40414</v>
      </c>
      <c r="F525" s="20">
        <f t="shared" ca="1" si="8"/>
        <v>6</v>
      </c>
      <c r="G525" s="21"/>
      <c r="H525" s="22">
        <v>60070</v>
      </c>
      <c r="I525" s="23">
        <v>2</v>
      </c>
      <c r="J525" s="24">
        <f>H525*Percent_Increase</f>
        <v>1748.037</v>
      </c>
    </row>
    <row r="526" spans="1:10" x14ac:dyDescent="0.25">
      <c r="A526" s="11" t="s">
        <v>278</v>
      </c>
      <c r="B526" s="18" t="s">
        <v>12</v>
      </c>
      <c r="C526" s="11" t="s">
        <v>804</v>
      </c>
      <c r="D526" s="11" t="s">
        <v>0</v>
      </c>
      <c r="E526" s="34">
        <v>36028</v>
      </c>
      <c r="F526" s="20">
        <f t="shared" ca="1" si="8"/>
        <v>18</v>
      </c>
      <c r="G526" s="21"/>
      <c r="H526" s="22">
        <v>16688</v>
      </c>
      <c r="I526" s="23">
        <v>3</v>
      </c>
      <c r="J526" s="24">
        <f>H526*Percent_Increase</f>
        <v>485.62080000000003</v>
      </c>
    </row>
    <row r="527" spans="1:10" x14ac:dyDescent="0.25">
      <c r="A527" s="11" t="s">
        <v>276</v>
      </c>
      <c r="B527" s="18" t="s">
        <v>2</v>
      </c>
      <c r="C527" s="11" t="s">
        <v>804</v>
      </c>
      <c r="D527" s="11" t="s">
        <v>11</v>
      </c>
      <c r="E527" s="34">
        <v>36375</v>
      </c>
      <c r="F527" s="20">
        <f t="shared" ca="1" si="8"/>
        <v>17</v>
      </c>
      <c r="G527" s="21"/>
      <c r="H527" s="22">
        <v>71300</v>
      </c>
      <c r="I527" s="23">
        <v>5</v>
      </c>
      <c r="J527" s="24">
        <f>H527*Percent_Increase</f>
        <v>2074.83</v>
      </c>
    </row>
    <row r="528" spans="1:10" x14ac:dyDescent="0.25">
      <c r="A528" s="11" t="s">
        <v>275</v>
      </c>
      <c r="B528" s="18" t="s">
        <v>16</v>
      </c>
      <c r="C528" s="11" t="s">
        <v>804</v>
      </c>
      <c r="D528" s="11" t="s">
        <v>0</v>
      </c>
      <c r="E528" s="34">
        <v>36380</v>
      </c>
      <c r="F528" s="20">
        <f t="shared" ca="1" si="8"/>
        <v>17</v>
      </c>
      <c r="G528" s="21"/>
      <c r="H528" s="22">
        <v>36052</v>
      </c>
      <c r="I528" s="23">
        <v>5</v>
      </c>
      <c r="J528" s="24">
        <f>H528*Percent_Increase</f>
        <v>1049.1132</v>
      </c>
    </row>
    <row r="529" spans="1:10" x14ac:dyDescent="0.25">
      <c r="A529" s="11" t="s">
        <v>273</v>
      </c>
      <c r="B529" s="18" t="s">
        <v>16</v>
      </c>
      <c r="C529" s="11" t="s">
        <v>804</v>
      </c>
      <c r="D529" s="11" t="s">
        <v>5</v>
      </c>
      <c r="E529" s="34">
        <v>36393</v>
      </c>
      <c r="F529" s="20">
        <f t="shared" ca="1" si="8"/>
        <v>17</v>
      </c>
      <c r="G529" s="21" t="s">
        <v>4</v>
      </c>
      <c r="H529" s="22">
        <v>65910</v>
      </c>
      <c r="I529" s="23">
        <v>5</v>
      </c>
      <c r="J529" s="24">
        <f>H529*Percent_Increase</f>
        <v>1917.981</v>
      </c>
    </row>
    <row r="530" spans="1:10" x14ac:dyDescent="0.25">
      <c r="A530" s="11" t="s">
        <v>267</v>
      </c>
      <c r="B530" s="18" t="s">
        <v>9</v>
      </c>
      <c r="C530" s="11" t="s">
        <v>804</v>
      </c>
      <c r="D530" s="11" t="s">
        <v>5</v>
      </c>
      <c r="E530" s="34">
        <v>37848</v>
      </c>
      <c r="F530" s="20">
        <f t="shared" ca="1" si="8"/>
        <v>13</v>
      </c>
      <c r="G530" s="21" t="s">
        <v>28</v>
      </c>
      <c r="H530" s="22">
        <v>76910</v>
      </c>
      <c r="I530" s="23">
        <v>2</v>
      </c>
      <c r="J530" s="24">
        <f>H530*Percent_Increase</f>
        <v>2238.0810000000001</v>
      </c>
    </row>
    <row r="531" spans="1:10" x14ac:dyDescent="0.25">
      <c r="A531" s="11" t="s">
        <v>255</v>
      </c>
      <c r="B531" s="18" t="s">
        <v>16</v>
      </c>
      <c r="C531" s="11" t="s">
        <v>804</v>
      </c>
      <c r="D531" s="11" t="s">
        <v>11</v>
      </c>
      <c r="E531" s="45">
        <v>40404</v>
      </c>
      <c r="F531" s="20">
        <f t="shared" ca="1" si="8"/>
        <v>6</v>
      </c>
      <c r="G531" s="21"/>
      <c r="H531" s="22">
        <v>39550</v>
      </c>
      <c r="I531" s="23">
        <v>5</v>
      </c>
      <c r="J531" s="24">
        <f>H531*Percent_Increase</f>
        <v>1150.905</v>
      </c>
    </row>
    <row r="532" spans="1:10" x14ac:dyDescent="0.25">
      <c r="A532" s="11" t="s">
        <v>254</v>
      </c>
      <c r="B532" s="18" t="s">
        <v>32</v>
      </c>
      <c r="C532" s="11" t="s">
        <v>804</v>
      </c>
      <c r="D532" s="11" t="s">
        <v>11</v>
      </c>
      <c r="E532" s="45">
        <v>40410</v>
      </c>
      <c r="F532" s="20">
        <f t="shared" ca="1" si="8"/>
        <v>6</v>
      </c>
      <c r="G532" s="21"/>
      <c r="H532" s="22">
        <v>57680</v>
      </c>
      <c r="I532" s="23">
        <v>4</v>
      </c>
      <c r="J532" s="24">
        <f>H532*Percent_Increase</f>
        <v>1678.4880000000001</v>
      </c>
    </row>
    <row r="533" spans="1:10" x14ac:dyDescent="0.25">
      <c r="A533" s="11" t="s">
        <v>253</v>
      </c>
      <c r="B533" s="18" t="s">
        <v>32</v>
      </c>
      <c r="C533" s="11" t="s">
        <v>804</v>
      </c>
      <c r="D533" s="11" t="s">
        <v>14</v>
      </c>
      <c r="E533" s="45">
        <v>40421</v>
      </c>
      <c r="F533" s="20">
        <f t="shared" ca="1" si="8"/>
        <v>6</v>
      </c>
      <c r="G533" s="21" t="s">
        <v>28</v>
      </c>
      <c r="H533" s="22">
        <v>49355</v>
      </c>
      <c r="I533" s="23">
        <v>5</v>
      </c>
      <c r="J533" s="24">
        <f>H533*Percent_Increase</f>
        <v>1436.2305000000001</v>
      </c>
    </row>
    <row r="534" spans="1:10" x14ac:dyDescent="0.25">
      <c r="A534" s="11" t="s">
        <v>251</v>
      </c>
      <c r="B534" s="18" t="s">
        <v>12</v>
      </c>
      <c r="C534" s="11" t="s">
        <v>804</v>
      </c>
      <c r="D534" s="11" t="s">
        <v>5</v>
      </c>
      <c r="E534" s="34">
        <v>39703</v>
      </c>
      <c r="F534" s="20">
        <f t="shared" ca="1" si="8"/>
        <v>8</v>
      </c>
      <c r="G534" s="21" t="s">
        <v>18</v>
      </c>
      <c r="H534" s="22">
        <v>46110</v>
      </c>
      <c r="I534" s="23">
        <v>4</v>
      </c>
      <c r="J534" s="24">
        <f>H534*Percent_Increase</f>
        <v>1341.8009999999999</v>
      </c>
    </row>
    <row r="535" spans="1:10" x14ac:dyDescent="0.25">
      <c r="A535" s="11" t="s">
        <v>245</v>
      </c>
      <c r="B535" s="18" t="s">
        <v>16</v>
      </c>
      <c r="C535" s="11" t="s">
        <v>804</v>
      </c>
      <c r="D535" s="11" t="s">
        <v>5</v>
      </c>
      <c r="E535" s="34">
        <v>40815</v>
      </c>
      <c r="F535" s="20">
        <f t="shared" ca="1" si="8"/>
        <v>5</v>
      </c>
      <c r="G535" s="21" t="s">
        <v>28</v>
      </c>
      <c r="H535" s="22">
        <v>54500</v>
      </c>
      <c r="I535" s="23">
        <v>5</v>
      </c>
      <c r="J535" s="24">
        <f>H535*Percent_Increase</f>
        <v>1585.95</v>
      </c>
    </row>
    <row r="536" spans="1:10" x14ac:dyDescent="0.25">
      <c r="A536" s="11" t="s">
        <v>241</v>
      </c>
      <c r="B536" s="18" t="s">
        <v>16</v>
      </c>
      <c r="C536" s="11" t="s">
        <v>804</v>
      </c>
      <c r="D536" s="11" t="s">
        <v>5</v>
      </c>
      <c r="E536" s="34">
        <v>39335</v>
      </c>
      <c r="F536" s="20">
        <f t="shared" ca="1" si="8"/>
        <v>9</v>
      </c>
      <c r="G536" s="21" t="s">
        <v>26</v>
      </c>
      <c r="H536" s="22">
        <v>62688</v>
      </c>
      <c r="I536" s="23">
        <v>2</v>
      </c>
      <c r="J536" s="24">
        <f>H536*Percent_Increase</f>
        <v>1824.2208000000001</v>
      </c>
    </row>
    <row r="537" spans="1:10" x14ac:dyDescent="0.25">
      <c r="A537" s="11" t="s">
        <v>230</v>
      </c>
      <c r="B537" s="18" t="s">
        <v>12</v>
      </c>
      <c r="C537" s="11" t="s">
        <v>804</v>
      </c>
      <c r="D537" s="11" t="s">
        <v>5</v>
      </c>
      <c r="E537" s="34">
        <v>38980</v>
      </c>
      <c r="F537" s="20">
        <f t="shared" ca="1" si="8"/>
        <v>10</v>
      </c>
      <c r="G537" s="21" t="s">
        <v>28</v>
      </c>
      <c r="H537" s="22">
        <v>24340</v>
      </c>
      <c r="I537" s="23">
        <v>4</v>
      </c>
      <c r="J537" s="24">
        <f>H537*Percent_Increase</f>
        <v>708.29399999999998</v>
      </c>
    </row>
    <row r="538" spans="1:10" x14ac:dyDescent="0.25">
      <c r="A538" s="11" t="s">
        <v>228</v>
      </c>
      <c r="B538" s="18" t="s">
        <v>48</v>
      </c>
      <c r="C538" s="11" t="s">
        <v>804</v>
      </c>
      <c r="D538" s="11" t="s">
        <v>11</v>
      </c>
      <c r="E538" s="34">
        <v>38986</v>
      </c>
      <c r="F538" s="20">
        <f t="shared" ca="1" si="8"/>
        <v>10</v>
      </c>
      <c r="G538" s="21"/>
      <c r="H538" s="22">
        <v>36230</v>
      </c>
      <c r="I538" s="23">
        <v>2</v>
      </c>
      <c r="J538" s="24">
        <f>H538*Percent_Increase</f>
        <v>1054.2930000000001</v>
      </c>
    </row>
    <row r="539" spans="1:10" x14ac:dyDescent="0.25">
      <c r="A539" s="11" t="s">
        <v>214</v>
      </c>
      <c r="B539" s="18" t="s">
        <v>12</v>
      </c>
      <c r="C539" s="11" t="s">
        <v>804</v>
      </c>
      <c r="D539" s="11" t="s">
        <v>11</v>
      </c>
      <c r="E539" s="34">
        <v>36787</v>
      </c>
      <c r="F539" s="20">
        <f t="shared" ca="1" si="8"/>
        <v>16</v>
      </c>
      <c r="G539" s="21"/>
      <c r="H539" s="22">
        <v>89640</v>
      </c>
      <c r="I539" s="23">
        <v>4</v>
      </c>
      <c r="J539" s="24">
        <f>H539*Percent_Increase</f>
        <v>2608.5239999999999</v>
      </c>
    </row>
    <row r="540" spans="1:10" x14ac:dyDescent="0.25">
      <c r="A540" s="11" t="s">
        <v>212</v>
      </c>
      <c r="B540" s="18" t="s">
        <v>16</v>
      </c>
      <c r="C540" s="11" t="s">
        <v>804</v>
      </c>
      <c r="D540" s="11" t="s">
        <v>5</v>
      </c>
      <c r="E540" s="34">
        <v>37138</v>
      </c>
      <c r="F540" s="20">
        <f t="shared" ca="1" si="8"/>
        <v>15</v>
      </c>
      <c r="G540" s="21" t="s">
        <v>26</v>
      </c>
      <c r="H540" s="22">
        <v>29130</v>
      </c>
      <c r="I540" s="23">
        <v>1</v>
      </c>
      <c r="J540" s="24">
        <f>H540*Percent_Increase</f>
        <v>847.68299999999999</v>
      </c>
    </row>
    <row r="541" spans="1:10" x14ac:dyDescent="0.25">
      <c r="A541" s="11" t="s">
        <v>207</v>
      </c>
      <c r="B541" s="18" t="s">
        <v>12</v>
      </c>
      <c r="C541" s="11" t="s">
        <v>804</v>
      </c>
      <c r="D541" s="11" t="s">
        <v>11</v>
      </c>
      <c r="E541" s="34">
        <v>37526</v>
      </c>
      <c r="F541" s="20">
        <f t="shared" ca="1" si="8"/>
        <v>14</v>
      </c>
      <c r="G541" s="21"/>
      <c r="H541" s="22">
        <v>61580</v>
      </c>
      <c r="I541" s="23">
        <v>3</v>
      </c>
      <c r="J541" s="24">
        <f>H541*Percent_Increase</f>
        <v>1791.9780000000001</v>
      </c>
    </row>
    <row r="542" spans="1:10" x14ac:dyDescent="0.25">
      <c r="A542" s="11" t="s">
        <v>195</v>
      </c>
      <c r="B542" s="18" t="s">
        <v>12</v>
      </c>
      <c r="C542" s="11" t="s">
        <v>804</v>
      </c>
      <c r="D542" s="11" t="s">
        <v>5</v>
      </c>
      <c r="E542" s="34">
        <v>40438</v>
      </c>
      <c r="F542" s="20">
        <f t="shared" ca="1" si="8"/>
        <v>6</v>
      </c>
      <c r="G542" s="21" t="s">
        <v>18</v>
      </c>
      <c r="H542" s="22">
        <v>59150</v>
      </c>
      <c r="I542" s="23">
        <v>4</v>
      </c>
      <c r="J542" s="24">
        <f>H542*Percent_Increase</f>
        <v>1721.2650000000001</v>
      </c>
    </row>
    <row r="543" spans="1:10" x14ac:dyDescent="0.25">
      <c r="A543" s="11" t="s">
        <v>190</v>
      </c>
      <c r="B543" s="18" t="s">
        <v>32</v>
      </c>
      <c r="C543" s="11" t="s">
        <v>804</v>
      </c>
      <c r="D543" s="11" t="s">
        <v>11</v>
      </c>
      <c r="E543" s="34">
        <v>39742</v>
      </c>
      <c r="F543" s="20">
        <f t="shared" ca="1" si="8"/>
        <v>8</v>
      </c>
      <c r="G543" s="21"/>
      <c r="H543" s="22">
        <v>23020</v>
      </c>
      <c r="I543" s="23">
        <v>4</v>
      </c>
      <c r="J543" s="24">
        <f>H543*Percent_Increase</f>
        <v>669.88200000000006</v>
      </c>
    </row>
    <row r="544" spans="1:10" x14ac:dyDescent="0.25">
      <c r="A544" s="11" t="s">
        <v>188</v>
      </c>
      <c r="B544" s="18" t="s">
        <v>16</v>
      </c>
      <c r="C544" s="11" t="s">
        <v>804</v>
      </c>
      <c r="D544" s="11" t="s">
        <v>11</v>
      </c>
      <c r="E544" s="34">
        <v>40820</v>
      </c>
      <c r="F544" s="20">
        <f t="shared" ca="1" si="8"/>
        <v>5</v>
      </c>
      <c r="G544" s="21"/>
      <c r="H544" s="22">
        <v>52750</v>
      </c>
      <c r="I544" s="23">
        <v>1</v>
      </c>
      <c r="J544" s="24">
        <f>H544*Percent_Increase</f>
        <v>1535.0250000000001</v>
      </c>
    </row>
    <row r="545" spans="1:13" x14ac:dyDescent="0.25">
      <c r="A545" s="11" t="s">
        <v>187</v>
      </c>
      <c r="B545" s="18" t="s">
        <v>16</v>
      </c>
      <c r="C545" s="11" t="s">
        <v>804</v>
      </c>
      <c r="D545" s="11" t="s">
        <v>5</v>
      </c>
      <c r="E545" s="34">
        <v>40831</v>
      </c>
      <c r="F545" s="20">
        <f t="shared" ca="1" si="8"/>
        <v>5</v>
      </c>
      <c r="G545" s="21" t="s">
        <v>18</v>
      </c>
      <c r="H545" s="22">
        <v>79400</v>
      </c>
      <c r="I545" s="23">
        <v>4</v>
      </c>
      <c r="J545" s="24">
        <f>H545*Percent_Increase</f>
        <v>2310.54</v>
      </c>
    </row>
    <row r="546" spans="1:13" x14ac:dyDescent="0.25">
      <c r="A546" s="11" t="s">
        <v>177</v>
      </c>
      <c r="B546" s="18" t="s">
        <v>32</v>
      </c>
      <c r="C546" s="11" t="s">
        <v>804</v>
      </c>
      <c r="D546" s="11" t="s">
        <v>5</v>
      </c>
      <c r="E546" s="34">
        <v>39372</v>
      </c>
      <c r="F546" s="20">
        <f t="shared" ca="1" si="8"/>
        <v>9</v>
      </c>
      <c r="G546" s="21" t="s">
        <v>26</v>
      </c>
      <c r="H546" s="22">
        <v>50570</v>
      </c>
      <c r="I546" s="23">
        <v>4</v>
      </c>
      <c r="J546" s="24">
        <f>H546*Percent_Increase</f>
        <v>1471.587</v>
      </c>
    </row>
    <row r="547" spans="1:13" x14ac:dyDescent="0.25">
      <c r="A547" s="11" t="s">
        <v>156</v>
      </c>
      <c r="B547" s="18" t="s">
        <v>12</v>
      </c>
      <c r="C547" s="11" t="s">
        <v>804</v>
      </c>
      <c r="D547" s="11" t="s">
        <v>14</v>
      </c>
      <c r="E547" s="34">
        <v>36084</v>
      </c>
      <c r="F547" s="20">
        <f t="shared" ca="1" si="8"/>
        <v>18</v>
      </c>
      <c r="G547" s="21" t="s">
        <v>28</v>
      </c>
      <c r="H547" s="22">
        <v>45750</v>
      </c>
      <c r="I547" s="23">
        <v>5</v>
      </c>
      <c r="J547" s="24">
        <f>H547*Percent_Increase</f>
        <v>1331.325</v>
      </c>
    </row>
    <row r="548" spans="1:13" x14ac:dyDescent="0.25">
      <c r="A548" s="11" t="s">
        <v>155</v>
      </c>
      <c r="B548" s="18" t="s">
        <v>32</v>
      </c>
      <c r="C548" s="11" t="s">
        <v>804</v>
      </c>
      <c r="D548" s="11" t="s">
        <v>11</v>
      </c>
      <c r="E548" s="34">
        <v>36086</v>
      </c>
      <c r="F548" s="20">
        <f t="shared" ca="1" si="8"/>
        <v>18</v>
      </c>
      <c r="G548" s="21"/>
      <c r="H548" s="22">
        <v>47520</v>
      </c>
      <c r="I548" s="23">
        <v>1</v>
      </c>
      <c r="J548" s="24">
        <f>H548*Percent_Increase</f>
        <v>1382.8320000000001</v>
      </c>
    </row>
    <row r="549" spans="1:13" x14ac:dyDescent="0.25">
      <c r="A549" s="11" t="s">
        <v>153</v>
      </c>
      <c r="B549" s="18" t="s">
        <v>16</v>
      </c>
      <c r="C549" s="11" t="s">
        <v>804</v>
      </c>
      <c r="D549" s="11" t="s">
        <v>5</v>
      </c>
      <c r="E549" s="34">
        <v>36088</v>
      </c>
      <c r="F549" s="20">
        <f t="shared" ca="1" si="8"/>
        <v>18</v>
      </c>
      <c r="G549" s="21" t="s">
        <v>18</v>
      </c>
      <c r="H549" s="22">
        <v>54580</v>
      </c>
      <c r="I549" s="23">
        <v>4</v>
      </c>
      <c r="J549" s="24">
        <f>H549*Percent_Increase</f>
        <v>1588.278</v>
      </c>
    </row>
    <row r="550" spans="1:13" x14ac:dyDescent="0.25">
      <c r="A550" s="11" t="s">
        <v>139</v>
      </c>
      <c r="B550" s="18" t="s">
        <v>12</v>
      </c>
      <c r="C550" s="11" t="s">
        <v>804</v>
      </c>
      <c r="D550" s="11" t="s">
        <v>5</v>
      </c>
      <c r="E550" s="34">
        <v>39362</v>
      </c>
      <c r="F550" s="20">
        <f t="shared" ca="1" si="8"/>
        <v>9</v>
      </c>
      <c r="G550" s="21" t="s">
        <v>28</v>
      </c>
      <c r="H550" s="22">
        <v>42020</v>
      </c>
      <c r="I550" s="23">
        <v>5</v>
      </c>
      <c r="J550" s="24">
        <f>H550*Percent_Increase</f>
        <v>1222.7819999999999</v>
      </c>
    </row>
    <row r="551" spans="1:13" x14ac:dyDescent="0.25">
      <c r="A551" s="11" t="s">
        <v>138</v>
      </c>
      <c r="B551" s="18" t="s">
        <v>9</v>
      </c>
      <c r="C551" s="11" t="s">
        <v>804</v>
      </c>
      <c r="D551" s="11" t="s">
        <v>14</v>
      </c>
      <c r="E551" s="34">
        <v>39728</v>
      </c>
      <c r="F551" s="20">
        <f t="shared" ca="1" si="8"/>
        <v>8</v>
      </c>
      <c r="G551" s="21" t="s">
        <v>26</v>
      </c>
      <c r="H551" s="22">
        <v>45565</v>
      </c>
      <c r="I551" s="23">
        <v>1</v>
      </c>
      <c r="J551" s="24">
        <f>H551*Percent_Increase</f>
        <v>1325.9415000000001</v>
      </c>
    </row>
    <row r="552" spans="1:13" x14ac:dyDescent="0.25">
      <c r="A552" s="11" t="s">
        <v>128</v>
      </c>
      <c r="B552" s="18" t="s">
        <v>12</v>
      </c>
      <c r="C552" s="11" t="s">
        <v>804</v>
      </c>
      <c r="D552" s="11" t="s">
        <v>5</v>
      </c>
      <c r="E552" s="34">
        <v>40477</v>
      </c>
      <c r="F552" s="20">
        <f t="shared" ca="1" si="8"/>
        <v>6</v>
      </c>
      <c r="G552" s="21" t="s">
        <v>18</v>
      </c>
      <c r="H552" s="22">
        <v>63206</v>
      </c>
      <c r="I552" s="23">
        <v>1</v>
      </c>
      <c r="J552" s="24">
        <f>H552*Percent_Increase</f>
        <v>1839.2945999999999</v>
      </c>
    </row>
    <row r="553" spans="1:13" x14ac:dyDescent="0.25">
      <c r="A553" s="11" t="s">
        <v>112</v>
      </c>
      <c r="B553" s="18" t="s">
        <v>12</v>
      </c>
      <c r="C553" s="11" t="s">
        <v>804</v>
      </c>
      <c r="D553" s="11" t="s">
        <v>11</v>
      </c>
      <c r="E553" s="34">
        <v>39772</v>
      </c>
      <c r="F553" s="20">
        <f t="shared" ca="1" si="8"/>
        <v>8</v>
      </c>
      <c r="G553" s="21"/>
      <c r="H553" s="22">
        <v>85980</v>
      </c>
      <c r="I553" s="23">
        <v>2</v>
      </c>
      <c r="J553" s="24">
        <f>H553*Percent_Increase</f>
        <v>2502.018</v>
      </c>
    </row>
    <row r="554" spans="1:13" x14ac:dyDescent="0.25">
      <c r="A554" s="11" t="s">
        <v>93</v>
      </c>
      <c r="B554" s="18" t="s">
        <v>12</v>
      </c>
      <c r="C554" s="11" t="s">
        <v>804</v>
      </c>
      <c r="D554" s="11" t="s">
        <v>5</v>
      </c>
      <c r="E554" s="34">
        <v>37568</v>
      </c>
      <c r="F554" s="20">
        <f t="shared" ca="1" si="8"/>
        <v>14</v>
      </c>
      <c r="G554" s="21" t="s">
        <v>28</v>
      </c>
      <c r="H554" s="22">
        <v>45100</v>
      </c>
      <c r="I554" s="23">
        <v>2</v>
      </c>
      <c r="J554" s="24">
        <f>H554*Percent_Increase</f>
        <v>1312.41</v>
      </c>
    </row>
    <row r="555" spans="1:13" x14ac:dyDescent="0.25">
      <c r="A555" s="11" t="s">
        <v>82</v>
      </c>
      <c r="B555" s="18" t="s">
        <v>16</v>
      </c>
      <c r="C555" s="11" t="s">
        <v>804</v>
      </c>
      <c r="D555" s="11" t="s">
        <v>5</v>
      </c>
      <c r="E555" s="34">
        <v>39047</v>
      </c>
      <c r="F555" s="20">
        <f t="shared" ca="1" si="8"/>
        <v>10</v>
      </c>
      <c r="G555" s="21" t="s">
        <v>4</v>
      </c>
      <c r="H555" s="22">
        <v>65880</v>
      </c>
      <c r="I555" s="23">
        <v>5</v>
      </c>
      <c r="J555" s="24">
        <f>H555*Percent_Increase</f>
        <v>1917.1079999999999</v>
      </c>
      <c r="M555" s="44"/>
    </row>
    <row r="556" spans="1:13" x14ac:dyDescent="0.25">
      <c r="A556" s="11" t="s">
        <v>76</v>
      </c>
      <c r="B556" s="18" t="s">
        <v>16</v>
      </c>
      <c r="C556" s="11" t="s">
        <v>804</v>
      </c>
      <c r="D556" s="11" t="s">
        <v>5</v>
      </c>
      <c r="E556" s="34">
        <v>40137</v>
      </c>
      <c r="F556" s="20">
        <f t="shared" ca="1" si="8"/>
        <v>7</v>
      </c>
      <c r="G556" s="21" t="s">
        <v>26</v>
      </c>
      <c r="H556" s="22">
        <v>54190</v>
      </c>
      <c r="I556" s="23">
        <v>4</v>
      </c>
      <c r="J556" s="24">
        <f>H556*Percent_Increase</f>
        <v>1576.9290000000001</v>
      </c>
    </row>
    <row r="557" spans="1:13" x14ac:dyDescent="0.25">
      <c r="A557" s="11" t="s">
        <v>70</v>
      </c>
      <c r="B557" s="18" t="s">
        <v>16</v>
      </c>
      <c r="C557" s="11" t="s">
        <v>804</v>
      </c>
      <c r="D557" s="11" t="s">
        <v>11</v>
      </c>
      <c r="E557" s="34">
        <v>39809</v>
      </c>
      <c r="F557" s="20">
        <f t="shared" ca="1" si="8"/>
        <v>8</v>
      </c>
      <c r="G557" s="21"/>
      <c r="H557" s="22">
        <v>58650</v>
      </c>
      <c r="I557" s="23">
        <v>4</v>
      </c>
      <c r="J557" s="24">
        <f>H557*Percent_Increase</f>
        <v>1706.7150000000001</v>
      </c>
    </row>
    <row r="558" spans="1:13" x14ac:dyDescent="0.25">
      <c r="A558" s="11" t="s">
        <v>69</v>
      </c>
      <c r="B558" s="18" t="s">
        <v>12</v>
      </c>
      <c r="C558" s="11" t="s">
        <v>804</v>
      </c>
      <c r="D558" s="11" t="s">
        <v>5</v>
      </c>
      <c r="E558" s="34">
        <v>40878</v>
      </c>
      <c r="F558" s="20">
        <f t="shared" ca="1" si="8"/>
        <v>5</v>
      </c>
      <c r="G558" s="21" t="s">
        <v>8</v>
      </c>
      <c r="H558" s="22">
        <v>71680</v>
      </c>
      <c r="I558" s="23">
        <v>4</v>
      </c>
      <c r="J558" s="24">
        <f>H558*Percent_Increase</f>
        <v>2085.8879999999999</v>
      </c>
      <c r="M558" s="44"/>
    </row>
    <row r="559" spans="1:13" x14ac:dyDescent="0.25">
      <c r="A559" s="11" t="s">
        <v>66</v>
      </c>
      <c r="B559" s="18" t="s">
        <v>32</v>
      </c>
      <c r="C559" s="11" t="s">
        <v>804</v>
      </c>
      <c r="D559" s="11" t="s">
        <v>11</v>
      </c>
      <c r="E559" s="34">
        <v>40883</v>
      </c>
      <c r="F559" s="20">
        <f t="shared" ca="1" si="8"/>
        <v>5</v>
      </c>
      <c r="G559" s="21"/>
      <c r="H559" s="22">
        <v>50840</v>
      </c>
      <c r="I559" s="23">
        <v>4</v>
      </c>
      <c r="J559" s="24">
        <f>H559*Percent_Increase</f>
        <v>1479.444</v>
      </c>
    </row>
    <row r="560" spans="1:13" x14ac:dyDescent="0.25">
      <c r="A560" s="11" t="s">
        <v>62</v>
      </c>
      <c r="B560" s="18" t="s">
        <v>16</v>
      </c>
      <c r="C560" s="11" t="s">
        <v>804</v>
      </c>
      <c r="D560" s="11" t="s">
        <v>11</v>
      </c>
      <c r="E560" s="34">
        <v>41254</v>
      </c>
      <c r="F560" s="20">
        <f t="shared" ca="1" si="8"/>
        <v>4</v>
      </c>
      <c r="G560" s="21"/>
      <c r="H560" s="22">
        <v>44720</v>
      </c>
      <c r="I560" s="23">
        <v>2</v>
      </c>
      <c r="J560" s="24">
        <f>H560*Percent_Increase</f>
        <v>1301.3520000000001</v>
      </c>
      <c r="M560" s="44"/>
    </row>
    <row r="561" spans="1:13" x14ac:dyDescent="0.25">
      <c r="A561" s="11" t="s">
        <v>58</v>
      </c>
      <c r="B561" s="18" t="s">
        <v>9</v>
      </c>
      <c r="C561" s="11" t="s">
        <v>804</v>
      </c>
      <c r="D561" s="11" t="s">
        <v>5</v>
      </c>
      <c r="E561" s="34">
        <v>39807</v>
      </c>
      <c r="F561" s="20">
        <f t="shared" ca="1" si="8"/>
        <v>8</v>
      </c>
      <c r="G561" s="21" t="s">
        <v>28</v>
      </c>
      <c r="H561" s="22">
        <v>88820</v>
      </c>
      <c r="I561" s="23">
        <v>2</v>
      </c>
      <c r="J561" s="24">
        <f>H561*Percent_Increase</f>
        <v>2584.6620000000003</v>
      </c>
    </row>
    <row r="562" spans="1:13" x14ac:dyDescent="0.25">
      <c r="A562" s="11" t="s">
        <v>50</v>
      </c>
      <c r="B562" s="18" t="s">
        <v>48</v>
      </c>
      <c r="C562" s="11" t="s">
        <v>804</v>
      </c>
      <c r="D562" s="11" t="s">
        <v>5</v>
      </c>
      <c r="E562" s="34">
        <v>36136</v>
      </c>
      <c r="F562" s="20">
        <f t="shared" ca="1" si="8"/>
        <v>18</v>
      </c>
      <c r="G562" s="21" t="s">
        <v>4</v>
      </c>
      <c r="H562" s="22">
        <v>45000</v>
      </c>
      <c r="I562" s="23">
        <v>4</v>
      </c>
      <c r="J562" s="24">
        <f>H562*Percent_Increase</f>
        <v>1309.5</v>
      </c>
    </row>
    <row r="563" spans="1:13" x14ac:dyDescent="0.25">
      <c r="A563" s="11" t="s">
        <v>38</v>
      </c>
      <c r="B563" s="18" t="s">
        <v>16</v>
      </c>
      <c r="C563" s="11" t="s">
        <v>804</v>
      </c>
      <c r="D563" s="11" t="s">
        <v>14</v>
      </c>
      <c r="E563" s="34">
        <v>37249</v>
      </c>
      <c r="F563" s="20">
        <f t="shared" ca="1" si="8"/>
        <v>15</v>
      </c>
      <c r="G563" s="21" t="s">
        <v>8</v>
      </c>
      <c r="H563" s="22">
        <v>12545</v>
      </c>
      <c r="I563" s="23">
        <v>4</v>
      </c>
      <c r="J563" s="24">
        <f>H563*Percent_Increase</f>
        <v>365.05950000000001</v>
      </c>
    </row>
    <row r="564" spans="1:13" x14ac:dyDescent="0.25">
      <c r="A564" s="11" t="s">
        <v>27</v>
      </c>
      <c r="B564" s="18" t="s">
        <v>12</v>
      </c>
      <c r="C564" s="11" t="s">
        <v>804</v>
      </c>
      <c r="D564" s="11" t="s">
        <v>5</v>
      </c>
      <c r="E564" s="34">
        <v>39446</v>
      </c>
      <c r="F564" s="20">
        <f t="shared" ca="1" si="8"/>
        <v>9</v>
      </c>
      <c r="G564" s="21" t="s">
        <v>26</v>
      </c>
      <c r="H564" s="22">
        <v>44650</v>
      </c>
      <c r="I564" s="23">
        <v>1</v>
      </c>
      <c r="J564" s="24">
        <f>H564*Percent_Increase</f>
        <v>1299.3150000000001</v>
      </c>
    </row>
    <row r="565" spans="1:13" x14ac:dyDescent="0.25">
      <c r="A565" s="11" t="s">
        <v>808</v>
      </c>
      <c r="B565" s="18" t="s">
        <v>16</v>
      </c>
      <c r="C565" s="11" t="s">
        <v>804</v>
      </c>
      <c r="D565" s="11" t="s">
        <v>14</v>
      </c>
      <c r="E565" s="34">
        <v>40166</v>
      </c>
      <c r="F565" s="20">
        <f t="shared" ca="1" si="8"/>
        <v>7</v>
      </c>
      <c r="G565" s="21" t="s">
        <v>8</v>
      </c>
      <c r="H565" s="22">
        <v>25245</v>
      </c>
      <c r="I565" s="23">
        <v>5</v>
      </c>
      <c r="J565" s="24">
        <f>H565*Percent_Increase</f>
        <v>734.62950000000001</v>
      </c>
    </row>
    <row r="566" spans="1:13" x14ac:dyDescent="0.25">
      <c r="A566" s="11" t="s">
        <v>767</v>
      </c>
      <c r="B566" s="18" t="s">
        <v>32</v>
      </c>
      <c r="C566" s="11" t="s">
        <v>44</v>
      </c>
      <c r="D566" s="11" t="s">
        <v>0</v>
      </c>
      <c r="E566" s="34">
        <v>40561</v>
      </c>
      <c r="F566" s="20">
        <f t="shared" ca="1" si="8"/>
        <v>6</v>
      </c>
      <c r="G566" s="21"/>
      <c r="H566" s="22">
        <v>30468</v>
      </c>
      <c r="I566" s="23">
        <v>2</v>
      </c>
      <c r="J566" s="24">
        <f>H566*Percent_Increase</f>
        <v>886.61880000000008</v>
      </c>
    </row>
    <row r="567" spans="1:13" x14ac:dyDescent="0.25">
      <c r="A567" s="11" t="s">
        <v>764</v>
      </c>
      <c r="B567" s="18" t="s">
        <v>12</v>
      </c>
      <c r="C567" s="11" t="s">
        <v>44</v>
      </c>
      <c r="D567" s="11" t="s">
        <v>5</v>
      </c>
      <c r="E567" s="34">
        <v>40574</v>
      </c>
      <c r="F567" s="20">
        <f t="shared" ca="1" si="8"/>
        <v>6</v>
      </c>
      <c r="G567" s="21" t="s">
        <v>4</v>
      </c>
      <c r="H567" s="22">
        <v>24840</v>
      </c>
      <c r="I567" s="23">
        <v>1</v>
      </c>
      <c r="J567" s="24">
        <f>H567*Percent_Increase</f>
        <v>722.84400000000005</v>
      </c>
    </row>
    <row r="568" spans="1:13" x14ac:dyDescent="0.25">
      <c r="A568" s="11" t="s">
        <v>761</v>
      </c>
      <c r="B568" s="18" t="s">
        <v>12</v>
      </c>
      <c r="C568" s="11" t="s">
        <v>44</v>
      </c>
      <c r="D568" s="11" t="s">
        <v>5</v>
      </c>
      <c r="E568" s="34">
        <v>40909</v>
      </c>
      <c r="F568" s="20">
        <f t="shared" ca="1" si="8"/>
        <v>5</v>
      </c>
      <c r="G568" s="21" t="s">
        <v>26</v>
      </c>
      <c r="H568" s="22">
        <v>54830</v>
      </c>
      <c r="I568" s="23">
        <v>1</v>
      </c>
      <c r="J568" s="24">
        <f>H568*Percent_Increase</f>
        <v>1595.5530000000001</v>
      </c>
    </row>
    <row r="569" spans="1:13" x14ac:dyDescent="0.25">
      <c r="A569" s="11" t="s">
        <v>743</v>
      </c>
      <c r="B569" s="18" t="s">
        <v>16</v>
      </c>
      <c r="C569" s="11" t="s">
        <v>44</v>
      </c>
      <c r="D569" s="11" t="s">
        <v>0</v>
      </c>
      <c r="E569" s="34">
        <v>39458</v>
      </c>
      <c r="F569" s="20">
        <f t="shared" ca="1" si="8"/>
        <v>9</v>
      </c>
      <c r="G569" s="21"/>
      <c r="H569" s="22">
        <v>36788</v>
      </c>
      <c r="I569" s="23">
        <v>4</v>
      </c>
      <c r="J569" s="24">
        <f>H569*Percent_Increase</f>
        <v>1070.5308</v>
      </c>
    </row>
    <row r="570" spans="1:13" x14ac:dyDescent="0.25">
      <c r="A570" s="11" t="s">
        <v>731</v>
      </c>
      <c r="B570" s="18" t="s">
        <v>32</v>
      </c>
      <c r="C570" s="11" t="s">
        <v>44</v>
      </c>
      <c r="D570" s="11" t="s">
        <v>5</v>
      </c>
      <c r="E570" s="34">
        <v>38738</v>
      </c>
      <c r="F570" s="20">
        <f t="shared" ca="1" si="8"/>
        <v>11</v>
      </c>
      <c r="G570" s="21" t="s">
        <v>8</v>
      </c>
      <c r="H570" s="22">
        <v>62965</v>
      </c>
      <c r="I570" s="23">
        <v>1</v>
      </c>
      <c r="J570" s="24">
        <f>H570*Percent_Increase</f>
        <v>1832.2815000000001</v>
      </c>
    </row>
    <row r="571" spans="1:13" x14ac:dyDescent="0.25">
      <c r="A571" s="11" t="s">
        <v>728</v>
      </c>
      <c r="B571" s="18" t="s">
        <v>16</v>
      </c>
      <c r="C571" s="11" t="s">
        <v>44</v>
      </c>
      <c r="D571" s="11" t="s">
        <v>11</v>
      </c>
      <c r="E571" s="34">
        <v>35806</v>
      </c>
      <c r="F571" s="20">
        <f t="shared" ca="1" si="8"/>
        <v>19</v>
      </c>
      <c r="G571" s="21"/>
      <c r="H571" s="22">
        <v>86100</v>
      </c>
      <c r="I571" s="23">
        <v>4</v>
      </c>
      <c r="J571" s="24">
        <f>H571*Percent_Increase</f>
        <v>2505.5100000000002</v>
      </c>
      <c r="M571" s="44"/>
    </row>
    <row r="572" spans="1:13" x14ac:dyDescent="0.25">
      <c r="A572" s="11" t="s">
        <v>718</v>
      </c>
      <c r="B572" s="18" t="s">
        <v>12</v>
      </c>
      <c r="C572" s="11" t="s">
        <v>44</v>
      </c>
      <c r="D572" s="11" t="s">
        <v>5</v>
      </c>
      <c r="E572" s="34">
        <v>36526</v>
      </c>
      <c r="F572" s="20">
        <f t="shared" ca="1" si="8"/>
        <v>17</v>
      </c>
      <c r="G572" s="21" t="s">
        <v>26</v>
      </c>
      <c r="H572" s="22">
        <v>29260</v>
      </c>
      <c r="I572" s="23">
        <v>4</v>
      </c>
      <c r="J572" s="24">
        <f>H572*Percent_Increase</f>
        <v>851.46600000000001</v>
      </c>
    </row>
    <row r="573" spans="1:13" x14ac:dyDescent="0.25">
      <c r="A573" s="11" t="s">
        <v>717</v>
      </c>
      <c r="B573" s="18" t="s">
        <v>16</v>
      </c>
      <c r="C573" s="11" t="s">
        <v>44</v>
      </c>
      <c r="D573" s="11" t="s">
        <v>14</v>
      </c>
      <c r="E573" s="34">
        <v>36531</v>
      </c>
      <c r="F573" s="20">
        <f t="shared" ca="1" si="8"/>
        <v>17</v>
      </c>
      <c r="G573" s="21" t="s">
        <v>18</v>
      </c>
      <c r="H573" s="22">
        <v>20990</v>
      </c>
      <c r="I573" s="23">
        <v>4</v>
      </c>
      <c r="J573" s="24">
        <f>H573*Percent_Increase</f>
        <v>610.80899999999997</v>
      </c>
    </row>
    <row r="574" spans="1:13" x14ac:dyDescent="0.25">
      <c r="A574" s="11" t="s">
        <v>709</v>
      </c>
      <c r="B574" s="18" t="s">
        <v>2</v>
      </c>
      <c r="C574" s="11" t="s">
        <v>44</v>
      </c>
      <c r="D574" s="11" t="s">
        <v>5</v>
      </c>
      <c r="E574" s="34">
        <v>37625</v>
      </c>
      <c r="F574" s="20">
        <f t="shared" ca="1" si="8"/>
        <v>14</v>
      </c>
      <c r="G574" s="21" t="s">
        <v>4</v>
      </c>
      <c r="H574" s="22">
        <v>82490</v>
      </c>
      <c r="I574" s="23">
        <v>5</v>
      </c>
      <c r="J574" s="24">
        <f>H574*Percent_Increase</f>
        <v>2400.4590000000003</v>
      </c>
    </row>
    <row r="575" spans="1:13" x14ac:dyDescent="0.25">
      <c r="A575" s="11" t="s">
        <v>706</v>
      </c>
      <c r="B575" s="18" t="s">
        <v>9</v>
      </c>
      <c r="C575" s="11" t="s">
        <v>44</v>
      </c>
      <c r="D575" s="11" t="s">
        <v>5</v>
      </c>
      <c r="E575" s="34">
        <v>39448</v>
      </c>
      <c r="F575" s="20">
        <f t="shared" ca="1" si="8"/>
        <v>9</v>
      </c>
      <c r="G575" s="21" t="s">
        <v>4</v>
      </c>
      <c r="H575" s="22">
        <v>83710</v>
      </c>
      <c r="I575" s="23">
        <v>3</v>
      </c>
      <c r="J575" s="24">
        <f>H575*Percent_Increase</f>
        <v>2435.9610000000002</v>
      </c>
    </row>
    <row r="576" spans="1:13" x14ac:dyDescent="0.25">
      <c r="A576" s="11" t="s">
        <v>697</v>
      </c>
      <c r="B576" s="18" t="s">
        <v>32</v>
      </c>
      <c r="C576" s="11" t="s">
        <v>44</v>
      </c>
      <c r="D576" s="11" t="s">
        <v>5</v>
      </c>
      <c r="E576" s="34">
        <v>39815</v>
      </c>
      <c r="F576" s="20">
        <f t="shared" ca="1" si="8"/>
        <v>8</v>
      </c>
      <c r="G576" s="21" t="s">
        <v>4</v>
      </c>
      <c r="H576" s="22">
        <v>72060</v>
      </c>
      <c r="I576" s="23">
        <v>2</v>
      </c>
      <c r="J576" s="24">
        <f>H576*Percent_Increase</f>
        <v>2096.9459999999999</v>
      </c>
    </row>
    <row r="577" spans="1:10" x14ac:dyDescent="0.25">
      <c r="A577" s="11" t="s">
        <v>686</v>
      </c>
      <c r="B577" s="18" t="s">
        <v>48</v>
      </c>
      <c r="C577" s="11" t="s">
        <v>44</v>
      </c>
      <c r="D577" s="11" t="s">
        <v>11</v>
      </c>
      <c r="E577" s="34">
        <v>40587</v>
      </c>
      <c r="F577" s="20">
        <f t="shared" ca="1" si="8"/>
        <v>6</v>
      </c>
      <c r="G577" s="21"/>
      <c r="H577" s="22">
        <v>89450</v>
      </c>
      <c r="I577" s="23">
        <v>2</v>
      </c>
      <c r="J577" s="24">
        <f>H577*Percent_Increase</f>
        <v>2602.9949999999999</v>
      </c>
    </row>
    <row r="578" spans="1:10" x14ac:dyDescent="0.25">
      <c r="A578" s="11" t="s">
        <v>676</v>
      </c>
      <c r="B578" s="18" t="s">
        <v>32</v>
      </c>
      <c r="C578" s="11" t="s">
        <v>44</v>
      </c>
      <c r="D578" s="11" t="s">
        <v>5</v>
      </c>
      <c r="E578" s="34">
        <v>39123</v>
      </c>
      <c r="F578" s="20">
        <f t="shared" ref="F578:F641" ca="1" si="9">DATEDIF(E578,TODAY(),"Y")</f>
        <v>10</v>
      </c>
      <c r="G578" s="21" t="s">
        <v>26</v>
      </c>
      <c r="H578" s="22">
        <v>54270</v>
      </c>
      <c r="I578" s="23">
        <v>3</v>
      </c>
      <c r="J578" s="24">
        <f>H578*Percent_Increase</f>
        <v>1579.2570000000001</v>
      </c>
    </row>
    <row r="579" spans="1:10" x14ac:dyDescent="0.25">
      <c r="A579" s="11" t="s">
        <v>675</v>
      </c>
      <c r="B579" s="18" t="s">
        <v>48</v>
      </c>
      <c r="C579" s="11" t="s">
        <v>44</v>
      </c>
      <c r="D579" s="11" t="s">
        <v>5</v>
      </c>
      <c r="E579" s="34">
        <v>39134</v>
      </c>
      <c r="F579" s="20">
        <f t="shared" ca="1" si="9"/>
        <v>10</v>
      </c>
      <c r="G579" s="21" t="s">
        <v>4</v>
      </c>
      <c r="H579" s="22">
        <v>45110</v>
      </c>
      <c r="I579" s="23">
        <v>2</v>
      </c>
      <c r="J579" s="24">
        <f>H579*Percent_Increase</f>
        <v>1312.701</v>
      </c>
    </row>
    <row r="580" spans="1:10" x14ac:dyDescent="0.25">
      <c r="A580" s="11" t="s">
        <v>674</v>
      </c>
      <c r="B580" s="18" t="s">
        <v>16</v>
      </c>
      <c r="C580" s="11" t="s">
        <v>44</v>
      </c>
      <c r="D580" s="11" t="s">
        <v>5</v>
      </c>
      <c r="E580" s="34">
        <v>39141</v>
      </c>
      <c r="F580" s="20">
        <f t="shared" ca="1" si="9"/>
        <v>10</v>
      </c>
      <c r="G580" s="21" t="s">
        <v>4</v>
      </c>
      <c r="H580" s="22">
        <v>66824</v>
      </c>
      <c r="I580" s="23">
        <v>2</v>
      </c>
      <c r="J580" s="24">
        <f>H580*Percent_Increase</f>
        <v>1944.5784000000001</v>
      </c>
    </row>
    <row r="581" spans="1:10" x14ac:dyDescent="0.25">
      <c r="A581" s="11" t="s">
        <v>671</v>
      </c>
      <c r="B581" s="18" t="s">
        <v>16</v>
      </c>
      <c r="C581" s="11" t="s">
        <v>44</v>
      </c>
      <c r="D581" s="11" t="s">
        <v>5</v>
      </c>
      <c r="E581" s="34">
        <v>39137</v>
      </c>
      <c r="F581" s="20">
        <f t="shared" ca="1" si="9"/>
        <v>10</v>
      </c>
      <c r="G581" s="21" t="s">
        <v>26</v>
      </c>
      <c r="H581" s="22">
        <v>39000</v>
      </c>
      <c r="I581" s="23">
        <v>5</v>
      </c>
      <c r="J581" s="24">
        <f>H581*Percent_Increase</f>
        <v>1134.9000000000001</v>
      </c>
    </row>
    <row r="582" spans="1:10" x14ac:dyDescent="0.25">
      <c r="A582" s="11" t="s">
        <v>660</v>
      </c>
      <c r="B582" s="18" t="s">
        <v>9</v>
      </c>
      <c r="C582" s="11" t="s">
        <v>44</v>
      </c>
      <c r="D582" s="11" t="s">
        <v>14</v>
      </c>
      <c r="E582" s="34">
        <v>35842</v>
      </c>
      <c r="F582" s="20">
        <f t="shared" ca="1" si="9"/>
        <v>19</v>
      </c>
      <c r="G582" s="21" t="s">
        <v>18</v>
      </c>
      <c r="H582" s="22">
        <v>39530</v>
      </c>
      <c r="I582" s="23">
        <v>5</v>
      </c>
      <c r="J582" s="24">
        <f>H582*Percent_Increase</f>
        <v>1150.3230000000001</v>
      </c>
    </row>
    <row r="583" spans="1:10" x14ac:dyDescent="0.25">
      <c r="A583" s="11" t="s">
        <v>655</v>
      </c>
      <c r="B583" s="18" t="s">
        <v>16</v>
      </c>
      <c r="C583" s="11" t="s">
        <v>44</v>
      </c>
      <c r="D583" s="11" t="s">
        <v>14</v>
      </c>
      <c r="E583" s="34">
        <v>36196</v>
      </c>
      <c r="F583" s="20">
        <f t="shared" ca="1" si="9"/>
        <v>18</v>
      </c>
      <c r="G583" s="21" t="s">
        <v>26</v>
      </c>
      <c r="H583" s="22">
        <v>34980</v>
      </c>
      <c r="I583" s="23">
        <v>2</v>
      </c>
      <c r="J583" s="24">
        <f>H583*Percent_Increase</f>
        <v>1017.918</v>
      </c>
    </row>
    <row r="584" spans="1:10" x14ac:dyDescent="0.25">
      <c r="A584" s="11" t="s">
        <v>651</v>
      </c>
      <c r="B584" s="18" t="s">
        <v>12</v>
      </c>
      <c r="C584" s="11" t="s">
        <v>44</v>
      </c>
      <c r="D584" s="11" t="s">
        <v>11</v>
      </c>
      <c r="E584" s="34">
        <v>36214</v>
      </c>
      <c r="F584" s="20">
        <f t="shared" ca="1" si="9"/>
        <v>18</v>
      </c>
      <c r="G584" s="21"/>
      <c r="H584" s="22">
        <v>53310</v>
      </c>
      <c r="I584" s="23">
        <v>5</v>
      </c>
      <c r="J584" s="24">
        <f>H584*Percent_Increase</f>
        <v>1551.3210000000001</v>
      </c>
    </row>
    <row r="585" spans="1:10" x14ac:dyDescent="0.25">
      <c r="A585" s="11" t="s">
        <v>648</v>
      </c>
      <c r="B585" s="18" t="s">
        <v>2</v>
      </c>
      <c r="C585" s="11" t="s">
        <v>44</v>
      </c>
      <c r="D585" s="11" t="s">
        <v>0</v>
      </c>
      <c r="E585" s="34">
        <v>36557</v>
      </c>
      <c r="F585" s="20">
        <f t="shared" ca="1" si="9"/>
        <v>17</v>
      </c>
      <c r="G585" s="21"/>
      <c r="H585" s="22">
        <v>15552</v>
      </c>
      <c r="I585" s="23">
        <v>4</v>
      </c>
      <c r="J585" s="24">
        <f>H585*Percent_Increase</f>
        <v>452.56319999999999</v>
      </c>
    </row>
    <row r="586" spans="1:10" x14ac:dyDescent="0.25">
      <c r="A586" s="11" t="s">
        <v>641</v>
      </c>
      <c r="B586" s="18" t="s">
        <v>48</v>
      </c>
      <c r="C586" s="11" t="s">
        <v>44</v>
      </c>
      <c r="D586" s="11" t="s">
        <v>11</v>
      </c>
      <c r="E586" s="34">
        <v>38027</v>
      </c>
      <c r="F586" s="20">
        <f t="shared" ca="1" si="9"/>
        <v>13</v>
      </c>
      <c r="G586" s="21"/>
      <c r="H586" s="22">
        <v>64590</v>
      </c>
      <c r="I586" s="23">
        <v>1</v>
      </c>
      <c r="J586" s="24">
        <f>H586*Percent_Increase</f>
        <v>1879.569</v>
      </c>
    </row>
    <row r="587" spans="1:10" x14ac:dyDescent="0.25">
      <c r="A587" s="11" t="s">
        <v>630</v>
      </c>
      <c r="B587" s="18" t="s">
        <v>12</v>
      </c>
      <c r="C587" s="11" t="s">
        <v>44</v>
      </c>
      <c r="D587" s="11" t="s">
        <v>5</v>
      </c>
      <c r="E587" s="34">
        <v>40581</v>
      </c>
      <c r="F587" s="20">
        <f t="shared" ca="1" si="9"/>
        <v>6</v>
      </c>
      <c r="G587" s="21" t="s">
        <v>18</v>
      </c>
      <c r="H587" s="22">
        <v>80260</v>
      </c>
      <c r="I587" s="23">
        <v>3</v>
      </c>
      <c r="J587" s="24">
        <f>H587*Percent_Increase</f>
        <v>2335.5660000000003</v>
      </c>
    </row>
    <row r="588" spans="1:10" x14ac:dyDescent="0.25">
      <c r="A588" s="11" t="s">
        <v>622</v>
      </c>
      <c r="B588" s="18" t="s">
        <v>12</v>
      </c>
      <c r="C588" s="11" t="s">
        <v>44</v>
      </c>
      <c r="D588" s="11" t="s">
        <v>5</v>
      </c>
      <c r="E588" s="34">
        <v>40990</v>
      </c>
      <c r="F588" s="20">
        <f t="shared" ca="1" si="9"/>
        <v>5</v>
      </c>
      <c r="G588" s="21" t="s">
        <v>26</v>
      </c>
      <c r="H588" s="22">
        <v>65571</v>
      </c>
      <c r="I588" s="23">
        <v>3</v>
      </c>
      <c r="J588" s="24">
        <f>H588*Percent_Increase</f>
        <v>1908.1161</v>
      </c>
    </row>
    <row r="589" spans="1:10" x14ac:dyDescent="0.25">
      <c r="A589" s="11" t="s">
        <v>603</v>
      </c>
      <c r="B589" s="18" t="s">
        <v>12</v>
      </c>
      <c r="C589" s="11" t="s">
        <v>44</v>
      </c>
      <c r="D589" s="11" t="s">
        <v>5</v>
      </c>
      <c r="E589" s="34">
        <v>38784</v>
      </c>
      <c r="F589" s="20">
        <f t="shared" ca="1" si="9"/>
        <v>11</v>
      </c>
      <c r="G589" s="21" t="s">
        <v>26</v>
      </c>
      <c r="H589" s="22">
        <v>78710</v>
      </c>
      <c r="I589" s="23">
        <v>4</v>
      </c>
      <c r="J589" s="24">
        <f>H589*Percent_Increase</f>
        <v>2290.4610000000002</v>
      </c>
    </row>
    <row r="590" spans="1:10" x14ac:dyDescent="0.25">
      <c r="A590" s="11" t="s">
        <v>592</v>
      </c>
      <c r="B590" s="18" t="s">
        <v>16</v>
      </c>
      <c r="C590" s="11" t="s">
        <v>44</v>
      </c>
      <c r="D590" s="11" t="s">
        <v>0</v>
      </c>
      <c r="E590" s="34">
        <v>35861</v>
      </c>
      <c r="F590" s="20">
        <f t="shared" ca="1" si="9"/>
        <v>19</v>
      </c>
      <c r="G590" s="21"/>
      <c r="H590" s="22">
        <v>12836</v>
      </c>
      <c r="I590" s="23">
        <v>5</v>
      </c>
      <c r="J590" s="24">
        <f>H590*Percent_Increase</f>
        <v>373.52760000000001</v>
      </c>
    </row>
    <row r="591" spans="1:10" x14ac:dyDescent="0.25">
      <c r="A591" s="11" t="s">
        <v>591</v>
      </c>
      <c r="B591" s="18" t="s">
        <v>32</v>
      </c>
      <c r="C591" s="11" t="s">
        <v>44</v>
      </c>
      <c r="D591" s="11" t="s">
        <v>0</v>
      </c>
      <c r="E591" s="34">
        <v>35869</v>
      </c>
      <c r="F591" s="20">
        <f t="shared" ca="1" si="9"/>
        <v>19</v>
      </c>
      <c r="G591" s="21"/>
      <c r="H591" s="22">
        <v>17912</v>
      </c>
      <c r="I591" s="23">
        <v>5</v>
      </c>
      <c r="J591" s="24">
        <f>H591*Percent_Increase</f>
        <v>521.23919999999998</v>
      </c>
    </row>
    <row r="592" spans="1:10" x14ac:dyDescent="0.25">
      <c r="A592" s="11" t="s">
        <v>589</v>
      </c>
      <c r="B592" s="18" t="s">
        <v>12</v>
      </c>
      <c r="C592" s="11" t="s">
        <v>44</v>
      </c>
      <c r="D592" s="11" t="s">
        <v>5</v>
      </c>
      <c r="E592" s="34">
        <v>36245</v>
      </c>
      <c r="F592" s="20">
        <f t="shared" ca="1" si="9"/>
        <v>18</v>
      </c>
      <c r="G592" s="21" t="s">
        <v>26</v>
      </c>
      <c r="H592" s="22">
        <v>58410</v>
      </c>
      <c r="I592" s="23">
        <v>5</v>
      </c>
      <c r="J592" s="24">
        <f>H592*Percent_Increase</f>
        <v>1699.731</v>
      </c>
    </row>
    <row r="593" spans="1:10" x14ac:dyDescent="0.25">
      <c r="A593" s="11" t="s">
        <v>571</v>
      </c>
      <c r="B593" s="18" t="s">
        <v>12</v>
      </c>
      <c r="C593" s="11" t="s">
        <v>44</v>
      </c>
      <c r="D593" s="11" t="s">
        <v>11</v>
      </c>
      <c r="E593" s="34">
        <v>38793</v>
      </c>
      <c r="F593" s="20">
        <f t="shared" ca="1" si="9"/>
        <v>11</v>
      </c>
      <c r="G593" s="21"/>
      <c r="H593" s="22">
        <v>85930</v>
      </c>
      <c r="I593" s="23">
        <v>2</v>
      </c>
      <c r="J593" s="24">
        <f>H593*Percent_Increase</f>
        <v>2500.5630000000001</v>
      </c>
    </row>
    <row r="594" spans="1:10" x14ac:dyDescent="0.25">
      <c r="A594" s="11" t="s">
        <v>567</v>
      </c>
      <c r="B594" s="18" t="s">
        <v>32</v>
      </c>
      <c r="C594" s="11" t="s">
        <v>44</v>
      </c>
      <c r="D594" s="11" t="s">
        <v>5</v>
      </c>
      <c r="E594" s="34">
        <v>39153</v>
      </c>
      <c r="F594" s="20">
        <f t="shared" ca="1" si="9"/>
        <v>10</v>
      </c>
      <c r="G594" s="21" t="s">
        <v>4</v>
      </c>
      <c r="H594" s="22">
        <v>43600</v>
      </c>
      <c r="I594" s="23">
        <v>5</v>
      </c>
      <c r="J594" s="24">
        <f>H594*Percent_Increase</f>
        <v>1268.76</v>
      </c>
    </row>
    <row r="595" spans="1:10" x14ac:dyDescent="0.25">
      <c r="A595" s="11" t="s">
        <v>547</v>
      </c>
      <c r="B595" s="18" t="s">
        <v>12</v>
      </c>
      <c r="C595" s="11" t="s">
        <v>44</v>
      </c>
      <c r="D595" s="11" t="s">
        <v>5</v>
      </c>
      <c r="E595" s="34">
        <v>41016</v>
      </c>
      <c r="F595" s="20">
        <f t="shared" ca="1" si="9"/>
        <v>5</v>
      </c>
      <c r="G595" s="21" t="s">
        <v>26</v>
      </c>
      <c r="H595" s="22">
        <v>68470</v>
      </c>
      <c r="I595" s="23">
        <v>4</v>
      </c>
      <c r="J595" s="24">
        <f>H595*Percent_Increase</f>
        <v>1992.4770000000001</v>
      </c>
    </row>
    <row r="596" spans="1:10" x14ac:dyDescent="0.25">
      <c r="A596" s="11" t="s">
        <v>535</v>
      </c>
      <c r="B596" s="18" t="s">
        <v>12</v>
      </c>
      <c r="C596" s="11" t="s">
        <v>44</v>
      </c>
      <c r="D596" s="11" t="s">
        <v>5</v>
      </c>
      <c r="E596" s="34">
        <v>39183</v>
      </c>
      <c r="F596" s="20">
        <f t="shared" ca="1" si="9"/>
        <v>10</v>
      </c>
      <c r="G596" s="21" t="s">
        <v>28</v>
      </c>
      <c r="H596" s="22">
        <v>82700</v>
      </c>
      <c r="I596" s="23">
        <v>3</v>
      </c>
      <c r="J596" s="24">
        <f>H596*Percent_Increase</f>
        <v>2406.5700000000002</v>
      </c>
    </row>
    <row r="597" spans="1:10" x14ac:dyDescent="0.25">
      <c r="A597" s="11" t="s">
        <v>524</v>
      </c>
      <c r="B597" s="18" t="s">
        <v>12</v>
      </c>
      <c r="C597" s="11" t="s">
        <v>44</v>
      </c>
      <c r="D597" s="11" t="s">
        <v>5</v>
      </c>
      <c r="E597" s="34">
        <v>35896</v>
      </c>
      <c r="F597" s="20">
        <f t="shared" ca="1" si="9"/>
        <v>19</v>
      </c>
      <c r="G597" s="21" t="s">
        <v>4</v>
      </c>
      <c r="H597" s="22">
        <v>70280</v>
      </c>
      <c r="I597" s="23">
        <v>3</v>
      </c>
      <c r="J597" s="24">
        <f>H597*Percent_Increase</f>
        <v>2045.1480000000001</v>
      </c>
    </row>
    <row r="598" spans="1:10" x14ac:dyDescent="0.25">
      <c r="A598" s="11" t="s">
        <v>512</v>
      </c>
      <c r="B598" s="18" t="s">
        <v>16</v>
      </c>
      <c r="C598" s="11" t="s">
        <v>44</v>
      </c>
      <c r="D598" s="11" t="s">
        <v>11</v>
      </c>
      <c r="E598" s="34">
        <v>36642</v>
      </c>
      <c r="F598" s="20">
        <f t="shared" ca="1" si="9"/>
        <v>17</v>
      </c>
      <c r="G598" s="21"/>
      <c r="H598" s="22">
        <v>77760</v>
      </c>
      <c r="I598" s="23">
        <v>3</v>
      </c>
      <c r="J598" s="24">
        <f>H598*Percent_Increase</f>
        <v>2262.8160000000003</v>
      </c>
    </row>
    <row r="599" spans="1:10" x14ac:dyDescent="0.25">
      <c r="A599" s="11" t="s">
        <v>469</v>
      </c>
      <c r="B599" s="18" t="s">
        <v>12</v>
      </c>
      <c r="C599" s="11" t="s">
        <v>44</v>
      </c>
      <c r="D599" s="11" t="s">
        <v>5</v>
      </c>
      <c r="E599" s="34">
        <v>38856</v>
      </c>
      <c r="F599" s="20">
        <f t="shared" ca="1" si="9"/>
        <v>11</v>
      </c>
      <c r="G599" s="21" t="s">
        <v>4</v>
      </c>
      <c r="H599" s="22">
        <v>37770</v>
      </c>
      <c r="I599" s="23">
        <v>5</v>
      </c>
      <c r="J599" s="24">
        <f>H599*Percent_Increase</f>
        <v>1099.107</v>
      </c>
    </row>
    <row r="600" spans="1:10" x14ac:dyDescent="0.25">
      <c r="A600" s="11" t="s">
        <v>458</v>
      </c>
      <c r="B600" s="18" t="s">
        <v>32</v>
      </c>
      <c r="C600" s="11" t="s">
        <v>44</v>
      </c>
      <c r="D600" s="11" t="s">
        <v>5</v>
      </c>
      <c r="E600" s="34">
        <v>36290</v>
      </c>
      <c r="F600" s="20">
        <f t="shared" ca="1" si="9"/>
        <v>18</v>
      </c>
      <c r="G600" s="21" t="s">
        <v>4</v>
      </c>
      <c r="H600" s="22">
        <v>39000</v>
      </c>
      <c r="I600" s="23">
        <v>3</v>
      </c>
      <c r="J600" s="24">
        <f>H600*Percent_Increase</f>
        <v>1134.9000000000001</v>
      </c>
    </row>
    <row r="601" spans="1:10" x14ac:dyDescent="0.25">
      <c r="A601" s="11" t="s">
        <v>410</v>
      </c>
      <c r="B601" s="18" t="s">
        <v>12</v>
      </c>
      <c r="C601" s="11" t="s">
        <v>44</v>
      </c>
      <c r="D601" s="11" t="s">
        <v>5</v>
      </c>
      <c r="E601" s="34">
        <v>36312</v>
      </c>
      <c r="F601" s="20">
        <f t="shared" ca="1" si="9"/>
        <v>18</v>
      </c>
      <c r="G601" s="21" t="s">
        <v>26</v>
      </c>
      <c r="H601" s="22">
        <v>69200</v>
      </c>
      <c r="I601" s="23">
        <v>4</v>
      </c>
      <c r="J601" s="24">
        <f>H601*Percent_Increase</f>
        <v>2013.72</v>
      </c>
    </row>
    <row r="602" spans="1:10" x14ac:dyDescent="0.25">
      <c r="A602" s="11" t="s">
        <v>395</v>
      </c>
      <c r="B602" s="18" t="s">
        <v>32</v>
      </c>
      <c r="C602" s="11" t="s">
        <v>44</v>
      </c>
      <c r="D602" s="11" t="s">
        <v>14</v>
      </c>
      <c r="E602" s="34">
        <v>37775</v>
      </c>
      <c r="F602" s="20">
        <f t="shared" ca="1" si="9"/>
        <v>14</v>
      </c>
      <c r="G602" s="21" t="s">
        <v>28</v>
      </c>
      <c r="H602" s="22">
        <v>28525</v>
      </c>
      <c r="I602" s="23">
        <v>4</v>
      </c>
      <c r="J602" s="24">
        <f>H602*Percent_Increase</f>
        <v>830.07749999999999</v>
      </c>
    </row>
    <row r="603" spans="1:10" x14ac:dyDescent="0.25">
      <c r="A603" s="11" t="s">
        <v>392</v>
      </c>
      <c r="B603" s="18" t="s">
        <v>9</v>
      </c>
      <c r="C603" s="11" t="s">
        <v>44</v>
      </c>
      <c r="D603" s="11" t="s">
        <v>5</v>
      </c>
      <c r="E603" s="34">
        <v>37793</v>
      </c>
      <c r="F603" s="20">
        <f t="shared" ca="1" si="9"/>
        <v>14</v>
      </c>
      <c r="G603" s="21" t="s">
        <v>26</v>
      </c>
      <c r="H603" s="22">
        <v>29210</v>
      </c>
      <c r="I603" s="23">
        <v>5</v>
      </c>
      <c r="J603" s="24">
        <f>H603*Percent_Increase</f>
        <v>850.01100000000008</v>
      </c>
    </row>
    <row r="604" spans="1:10" x14ac:dyDescent="0.25">
      <c r="A604" s="11" t="s">
        <v>381</v>
      </c>
      <c r="B604" s="18" t="s">
        <v>16</v>
      </c>
      <c r="C604" s="11" t="s">
        <v>44</v>
      </c>
      <c r="D604" s="11" t="s">
        <v>11</v>
      </c>
      <c r="E604" s="34">
        <v>40350</v>
      </c>
      <c r="F604" s="20">
        <f t="shared" ca="1" si="9"/>
        <v>7</v>
      </c>
      <c r="G604" s="21"/>
      <c r="H604" s="22">
        <v>21580</v>
      </c>
      <c r="I604" s="23">
        <v>3</v>
      </c>
      <c r="J604" s="24">
        <f>H604*Percent_Increase</f>
        <v>627.97800000000007</v>
      </c>
    </row>
    <row r="605" spans="1:10" x14ac:dyDescent="0.25">
      <c r="A605" s="11" t="s">
        <v>376</v>
      </c>
      <c r="B605" s="18" t="s">
        <v>16</v>
      </c>
      <c r="C605" s="11" t="s">
        <v>44</v>
      </c>
      <c r="D605" s="11" t="s">
        <v>11</v>
      </c>
      <c r="E605" s="34">
        <v>40726</v>
      </c>
      <c r="F605" s="20">
        <f t="shared" ca="1" si="9"/>
        <v>6</v>
      </c>
      <c r="G605" s="21"/>
      <c r="H605" s="22">
        <v>46650</v>
      </c>
      <c r="I605" s="23">
        <v>2</v>
      </c>
      <c r="J605" s="24">
        <f>H605*Percent_Increase</f>
        <v>1357.5150000000001</v>
      </c>
    </row>
    <row r="606" spans="1:10" x14ac:dyDescent="0.25">
      <c r="A606" s="11" t="s">
        <v>365</v>
      </c>
      <c r="B606" s="18" t="s">
        <v>12</v>
      </c>
      <c r="C606" s="11" t="s">
        <v>44</v>
      </c>
      <c r="D606" s="11" t="s">
        <v>5</v>
      </c>
      <c r="E606" s="34">
        <v>39273</v>
      </c>
      <c r="F606" s="20">
        <f t="shared" ca="1" si="9"/>
        <v>10</v>
      </c>
      <c r="G606" s="21" t="s">
        <v>26</v>
      </c>
      <c r="H606" s="22">
        <v>54200</v>
      </c>
      <c r="I606" s="23">
        <v>4</v>
      </c>
      <c r="J606" s="24">
        <f>H606*Percent_Increase</f>
        <v>1577.22</v>
      </c>
    </row>
    <row r="607" spans="1:10" x14ac:dyDescent="0.25">
      <c r="A607" s="11" t="s">
        <v>358</v>
      </c>
      <c r="B607" s="18" t="s">
        <v>16</v>
      </c>
      <c r="C607" s="11" t="s">
        <v>44</v>
      </c>
      <c r="D607" s="11" t="s">
        <v>0</v>
      </c>
      <c r="E607" s="34">
        <v>39293</v>
      </c>
      <c r="F607" s="20">
        <f t="shared" ca="1" si="9"/>
        <v>9</v>
      </c>
      <c r="G607" s="21"/>
      <c r="H607" s="22">
        <v>26484</v>
      </c>
      <c r="I607" s="23">
        <v>5</v>
      </c>
      <c r="J607" s="24">
        <f>H607*Percent_Increase</f>
        <v>770.68439999999998</v>
      </c>
    </row>
    <row r="608" spans="1:10" x14ac:dyDescent="0.25">
      <c r="A608" s="11" t="s">
        <v>335</v>
      </c>
      <c r="B608" s="18" t="s">
        <v>32</v>
      </c>
      <c r="C608" s="11" t="s">
        <v>44</v>
      </c>
      <c r="D608" s="11" t="s">
        <v>5</v>
      </c>
      <c r="E608" s="34">
        <v>36360</v>
      </c>
      <c r="F608" s="20">
        <f t="shared" ca="1" si="9"/>
        <v>18</v>
      </c>
      <c r="G608" s="21" t="s">
        <v>4</v>
      </c>
      <c r="H608" s="22">
        <v>67020</v>
      </c>
      <c r="I608" s="23">
        <v>1</v>
      </c>
      <c r="J608" s="24">
        <f>H608*Percent_Increase</f>
        <v>1950.2820000000002</v>
      </c>
    </row>
    <row r="609" spans="1:10" x14ac:dyDescent="0.25">
      <c r="A609" s="11" t="s">
        <v>328</v>
      </c>
      <c r="B609" s="18" t="s">
        <v>48</v>
      </c>
      <c r="C609" s="11" t="s">
        <v>44</v>
      </c>
      <c r="D609" s="11" t="s">
        <v>11</v>
      </c>
      <c r="E609" s="34">
        <v>37082</v>
      </c>
      <c r="F609" s="20">
        <f t="shared" ca="1" si="9"/>
        <v>16</v>
      </c>
      <c r="G609" s="21"/>
      <c r="H609" s="22">
        <v>46780</v>
      </c>
      <c r="I609" s="23">
        <v>2</v>
      </c>
      <c r="J609" s="24">
        <f>H609*Percent_Increase</f>
        <v>1361.298</v>
      </c>
    </row>
    <row r="610" spans="1:10" x14ac:dyDescent="0.25">
      <c r="A610" s="11" t="s">
        <v>323</v>
      </c>
      <c r="B610" s="18" t="s">
        <v>9</v>
      </c>
      <c r="C610" s="11" t="s">
        <v>44</v>
      </c>
      <c r="D610" s="11" t="s">
        <v>14</v>
      </c>
      <c r="E610" s="34">
        <v>37815</v>
      </c>
      <c r="F610" s="20">
        <f t="shared" ca="1" si="9"/>
        <v>14</v>
      </c>
      <c r="G610" s="21" t="s">
        <v>26</v>
      </c>
      <c r="H610" s="22">
        <v>48740</v>
      </c>
      <c r="I610" s="23">
        <v>1</v>
      </c>
      <c r="J610" s="24">
        <f>H610*Percent_Increase</f>
        <v>1418.3340000000001</v>
      </c>
    </row>
    <row r="611" spans="1:10" x14ac:dyDescent="0.25">
      <c r="A611" s="11" t="s">
        <v>318</v>
      </c>
      <c r="B611" s="18" t="s">
        <v>12</v>
      </c>
      <c r="C611" s="11" t="s">
        <v>44</v>
      </c>
      <c r="D611" s="11" t="s">
        <v>5</v>
      </c>
      <c r="E611" s="34">
        <v>38902</v>
      </c>
      <c r="F611" s="20">
        <f t="shared" ca="1" si="9"/>
        <v>11</v>
      </c>
      <c r="G611" s="21" t="s">
        <v>26</v>
      </c>
      <c r="H611" s="22">
        <v>73560</v>
      </c>
      <c r="I611" s="23">
        <v>3</v>
      </c>
      <c r="J611" s="24">
        <f>H611*Percent_Increase</f>
        <v>2140.596</v>
      </c>
    </row>
    <row r="612" spans="1:10" x14ac:dyDescent="0.25">
      <c r="A612" s="11" t="s">
        <v>304</v>
      </c>
      <c r="B612" s="18" t="s">
        <v>48</v>
      </c>
      <c r="C612" s="11" t="s">
        <v>44</v>
      </c>
      <c r="D612" s="11" t="s">
        <v>5</v>
      </c>
      <c r="E612" s="34">
        <v>40759</v>
      </c>
      <c r="F612" s="20">
        <f t="shared" ca="1" si="9"/>
        <v>5</v>
      </c>
      <c r="G612" s="21" t="s">
        <v>26</v>
      </c>
      <c r="H612" s="22">
        <v>67920</v>
      </c>
      <c r="I612" s="23">
        <v>4</v>
      </c>
      <c r="J612" s="24">
        <f>H612*Percent_Increase</f>
        <v>1976.472</v>
      </c>
    </row>
    <row r="613" spans="1:10" x14ac:dyDescent="0.25">
      <c r="A613" s="11" t="s">
        <v>280</v>
      </c>
      <c r="B613" s="18" t="s">
        <v>16</v>
      </c>
      <c r="C613" s="11" t="s">
        <v>44</v>
      </c>
      <c r="D613" s="11" t="s">
        <v>5</v>
      </c>
      <c r="E613" s="34">
        <v>36012</v>
      </c>
      <c r="F613" s="20">
        <f t="shared" ca="1" si="9"/>
        <v>18</v>
      </c>
      <c r="G613" s="21" t="s">
        <v>28</v>
      </c>
      <c r="H613" s="22">
        <v>78950</v>
      </c>
      <c r="I613" s="23">
        <v>1</v>
      </c>
      <c r="J613" s="24">
        <f>H613*Percent_Increase</f>
        <v>2297.4450000000002</v>
      </c>
    </row>
    <row r="614" spans="1:10" x14ac:dyDescent="0.25">
      <c r="A614" s="11" t="s">
        <v>244</v>
      </c>
      <c r="B614" s="18" t="s">
        <v>16</v>
      </c>
      <c r="C614" s="11" t="s">
        <v>44</v>
      </c>
      <c r="D614" s="11" t="s">
        <v>5</v>
      </c>
      <c r="E614" s="34">
        <v>41157</v>
      </c>
      <c r="F614" s="20">
        <f t="shared" ca="1" si="9"/>
        <v>4</v>
      </c>
      <c r="G614" s="21" t="s">
        <v>8</v>
      </c>
      <c r="H614" s="22">
        <v>86240</v>
      </c>
      <c r="I614" s="23">
        <v>1</v>
      </c>
      <c r="J614" s="24">
        <f>H614*Percent_Increase</f>
        <v>2509.5840000000003</v>
      </c>
    </row>
    <row r="615" spans="1:10" x14ac:dyDescent="0.25">
      <c r="A615" s="11" t="s">
        <v>231</v>
      </c>
      <c r="B615" s="18" t="s">
        <v>16</v>
      </c>
      <c r="C615" s="11" t="s">
        <v>44</v>
      </c>
      <c r="D615" s="11" t="s">
        <v>14</v>
      </c>
      <c r="E615" s="34">
        <v>38975</v>
      </c>
      <c r="F615" s="20">
        <f t="shared" ca="1" si="9"/>
        <v>10</v>
      </c>
      <c r="G615" s="21" t="s">
        <v>4</v>
      </c>
      <c r="H615" s="22">
        <v>42740</v>
      </c>
      <c r="I615" s="23">
        <v>2</v>
      </c>
      <c r="J615" s="24">
        <f>H615*Percent_Increase</f>
        <v>1243.7339999999999</v>
      </c>
    </row>
    <row r="616" spans="1:10" x14ac:dyDescent="0.25">
      <c r="A616" s="11" t="s">
        <v>222</v>
      </c>
      <c r="B616" s="18" t="s">
        <v>16</v>
      </c>
      <c r="C616" s="11" t="s">
        <v>44</v>
      </c>
      <c r="D616" s="11" t="s">
        <v>11</v>
      </c>
      <c r="E616" s="34">
        <v>36406</v>
      </c>
      <c r="F616" s="20">
        <f t="shared" ca="1" si="9"/>
        <v>17</v>
      </c>
      <c r="G616" s="21"/>
      <c r="H616" s="22">
        <v>60800</v>
      </c>
      <c r="I616" s="23">
        <v>4</v>
      </c>
      <c r="J616" s="24">
        <f>H616*Percent_Increase</f>
        <v>1769.28</v>
      </c>
    </row>
    <row r="617" spans="1:10" x14ac:dyDescent="0.25">
      <c r="A617" s="11" t="s">
        <v>221</v>
      </c>
      <c r="B617" s="18" t="s">
        <v>12</v>
      </c>
      <c r="C617" s="11" t="s">
        <v>44</v>
      </c>
      <c r="D617" s="11" t="s">
        <v>5</v>
      </c>
      <c r="E617" s="34">
        <v>36407</v>
      </c>
      <c r="F617" s="20">
        <f t="shared" ca="1" si="9"/>
        <v>17</v>
      </c>
      <c r="G617" s="21" t="s">
        <v>28</v>
      </c>
      <c r="H617" s="22">
        <v>45880</v>
      </c>
      <c r="I617" s="23">
        <v>5</v>
      </c>
      <c r="J617" s="24">
        <f>H617*Percent_Increase</f>
        <v>1335.1079999999999</v>
      </c>
    </row>
    <row r="618" spans="1:10" x14ac:dyDescent="0.25">
      <c r="A618" s="11" t="s">
        <v>217</v>
      </c>
      <c r="B618" s="18" t="s">
        <v>12</v>
      </c>
      <c r="C618" s="11" t="s">
        <v>44</v>
      </c>
      <c r="D618" s="11" t="s">
        <v>14</v>
      </c>
      <c r="E618" s="34">
        <v>36423</v>
      </c>
      <c r="F618" s="20">
        <f t="shared" ca="1" si="9"/>
        <v>17</v>
      </c>
      <c r="G618" s="21" t="s">
        <v>8</v>
      </c>
      <c r="H618" s="22">
        <v>47350</v>
      </c>
      <c r="I618" s="23">
        <v>1</v>
      </c>
      <c r="J618" s="24">
        <f>H618*Percent_Increase</f>
        <v>1377.885</v>
      </c>
    </row>
    <row r="619" spans="1:10" x14ac:dyDescent="0.25">
      <c r="A619" s="11" t="s">
        <v>204</v>
      </c>
      <c r="B619" s="18" t="s">
        <v>32</v>
      </c>
      <c r="C619" s="11" t="s">
        <v>44</v>
      </c>
      <c r="D619" s="11" t="s">
        <v>5</v>
      </c>
      <c r="E619" s="34">
        <v>38237</v>
      </c>
      <c r="F619" s="20">
        <f t="shared" ca="1" si="9"/>
        <v>12</v>
      </c>
      <c r="G619" s="21" t="s">
        <v>4</v>
      </c>
      <c r="H619" s="22">
        <v>31910</v>
      </c>
      <c r="I619" s="23">
        <v>5</v>
      </c>
      <c r="J619" s="24">
        <f>H619*Percent_Increase</f>
        <v>928.58100000000002</v>
      </c>
    </row>
    <row r="620" spans="1:10" x14ac:dyDescent="0.25">
      <c r="A620" s="11" t="s">
        <v>199</v>
      </c>
      <c r="B620" s="18" t="s">
        <v>12</v>
      </c>
      <c r="C620" s="11" t="s">
        <v>44</v>
      </c>
      <c r="D620" s="11" t="s">
        <v>11</v>
      </c>
      <c r="E620" s="34">
        <v>39720</v>
      </c>
      <c r="F620" s="20">
        <f t="shared" ca="1" si="9"/>
        <v>8</v>
      </c>
      <c r="G620" s="21"/>
      <c r="H620" s="22">
        <v>43320</v>
      </c>
      <c r="I620" s="23">
        <v>5</v>
      </c>
      <c r="J620" s="24">
        <f>H620*Percent_Increase</f>
        <v>1260.6120000000001</v>
      </c>
    </row>
    <row r="621" spans="1:10" x14ac:dyDescent="0.25">
      <c r="A621" s="11" t="s">
        <v>198</v>
      </c>
      <c r="B621" s="18" t="s">
        <v>9</v>
      </c>
      <c r="C621" s="11" t="s">
        <v>44</v>
      </c>
      <c r="D621" s="11" t="s">
        <v>5</v>
      </c>
      <c r="E621" s="34">
        <v>40078</v>
      </c>
      <c r="F621" s="20">
        <f t="shared" ca="1" si="9"/>
        <v>7</v>
      </c>
      <c r="G621" s="21" t="s">
        <v>4</v>
      </c>
      <c r="H621" s="22">
        <v>23190</v>
      </c>
      <c r="I621" s="23">
        <v>5</v>
      </c>
      <c r="J621" s="24">
        <f>H621*Percent_Increase</f>
        <v>674.82900000000006</v>
      </c>
    </row>
    <row r="622" spans="1:10" x14ac:dyDescent="0.25">
      <c r="A622" s="11" t="s">
        <v>182</v>
      </c>
      <c r="B622" s="18" t="s">
        <v>2</v>
      </c>
      <c r="C622" s="11" t="s">
        <v>44</v>
      </c>
      <c r="D622" s="11" t="s">
        <v>14</v>
      </c>
      <c r="E622" s="34">
        <v>41195</v>
      </c>
      <c r="F622" s="20">
        <f t="shared" ca="1" si="9"/>
        <v>4</v>
      </c>
      <c r="G622" s="21" t="s">
        <v>4</v>
      </c>
      <c r="H622" s="22">
        <v>25885</v>
      </c>
      <c r="I622" s="23">
        <v>5</v>
      </c>
      <c r="J622" s="24">
        <f>H622*Percent_Increase</f>
        <v>753.25350000000003</v>
      </c>
    </row>
    <row r="623" spans="1:10" x14ac:dyDescent="0.25">
      <c r="A623" s="11" t="s">
        <v>171</v>
      </c>
      <c r="B623" s="18" t="s">
        <v>16</v>
      </c>
      <c r="C623" s="11" t="s">
        <v>44</v>
      </c>
      <c r="D623" s="11" t="s">
        <v>5</v>
      </c>
      <c r="E623" s="34">
        <v>40469</v>
      </c>
      <c r="F623" s="20">
        <f t="shared" ca="1" si="9"/>
        <v>6</v>
      </c>
      <c r="G623" s="21" t="s">
        <v>28</v>
      </c>
      <c r="H623" s="22">
        <v>63030</v>
      </c>
      <c r="I623" s="23">
        <v>1</v>
      </c>
      <c r="J623" s="24">
        <f>H623*Percent_Increase</f>
        <v>1834.173</v>
      </c>
    </row>
    <row r="624" spans="1:10" x14ac:dyDescent="0.25">
      <c r="A624" s="11" t="s">
        <v>166</v>
      </c>
      <c r="B624" s="18" t="s">
        <v>9</v>
      </c>
      <c r="C624" s="11" t="s">
        <v>44</v>
      </c>
      <c r="D624" s="11" t="s">
        <v>5</v>
      </c>
      <c r="E624" s="34">
        <v>39002</v>
      </c>
      <c r="F624" s="20">
        <f t="shared" ca="1" si="9"/>
        <v>10</v>
      </c>
      <c r="G624" s="21" t="s">
        <v>4</v>
      </c>
      <c r="H624" s="22">
        <v>32120</v>
      </c>
      <c r="I624" s="23">
        <v>1</v>
      </c>
      <c r="J624" s="24">
        <f>H624*Percent_Increase</f>
        <v>934.69200000000001</v>
      </c>
    </row>
    <row r="625" spans="1:10" x14ac:dyDescent="0.25">
      <c r="A625" s="11" t="s">
        <v>164</v>
      </c>
      <c r="B625" s="18" t="s">
        <v>32</v>
      </c>
      <c r="C625" s="11" t="s">
        <v>44</v>
      </c>
      <c r="D625" s="11" t="s">
        <v>11</v>
      </c>
      <c r="E625" s="34">
        <v>36070</v>
      </c>
      <c r="F625" s="20">
        <f t="shared" ca="1" si="9"/>
        <v>18</v>
      </c>
      <c r="G625" s="21"/>
      <c r="H625" s="22">
        <v>59050</v>
      </c>
      <c r="I625" s="23">
        <v>4</v>
      </c>
      <c r="J625" s="24">
        <f>H625*Percent_Increase</f>
        <v>1718.355</v>
      </c>
    </row>
    <row r="626" spans="1:10" x14ac:dyDescent="0.25">
      <c r="A626" s="11" t="s">
        <v>162</v>
      </c>
      <c r="B626" s="18" t="s">
        <v>16</v>
      </c>
      <c r="C626" s="11" t="s">
        <v>44</v>
      </c>
      <c r="D626" s="11" t="s">
        <v>5</v>
      </c>
      <c r="E626" s="34">
        <v>36078</v>
      </c>
      <c r="F626" s="20">
        <f t="shared" ca="1" si="9"/>
        <v>18</v>
      </c>
      <c r="G626" s="21" t="s">
        <v>8</v>
      </c>
      <c r="H626" s="22">
        <v>79610</v>
      </c>
      <c r="I626" s="23">
        <v>2</v>
      </c>
      <c r="J626" s="24">
        <f>H626*Percent_Increase</f>
        <v>2316.6510000000003</v>
      </c>
    </row>
    <row r="627" spans="1:10" x14ac:dyDescent="0.25">
      <c r="A627" s="11" t="s">
        <v>160</v>
      </c>
      <c r="B627" s="18" t="s">
        <v>32</v>
      </c>
      <c r="C627" s="11" t="s">
        <v>44</v>
      </c>
      <c r="D627" s="11" t="s">
        <v>5</v>
      </c>
      <c r="E627" s="34">
        <v>36081</v>
      </c>
      <c r="F627" s="20">
        <f t="shared" ca="1" si="9"/>
        <v>18</v>
      </c>
      <c r="G627" s="21" t="s">
        <v>4</v>
      </c>
      <c r="H627" s="22">
        <v>67407</v>
      </c>
      <c r="I627" s="23">
        <v>5</v>
      </c>
      <c r="J627" s="24">
        <f>H627*Percent_Increase</f>
        <v>1961.5437000000002</v>
      </c>
    </row>
    <row r="628" spans="1:10" x14ac:dyDescent="0.25">
      <c r="A628" s="11" t="s">
        <v>135</v>
      </c>
      <c r="B628" s="18" t="s">
        <v>12</v>
      </c>
      <c r="C628" s="11" t="s">
        <v>44</v>
      </c>
      <c r="D628" s="11" t="s">
        <v>5</v>
      </c>
      <c r="E628" s="34">
        <v>39745</v>
      </c>
      <c r="F628" s="20">
        <f t="shared" ca="1" si="9"/>
        <v>8</v>
      </c>
      <c r="G628" s="21" t="s">
        <v>4</v>
      </c>
      <c r="H628" s="22">
        <v>29330</v>
      </c>
      <c r="I628" s="23">
        <v>5</v>
      </c>
      <c r="J628" s="24">
        <f>H628*Percent_Increase</f>
        <v>853.50300000000004</v>
      </c>
    </row>
    <row r="629" spans="1:10" x14ac:dyDescent="0.25">
      <c r="A629" s="11" t="s">
        <v>123</v>
      </c>
      <c r="B629" s="18" t="s">
        <v>2</v>
      </c>
      <c r="C629" s="11" t="s">
        <v>44</v>
      </c>
      <c r="D629" s="11" t="s">
        <v>5</v>
      </c>
      <c r="E629" s="34">
        <v>40853</v>
      </c>
      <c r="F629" s="20">
        <f t="shared" ca="1" si="9"/>
        <v>5</v>
      </c>
      <c r="G629" s="21" t="s">
        <v>4</v>
      </c>
      <c r="H629" s="22">
        <v>63050</v>
      </c>
      <c r="I629" s="23">
        <v>3</v>
      </c>
      <c r="J629" s="24">
        <f>H629*Percent_Increase</f>
        <v>1834.7550000000001</v>
      </c>
    </row>
    <row r="630" spans="1:10" x14ac:dyDescent="0.25">
      <c r="A630" s="11" t="s">
        <v>120</v>
      </c>
      <c r="B630" s="18" t="s">
        <v>12</v>
      </c>
      <c r="C630" s="11" t="s">
        <v>44</v>
      </c>
      <c r="D630" s="11" t="s">
        <v>11</v>
      </c>
      <c r="E630" s="34">
        <v>41219</v>
      </c>
      <c r="F630" s="20">
        <f t="shared" ca="1" si="9"/>
        <v>4</v>
      </c>
      <c r="G630" s="21"/>
      <c r="H630" s="22">
        <v>55690</v>
      </c>
      <c r="I630" s="23">
        <v>2</v>
      </c>
      <c r="J630" s="24">
        <f>H630*Percent_Increase</f>
        <v>1620.579</v>
      </c>
    </row>
    <row r="631" spans="1:10" x14ac:dyDescent="0.25">
      <c r="A631" s="11" t="s">
        <v>116</v>
      </c>
      <c r="B631" s="18" t="s">
        <v>16</v>
      </c>
      <c r="C631" s="11" t="s">
        <v>44</v>
      </c>
      <c r="D631" s="11" t="s">
        <v>5</v>
      </c>
      <c r="E631" s="34">
        <v>39398</v>
      </c>
      <c r="F631" s="20">
        <f t="shared" ca="1" si="9"/>
        <v>9</v>
      </c>
      <c r="G631" s="21" t="s">
        <v>18</v>
      </c>
      <c r="H631" s="22">
        <v>48490</v>
      </c>
      <c r="I631" s="23">
        <v>2</v>
      </c>
      <c r="J631" s="24">
        <f>H631*Percent_Increase</f>
        <v>1411.059</v>
      </c>
    </row>
    <row r="632" spans="1:10" x14ac:dyDescent="0.25">
      <c r="A632" s="11" t="s">
        <v>109</v>
      </c>
      <c r="B632" s="18" t="s">
        <v>16</v>
      </c>
      <c r="C632" s="11" t="s">
        <v>44</v>
      </c>
      <c r="D632" s="11" t="s">
        <v>5</v>
      </c>
      <c r="E632" s="34">
        <v>40486</v>
      </c>
      <c r="F632" s="20">
        <f t="shared" ca="1" si="9"/>
        <v>6</v>
      </c>
      <c r="G632" s="21" t="s">
        <v>4</v>
      </c>
      <c r="H632" s="22">
        <v>66440</v>
      </c>
      <c r="I632" s="23">
        <v>3</v>
      </c>
      <c r="J632" s="24">
        <f>H632*Percent_Increase</f>
        <v>1933.404</v>
      </c>
    </row>
    <row r="633" spans="1:10" x14ac:dyDescent="0.25">
      <c r="A633" s="11" t="s">
        <v>96</v>
      </c>
      <c r="B633" s="18" t="s">
        <v>12</v>
      </c>
      <c r="C633" s="11" t="s">
        <v>44</v>
      </c>
      <c r="D633" s="11" t="s">
        <v>11</v>
      </c>
      <c r="E633" s="34">
        <v>36479</v>
      </c>
      <c r="F633" s="20">
        <f t="shared" ca="1" si="9"/>
        <v>17</v>
      </c>
      <c r="G633" s="21"/>
      <c r="H633" s="22">
        <v>54840</v>
      </c>
      <c r="I633" s="23">
        <v>4</v>
      </c>
      <c r="J633" s="24">
        <f>H633*Percent_Increase</f>
        <v>1595.8440000000001</v>
      </c>
    </row>
    <row r="634" spans="1:10" x14ac:dyDescent="0.25">
      <c r="A634" s="11" t="s">
        <v>73</v>
      </c>
      <c r="B634" s="18" t="s">
        <v>12</v>
      </c>
      <c r="C634" s="11" t="s">
        <v>44</v>
      </c>
      <c r="D634" s="11" t="s">
        <v>5</v>
      </c>
      <c r="E634" s="34">
        <v>39797</v>
      </c>
      <c r="F634" s="20">
        <f t="shared" ca="1" si="9"/>
        <v>8</v>
      </c>
      <c r="G634" s="21" t="s">
        <v>26</v>
      </c>
      <c r="H634" s="22">
        <v>53900</v>
      </c>
      <c r="I634" s="23">
        <v>5</v>
      </c>
      <c r="J634" s="24">
        <f>H634*Percent_Increase</f>
        <v>1568.49</v>
      </c>
    </row>
    <row r="635" spans="1:10" x14ac:dyDescent="0.25">
      <c r="A635" s="11" t="s">
        <v>57</v>
      </c>
      <c r="B635" s="18" t="s">
        <v>2</v>
      </c>
      <c r="C635" s="11" t="s">
        <v>44</v>
      </c>
      <c r="D635" s="11" t="s">
        <v>0</v>
      </c>
      <c r="E635" s="34">
        <v>39417</v>
      </c>
      <c r="F635" s="20">
        <f t="shared" ca="1" si="9"/>
        <v>9</v>
      </c>
      <c r="G635" s="21"/>
      <c r="H635" s="22">
        <v>23692</v>
      </c>
      <c r="I635" s="23">
        <v>4</v>
      </c>
      <c r="J635" s="24">
        <f>H635*Percent_Increase</f>
        <v>689.43720000000008</v>
      </c>
    </row>
    <row r="636" spans="1:10" x14ac:dyDescent="0.25">
      <c r="A636" s="11" t="s">
        <v>55</v>
      </c>
      <c r="B636" s="18" t="s">
        <v>16</v>
      </c>
      <c r="C636" s="11" t="s">
        <v>44</v>
      </c>
      <c r="D636" s="11" t="s">
        <v>0</v>
      </c>
      <c r="E636" s="34">
        <v>40515</v>
      </c>
      <c r="F636" s="20">
        <f t="shared" ca="1" si="9"/>
        <v>6</v>
      </c>
      <c r="G636" s="21"/>
      <c r="H636" s="22">
        <v>33508</v>
      </c>
      <c r="I636" s="23">
        <v>4</v>
      </c>
      <c r="J636" s="24">
        <f>H636*Percent_Increase</f>
        <v>975.08280000000002</v>
      </c>
    </row>
    <row r="637" spans="1:10" x14ac:dyDescent="0.25">
      <c r="A637" s="11" t="s">
        <v>54</v>
      </c>
      <c r="B637" s="18" t="s">
        <v>12</v>
      </c>
      <c r="C637" s="11" t="s">
        <v>44</v>
      </c>
      <c r="D637" s="11" t="s">
        <v>5</v>
      </c>
      <c r="E637" s="34">
        <v>40521</v>
      </c>
      <c r="F637" s="20">
        <f t="shared" ca="1" si="9"/>
        <v>6</v>
      </c>
      <c r="G637" s="21" t="s">
        <v>4</v>
      </c>
      <c r="H637" s="22">
        <v>34330</v>
      </c>
      <c r="I637" s="23">
        <v>3</v>
      </c>
      <c r="J637" s="24">
        <f>H637*Percent_Increase</f>
        <v>999.00300000000004</v>
      </c>
    </row>
    <row r="638" spans="1:10" x14ac:dyDescent="0.25">
      <c r="A638" s="11" t="s">
        <v>45</v>
      </c>
      <c r="B638" s="18" t="s">
        <v>2</v>
      </c>
      <c r="C638" s="11" t="s">
        <v>44</v>
      </c>
      <c r="D638" s="11" t="s">
        <v>5</v>
      </c>
      <c r="E638" s="34">
        <v>36514</v>
      </c>
      <c r="F638" s="20">
        <f t="shared" ca="1" si="9"/>
        <v>17</v>
      </c>
      <c r="G638" s="21" t="s">
        <v>4</v>
      </c>
      <c r="H638" s="22">
        <v>48250</v>
      </c>
      <c r="I638" s="23">
        <v>3</v>
      </c>
      <c r="J638" s="24">
        <f>H638*Percent_Increase</f>
        <v>1404.075</v>
      </c>
    </row>
    <row r="639" spans="1:10" x14ac:dyDescent="0.25">
      <c r="A639" s="11" t="s">
        <v>750</v>
      </c>
      <c r="B639" s="18" t="s">
        <v>12</v>
      </c>
      <c r="C639" s="11" t="s">
        <v>6</v>
      </c>
      <c r="D639" s="11" t="s">
        <v>11</v>
      </c>
      <c r="E639" s="34">
        <v>39087</v>
      </c>
      <c r="F639" s="20">
        <f t="shared" ca="1" si="9"/>
        <v>10</v>
      </c>
      <c r="G639" s="21"/>
      <c r="H639" s="22">
        <v>70150</v>
      </c>
      <c r="I639" s="23">
        <v>2</v>
      </c>
      <c r="J639" s="24">
        <f>H639*Percent_Increase</f>
        <v>2041.365</v>
      </c>
    </row>
    <row r="640" spans="1:10" x14ac:dyDescent="0.25">
      <c r="A640" s="11" t="s">
        <v>749</v>
      </c>
      <c r="B640" s="18" t="s">
        <v>16</v>
      </c>
      <c r="C640" s="11" t="s">
        <v>6</v>
      </c>
      <c r="D640" s="11" t="s">
        <v>11</v>
      </c>
      <c r="E640" s="34">
        <v>39090</v>
      </c>
      <c r="F640" s="20">
        <f t="shared" ca="1" si="9"/>
        <v>10</v>
      </c>
      <c r="G640" s="21"/>
      <c r="H640" s="22">
        <v>63290</v>
      </c>
      <c r="I640" s="23">
        <v>5</v>
      </c>
      <c r="J640" s="24">
        <f>H640*Percent_Increase</f>
        <v>1841.739</v>
      </c>
    </row>
    <row r="641" spans="1:10" x14ac:dyDescent="0.25">
      <c r="A641" s="11" t="s">
        <v>748</v>
      </c>
      <c r="B641" s="18" t="s">
        <v>9</v>
      </c>
      <c r="C641" s="11" t="s">
        <v>6</v>
      </c>
      <c r="D641" s="11" t="s">
        <v>5</v>
      </c>
      <c r="E641" s="34">
        <v>39091</v>
      </c>
      <c r="F641" s="20">
        <f t="shared" ca="1" si="9"/>
        <v>10</v>
      </c>
      <c r="G641" s="21" t="s">
        <v>4</v>
      </c>
      <c r="H641" s="22">
        <v>46410</v>
      </c>
      <c r="I641" s="23">
        <v>2</v>
      </c>
      <c r="J641" s="24">
        <f>H641*Percent_Increase</f>
        <v>1350.5309999999999</v>
      </c>
    </row>
    <row r="642" spans="1:10" x14ac:dyDescent="0.25">
      <c r="A642" s="11" t="s">
        <v>741</v>
      </c>
      <c r="B642" s="18" t="s">
        <v>16</v>
      </c>
      <c r="C642" s="11" t="s">
        <v>6</v>
      </c>
      <c r="D642" s="11" t="s">
        <v>11</v>
      </c>
      <c r="E642" s="34">
        <v>39106</v>
      </c>
      <c r="F642" s="20">
        <f t="shared" ref="F642:F705" ca="1" si="10">DATEDIF(E642,TODAY(),"Y")</f>
        <v>10</v>
      </c>
      <c r="G642" s="21"/>
      <c r="H642" s="22">
        <v>64263</v>
      </c>
      <c r="I642" s="23">
        <v>3</v>
      </c>
      <c r="J642" s="24">
        <f>H642*Percent_Increase</f>
        <v>1870.0533</v>
      </c>
    </row>
    <row r="643" spans="1:10" x14ac:dyDescent="0.25">
      <c r="A643" s="11" t="s">
        <v>724</v>
      </c>
      <c r="B643" s="18" t="s">
        <v>12</v>
      </c>
      <c r="C643" s="11" t="s">
        <v>6</v>
      </c>
      <c r="D643" s="11" t="s">
        <v>11</v>
      </c>
      <c r="E643" s="34">
        <v>35826</v>
      </c>
      <c r="F643" s="20">
        <f t="shared" ca="1" si="10"/>
        <v>19</v>
      </c>
      <c r="G643" s="21"/>
      <c r="H643" s="22">
        <v>45030</v>
      </c>
      <c r="I643" s="23">
        <v>3</v>
      </c>
      <c r="J643" s="24">
        <f>H643*Percent_Increase</f>
        <v>1310.373</v>
      </c>
    </row>
    <row r="644" spans="1:10" x14ac:dyDescent="0.25">
      <c r="A644" s="11" t="s">
        <v>714</v>
      </c>
      <c r="B644" s="18" t="s">
        <v>12</v>
      </c>
      <c r="C644" s="11" t="s">
        <v>6</v>
      </c>
      <c r="D644" s="11" t="s">
        <v>5</v>
      </c>
      <c r="E644" s="34">
        <v>36549</v>
      </c>
      <c r="F644" s="20">
        <f t="shared" ca="1" si="10"/>
        <v>17</v>
      </c>
      <c r="G644" s="21" t="s">
        <v>4</v>
      </c>
      <c r="H644" s="22">
        <v>35460</v>
      </c>
      <c r="I644" s="23">
        <v>1</v>
      </c>
      <c r="J644" s="24">
        <f>H644*Percent_Increase</f>
        <v>1031.886</v>
      </c>
    </row>
    <row r="645" spans="1:10" x14ac:dyDescent="0.25">
      <c r="A645" s="11" t="s">
        <v>710</v>
      </c>
      <c r="B645" s="18" t="s">
        <v>12</v>
      </c>
      <c r="C645" s="11" t="s">
        <v>6</v>
      </c>
      <c r="D645" s="11" t="s">
        <v>14</v>
      </c>
      <c r="E645" s="34">
        <v>36918</v>
      </c>
      <c r="F645" s="20">
        <f t="shared" ca="1" si="10"/>
        <v>16</v>
      </c>
      <c r="G645" s="21" t="s">
        <v>26</v>
      </c>
      <c r="H645" s="22">
        <v>17205</v>
      </c>
      <c r="I645" s="23">
        <v>5</v>
      </c>
      <c r="J645" s="24">
        <f>H645*Percent_Increase</f>
        <v>500.66550000000001</v>
      </c>
    </row>
    <row r="646" spans="1:10" x14ac:dyDescent="0.25">
      <c r="A646" s="11" t="s">
        <v>692</v>
      </c>
      <c r="B646" s="18" t="s">
        <v>12</v>
      </c>
      <c r="C646" s="11" t="s">
        <v>6</v>
      </c>
      <c r="D646" s="11" t="s">
        <v>11</v>
      </c>
      <c r="E646" s="45">
        <v>40563</v>
      </c>
      <c r="F646" s="20">
        <f t="shared" ca="1" si="10"/>
        <v>6</v>
      </c>
      <c r="G646" s="21"/>
      <c r="H646" s="22">
        <v>55510</v>
      </c>
      <c r="I646" s="23">
        <v>3</v>
      </c>
      <c r="J646" s="24">
        <f>H646*Percent_Increase</f>
        <v>1615.3410000000001</v>
      </c>
    </row>
    <row r="647" spans="1:10" x14ac:dyDescent="0.25">
      <c r="A647" s="11" t="s">
        <v>691</v>
      </c>
      <c r="B647" s="18" t="s">
        <v>12</v>
      </c>
      <c r="C647" s="11" t="s">
        <v>6</v>
      </c>
      <c r="D647" s="11" t="s">
        <v>5</v>
      </c>
      <c r="E647" s="34">
        <v>40568</v>
      </c>
      <c r="F647" s="20">
        <f t="shared" ca="1" si="10"/>
        <v>6</v>
      </c>
      <c r="G647" s="21" t="s">
        <v>26</v>
      </c>
      <c r="H647" s="22">
        <v>46390</v>
      </c>
      <c r="I647" s="23">
        <v>5</v>
      </c>
      <c r="J647" s="24">
        <f>H647*Percent_Increase</f>
        <v>1349.9490000000001</v>
      </c>
    </row>
    <row r="648" spans="1:10" x14ac:dyDescent="0.25">
      <c r="A648" s="11" t="s">
        <v>688</v>
      </c>
      <c r="B648" s="18" t="s">
        <v>16</v>
      </c>
      <c r="C648" s="11" t="s">
        <v>6</v>
      </c>
      <c r="D648" s="11" t="s">
        <v>5</v>
      </c>
      <c r="E648" s="34">
        <v>40584</v>
      </c>
      <c r="F648" s="20">
        <f t="shared" ca="1" si="10"/>
        <v>6</v>
      </c>
      <c r="G648" s="21" t="s">
        <v>26</v>
      </c>
      <c r="H648" s="22">
        <v>24200</v>
      </c>
      <c r="I648" s="23">
        <v>5</v>
      </c>
      <c r="J648" s="24">
        <f>H648*Percent_Increase</f>
        <v>704.22</v>
      </c>
    </row>
    <row r="649" spans="1:10" x14ac:dyDescent="0.25">
      <c r="A649" s="11" t="s">
        <v>677</v>
      </c>
      <c r="B649" s="18" t="s">
        <v>12</v>
      </c>
      <c r="C649" s="11" t="s">
        <v>6</v>
      </c>
      <c r="D649" s="11" t="s">
        <v>14</v>
      </c>
      <c r="E649" s="34">
        <v>39118</v>
      </c>
      <c r="F649" s="20">
        <f t="shared" ca="1" si="10"/>
        <v>10</v>
      </c>
      <c r="G649" s="21" t="s">
        <v>26</v>
      </c>
      <c r="H649" s="22">
        <v>20075</v>
      </c>
      <c r="I649" s="23">
        <v>1</v>
      </c>
      <c r="J649" s="24">
        <f>H649*Percent_Increase</f>
        <v>584.1825</v>
      </c>
    </row>
    <row r="650" spans="1:10" x14ac:dyDescent="0.25">
      <c r="A650" s="11" t="s">
        <v>666</v>
      </c>
      <c r="B650" s="18" t="s">
        <v>12</v>
      </c>
      <c r="C650" s="11" t="s">
        <v>6</v>
      </c>
      <c r="D650" s="11" t="s">
        <v>14</v>
      </c>
      <c r="E650" s="34">
        <v>38753</v>
      </c>
      <c r="F650" s="20">
        <f t="shared" ca="1" si="10"/>
        <v>11</v>
      </c>
      <c r="G650" s="21" t="s">
        <v>28</v>
      </c>
      <c r="H650" s="22">
        <v>37660</v>
      </c>
      <c r="I650" s="23">
        <v>4</v>
      </c>
      <c r="J650" s="24">
        <f>H650*Percent_Increase</f>
        <v>1095.9059999999999</v>
      </c>
    </row>
    <row r="651" spans="1:10" x14ac:dyDescent="0.25">
      <c r="A651" s="11" t="s">
        <v>657</v>
      </c>
      <c r="B651" s="18" t="s">
        <v>32</v>
      </c>
      <c r="C651" s="11" t="s">
        <v>6</v>
      </c>
      <c r="D651" s="11" t="s">
        <v>11</v>
      </c>
      <c r="E651" s="34">
        <v>36193</v>
      </c>
      <c r="F651" s="20">
        <f t="shared" ca="1" si="10"/>
        <v>18</v>
      </c>
      <c r="G651" s="21"/>
      <c r="H651" s="22">
        <v>58250</v>
      </c>
      <c r="I651" s="23">
        <v>2</v>
      </c>
      <c r="J651" s="24">
        <f>H651*Percent_Increase</f>
        <v>1695.075</v>
      </c>
    </row>
    <row r="652" spans="1:10" x14ac:dyDescent="0.25">
      <c r="A652" s="11" t="s">
        <v>634</v>
      </c>
      <c r="B652" s="18" t="s">
        <v>12</v>
      </c>
      <c r="C652" s="11" t="s">
        <v>6</v>
      </c>
      <c r="D652" s="11" t="s">
        <v>11</v>
      </c>
      <c r="E652" s="34">
        <v>40235</v>
      </c>
      <c r="F652" s="20">
        <f t="shared" ca="1" si="10"/>
        <v>7</v>
      </c>
      <c r="G652" s="21"/>
      <c r="H652" s="22">
        <v>80729</v>
      </c>
      <c r="I652" s="23">
        <v>3</v>
      </c>
      <c r="J652" s="24">
        <f>H652*Percent_Increase</f>
        <v>2349.2139000000002</v>
      </c>
    </row>
    <row r="653" spans="1:10" x14ac:dyDescent="0.25">
      <c r="A653" s="11" t="s">
        <v>623</v>
      </c>
      <c r="B653" s="18" t="s">
        <v>12</v>
      </c>
      <c r="C653" s="11" t="s">
        <v>6</v>
      </c>
      <c r="D653" s="11" t="s">
        <v>5</v>
      </c>
      <c r="E653" s="34">
        <v>40986</v>
      </c>
      <c r="F653" s="20">
        <f t="shared" ca="1" si="10"/>
        <v>5</v>
      </c>
      <c r="G653" s="21" t="s">
        <v>28</v>
      </c>
      <c r="H653" s="22">
        <v>46550</v>
      </c>
      <c r="I653" s="23">
        <v>4</v>
      </c>
      <c r="J653" s="24">
        <f>H653*Percent_Increase</f>
        <v>1354.605</v>
      </c>
    </row>
    <row r="654" spans="1:10" x14ac:dyDescent="0.25">
      <c r="A654" s="11" t="s">
        <v>619</v>
      </c>
      <c r="B654" s="18" t="s">
        <v>16</v>
      </c>
      <c r="C654" s="11" t="s">
        <v>6</v>
      </c>
      <c r="D654" s="11" t="s">
        <v>14</v>
      </c>
      <c r="E654" s="34">
        <v>39155</v>
      </c>
      <c r="F654" s="20">
        <f t="shared" ca="1" si="10"/>
        <v>10</v>
      </c>
      <c r="G654" s="21" t="s">
        <v>18</v>
      </c>
      <c r="H654" s="22">
        <v>27710</v>
      </c>
      <c r="I654" s="23">
        <v>3</v>
      </c>
      <c r="J654" s="24">
        <f>H654*Percent_Increase</f>
        <v>806.36099999999999</v>
      </c>
    </row>
    <row r="655" spans="1:10" x14ac:dyDescent="0.25">
      <c r="A655" s="11" t="s">
        <v>609</v>
      </c>
      <c r="B655" s="18" t="s">
        <v>12</v>
      </c>
      <c r="C655" s="11" t="s">
        <v>6</v>
      </c>
      <c r="D655" s="11" t="s">
        <v>5</v>
      </c>
      <c r="E655" s="34">
        <v>40250</v>
      </c>
      <c r="F655" s="20">
        <f t="shared" ca="1" si="10"/>
        <v>7</v>
      </c>
      <c r="G655" s="21" t="s">
        <v>4</v>
      </c>
      <c r="H655" s="22">
        <v>33590</v>
      </c>
      <c r="I655" s="23">
        <v>5</v>
      </c>
      <c r="J655" s="24">
        <f>H655*Percent_Increase</f>
        <v>977.46900000000005</v>
      </c>
    </row>
    <row r="656" spans="1:10" x14ac:dyDescent="0.25">
      <c r="A656" s="11" t="s">
        <v>596</v>
      </c>
      <c r="B656" s="18" t="s">
        <v>32</v>
      </c>
      <c r="C656" s="11" t="s">
        <v>6</v>
      </c>
      <c r="D656" s="11" t="s">
        <v>14</v>
      </c>
      <c r="E656" s="34">
        <v>38805</v>
      </c>
      <c r="F656" s="20">
        <f t="shared" ca="1" si="10"/>
        <v>11</v>
      </c>
      <c r="G656" s="21" t="s">
        <v>28</v>
      </c>
      <c r="H656" s="22">
        <v>13690</v>
      </c>
      <c r="I656" s="23">
        <v>5</v>
      </c>
      <c r="J656" s="24">
        <f>H656*Percent_Increase</f>
        <v>398.37900000000002</v>
      </c>
    </row>
    <row r="657" spans="1:10" x14ac:dyDescent="0.25">
      <c r="A657" s="11" t="s">
        <v>590</v>
      </c>
      <c r="B657" s="18" t="s">
        <v>9</v>
      </c>
      <c r="C657" s="11" t="s">
        <v>6</v>
      </c>
      <c r="D657" s="11" t="s">
        <v>5</v>
      </c>
      <c r="E657" s="34">
        <v>36243</v>
      </c>
      <c r="F657" s="20">
        <f t="shared" ca="1" si="10"/>
        <v>18</v>
      </c>
      <c r="G657" s="21" t="s">
        <v>8</v>
      </c>
      <c r="H657" s="22">
        <v>77680</v>
      </c>
      <c r="I657" s="23">
        <v>3</v>
      </c>
      <c r="J657" s="24">
        <f>H657*Percent_Increase</f>
        <v>2260.4880000000003</v>
      </c>
    </row>
    <row r="658" spans="1:10" x14ac:dyDescent="0.25">
      <c r="A658" s="11" t="s">
        <v>584</v>
      </c>
      <c r="B658" s="18" t="s">
        <v>12</v>
      </c>
      <c r="C658" s="11" t="s">
        <v>6</v>
      </c>
      <c r="D658" s="11" t="s">
        <v>5</v>
      </c>
      <c r="E658" s="34">
        <v>36956</v>
      </c>
      <c r="F658" s="20">
        <f t="shared" ca="1" si="10"/>
        <v>16</v>
      </c>
      <c r="G658" s="21" t="s">
        <v>8</v>
      </c>
      <c r="H658" s="22">
        <v>49930</v>
      </c>
      <c r="I658" s="23">
        <v>1</v>
      </c>
      <c r="J658" s="24">
        <f>H658*Percent_Increase</f>
        <v>1452.963</v>
      </c>
    </row>
    <row r="659" spans="1:10" x14ac:dyDescent="0.25">
      <c r="A659" s="11" t="s">
        <v>583</v>
      </c>
      <c r="B659" s="18" t="s">
        <v>12</v>
      </c>
      <c r="C659" s="11" t="s">
        <v>6</v>
      </c>
      <c r="D659" s="11" t="s">
        <v>5</v>
      </c>
      <c r="E659" s="34">
        <v>36967</v>
      </c>
      <c r="F659" s="20">
        <f t="shared" ca="1" si="10"/>
        <v>16</v>
      </c>
      <c r="G659" s="21" t="s">
        <v>26</v>
      </c>
      <c r="H659" s="22">
        <v>63060</v>
      </c>
      <c r="I659" s="23">
        <v>4</v>
      </c>
      <c r="J659" s="24">
        <f>H659*Percent_Increase</f>
        <v>1835.046</v>
      </c>
    </row>
    <row r="660" spans="1:10" x14ac:dyDescent="0.25">
      <c r="A660" s="11" t="s">
        <v>573</v>
      </c>
      <c r="B660" s="18" t="s">
        <v>9</v>
      </c>
      <c r="C660" s="11" t="s">
        <v>6</v>
      </c>
      <c r="D660" s="11" t="s">
        <v>11</v>
      </c>
      <c r="E660" s="34">
        <v>39534</v>
      </c>
      <c r="F660" s="20">
        <f t="shared" ca="1" si="10"/>
        <v>9</v>
      </c>
      <c r="G660" s="21"/>
      <c r="H660" s="22">
        <v>32880</v>
      </c>
      <c r="I660" s="23">
        <v>3</v>
      </c>
      <c r="J660" s="24">
        <f>H660*Percent_Increase</f>
        <v>956.80799999999999</v>
      </c>
    </row>
    <row r="661" spans="1:10" x14ac:dyDescent="0.25">
      <c r="A661" s="11" t="s">
        <v>565</v>
      </c>
      <c r="B661" s="18" t="s">
        <v>9</v>
      </c>
      <c r="C661" s="11" t="s">
        <v>6</v>
      </c>
      <c r="D661" s="11" t="s">
        <v>5</v>
      </c>
      <c r="E661" s="34">
        <v>39171</v>
      </c>
      <c r="F661" s="20">
        <f t="shared" ca="1" si="10"/>
        <v>10</v>
      </c>
      <c r="G661" s="21" t="s">
        <v>18</v>
      </c>
      <c r="H661" s="22">
        <v>25690</v>
      </c>
      <c r="I661" s="23">
        <v>2</v>
      </c>
      <c r="J661" s="24">
        <f>H661*Percent_Increase</f>
        <v>747.57900000000006</v>
      </c>
    </row>
    <row r="662" spans="1:10" x14ac:dyDescent="0.25">
      <c r="A662" s="11" t="s">
        <v>563</v>
      </c>
      <c r="B662" s="18" t="s">
        <v>9</v>
      </c>
      <c r="C662" s="11" t="s">
        <v>6</v>
      </c>
      <c r="D662" s="11" t="s">
        <v>14</v>
      </c>
      <c r="E662" s="34">
        <v>39535</v>
      </c>
      <c r="F662" s="20">
        <f t="shared" ca="1" si="10"/>
        <v>9</v>
      </c>
      <c r="G662" s="21" t="s">
        <v>8</v>
      </c>
      <c r="H662" s="22">
        <v>49080</v>
      </c>
      <c r="I662" s="23">
        <v>5</v>
      </c>
      <c r="J662" s="24">
        <f>H662*Percent_Increase</f>
        <v>1428.2280000000001</v>
      </c>
    </row>
    <row r="663" spans="1:10" x14ac:dyDescent="0.25">
      <c r="A663" s="11" t="s">
        <v>537</v>
      </c>
      <c r="B663" s="18" t="s">
        <v>16</v>
      </c>
      <c r="C663" s="11" t="s">
        <v>6</v>
      </c>
      <c r="D663" s="11" t="s">
        <v>5</v>
      </c>
      <c r="E663" s="34">
        <v>39539</v>
      </c>
      <c r="F663" s="20">
        <f t="shared" ca="1" si="10"/>
        <v>9</v>
      </c>
      <c r="G663" s="21" t="s">
        <v>4</v>
      </c>
      <c r="H663" s="22">
        <v>73850</v>
      </c>
      <c r="I663" s="23">
        <v>2</v>
      </c>
      <c r="J663" s="24">
        <f>H663*Percent_Increase</f>
        <v>2149.0349999999999</v>
      </c>
    </row>
    <row r="664" spans="1:10" x14ac:dyDescent="0.25">
      <c r="A664" s="11" t="s">
        <v>515</v>
      </c>
      <c r="B664" s="18" t="s">
        <v>12</v>
      </c>
      <c r="C664" s="11" t="s">
        <v>6</v>
      </c>
      <c r="D664" s="11" t="s">
        <v>5</v>
      </c>
      <c r="E664" s="34">
        <v>36619</v>
      </c>
      <c r="F664" s="20">
        <f t="shared" ca="1" si="10"/>
        <v>17</v>
      </c>
      <c r="G664" s="21" t="s">
        <v>28</v>
      </c>
      <c r="H664" s="22">
        <v>71970</v>
      </c>
      <c r="I664" s="23">
        <v>4</v>
      </c>
      <c r="J664" s="24">
        <f>H664*Percent_Increase</f>
        <v>2094.3270000000002</v>
      </c>
    </row>
    <row r="665" spans="1:10" x14ac:dyDescent="0.25">
      <c r="A665" s="11" t="s">
        <v>508</v>
      </c>
      <c r="B665" s="18" t="s">
        <v>48</v>
      </c>
      <c r="C665" s="11" t="s">
        <v>6</v>
      </c>
      <c r="D665" s="11" t="s">
        <v>5</v>
      </c>
      <c r="E665" s="34">
        <v>37009</v>
      </c>
      <c r="F665" s="20">
        <f t="shared" ca="1" si="10"/>
        <v>16</v>
      </c>
      <c r="G665" s="21" t="s">
        <v>4</v>
      </c>
      <c r="H665" s="22">
        <v>78710</v>
      </c>
      <c r="I665" s="23">
        <v>2</v>
      </c>
      <c r="J665" s="24">
        <f>H665*Percent_Increase</f>
        <v>2290.4610000000002</v>
      </c>
    </row>
    <row r="666" spans="1:10" x14ac:dyDescent="0.25">
      <c r="A666" s="11" t="s">
        <v>492</v>
      </c>
      <c r="B666" s="18" t="s">
        <v>16</v>
      </c>
      <c r="C666" s="11" t="s">
        <v>6</v>
      </c>
      <c r="D666" s="11" t="s">
        <v>5</v>
      </c>
      <c r="E666" s="34">
        <v>40637</v>
      </c>
      <c r="F666" s="20">
        <f t="shared" ca="1" si="10"/>
        <v>6</v>
      </c>
      <c r="G666" s="21" t="s">
        <v>26</v>
      </c>
      <c r="H666" s="22">
        <v>86640</v>
      </c>
      <c r="I666" s="23">
        <v>3</v>
      </c>
      <c r="J666" s="24">
        <f>H666*Percent_Increase</f>
        <v>2521.2240000000002</v>
      </c>
    </row>
    <row r="667" spans="1:10" x14ac:dyDescent="0.25">
      <c r="A667" s="11" t="s">
        <v>491</v>
      </c>
      <c r="B667" s="18" t="s">
        <v>48</v>
      </c>
      <c r="C667" s="11" t="s">
        <v>6</v>
      </c>
      <c r="D667" s="11" t="s">
        <v>11</v>
      </c>
      <c r="E667" s="45">
        <v>40638</v>
      </c>
      <c r="F667" s="20">
        <f t="shared" ca="1" si="10"/>
        <v>6</v>
      </c>
      <c r="G667" s="21"/>
      <c r="H667" s="22">
        <v>42990</v>
      </c>
      <c r="I667" s="23">
        <v>4</v>
      </c>
      <c r="J667" s="24">
        <f>H667*Percent_Increase</f>
        <v>1251.009</v>
      </c>
    </row>
    <row r="668" spans="1:10" x14ac:dyDescent="0.25">
      <c r="A668" s="11" t="s">
        <v>480</v>
      </c>
      <c r="B668" s="18" t="s">
        <v>12</v>
      </c>
      <c r="C668" s="11" t="s">
        <v>6</v>
      </c>
      <c r="D668" s="11" t="s">
        <v>0</v>
      </c>
      <c r="E668" s="34">
        <v>39208</v>
      </c>
      <c r="F668" s="20">
        <f t="shared" ca="1" si="10"/>
        <v>10</v>
      </c>
      <c r="G668" s="21"/>
      <c r="H668" s="22">
        <v>26944</v>
      </c>
      <c r="I668" s="23">
        <v>4</v>
      </c>
      <c r="J668" s="24">
        <f>H668*Percent_Increase</f>
        <v>784.07040000000006</v>
      </c>
    </row>
    <row r="669" spans="1:10" x14ac:dyDescent="0.25">
      <c r="A669" s="11" t="s">
        <v>468</v>
      </c>
      <c r="B669" s="18" t="s">
        <v>12</v>
      </c>
      <c r="C669" s="11" t="s">
        <v>6</v>
      </c>
      <c r="D669" s="11" t="s">
        <v>0</v>
      </c>
      <c r="E669" s="34">
        <v>38863</v>
      </c>
      <c r="F669" s="20">
        <f t="shared" ca="1" si="10"/>
        <v>11</v>
      </c>
      <c r="G669" s="21"/>
      <c r="H669" s="22">
        <v>28768</v>
      </c>
      <c r="I669" s="23">
        <v>3</v>
      </c>
      <c r="J669" s="24">
        <f>H669*Percent_Increase</f>
        <v>837.14880000000005</v>
      </c>
    </row>
    <row r="670" spans="1:10" x14ac:dyDescent="0.25">
      <c r="A670" s="11" t="s">
        <v>453</v>
      </c>
      <c r="B670" s="18" t="s">
        <v>12</v>
      </c>
      <c r="C670" s="11" t="s">
        <v>6</v>
      </c>
      <c r="D670" s="11" t="s">
        <v>5</v>
      </c>
      <c r="E670" s="34">
        <v>36672</v>
      </c>
      <c r="F670" s="20">
        <f t="shared" ca="1" si="10"/>
        <v>17</v>
      </c>
      <c r="G670" s="21" t="s">
        <v>28</v>
      </c>
      <c r="H670" s="22">
        <v>65320</v>
      </c>
      <c r="I670" s="23">
        <v>5</v>
      </c>
      <c r="J670" s="24">
        <f>H670*Percent_Increase</f>
        <v>1900.8120000000001</v>
      </c>
    </row>
    <row r="671" spans="1:10" x14ac:dyDescent="0.25">
      <c r="A671" s="11" t="s">
        <v>438</v>
      </c>
      <c r="B671" s="18" t="s">
        <v>16</v>
      </c>
      <c r="C671" s="11" t="s">
        <v>6</v>
      </c>
      <c r="D671" s="11" t="s">
        <v>5</v>
      </c>
      <c r="E671" s="45">
        <v>40680</v>
      </c>
      <c r="F671" s="20">
        <f t="shared" ca="1" si="10"/>
        <v>6</v>
      </c>
      <c r="G671" s="21" t="s">
        <v>26</v>
      </c>
      <c r="H671" s="22">
        <v>23030</v>
      </c>
      <c r="I671" s="23">
        <v>4</v>
      </c>
      <c r="J671" s="24">
        <f>H671*Percent_Increase</f>
        <v>670.173</v>
      </c>
    </row>
    <row r="672" spans="1:10" x14ac:dyDescent="0.25">
      <c r="A672" s="11" t="s">
        <v>437</v>
      </c>
      <c r="B672" s="18" t="s">
        <v>16</v>
      </c>
      <c r="C672" s="11" t="s">
        <v>6</v>
      </c>
      <c r="D672" s="11" t="s">
        <v>5</v>
      </c>
      <c r="E672" s="45">
        <v>40680</v>
      </c>
      <c r="F672" s="20">
        <f t="shared" ca="1" si="10"/>
        <v>6</v>
      </c>
      <c r="G672" s="21" t="s">
        <v>8</v>
      </c>
      <c r="H672" s="22">
        <v>40260</v>
      </c>
      <c r="I672" s="23">
        <v>5</v>
      </c>
      <c r="J672" s="24">
        <f>H672*Percent_Increase</f>
        <v>1171.566</v>
      </c>
    </row>
    <row r="673" spans="1:10" x14ac:dyDescent="0.25">
      <c r="A673" s="11" t="s">
        <v>436</v>
      </c>
      <c r="B673" s="18" t="s">
        <v>12</v>
      </c>
      <c r="C673" s="11" t="s">
        <v>6</v>
      </c>
      <c r="D673" s="11" t="s">
        <v>14</v>
      </c>
      <c r="E673" s="34">
        <v>40696</v>
      </c>
      <c r="F673" s="20">
        <f t="shared" ca="1" si="10"/>
        <v>6</v>
      </c>
      <c r="G673" s="21" t="s">
        <v>4</v>
      </c>
      <c r="H673" s="22">
        <v>13455</v>
      </c>
      <c r="I673" s="23">
        <v>2</v>
      </c>
      <c r="J673" s="24">
        <f>H673*Percent_Increase</f>
        <v>391.54050000000001</v>
      </c>
    </row>
    <row r="674" spans="1:10" x14ac:dyDescent="0.25">
      <c r="A674" s="11" t="s">
        <v>435</v>
      </c>
      <c r="B674" s="18" t="s">
        <v>32</v>
      </c>
      <c r="C674" s="11" t="s">
        <v>6</v>
      </c>
      <c r="D674" s="11" t="s">
        <v>11</v>
      </c>
      <c r="E674" s="34">
        <v>40706</v>
      </c>
      <c r="F674" s="20">
        <f t="shared" ca="1" si="10"/>
        <v>6</v>
      </c>
      <c r="G674" s="21"/>
      <c r="H674" s="22">
        <v>34680</v>
      </c>
      <c r="I674" s="23">
        <v>5</v>
      </c>
      <c r="J674" s="24">
        <f>H674*Percent_Increase</f>
        <v>1009.188</v>
      </c>
    </row>
    <row r="675" spans="1:10" x14ac:dyDescent="0.25">
      <c r="A675" s="11" t="s">
        <v>431</v>
      </c>
      <c r="B675" s="18" t="s">
        <v>9</v>
      </c>
      <c r="C675" s="11" t="s">
        <v>6</v>
      </c>
      <c r="D675" s="11" t="s">
        <v>11</v>
      </c>
      <c r="E675" s="34">
        <v>40718</v>
      </c>
      <c r="F675" s="20">
        <f t="shared" ca="1" si="10"/>
        <v>6</v>
      </c>
      <c r="G675" s="21"/>
      <c r="H675" s="22">
        <v>26020</v>
      </c>
      <c r="I675" s="23">
        <v>5</v>
      </c>
      <c r="J675" s="24">
        <f>H675*Percent_Increase</f>
        <v>757.18200000000002</v>
      </c>
    </row>
    <row r="676" spans="1:10" x14ac:dyDescent="0.25">
      <c r="A676" s="11" t="s">
        <v>428</v>
      </c>
      <c r="B676" s="18" t="s">
        <v>12</v>
      </c>
      <c r="C676" s="11" t="s">
        <v>6</v>
      </c>
      <c r="D676" s="11" t="s">
        <v>11</v>
      </c>
      <c r="E676" s="34">
        <v>39239</v>
      </c>
      <c r="F676" s="20">
        <f t="shared" ca="1" si="10"/>
        <v>10</v>
      </c>
      <c r="G676" s="21"/>
      <c r="H676" s="22">
        <v>75550</v>
      </c>
      <c r="I676" s="23">
        <v>3</v>
      </c>
      <c r="J676" s="24">
        <f>H676*Percent_Increase</f>
        <v>2198.5050000000001</v>
      </c>
    </row>
    <row r="677" spans="1:10" x14ac:dyDescent="0.25">
      <c r="A677" s="11" t="s">
        <v>427</v>
      </c>
      <c r="B677" s="18" t="s">
        <v>9</v>
      </c>
      <c r="C677" s="11" t="s">
        <v>6</v>
      </c>
      <c r="D677" s="11" t="s">
        <v>11</v>
      </c>
      <c r="E677" s="34">
        <v>39248</v>
      </c>
      <c r="F677" s="20">
        <f t="shared" ca="1" si="10"/>
        <v>10</v>
      </c>
      <c r="G677" s="21"/>
      <c r="H677" s="22">
        <v>78590</v>
      </c>
      <c r="I677" s="23">
        <v>1</v>
      </c>
      <c r="J677" s="24">
        <f>H677*Percent_Increase</f>
        <v>2286.9690000000001</v>
      </c>
    </row>
    <row r="678" spans="1:10" x14ac:dyDescent="0.25">
      <c r="A678" s="11" t="s">
        <v>426</v>
      </c>
      <c r="B678" s="18" t="s">
        <v>12</v>
      </c>
      <c r="C678" s="11" t="s">
        <v>6</v>
      </c>
      <c r="D678" s="11" t="s">
        <v>14</v>
      </c>
      <c r="E678" s="34">
        <v>39253</v>
      </c>
      <c r="F678" s="20">
        <f t="shared" ca="1" si="10"/>
        <v>10</v>
      </c>
      <c r="G678" s="21" t="s">
        <v>8</v>
      </c>
      <c r="H678" s="22">
        <v>11230</v>
      </c>
      <c r="I678" s="23">
        <v>4</v>
      </c>
      <c r="J678" s="24">
        <f>H678*Percent_Increase</f>
        <v>326.79300000000001</v>
      </c>
    </row>
    <row r="679" spans="1:10" x14ac:dyDescent="0.25">
      <c r="A679" s="11" t="s">
        <v>407</v>
      </c>
      <c r="B679" s="18" t="s">
        <v>16</v>
      </c>
      <c r="C679" s="11" t="s">
        <v>6</v>
      </c>
      <c r="D679" s="11" t="s">
        <v>5</v>
      </c>
      <c r="E679" s="34">
        <v>36330</v>
      </c>
      <c r="F679" s="20">
        <f t="shared" ca="1" si="10"/>
        <v>18</v>
      </c>
      <c r="G679" s="21" t="s">
        <v>8</v>
      </c>
      <c r="H679" s="22">
        <v>61850</v>
      </c>
      <c r="I679" s="23">
        <v>2</v>
      </c>
      <c r="J679" s="24">
        <f>H679*Percent_Increase</f>
        <v>1799.835</v>
      </c>
    </row>
    <row r="680" spans="1:10" x14ac:dyDescent="0.25">
      <c r="A680" s="11" t="s">
        <v>398</v>
      </c>
      <c r="B680" s="18" t="s">
        <v>2</v>
      </c>
      <c r="C680" s="11" t="s">
        <v>6</v>
      </c>
      <c r="D680" s="11" t="s">
        <v>11</v>
      </c>
      <c r="E680" s="34">
        <v>37065</v>
      </c>
      <c r="F680" s="20">
        <f t="shared" ca="1" si="10"/>
        <v>16</v>
      </c>
      <c r="G680" s="21"/>
      <c r="H680" s="22">
        <v>77136</v>
      </c>
      <c r="I680" s="23">
        <v>5</v>
      </c>
      <c r="J680" s="24">
        <f>H680*Percent_Increase</f>
        <v>2244.6576</v>
      </c>
    </row>
    <row r="681" spans="1:10" x14ac:dyDescent="0.25">
      <c r="A681" s="11" t="s">
        <v>385</v>
      </c>
      <c r="B681" s="18" t="s">
        <v>32</v>
      </c>
      <c r="C681" s="11" t="s">
        <v>6</v>
      </c>
      <c r="D681" s="11" t="s">
        <v>5</v>
      </c>
      <c r="E681" s="34">
        <v>39602</v>
      </c>
      <c r="F681" s="20">
        <f t="shared" ca="1" si="10"/>
        <v>9</v>
      </c>
      <c r="G681" s="21" t="s">
        <v>26</v>
      </c>
      <c r="H681" s="22">
        <v>79380</v>
      </c>
      <c r="I681" s="23">
        <v>5</v>
      </c>
      <c r="J681" s="24">
        <f>H681*Percent_Increase</f>
        <v>2309.9580000000001</v>
      </c>
    </row>
    <row r="682" spans="1:10" x14ac:dyDescent="0.25">
      <c r="A682" s="11" t="s">
        <v>382</v>
      </c>
      <c r="B682" s="18" t="s">
        <v>2</v>
      </c>
      <c r="C682" s="11" t="s">
        <v>6</v>
      </c>
      <c r="D682" s="11" t="s">
        <v>11</v>
      </c>
      <c r="E682" s="48">
        <v>40334</v>
      </c>
      <c r="F682" s="20">
        <f t="shared" ca="1" si="10"/>
        <v>7</v>
      </c>
      <c r="G682" s="21"/>
      <c r="H682" s="22">
        <v>47280</v>
      </c>
      <c r="I682" s="23">
        <v>1</v>
      </c>
      <c r="J682" s="24">
        <f>H682*Percent_Increase</f>
        <v>1375.848</v>
      </c>
    </row>
    <row r="683" spans="1:10" x14ac:dyDescent="0.25">
      <c r="A683" s="11" t="s">
        <v>371</v>
      </c>
      <c r="B683" s="18" t="s">
        <v>32</v>
      </c>
      <c r="C683" s="11" t="s">
        <v>6</v>
      </c>
      <c r="D683" s="11" t="s">
        <v>11</v>
      </c>
      <c r="E683" s="34">
        <v>41094</v>
      </c>
      <c r="F683" s="20">
        <f t="shared" ca="1" si="10"/>
        <v>5</v>
      </c>
      <c r="G683" s="21"/>
      <c r="H683" s="22">
        <v>59128</v>
      </c>
      <c r="I683" s="23">
        <v>4</v>
      </c>
      <c r="J683" s="24">
        <f>H683*Percent_Increase</f>
        <v>1720.6248000000001</v>
      </c>
    </row>
    <row r="684" spans="1:10" x14ac:dyDescent="0.25">
      <c r="A684" s="11" t="s">
        <v>370</v>
      </c>
      <c r="B684" s="18" t="s">
        <v>16</v>
      </c>
      <c r="C684" s="11" t="s">
        <v>6</v>
      </c>
      <c r="D684" s="11" t="s">
        <v>5</v>
      </c>
      <c r="E684" s="34">
        <v>41111</v>
      </c>
      <c r="F684" s="20">
        <f t="shared" ca="1" si="10"/>
        <v>5</v>
      </c>
      <c r="G684" s="21" t="s">
        <v>28</v>
      </c>
      <c r="H684" s="22">
        <v>62780</v>
      </c>
      <c r="I684" s="23">
        <v>3</v>
      </c>
      <c r="J684" s="24">
        <f>H684*Percent_Increase</f>
        <v>1826.8980000000001</v>
      </c>
    </row>
    <row r="685" spans="1:10" x14ac:dyDescent="0.25">
      <c r="A685" s="11" t="s">
        <v>367</v>
      </c>
      <c r="B685" s="18" t="s">
        <v>16</v>
      </c>
      <c r="C685" s="11" t="s">
        <v>6</v>
      </c>
      <c r="D685" s="11" t="s">
        <v>14</v>
      </c>
      <c r="E685" s="34">
        <v>39267</v>
      </c>
      <c r="F685" s="20">
        <f t="shared" ca="1" si="10"/>
        <v>10</v>
      </c>
      <c r="G685" s="21" t="s">
        <v>26</v>
      </c>
      <c r="H685" s="22">
        <v>49545</v>
      </c>
      <c r="I685" s="23">
        <v>2</v>
      </c>
      <c r="J685" s="24">
        <f>H685*Percent_Increase</f>
        <v>1441.7595000000001</v>
      </c>
    </row>
    <row r="686" spans="1:10" x14ac:dyDescent="0.25">
      <c r="A686" s="11" t="s">
        <v>366</v>
      </c>
      <c r="B686" s="18" t="s">
        <v>9</v>
      </c>
      <c r="C686" s="11" t="s">
        <v>6</v>
      </c>
      <c r="D686" s="11" t="s">
        <v>11</v>
      </c>
      <c r="E686" s="34">
        <v>39272</v>
      </c>
      <c r="F686" s="20">
        <f t="shared" ca="1" si="10"/>
        <v>10</v>
      </c>
      <c r="G686" s="21"/>
      <c r="H686" s="22">
        <v>35240</v>
      </c>
      <c r="I686" s="23">
        <v>3</v>
      </c>
      <c r="J686" s="24">
        <f>H686*Percent_Increase</f>
        <v>1025.4839999999999</v>
      </c>
    </row>
    <row r="687" spans="1:10" x14ac:dyDescent="0.25">
      <c r="A687" s="11" t="s">
        <v>356</v>
      </c>
      <c r="B687" s="18" t="s">
        <v>12</v>
      </c>
      <c r="C687" s="11" t="s">
        <v>6</v>
      </c>
      <c r="D687" s="11" t="s">
        <v>11</v>
      </c>
      <c r="E687" s="34">
        <v>39648</v>
      </c>
      <c r="F687" s="20">
        <f t="shared" ca="1" si="10"/>
        <v>9</v>
      </c>
      <c r="G687" s="21"/>
      <c r="H687" s="22">
        <v>45105</v>
      </c>
      <c r="I687" s="23">
        <v>1</v>
      </c>
      <c r="J687" s="24">
        <f>H687*Percent_Increase</f>
        <v>1312.5554999999999</v>
      </c>
    </row>
    <row r="688" spans="1:10" x14ac:dyDescent="0.25">
      <c r="A688" s="11" t="s">
        <v>352</v>
      </c>
      <c r="B688" s="18" t="s">
        <v>12</v>
      </c>
      <c r="C688" s="11" t="s">
        <v>6</v>
      </c>
      <c r="D688" s="11" t="s">
        <v>0</v>
      </c>
      <c r="E688" s="34">
        <v>40360</v>
      </c>
      <c r="F688" s="20">
        <f t="shared" ca="1" si="10"/>
        <v>7</v>
      </c>
      <c r="G688" s="21"/>
      <c r="H688" s="22">
        <v>33752</v>
      </c>
      <c r="I688" s="23">
        <v>3</v>
      </c>
      <c r="J688" s="24">
        <f>H688*Percent_Increase</f>
        <v>982.18320000000006</v>
      </c>
    </row>
    <row r="689" spans="1:10" x14ac:dyDescent="0.25">
      <c r="A689" s="11" t="s">
        <v>348</v>
      </c>
      <c r="B689" s="18" t="s">
        <v>12</v>
      </c>
      <c r="C689" s="11" t="s">
        <v>6</v>
      </c>
      <c r="D689" s="11" t="s">
        <v>5</v>
      </c>
      <c r="E689" s="34">
        <v>40389</v>
      </c>
      <c r="F689" s="20">
        <f t="shared" ca="1" si="10"/>
        <v>6</v>
      </c>
      <c r="G689" s="21" t="s">
        <v>26</v>
      </c>
      <c r="H689" s="22">
        <v>58370</v>
      </c>
      <c r="I689" s="23">
        <v>5</v>
      </c>
      <c r="J689" s="24">
        <f>H689*Percent_Increase</f>
        <v>1698.567</v>
      </c>
    </row>
    <row r="690" spans="1:10" x14ac:dyDescent="0.25">
      <c r="A690" s="11" t="s">
        <v>346</v>
      </c>
      <c r="B690" s="18" t="s">
        <v>12</v>
      </c>
      <c r="C690" s="11" t="s">
        <v>6</v>
      </c>
      <c r="D690" s="11" t="s">
        <v>5</v>
      </c>
      <c r="E690" s="34">
        <v>38914</v>
      </c>
      <c r="F690" s="20">
        <f t="shared" ca="1" si="10"/>
        <v>11</v>
      </c>
      <c r="G690" s="21" t="s">
        <v>4</v>
      </c>
      <c r="H690" s="22">
        <v>41380</v>
      </c>
      <c r="I690" s="23">
        <v>2</v>
      </c>
      <c r="J690" s="24">
        <f>H690*Percent_Increase</f>
        <v>1204.1580000000001</v>
      </c>
    </row>
    <row r="691" spans="1:10" x14ac:dyDescent="0.25">
      <c r="A691" s="11" t="s">
        <v>334</v>
      </c>
      <c r="B691" s="18" t="s">
        <v>48</v>
      </c>
      <c r="C691" s="11" t="s">
        <v>6</v>
      </c>
      <c r="D691" s="11" t="s">
        <v>14</v>
      </c>
      <c r="E691" s="34">
        <v>36365</v>
      </c>
      <c r="F691" s="20">
        <f t="shared" ca="1" si="10"/>
        <v>17</v>
      </c>
      <c r="G691" s="21" t="s">
        <v>18</v>
      </c>
      <c r="H691" s="22">
        <v>19825</v>
      </c>
      <c r="I691" s="23">
        <v>2</v>
      </c>
      <c r="J691" s="24">
        <f>H691*Percent_Increase</f>
        <v>576.90750000000003</v>
      </c>
    </row>
    <row r="692" spans="1:10" x14ac:dyDescent="0.25">
      <c r="A692" s="11" t="s">
        <v>327</v>
      </c>
      <c r="B692" s="18" t="s">
        <v>16</v>
      </c>
      <c r="C692" s="11" t="s">
        <v>6</v>
      </c>
      <c r="D692" s="11" t="s">
        <v>11</v>
      </c>
      <c r="E692" s="49">
        <v>37099</v>
      </c>
      <c r="F692" s="20">
        <f t="shared" ca="1" si="10"/>
        <v>15</v>
      </c>
      <c r="G692" s="21"/>
      <c r="H692" s="22">
        <v>28270</v>
      </c>
      <c r="I692" s="23">
        <v>5</v>
      </c>
      <c r="J692" s="24">
        <f>H692*Percent_Increase</f>
        <v>822.65700000000004</v>
      </c>
    </row>
    <row r="693" spans="1:10" x14ac:dyDescent="0.25">
      <c r="A693" s="11" t="s">
        <v>326</v>
      </c>
      <c r="B693" s="18" t="s">
        <v>2</v>
      </c>
      <c r="C693" s="11" t="s">
        <v>6</v>
      </c>
      <c r="D693" s="11" t="s">
        <v>11</v>
      </c>
      <c r="E693" s="34">
        <v>37453</v>
      </c>
      <c r="F693" s="20">
        <f t="shared" ca="1" si="10"/>
        <v>15</v>
      </c>
      <c r="G693" s="21"/>
      <c r="H693" s="22">
        <v>49090</v>
      </c>
      <c r="I693" s="23">
        <v>4</v>
      </c>
      <c r="J693" s="24">
        <f>H693*Percent_Increase</f>
        <v>1428.519</v>
      </c>
    </row>
    <row r="694" spans="1:10" x14ac:dyDescent="0.25">
      <c r="A694" s="11" t="s">
        <v>324</v>
      </c>
      <c r="B694" s="18" t="s">
        <v>12</v>
      </c>
      <c r="C694" s="11" t="s">
        <v>6</v>
      </c>
      <c r="D694" s="11" t="s">
        <v>5</v>
      </c>
      <c r="E694" s="34">
        <v>37810</v>
      </c>
      <c r="F694" s="20">
        <f t="shared" ca="1" si="10"/>
        <v>14</v>
      </c>
      <c r="G694" s="21" t="s">
        <v>4</v>
      </c>
      <c r="H694" s="22">
        <v>48010</v>
      </c>
      <c r="I694" s="23">
        <v>3</v>
      </c>
      <c r="J694" s="24">
        <f>H694*Percent_Increase</f>
        <v>1397.0910000000001</v>
      </c>
    </row>
    <row r="695" spans="1:10" x14ac:dyDescent="0.25">
      <c r="A695" s="11" t="s">
        <v>314</v>
      </c>
      <c r="B695" s="18" t="s">
        <v>12</v>
      </c>
      <c r="C695" s="11" t="s">
        <v>6</v>
      </c>
      <c r="D695" s="11" t="s">
        <v>5</v>
      </c>
      <c r="E695" s="34">
        <v>39283</v>
      </c>
      <c r="F695" s="20">
        <f t="shared" ca="1" si="10"/>
        <v>10</v>
      </c>
      <c r="G695" s="21" t="s">
        <v>26</v>
      </c>
      <c r="H695" s="22">
        <v>24980</v>
      </c>
      <c r="I695" s="23">
        <v>3</v>
      </c>
      <c r="J695" s="24">
        <f>H695*Percent_Increase</f>
        <v>726.91800000000001</v>
      </c>
    </row>
    <row r="696" spans="1:10" x14ac:dyDescent="0.25">
      <c r="A696" s="11" t="s">
        <v>312</v>
      </c>
      <c r="B696" s="18" t="s">
        <v>16</v>
      </c>
      <c r="C696" s="11" t="s">
        <v>6</v>
      </c>
      <c r="D696" s="11" t="s">
        <v>5</v>
      </c>
      <c r="E696" s="34">
        <v>40018</v>
      </c>
      <c r="F696" s="20">
        <f t="shared" ca="1" si="10"/>
        <v>7</v>
      </c>
      <c r="G696" s="21" t="s">
        <v>4</v>
      </c>
      <c r="H696" s="22">
        <v>34990</v>
      </c>
      <c r="I696" s="23">
        <v>3</v>
      </c>
      <c r="J696" s="24">
        <f>H696*Percent_Increase</f>
        <v>1018.2090000000001</v>
      </c>
    </row>
    <row r="697" spans="1:10" x14ac:dyDescent="0.25">
      <c r="A697" s="11" t="s">
        <v>298</v>
      </c>
      <c r="B697" s="18" t="s">
        <v>32</v>
      </c>
      <c r="C697" s="11" t="s">
        <v>6</v>
      </c>
      <c r="D697" s="11" t="s">
        <v>11</v>
      </c>
      <c r="E697" s="34">
        <v>41125</v>
      </c>
      <c r="F697" s="20">
        <f t="shared" ca="1" si="10"/>
        <v>4</v>
      </c>
      <c r="G697" s="21"/>
      <c r="H697" s="22">
        <v>70300</v>
      </c>
      <c r="I697" s="23">
        <v>3</v>
      </c>
      <c r="J697" s="24">
        <f>H697*Percent_Increase</f>
        <v>2045.73</v>
      </c>
    </row>
    <row r="698" spans="1:10" x14ac:dyDescent="0.25">
      <c r="A698" s="11" t="s">
        <v>290</v>
      </c>
      <c r="B698" s="18" t="s">
        <v>9</v>
      </c>
      <c r="C698" s="11" t="s">
        <v>6</v>
      </c>
      <c r="D698" s="11" t="s">
        <v>11</v>
      </c>
      <c r="E698" s="34">
        <v>40393</v>
      </c>
      <c r="F698" s="20">
        <f t="shared" ca="1" si="10"/>
        <v>6</v>
      </c>
      <c r="G698" s="21"/>
      <c r="H698" s="22">
        <v>41770</v>
      </c>
      <c r="I698" s="23">
        <v>5</v>
      </c>
      <c r="J698" s="24">
        <f>H698*Percent_Increase</f>
        <v>1215.5070000000001</v>
      </c>
    </row>
    <row r="699" spans="1:10" x14ac:dyDescent="0.25">
      <c r="A699" s="11" t="s">
        <v>287</v>
      </c>
      <c r="B699" s="18" t="s">
        <v>2</v>
      </c>
      <c r="C699" s="11" t="s">
        <v>6</v>
      </c>
      <c r="D699" s="11" t="s">
        <v>14</v>
      </c>
      <c r="E699" s="34">
        <v>40410</v>
      </c>
      <c r="F699" s="20">
        <f t="shared" ca="1" si="10"/>
        <v>6</v>
      </c>
      <c r="G699" s="21" t="s">
        <v>4</v>
      </c>
      <c r="H699" s="22">
        <v>38105</v>
      </c>
      <c r="I699" s="23">
        <v>2</v>
      </c>
      <c r="J699" s="24">
        <f>H699*Percent_Increase</f>
        <v>1108.8555000000001</v>
      </c>
    </row>
    <row r="700" spans="1:10" x14ac:dyDescent="0.25">
      <c r="A700" s="11" t="s">
        <v>285</v>
      </c>
      <c r="B700" s="18" t="s">
        <v>48</v>
      </c>
      <c r="C700" s="11" t="s">
        <v>6</v>
      </c>
      <c r="D700" s="11" t="s">
        <v>5</v>
      </c>
      <c r="E700" s="34">
        <v>40420</v>
      </c>
      <c r="F700" s="20">
        <f t="shared" ca="1" si="10"/>
        <v>6</v>
      </c>
      <c r="G700" s="21" t="s">
        <v>26</v>
      </c>
      <c r="H700" s="22">
        <v>31690</v>
      </c>
      <c r="I700" s="23">
        <v>4</v>
      </c>
      <c r="J700" s="24">
        <f>H700*Percent_Increase</f>
        <v>922.17899999999997</v>
      </c>
    </row>
    <row r="701" spans="1:10" x14ac:dyDescent="0.25">
      <c r="A701" s="11" t="s">
        <v>279</v>
      </c>
      <c r="B701" s="18" t="s">
        <v>12</v>
      </c>
      <c r="C701" s="11" t="s">
        <v>6</v>
      </c>
      <c r="D701" s="11" t="s">
        <v>5</v>
      </c>
      <c r="E701" s="34">
        <v>36025</v>
      </c>
      <c r="F701" s="20">
        <f t="shared" ca="1" si="10"/>
        <v>18</v>
      </c>
      <c r="G701" s="21" t="s">
        <v>28</v>
      </c>
      <c r="H701" s="22">
        <v>64470</v>
      </c>
      <c r="I701" s="23">
        <v>5</v>
      </c>
      <c r="J701" s="24">
        <f>H701*Percent_Increase</f>
        <v>1876.077</v>
      </c>
    </row>
    <row r="702" spans="1:10" x14ac:dyDescent="0.25">
      <c r="A702" s="11" t="s">
        <v>268</v>
      </c>
      <c r="B702" s="18" t="s">
        <v>48</v>
      </c>
      <c r="C702" s="11" t="s">
        <v>6</v>
      </c>
      <c r="D702" s="11" t="s">
        <v>5</v>
      </c>
      <c r="E702" s="34">
        <v>37495</v>
      </c>
      <c r="F702" s="20">
        <f t="shared" ca="1" si="10"/>
        <v>14</v>
      </c>
      <c r="G702" s="21" t="s">
        <v>8</v>
      </c>
      <c r="H702" s="22">
        <v>60300</v>
      </c>
      <c r="I702" s="23">
        <v>2</v>
      </c>
      <c r="J702" s="24">
        <f>H702*Percent_Increase</f>
        <v>1754.73</v>
      </c>
    </row>
    <row r="703" spans="1:10" x14ac:dyDescent="0.25">
      <c r="A703" s="11" t="s">
        <v>261</v>
      </c>
      <c r="B703" s="18" t="s">
        <v>9</v>
      </c>
      <c r="C703" s="11" t="s">
        <v>6</v>
      </c>
      <c r="D703" s="11" t="s">
        <v>5</v>
      </c>
      <c r="E703" s="34">
        <v>39679</v>
      </c>
      <c r="F703" s="20">
        <f t="shared" ca="1" si="10"/>
        <v>8</v>
      </c>
      <c r="G703" s="21" t="s">
        <v>26</v>
      </c>
      <c r="H703" s="22">
        <v>22820</v>
      </c>
      <c r="I703" s="23">
        <v>5</v>
      </c>
      <c r="J703" s="24">
        <f>H703*Percent_Increase</f>
        <v>664.06200000000001</v>
      </c>
    </row>
    <row r="704" spans="1:10" x14ac:dyDescent="0.25">
      <c r="A704" s="11" t="s">
        <v>250</v>
      </c>
      <c r="B704" s="18" t="s">
        <v>12</v>
      </c>
      <c r="C704" s="11" t="s">
        <v>6</v>
      </c>
      <c r="D704" s="11" t="s">
        <v>11</v>
      </c>
      <c r="E704" s="34">
        <v>39719</v>
      </c>
      <c r="F704" s="20">
        <f t="shared" ca="1" si="10"/>
        <v>8</v>
      </c>
      <c r="G704" s="21"/>
      <c r="H704" s="22">
        <v>23340</v>
      </c>
      <c r="I704" s="23">
        <v>4</v>
      </c>
      <c r="J704" s="24">
        <f>H704*Percent_Increase</f>
        <v>679.19400000000007</v>
      </c>
    </row>
    <row r="705" spans="1:10" x14ac:dyDescent="0.25">
      <c r="A705" s="11" t="s">
        <v>248</v>
      </c>
      <c r="B705" s="18" t="s">
        <v>12</v>
      </c>
      <c r="C705" s="11" t="s">
        <v>6</v>
      </c>
      <c r="D705" s="11" t="s">
        <v>11</v>
      </c>
      <c r="E705" s="34">
        <v>40800</v>
      </c>
      <c r="F705" s="20">
        <f t="shared" ca="1" si="10"/>
        <v>5</v>
      </c>
      <c r="G705" s="21"/>
      <c r="H705" s="22">
        <v>62480</v>
      </c>
      <c r="I705" s="23">
        <v>5</v>
      </c>
      <c r="J705" s="24">
        <f>H705*Percent_Increase</f>
        <v>1818.1680000000001</v>
      </c>
    </row>
    <row r="706" spans="1:10" x14ac:dyDescent="0.25">
      <c r="A706" s="11" t="s">
        <v>246</v>
      </c>
      <c r="B706" s="18" t="s">
        <v>16</v>
      </c>
      <c r="C706" s="11" t="s">
        <v>6</v>
      </c>
      <c r="D706" s="11" t="s">
        <v>11</v>
      </c>
      <c r="E706" s="34">
        <v>40811</v>
      </c>
      <c r="F706" s="20">
        <f t="shared" ref="F706:F742" ca="1" si="11">DATEDIF(E706,TODAY(),"Y")</f>
        <v>5</v>
      </c>
      <c r="G706" s="21"/>
      <c r="H706" s="22">
        <v>61134</v>
      </c>
      <c r="I706" s="23">
        <v>4</v>
      </c>
      <c r="J706" s="24">
        <f>H706*Percent_Increase</f>
        <v>1778.9994000000002</v>
      </c>
    </row>
    <row r="707" spans="1:10" x14ac:dyDescent="0.25">
      <c r="A707" s="11" t="s">
        <v>238</v>
      </c>
      <c r="B707" s="18" t="s">
        <v>32</v>
      </c>
      <c r="C707" s="11" t="s">
        <v>6</v>
      </c>
      <c r="D707" s="11" t="s">
        <v>14</v>
      </c>
      <c r="E707" s="34">
        <v>39343</v>
      </c>
      <c r="F707" s="20">
        <f t="shared" ca="1" si="11"/>
        <v>9</v>
      </c>
      <c r="G707" s="21" t="s">
        <v>8</v>
      </c>
      <c r="H707" s="22">
        <v>23000</v>
      </c>
      <c r="I707" s="23">
        <v>4</v>
      </c>
      <c r="J707" s="24">
        <f>H707*Percent_Increase</f>
        <v>669.30000000000007</v>
      </c>
    </row>
    <row r="708" spans="1:10" x14ac:dyDescent="0.25">
      <c r="A708" s="11" t="s">
        <v>234</v>
      </c>
      <c r="B708" s="18" t="s">
        <v>9</v>
      </c>
      <c r="C708" s="11" t="s">
        <v>6</v>
      </c>
      <c r="D708" s="11" t="s">
        <v>11</v>
      </c>
      <c r="E708" s="34">
        <v>40451</v>
      </c>
      <c r="F708" s="20">
        <f t="shared" ca="1" si="11"/>
        <v>6</v>
      </c>
      <c r="G708" s="21"/>
      <c r="H708" s="22">
        <v>87830</v>
      </c>
      <c r="I708" s="23">
        <v>2</v>
      </c>
      <c r="J708" s="24">
        <f>H708*Percent_Increase</f>
        <v>2555.8530000000001</v>
      </c>
    </row>
    <row r="709" spans="1:10" x14ac:dyDescent="0.25">
      <c r="A709" s="11" t="s">
        <v>225</v>
      </c>
      <c r="B709" s="18" t="s">
        <v>9</v>
      </c>
      <c r="C709" s="11" t="s">
        <v>6</v>
      </c>
      <c r="D709" s="11" t="s">
        <v>14</v>
      </c>
      <c r="E709" s="34">
        <v>36053</v>
      </c>
      <c r="F709" s="20">
        <f t="shared" ca="1" si="11"/>
        <v>18</v>
      </c>
      <c r="G709" s="21" t="s">
        <v>8</v>
      </c>
      <c r="H709" s="22">
        <v>46105</v>
      </c>
      <c r="I709" s="23">
        <v>5</v>
      </c>
      <c r="J709" s="24">
        <f>H709*Percent_Increase</f>
        <v>1341.6555000000001</v>
      </c>
    </row>
    <row r="710" spans="1:10" x14ac:dyDescent="0.25">
      <c r="A710" s="11" t="s">
        <v>210</v>
      </c>
      <c r="B710" s="18" t="s">
        <v>2</v>
      </c>
      <c r="C710" s="11" t="s">
        <v>6</v>
      </c>
      <c r="D710" s="11" t="s">
        <v>11</v>
      </c>
      <c r="E710" s="34">
        <v>37141</v>
      </c>
      <c r="F710" s="20">
        <f t="shared" ca="1" si="11"/>
        <v>15</v>
      </c>
      <c r="G710" s="21"/>
      <c r="H710" s="22">
        <v>25530</v>
      </c>
      <c r="I710" s="23">
        <v>3</v>
      </c>
      <c r="J710" s="24">
        <f>H710*Percent_Increase</f>
        <v>742.923</v>
      </c>
    </row>
    <row r="711" spans="1:10" x14ac:dyDescent="0.25">
      <c r="A711" s="11" t="s">
        <v>168</v>
      </c>
      <c r="B711" s="18" t="s">
        <v>16</v>
      </c>
      <c r="C711" s="11" t="s">
        <v>6</v>
      </c>
      <c r="D711" s="11" t="s">
        <v>5</v>
      </c>
      <c r="E711" s="34">
        <v>40477</v>
      </c>
      <c r="F711" s="20">
        <f t="shared" ca="1" si="11"/>
        <v>6</v>
      </c>
      <c r="G711" s="21" t="s">
        <v>26</v>
      </c>
      <c r="H711" s="22">
        <v>27130</v>
      </c>
      <c r="I711" s="23">
        <v>5</v>
      </c>
      <c r="J711" s="24">
        <f>H711*Percent_Increase</f>
        <v>789.48300000000006</v>
      </c>
    </row>
    <row r="712" spans="1:10" x14ac:dyDescent="0.25">
      <c r="A712" s="11" t="s">
        <v>161</v>
      </c>
      <c r="B712" s="18" t="s">
        <v>48</v>
      </c>
      <c r="C712" s="11" t="s">
        <v>6</v>
      </c>
      <c r="D712" s="11" t="s">
        <v>5</v>
      </c>
      <c r="E712" s="34">
        <v>36080</v>
      </c>
      <c r="F712" s="20">
        <f t="shared" ca="1" si="11"/>
        <v>18</v>
      </c>
      <c r="G712" s="21" t="s">
        <v>4</v>
      </c>
      <c r="H712" s="22">
        <v>48410</v>
      </c>
      <c r="I712" s="23">
        <v>5</v>
      </c>
      <c r="J712" s="24">
        <f>H712*Percent_Increase</f>
        <v>1408.731</v>
      </c>
    </row>
    <row r="713" spans="1:10" x14ac:dyDescent="0.25">
      <c r="A713" s="11" t="s">
        <v>148</v>
      </c>
      <c r="B713" s="18" t="s">
        <v>2</v>
      </c>
      <c r="C713" s="11" t="s">
        <v>6</v>
      </c>
      <c r="D713" s="11" t="s">
        <v>0</v>
      </c>
      <c r="E713" s="34">
        <v>36458</v>
      </c>
      <c r="F713" s="20">
        <f t="shared" ca="1" si="11"/>
        <v>17</v>
      </c>
      <c r="G713" s="21"/>
      <c r="H713" s="22">
        <v>32536</v>
      </c>
      <c r="I713" s="23">
        <v>2</v>
      </c>
      <c r="J713" s="24">
        <f>H713*Percent_Increase</f>
        <v>946.79759999999999</v>
      </c>
    </row>
    <row r="714" spans="1:10" x14ac:dyDescent="0.25">
      <c r="A714" s="11" t="s">
        <v>147</v>
      </c>
      <c r="B714" s="18" t="s">
        <v>12</v>
      </c>
      <c r="C714" s="11" t="s">
        <v>6</v>
      </c>
      <c r="D714" s="11" t="s">
        <v>14</v>
      </c>
      <c r="E714" s="34">
        <v>36462</v>
      </c>
      <c r="F714" s="20">
        <f t="shared" ca="1" si="11"/>
        <v>17</v>
      </c>
      <c r="G714" s="21" t="s">
        <v>4</v>
      </c>
      <c r="H714" s="22">
        <v>26185</v>
      </c>
      <c r="I714" s="23">
        <v>5</v>
      </c>
      <c r="J714" s="24">
        <f>H714*Percent_Increase</f>
        <v>761.98350000000005</v>
      </c>
    </row>
    <row r="715" spans="1:10" x14ac:dyDescent="0.25">
      <c r="A715" s="11" t="s">
        <v>141</v>
      </c>
      <c r="B715" s="18" t="s">
        <v>48</v>
      </c>
      <c r="C715" s="11" t="s">
        <v>6</v>
      </c>
      <c r="D715" s="11" t="s">
        <v>5</v>
      </c>
      <c r="E715" s="34">
        <v>39722</v>
      </c>
      <c r="F715" s="20">
        <f t="shared" ca="1" si="11"/>
        <v>8</v>
      </c>
      <c r="G715" s="21" t="s">
        <v>26</v>
      </c>
      <c r="H715" s="22">
        <v>44530</v>
      </c>
      <c r="I715" s="23">
        <v>2</v>
      </c>
      <c r="J715" s="24">
        <f>H715*Percent_Increase</f>
        <v>1295.8230000000001</v>
      </c>
    </row>
    <row r="716" spans="1:10" x14ac:dyDescent="0.25">
      <c r="A716" s="11" t="s">
        <v>140</v>
      </c>
      <c r="B716" s="18" t="s">
        <v>32</v>
      </c>
      <c r="C716" s="11" t="s">
        <v>6</v>
      </c>
      <c r="D716" s="11" t="s">
        <v>0</v>
      </c>
      <c r="E716" s="34">
        <v>39742</v>
      </c>
      <c r="F716" s="20">
        <f t="shared" ca="1" si="11"/>
        <v>8</v>
      </c>
      <c r="G716" s="21"/>
      <c r="H716" s="22">
        <v>37344</v>
      </c>
      <c r="I716" s="23">
        <v>2</v>
      </c>
      <c r="J716" s="24">
        <f>H716*Percent_Increase</f>
        <v>1086.7103999999999</v>
      </c>
    </row>
    <row r="717" spans="1:10" x14ac:dyDescent="0.25">
      <c r="A717" s="11" t="s">
        <v>137</v>
      </c>
      <c r="B717" s="18" t="s">
        <v>12</v>
      </c>
      <c r="C717" s="11" t="s">
        <v>6</v>
      </c>
      <c r="D717" s="11" t="s">
        <v>5</v>
      </c>
      <c r="E717" s="34">
        <v>39728</v>
      </c>
      <c r="F717" s="20">
        <f t="shared" ca="1" si="11"/>
        <v>8</v>
      </c>
      <c r="G717" s="21" t="s">
        <v>26</v>
      </c>
      <c r="H717" s="22">
        <v>82370</v>
      </c>
      <c r="I717" s="23">
        <v>5</v>
      </c>
      <c r="J717" s="24">
        <f>H717*Percent_Increase</f>
        <v>2396.9670000000001</v>
      </c>
    </row>
    <row r="718" spans="1:10" x14ac:dyDescent="0.25">
      <c r="A718" s="11" t="s">
        <v>136</v>
      </c>
      <c r="B718" s="18" t="s">
        <v>32</v>
      </c>
      <c r="C718" s="11" t="s">
        <v>6</v>
      </c>
      <c r="D718" s="11" t="s">
        <v>11</v>
      </c>
      <c r="E718" s="34">
        <v>39728</v>
      </c>
      <c r="F718" s="20">
        <f t="shared" ca="1" si="11"/>
        <v>8</v>
      </c>
      <c r="G718" s="21"/>
      <c r="H718" s="22">
        <v>86040</v>
      </c>
      <c r="I718" s="23">
        <v>5</v>
      </c>
      <c r="J718" s="24">
        <f>H718*Percent_Increase</f>
        <v>2503.7640000000001</v>
      </c>
    </row>
    <row r="719" spans="1:10" x14ac:dyDescent="0.25">
      <c r="A719" s="11" t="s">
        <v>124</v>
      </c>
      <c r="B719" s="18" t="s">
        <v>16</v>
      </c>
      <c r="C719" s="11" t="s">
        <v>6</v>
      </c>
      <c r="D719" s="11" t="s">
        <v>11</v>
      </c>
      <c r="E719" s="34">
        <v>39768</v>
      </c>
      <c r="F719" s="20">
        <f t="shared" ca="1" si="11"/>
        <v>8</v>
      </c>
      <c r="G719" s="21"/>
      <c r="H719" s="22">
        <v>63610</v>
      </c>
      <c r="I719" s="23">
        <v>5</v>
      </c>
      <c r="J719" s="24">
        <f>H719*Percent_Increase</f>
        <v>1851.0510000000002</v>
      </c>
    </row>
    <row r="720" spans="1:10" x14ac:dyDescent="0.25">
      <c r="A720" s="11" t="s">
        <v>121</v>
      </c>
      <c r="B720" s="18" t="s">
        <v>12</v>
      </c>
      <c r="C720" s="11" t="s">
        <v>6</v>
      </c>
      <c r="D720" s="11" t="s">
        <v>11</v>
      </c>
      <c r="E720" s="34">
        <v>40867</v>
      </c>
      <c r="F720" s="20">
        <f t="shared" ca="1" si="11"/>
        <v>5</v>
      </c>
      <c r="G720" s="21"/>
      <c r="H720" s="22">
        <v>57500</v>
      </c>
      <c r="I720" s="23">
        <v>1</v>
      </c>
      <c r="J720" s="24">
        <f>H720*Percent_Increase</f>
        <v>1673.25</v>
      </c>
    </row>
    <row r="721" spans="1:10" x14ac:dyDescent="0.25">
      <c r="A721" s="11" t="s">
        <v>119</v>
      </c>
      <c r="B721" s="18" t="s">
        <v>2</v>
      </c>
      <c r="C721" s="11" t="s">
        <v>6</v>
      </c>
      <c r="D721" s="11" t="s">
        <v>5</v>
      </c>
      <c r="E721" s="34">
        <v>41226</v>
      </c>
      <c r="F721" s="20">
        <f t="shared" ca="1" si="11"/>
        <v>4</v>
      </c>
      <c r="G721" s="21" t="s">
        <v>18</v>
      </c>
      <c r="H721" s="22">
        <v>32160</v>
      </c>
      <c r="I721" s="23">
        <v>3</v>
      </c>
      <c r="J721" s="24">
        <f>H721*Percent_Increase</f>
        <v>935.85599999999999</v>
      </c>
    </row>
    <row r="722" spans="1:10" x14ac:dyDescent="0.25">
      <c r="A722" s="11" t="s">
        <v>115</v>
      </c>
      <c r="B722" s="18" t="s">
        <v>12</v>
      </c>
      <c r="C722" s="11" t="s">
        <v>6</v>
      </c>
      <c r="D722" s="11" t="s">
        <v>5</v>
      </c>
      <c r="E722" s="34">
        <v>39399</v>
      </c>
      <c r="F722" s="20">
        <f t="shared" ca="1" si="11"/>
        <v>9</v>
      </c>
      <c r="G722" s="21" t="s">
        <v>4</v>
      </c>
      <c r="H722" s="22">
        <v>87220</v>
      </c>
      <c r="I722" s="23">
        <v>1</v>
      </c>
      <c r="J722" s="24">
        <f>H722*Percent_Increase</f>
        <v>2538.1019999999999</v>
      </c>
    </row>
    <row r="723" spans="1:10" x14ac:dyDescent="0.25">
      <c r="A723" s="11" t="s">
        <v>94</v>
      </c>
      <c r="B723" s="18" t="s">
        <v>48</v>
      </c>
      <c r="C723" s="11" t="s">
        <v>6</v>
      </c>
      <c r="D723" s="11" t="s">
        <v>5</v>
      </c>
      <c r="E723" s="34">
        <v>36843</v>
      </c>
      <c r="F723" s="20">
        <f t="shared" ca="1" si="11"/>
        <v>16</v>
      </c>
      <c r="G723" s="21" t="s">
        <v>4</v>
      </c>
      <c r="H723" s="22">
        <v>47630</v>
      </c>
      <c r="I723" s="23">
        <v>3</v>
      </c>
      <c r="J723" s="24">
        <f>H723*Percent_Increase</f>
        <v>1386.0330000000001</v>
      </c>
    </row>
    <row r="724" spans="1:10" x14ac:dyDescent="0.25">
      <c r="A724" s="11" t="s">
        <v>61</v>
      </c>
      <c r="B724" s="18" t="s">
        <v>16</v>
      </c>
      <c r="C724" s="11" t="s">
        <v>6</v>
      </c>
      <c r="D724" s="11" t="s">
        <v>5</v>
      </c>
      <c r="E724" s="34">
        <v>41262</v>
      </c>
      <c r="F724" s="20">
        <f t="shared" ca="1" si="11"/>
        <v>4</v>
      </c>
      <c r="G724" s="21" t="s">
        <v>28</v>
      </c>
      <c r="H724" s="22">
        <v>59490</v>
      </c>
      <c r="I724" s="23">
        <v>3</v>
      </c>
      <c r="J724" s="24">
        <f>H724*Percent_Increase</f>
        <v>1731.1590000000001</v>
      </c>
    </row>
    <row r="725" spans="1:10" x14ac:dyDescent="0.25">
      <c r="A725" s="11" t="s">
        <v>60</v>
      </c>
      <c r="B725" s="18" t="s">
        <v>16</v>
      </c>
      <c r="C725" s="11" t="s">
        <v>6</v>
      </c>
      <c r="D725" s="11" t="s">
        <v>5</v>
      </c>
      <c r="E725" s="34">
        <v>39784</v>
      </c>
      <c r="F725" s="20">
        <f t="shared" ca="1" si="11"/>
        <v>8</v>
      </c>
      <c r="G725" s="21" t="s">
        <v>26</v>
      </c>
      <c r="H725" s="22">
        <v>69510</v>
      </c>
      <c r="I725" s="23">
        <v>5</v>
      </c>
      <c r="J725" s="24">
        <f>H725*Percent_Increase</f>
        <v>2022.741</v>
      </c>
    </row>
    <row r="726" spans="1:10" x14ac:dyDescent="0.25">
      <c r="A726" s="11" t="s">
        <v>56</v>
      </c>
      <c r="B726" s="18" t="s">
        <v>12</v>
      </c>
      <c r="C726" s="11" t="s">
        <v>6</v>
      </c>
      <c r="D726" s="11" t="s">
        <v>5</v>
      </c>
      <c r="E726" s="34">
        <v>39435</v>
      </c>
      <c r="F726" s="20">
        <f t="shared" ca="1" si="11"/>
        <v>9</v>
      </c>
      <c r="G726" s="21" t="s">
        <v>18</v>
      </c>
      <c r="H726" s="22">
        <v>64780</v>
      </c>
      <c r="I726" s="23">
        <v>5</v>
      </c>
      <c r="J726" s="24">
        <f>H726*Percent_Increase</f>
        <v>1885.098</v>
      </c>
    </row>
    <row r="727" spans="1:10" x14ac:dyDescent="0.25">
      <c r="A727" s="11" t="s">
        <v>51</v>
      </c>
      <c r="B727" s="18" t="s">
        <v>2</v>
      </c>
      <c r="C727" s="11" t="s">
        <v>6</v>
      </c>
      <c r="D727" s="11" t="s">
        <v>5</v>
      </c>
      <c r="E727" s="34">
        <v>39063</v>
      </c>
      <c r="F727" s="20">
        <f t="shared" ca="1" si="11"/>
        <v>10</v>
      </c>
      <c r="G727" s="21" t="s">
        <v>26</v>
      </c>
      <c r="H727" s="22">
        <v>86320</v>
      </c>
      <c r="I727" s="23">
        <v>4</v>
      </c>
      <c r="J727" s="24">
        <f>H727*Percent_Increase</f>
        <v>2511.9120000000003</v>
      </c>
    </row>
    <row r="728" spans="1:10" x14ac:dyDescent="0.25">
      <c r="A728" s="11" t="s">
        <v>34</v>
      </c>
      <c r="B728" s="18" t="s">
        <v>12</v>
      </c>
      <c r="C728" s="11" t="s">
        <v>6</v>
      </c>
      <c r="D728" s="11" t="s">
        <v>5</v>
      </c>
      <c r="E728" s="34">
        <v>38328</v>
      </c>
      <c r="F728" s="20">
        <f t="shared" ca="1" si="11"/>
        <v>12</v>
      </c>
      <c r="G728" s="21" t="s">
        <v>28</v>
      </c>
      <c r="H728" s="22">
        <v>48280</v>
      </c>
      <c r="I728" s="23">
        <v>4</v>
      </c>
      <c r="J728" s="24">
        <f>H728*Percent_Increase</f>
        <v>1404.9480000000001</v>
      </c>
    </row>
    <row r="729" spans="1:10" x14ac:dyDescent="0.25">
      <c r="A729" s="11" t="s">
        <v>33</v>
      </c>
      <c r="B729" s="18" t="s">
        <v>32</v>
      </c>
      <c r="C729" s="11" t="s">
        <v>6</v>
      </c>
      <c r="D729" s="11" t="s">
        <v>5</v>
      </c>
      <c r="E729" s="34">
        <v>38347</v>
      </c>
      <c r="F729" s="20">
        <f t="shared" ca="1" si="11"/>
        <v>12</v>
      </c>
      <c r="G729" s="21" t="s">
        <v>4</v>
      </c>
      <c r="H729" s="22">
        <v>81340</v>
      </c>
      <c r="I729" s="23">
        <v>2</v>
      </c>
      <c r="J729" s="24">
        <f>H729*Percent_Increase</f>
        <v>2366.9940000000001</v>
      </c>
    </row>
    <row r="730" spans="1:10" x14ac:dyDescent="0.25">
      <c r="A730" s="11" t="s">
        <v>29</v>
      </c>
      <c r="B730" s="18" t="s">
        <v>9</v>
      </c>
      <c r="C730" s="11" t="s">
        <v>6</v>
      </c>
      <c r="D730" s="11" t="s">
        <v>5</v>
      </c>
      <c r="E730" s="34">
        <v>39441</v>
      </c>
      <c r="F730" s="20">
        <f t="shared" ca="1" si="11"/>
        <v>9</v>
      </c>
      <c r="G730" s="21" t="s">
        <v>28</v>
      </c>
      <c r="H730" s="22">
        <v>68860</v>
      </c>
      <c r="I730" s="23">
        <v>2</v>
      </c>
      <c r="J730" s="24">
        <f>H730*Percent_Increase</f>
        <v>2003.826</v>
      </c>
    </row>
    <row r="731" spans="1:10" x14ac:dyDescent="0.25">
      <c r="A731" s="11" t="s">
        <v>13</v>
      </c>
      <c r="B731" s="18" t="s">
        <v>12</v>
      </c>
      <c r="C731" s="11" t="s">
        <v>6</v>
      </c>
      <c r="D731" s="11" t="s">
        <v>11</v>
      </c>
      <c r="E731" s="34">
        <v>40523</v>
      </c>
      <c r="F731" s="20">
        <f t="shared" ca="1" si="11"/>
        <v>6</v>
      </c>
      <c r="G731" s="21"/>
      <c r="H731" s="22">
        <v>46570</v>
      </c>
      <c r="I731" s="23">
        <v>4</v>
      </c>
      <c r="J731" s="24">
        <f>H731*Percent_Increase</f>
        <v>1355.1870000000001</v>
      </c>
    </row>
    <row r="732" spans="1:10" x14ac:dyDescent="0.25">
      <c r="A732" s="11" t="s">
        <v>7</v>
      </c>
      <c r="B732" s="18" t="s">
        <v>2</v>
      </c>
      <c r="C732" s="11" t="s">
        <v>6</v>
      </c>
      <c r="D732" s="11" t="s">
        <v>5</v>
      </c>
      <c r="E732" s="45">
        <v>40536</v>
      </c>
      <c r="F732" s="20">
        <f t="shared" ca="1" si="11"/>
        <v>6</v>
      </c>
      <c r="G732" s="21" t="s">
        <v>4</v>
      </c>
      <c r="H732" s="22">
        <v>70730</v>
      </c>
      <c r="I732" s="23">
        <v>1</v>
      </c>
      <c r="J732" s="24">
        <f>H732*Percent_Increase</f>
        <v>2058.2429999999999</v>
      </c>
    </row>
    <row r="733" spans="1:10" x14ac:dyDescent="0.25">
      <c r="A733" s="11" t="s">
        <v>579</v>
      </c>
      <c r="B733" s="18" t="s">
        <v>2</v>
      </c>
      <c r="C733" s="11" t="s">
        <v>329</v>
      </c>
      <c r="D733" s="11" t="s">
        <v>5</v>
      </c>
      <c r="E733" s="34">
        <v>37684</v>
      </c>
      <c r="F733" s="20">
        <f t="shared" ca="1" si="11"/>
        <v>14</v>
      </c>
      <c r="G733" s="21" t="s">
        <v>4</v>
      </c>
      <c r="H733" s="22">
        <v>42800</v>
      </c>
      <c r="I733" s="23">
        <v>5</v>
      </c>
      <c r="J733" s="24">
        <f>H733*Percent_Increase</f>
        <v>1245.48</v>
      </c>
    </row>
    <row r="734" spans="1:10" x14ac:dyDescent="0.25">
      <c r="A734" s="11" t="s">
        <v>510</v>
      </c>
      <c r="B734" s="18" t="s">
        <v>16</v>
      </c>
      <c r="C734" s="11" t="s">
        <v>329</v>
      </c>
      <c r="D734" s="11" t="s">
        <v>5</v>
      </c>
      <c r="E734" s="34">
        <v>36991</v>
      </c>
      <c r="F734" s="20">
        <f t="shared" ca="1" si="11"/>
        <v>16</v>
      </c>
      <c r="G734" s="21" t="s">
        <v>26</v>
      </c>
      <c r="H734" s="22">
        <v>63670</v>
      </c>
      <c r="I734" s="23">
        <v>5</v>
      </c>
      <c r="J734" s="24">
        <f>H734*Percent_Increase</f>
        <v>1852.797</v>
      </c>
    </row>
    <row r="735" spans="1:10" x14ac:dyDescent="0.25">
      <c r="A735" s="11" t="s">
        <v>488</v>
      </c>
      <c r="B735" s="18" t="s">
        <v>32</v>
      </c>
      <c r="C735" s="11" t="s">
        <v>329</v>
      </c>
      <c r="D735" s="11" t="s">
        <v>11</v>
      </c>
      <c r="E735" s="34">
        <v>40692</v>
      </c>
      <c r="F735" s="20">
        <f t="shared" ca="1" si="11"/>
        <v>6</v>
      </c>
      <c r="G735" s="21"/>
      <c r="H735" s="22">
        <v>85510</v>
      </c>
      <c r="I735" s="23">
        <v>4</v>
      </c>
      <c r="J735" s="24">
        <f>H735*Percent_Increase</f>
        <v>2488.3409999999999</v>
      </c>
    </row>
    <row r="736" spans="1:10" x14ac:dyDescent="0.25">
      <c r="A736" s="11" t="s">
        <v>379</v>
      </c>
      <c r="B736" s="18" t="s">
        <v>16</v>
      </c>
      <c r="C736" s="11" t="s">
        <v>329</v>
      </c>
      <c r="D736" s="11" t="s">
        <v>11</v>
      </c>
      <c r="E736" s="34">
        <v>40719</v>
      </c>
      <c r="F736" s="20">
        <f t="shared" ca="1" si="11"/>
        <v>6</v>
      </c>
      <c r="G736" s="21"/>
      <c r="H736" s="22">
        <v>66132</v>
      </c>
      <c r="I736" s="23">
        <v>4</v>
      </c>
      <c r="J736" s="24">
        <f>H736*Percent_Increase</f>
        <v>1924.4412</v>
      </c>
    </row>
    <row r="737" spans="1:12" x14ac:dyDescent="0.25">
      <c r="A737" s="11" t="s">
        <v>330</v>
      </c>
      <c r="B737" s="18" t="s">
        <v>32</v>
      </c>
      <c r="C737" s="11" t="s">
        <v>329</v>
      </c>
      <c r="D737" s="11" t="s">
        <v>5</v>
      </c>
      <c r="E737" s="34">
        <v>37073</v>
      </c>
      <c r="F737" s="20">
        <f t="shared" ca="1" si="11"/>
        <v>16</v>
      </c>
      <c r="G737" s="21" t="s">
        <v>8</v>
      </c>
      <c r="H737" s="22">
        <v>40680</v>
      </c>
      <c r="I737" s="23">
        <v>5</v>
      </c>
      <c r="J737" s="24">
        <f>H737*Percent_Increase</f>
        <v>1183.788</v>
      </c>
    </row>
    <row r="738" spans="1:12" x14ac:dyDescent="0.25">
      <c r="A738" s="11" t="s">
        <v>678</v>
      </c>
      <c r="B738" s="18" t="s">
        <v>12</v>
      </c>
      <c r="C738" s="11" t="s">
        <v>1</v>
      </c>
      <c r="D738" s="11" t="s">
        <v>11</v>
      </c>
      <c r="E738" s="34">
        <v>39116</v>
      </c>
      <c r="F738" s="20">
        <f t="shared" ca="1" si="11"/>
        <v>10</v>
      </c>
      <c r="G738" s="21"/>
      <c r="H738" s="22">
        <v>60760</v>
      </c>
      <c r="I738" s="23">
        <v>2</v>
      </c>
      <c r="J738" s="24">
        <f>H738*Percent_Increase</f>
        <v>1768.116</v>
      </c>
      <c r="L738" s="44"/>
    </row>
    <row r="739" spans="1:12" x14ac:dyDescent="0.25">
      <c r="A739" s="11" t="s">
        <v>647</v>
      </c>
      <c r="B739" s="18" t="s">
        <v>2</v>
      </c>
      <c r="C739" s="11" t="s">
        <v>1</v>
      </c>
      <c r="D739" s="11" t="s">
        <v>14</v>
      </c>
      <c r="E739" s="34">
        <v>36557</v>
      </c>
      <c r="F739" s="20">
        <f t="shared" ca="1" si="11"/>
        <v>17</v>
      </c>
      <c r="G739" s="21" t="s">
        <v>26</v>
      </c>
      <c r="H739" s="22">
        <v>31250</v>
      </c>
      <c r="I739" s="23">
        <v>2</v>
      </c>
      <c r="J739" s="24">
        <f>H739*Percent_Increase</f>
        <v>909.375</v>
      </c>
    </row>
    <row r="740" spans="1:12" x14ac:dyDescent="0.25">
      <c r="A740" s="11" t="s">
        <v>357</v>
      </c>
      <c r="B740" s="18" t="s">
        <v>12</v>
      </c>
      <c r="C740" s="11" t="s">
        <v>1</v>
      </c>
      <c r="D740" s="11" t="s">
        <v>11</v>
      </c>
      <c r="E740" s="34">
        <v>39639</v>
      </c>
      <c r="F740" s="20">
        <f t="shared" ca="1" si="11"/>
        <v>9</v>
      </c>
      <c r="G740" s="21"/>
      <c r="H740" s="22">
        <v>64720</v>
      </c>
      <c r="I740" s="23">
        <v>5</v>
      </c>
      <c r="J740" s="24">
        <f>H740*Percent_Increase</f>
        <v>1883.3520000000001</v>
      </c>
    </row>
    <row r="741" spans="1:12" x14ac:dyDescent="0.25">
      <c r="A741" s="11" t="s">
        <v>308</v>
      </c>
      <c r="B741" s="18" t="s">
        <v>48</v>
      </c>
      <c r="C741" s="11" t="s">
        <v>1</v>
      </c>
      <c r="D741" s="11" t="s">
        <v>5</v>
      </c>
      <c r="E741" s="34">
        <v>40384</v>
      </c>
      <c r="F741" s="20">
        <f t="shared" ca="1" si="11"/>
        <v>6</v>
      </c>
      <c r="G741" s="21" t="s">
        <v>26</v>
      </c>
      <c r="H741" s="22">
        <v>46680</v>
      </c>
      <c r="I741" s="23">
        <v>1</v>
      </c>
      <c r="J741" s="24">
        <f>H741*Percent_Increase</f>
        <v>1358.3880000000001</v>
      </c>
    </row>
    <row r="742" spans="1:12" x14ac:dyDescent="0.25">
      <c r="A742" s="11" t="s">
        <v>3</v>
      </c>
      <c r="B742" s="18" t="s">
        <v>2</v>
      </c>
      <c r="C742" s="11" t="s">
        <v>1</v>
      </c>
      <c r="D742" s="11" t="s">
        <v>0</v>
      </c>
      <c r="E742" s="34">
        <v>40543</v>
      </c>
      <c r="F742" s="20">
        <f t="shared" ca="1" si="11"/>
        <v>6</v>
      </c>
      <c r="G742" s="21"/>
      <c r="H742" s="22">
        <v>19044</v>
      </c>
      <c r="I742" s="23">
        <v>1</v>
      </c>
      <c r="J742" s="24">
        <f>H742*Percent_Increase</f>
        <v>554.18039999999996</v>
      </c>
      <c r="L742" s="44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LocateFormulas</vt:lpstr>
      <vt:lpstr>AuditingTools</vt:lpstr>
      <vt:lpstr>RowReferences</vt:lpstr>
      <vt:lpstr>ColumnReferences</vt:lpstr>
      <vt:lpstr>CopyColumnFormulas</vt:lpstr>
      <vt:lpstr>ConvertFormulasToValues</vt:lpstr>
      <vt:lpstr>UpdateValues</vt:lpstr>
      <vt:lpstr>DebugFormulas</vt:lpstr>
      <vt:lpstr>UseRangeNames</vt:lpstr>
      <vt:lpstr>Benefits</vt:lpstr>
      <vt:lpstr>Building</vt:lpstr>
      <vt:lpstr>Department</vt:lpstr>
      <vt:lpstr>Employee_Name</vt:lpstr>
      <vt:lpstr>Hire_Date</vt:lpstr>
      <vt:lpstr>Job_Rating</vt:lpstr>
      <vt:lpstr>New_Salary</vt:lpstr>
      <vt:lpstr>Percent_Increase</vt:lpstr>
      <vt:lpstr>Salary</vt:lpstr>
      <vt:lpstr>Status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Alfred Hull</cp:lastModifiedBy>
  <cp:lastPrinted>2012-12-04T23:29:45Z</cp:lastPrinted>
  <dcterms:created xsi:type="dcterms:W3CDTF">2011-10-06T04:43:20Z</dcterms:created>
  <dcterms:modified xsi:type="dcterms:W3CDTF">2017-07-22T15:10:48Z</dcterms:modified>
</cp:coreProperties>
</file>