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Documents\Data Science Repository\Data Analysis Training\Excel Tips and Tricks\Ch02\"/>
    </mc:Choice>
  </mc:AlternateContent>
  <bookViews>
    <workbookView xWindow="0" yWindow="0" windowWidth="23040" windowHeight="9330" tabRatio="930" firstSheet="6" activeTab="6"/>
  </bookViews>
  <sheets>
    <sheet name="LocateFormulas" sheetId="40" state="hidden" r:id="rId1"/>
    <sheet name="RowReferences" sheetId="37" state="hidden" r:id="rId2"/>
    <sheet name="CopyColumnFormulas" sheetId="36" state="hidden" r:id="rId3"/>
    <sheet name="ConvertFormulasToValues" sheetId="41" state="hidden" r:id="rId4"/>
    <sheet name="UpdateValues" sheetId="38" state="hidden" r:id="rId5"/>
    <sheet name="DebugFormulas" sheetId="35" state="hidden" r:id="rId6"/>
    <sheet name="Hierarchy" sheetId="44" r:id="rId7"/>
    <sheet name="UseRangeNames" sheetId="39" state="hidden" r:id="rId8"/>
    <sheet name="Employees-Table" sheetId="14" state="hidden" r:id="rId9"/>
    <sheet name="Furniture Sales" sheetId="9" state="hidden" r:id="rId10"/>
    <sheet name="ProjBudget2014" sheetId="15" state="hidden" r:id="rId11"/>
    <sheet name="Profits" sheetId="17" state="hidden" r:id="rId12"/>
    <sheet name="InsertFunction" sheetId="43" r:id="rId13"/>
    <sheet name="AutoSum" sheetId="42" r:id="rId14"/>
    <sheet name="AbsoluteRelativeReferences" sheetId="4" r:id="rId15"/>
    <sheet name="MixedReferences" sheetId="16" r:id="rId16"/>
  </sheets>
  <definedNames>
    <definedName name="_xlnm._FilterDatabase" localSheetId="14" hidden="1">AbsoluteRelativeReferences!$A$1:$K$742</definedName>
    <definedName name="_xlnm._FilterDatabase" localSheetId="3" hidden="1">ConvertFormulasToValues!$A$1:$K$742</definedName>
    <definedName name="_xlnm._FilterDatabase" localSheetId="2" hidden="1">CopyColumnFormulas!$A$1:$K$742</definedName>
    <definedName name="_xlnm._FilterDatabase" localSheetId="8" hidden="1">'Employees-Table'!$A$1:$K$742</definedName>
    <definedName name="_xlnm._FilterDatabase" localSheetId="9" hidden="1">'Furniture Sales'!$A$6:$H$915</definedName>
    <definedName name="_xlnm._FilterDatabase" localSheetId="4" hidden="1">UpdateValues!#REF!</definedName>
    <definedName name="_xlnm._FilterDatabase" localSheetId="7" hidden="1">UseRangeNames!$A$1:$K$742</definedName>
    <definedName name="ee" localSheetId="13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5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5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5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3" hidden="1">{"FirstQ",#N/A,FALSE,"Budget2000";"SecondQ",#N/A,FALSE,"Budget2000"}</definedName>
    <definedName name="rr" localSheetId="5" hidden="1">{"FirstQ",#N/A,FALSE,"Budget2000";"SecondQ",#N/A,FALSE,"Budget2000"}</definedName>
    <definedName name="rr" localSheetId="6" hidden="1">{"FirstQ",#N/A,FALSE,"Budget2000";"SecondQ",#N/A,FALSE,"Budget2000"}</definedName>
    <definedName name="rr" localSheetId="12" hidden="1">{"FirstQ",#N/A,FALSE,"Budget2000";"SecondQ",#N/A,FALSE,"Budget2000"}</definedName>
    <definedName name="rr" localSheetId="0" hidden="1">{"FirstQ",#N/A,FALSE,"Budget2000";"SecondQ",#N/A,FALSE,"Budget2000"}</definedName>
    <definedName name="rr" localSheetId="15" hidden="1">{"FirstQ",#N/A,FALSE,"Budget2000";"SecondQ",#N/A,FALSE,"Budget2000"}</definedName>
    <definedName name="rr" localSheetId="11" hidden="1">{"FirstQ",#N/A,FALSE,"Budget2000";"SecondQ",#N/A,FALSE,"Budget2000"}</definedName>
    <definedName name="rr" localSheetId="1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5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1" hidden="1">Profits!$B$4:$G$4,Profits!$B$5:$G$5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st" localSheetId="11" hidden="1">1</definedName>
    <definedName name="solver_est" localSheetId="10" hidden="1">1</definedName>
    <definedName name="solver_itr" localSheetId="11" hidden="1">100</definedName>
    <definedName name="solver_itr" localSheetId="10" hidden="1">100</definedName>
    <definedName name="solver_lhs1" localSheetId="11" hidden="1">Profits!$B$4:$G$4</definedName>
    <definedName name="solver_lhs1" localSheetId="10" hidden="1">ProjBudget2014!$B$4</definedName>
    <definedName name="solver_lhs2" localSheetId="11" hidden="1">Profits!$B$5:$G$5</definedName>
    <definedName name="solver_lhs2" localSheetId="10" hidden="1">ProjBudget2014!$F$4</definedName>
    <definedName name="solver_lhs3" localSheetId="10" hidden="1">ProjBudget2014!$J$4</definedName>
    <definedName name="solver_lhs4" localSheetId="10" hidden="1">ProjBudget2014!$N$4</definedName>
    <definedName name="solver_lin" localSheetId="11" hidden="1">2</definedName>
    <definedName name="solver_lin" localSheetId="10" hidden="1">2</definedName>
    <definedName name="solver_neg" localSheetId="11" hidden="1">2</definedName>
    <definedName name="solver_neg" localSheetId="10" hidden="1">2</definedName>
    <definedName name="solver_num" localSheetId="11" hidden="1">2</definedName>
    <definedName name="solver_num" localSheetId="10" hidden="1">0</definedName>
    <definedName name="solver_nwt" localSheetId="11" hidden="1">1</definedName>
    <definedName name="solver_nwt" localSheetId="10" hidden="1">1</definedName>
    <definedName name="solver_opt" localSheetId="11" hidden="1">Profits!$H$6</definedName>
    <definedName name="solver_pre" localSheetId="11" hidden="1">0.000001</definedName>
    <definedName name="solver_pre" localSheetId="10" hidden="1">0.000001</definedName>
    <definedName name="solver_rel1" localSheetId="11" hidden="1">1</definedName>
    <definedName name="solver_rel1" localSheetId="10" hidden="1">1</definedName>
    <definedName name="solver_rel2" localSheetId="11" hidden="1">1</definedName>
    <definedName name="solver_rel2" localSheetId="10" hidden="1">1</definedName>
    <definedName name="solver_rel3" localSheetId="10" hidden="1">1</definedName>
    <definedName name="solver_rel4" localSheetId="10" hidden="1">1</definedName>
    <definedName name="solver_rhs1" localSheetId="11" hidden="1">500</definedName>
    <definedName name="solver_rhs1" localSheetId="10" hidden="1">0.02</definedName>
    <definedName name="solver_rhs2" localSheetId="11" hidden="1">350</definedName>
    <definedName name="solver_rhs2" localSheetId="10" hidden="1">0.04</definedName>
    <definedName name="solver_rhs3" localSheetId="10" hidden="1">0.03</definedName>
    <definedName name="solver_rhs4" localSheetId="10" hidden="1">0.04</definedName>
    <definedName name="solver_scl" localSheetId="11" hidden="1">2</definedName>
    <definedName name="solver_scl" localSheetId="10" hidden="1">2</definedName>
    <definedName name="solver_sho" localSheetId="11" hidden="1">1</definedName>
    <definedName name="solver_sho" localSheetId="10" hidden="1">2</definedName>
    <definedName name="solver_tim" localSheetId="11" hidden="1">100</definedName>
    <definedName name="solver_tim" localSheetId="10" hidden="1">100</definedName>
    <definedName name="solver_tol" localSheetId="11" hidden="1">0.05</definedName>
    <definedName name="solver_tol" localSheetId="10" hidden="1">0.05</definedName>
    <definedName name="solver_typ" localSheetId="11" hidden="1">3</definedName>
    <definedName name="solver_typ" localSheetId="10" hidden="1">1</definedName>
    <definedName name="solver_val" localSheetId="11" hidden="1">500</definedName>
    <definedName name="solver_val" localSheetId="10" hidden="1">0</definedName>
    <definedName name="wrn.AllData." localSheetId="13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5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5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5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5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4" hidden="1">AbsoluteRelativeReferences!$A$1:$L$742</definedName>
    <definedName name="Z_32E1B1E0_F29A_4FB3_9E7F_F78F245BC75E_.wvu.FilterData" localSheetId="3" hidden="1">ConvertFormulasToValues!$A$1:$L$742</definedName>
    <definedName name="Z_32E1B1E0_F29A_4FB3_9E7F_F78F245BC75E_.wvu.FilterData" localSheetId="2" hidden="1">CopyColumnFormulas!$A$1:$L$742</definedName>
    <definedName name="Z_32E1B1E0_F29A_4FB3_9E7F_F78F245BC75E_.wvu.FilterData" localSheetId="8" hidden="1">'Employees-Table'!$A$1:$K$742</definedName>
    <definedName name="Z_32E1B1E0_F29A_4FB3_9E7F_F78F245BC75E_.wvu.FilterData" localSheetId="4" hidden="1">UpdateValues!#REF!</definedName>
    <definedName name="Z_32E1B1E0_F29A_4FB3_9E7F_F78F245BC75E_.wvu.FilterData" localSheetId="7" hidden="1">UseRangeNames!$A$1:$L$742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6" l="1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C6" i="16"/>
  <c r="C7" i="16"/>
  <c r="C8" i="16"/>
  <c r="C5" i="16"/>
  <c r="C6" i="43"/>
  <c r="B6" i="43"/>
  <c r="B16" i="44" l="1"/>
  <c r="C16" i="44"/>
  <c r="D16" i="44"/>
  <c r="E16" i="44"/>
  <c r="F16" i="44"/>
  <c r="G16" i="44"/>
  <c r="R19" i="44" l="1"/>
  <c r="Q19" i="44"/>
  <c r="P19" i="44"/>
  <c r="S18" i="44"/>
  <c r="S17" i="44"/>
  <c r="S16" i="44"/>
  <c r="S15" i="44"/>
  <c r="S14" i="44"/>
  <c r="S13" i="44"/>
  <c r="S12" i="44"/>
  <c r="S11" i="44"/>
  <c r="S10" i="44"/>
  <c r="S9" i="44"/>
  <c r="S8" i="44"/>
  <c r="S7" i="44"/>
  <c r="S6" i="44"/>
  <c r="S5" i="44"/>
  <c r="S4" i="44"/>
  <c r="S3" i="44"/>
  <c r="S2" i="44"/>
  <c r="R19" i="42"/>
  <c r="Q19" i="42"/>
  <c r="P19" i="42"/>
  <c r="S18" i="42"/>
  <c r="S17" i="42"/>
  <c r="S16" i="42"/>
  <c r="S15" i="42"/>
  <c r="S14" i="42"/>
  <c r="S13" i="42"/>
  <c r="S12" i="42"/>
  <c r="S11" i="42"/>
  <c r="S10" i="42"/>
  <c r="S9" i="42"/>
  <c r="S8" i="42"/>
  <c r="S7" i="42"/>
  <c r="S6" i="42"/>
  <c r="S5" i="42"/>
  <c r="S4" i="42"/>
  <c r="S3" i="42"/>
  <c r="S2" i="42"/>
  <c r="S19" i="42" l="1"/>
  <c r="S19" i="44"/>
  <c r="F742" i="4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G36" i="40"/>
  <c r="E36" i="40"/>
  <c r="B36" i="40"/>
  <c r="E31" i="40"/>
  <c r="B31" i="40"/>
  <c r="G31" i="40" s="1"/>
  <c r="G37" i="40" s="1"/>
  <c r="E25" i="40"/>
  <c r="B25" i="40"/>
  <c r="G25" i="40" s="1"/>
  <c r="E19" i="40"/>
  <c r="G19" i="40" s="1"/>
  <c r="G26" i="40" s="1"/>
  <c r="K27" i="40" s="1"/>
  <c r="B19" i="40"/>
  <c r="R14" i="40"/>
  <c r="S14" i="40" s="1"/>
  <c r="R13" i="40"/>
  <c r="S13" i="40" s="1"/>
  <c r="S12" i="40"/>
  <c r="S11" i="40"/>
  <c r="S10" i="40"/>
  <c r="L10" i="40"/>
  <c r="L12" i="40" s="1"/>
  <c r="S9" i="40"/>
  <c r="O7" i="40"/>
  <c r="P7" i="40" s="1"/>
  <c r="B7" i="40"/>
  <c r="L23" i="40" s="1"/>
  <c r="P6" i="40"/>
  <c r="O6" i="40"/>
  <c r="M6" i="40"/>
  <c r="P5" i="40"/>
  <c r="O5" i="40"/>
  <c r="E5" i="40"/>
  <c r="I8" i="40" s="1"/>
  <c r="P4" i="40"/>
  <c r="P3" i="40"/>
  <c r="M3" i="40"/>
  <c r="P2" i="40"/>
  <c r="R1" i="40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I6" i="40" l="1"/>
  <c r="I9" i="40"/>
  <c r="I10" i="40"/>
  <c r="G5" i="40"/>
  <c r="G7" i="40"/>
  <c r="L9" i="40"/>
  <c r="L11" i="40" s="1"/>
  <c r="L27" i="40" s="1"/>
  <c r="D13" i="40"/>
  <c r="L19" i="40" s="1"/>
  <c r="L20" i="40" s="1"/>
  <c r="I16" i="40"/>
  <c r="I4" i="40"/>
  <c r="I13" i="40"/>
  <c r="I3" i="40"/>
  <c r="B10" i="40"/>
  <c r="I14" i="40"/>
  <c r="I15" i="40"/>
  <c r="F9" i="40"/>
  <c r="F10" i="40" s="1"/>
  <c r="F11" i="40" s="1"/>
  <c r="I11" i="40"/>
  <c r="I12" i="40"/>
  <c r="B13" i="40"/>
  <c r="I2" i="40"/>
  <c r="J2" i="40" s="1"/>
  <c r="I5" i="40"/>
  <c r="E6" i="40"/>
  <c r="J8" i="40" s="1"/>
  <c r="I7" i="40"/>
  <c r="E13" i="40"/>
  <c r="F742" i="36"/>
  <c r="F741" i="36"/>
  <c r="F740" i="36"/>
  <c r="F739" i="36"/>
  <c r="F738" i="36"/>
  <c r="F737" i="36"/>
  <c r="F736" i="36"/>
  <c r="F735" i="36"/>
  <c r="F734" i="36"/>
  <c r="F733" i="36"/>
  <c r="F732" i="36"/>
  <c r="F731" i="36"/>
  <c r="F730" i="36"/>
  <c r="F729" i="36"/>
  <c r="F728" i="36"/>
  <c r="F727" i="36"/>
  <c r="F726" i="36"/>
  <c r="F725" i="36"/>
  <c r="F724" i="36"/>
  <c r="F723" i="36"/>
  <c r="F722" i="36"/>
  <c r="F721" i="36"/>
  <c r="F720" i="36"/>
  <c r="F719" i="36"/>
  <c r="F718" i="36"/>
  <c r="F717" i="36"/>
  <c r="F716" i="36"/>
  <c r="F715" i="36"/>
  <c r="F714" i="36"/>
  <c r="F713" i="36"/>
  <c r="F712" i="36"/>
  <c r="F711" i="36"/>
  <c r="F710" i="36"/>
  <c r="F709" i="36"/>
  <c r="F708" i="36"/>
  <c r="F707" i="36"/>
  <c r="F706" i="36"/>
  <c r="F705" i="36"/>
  <c r="F704" i="36"/>
  <c r="F703" i="36"/>
  <c r="F702" i="36"/>
  <c r="F701" i="36"/>
  <c r="F700" i="36"/>
  <c r="F699" i="36"/>
  <c r="F698" i="36"/>
  <c r="F697" i="36"/>
  <c r="F696" i="36"/>
  <c r="F695" i="36"/>
  <c r="F694" i="36"/>
  <c r="F693" i="36"/>
  <c r="F692" i="36"/>
  <c r="F691" i="36"/>
  <c r="F690" i="36"/>
  <c r="F689" i="36"/>
  <c r="F688" i="36"/>
  <c r="F687" i="36"/>
  <c r="F686" i="36"/>
  <c r="F685" i="36"/>
  <c r="F684" i="36"/>
  <c r="F683" i="36"/>
  <c r="F682" i="36"/>
  <c r="F681" i="36"/>
  <c r="F680" i="36"/>
  <c r="F679" i="36"/>
  <c r="F678" i="36"/>
  <c r="F677" i="36"/>
  <c r="F676" i="36"/>
  <c r="F675" i="36"/>
  <c r="F674" i="36"/>
  <c r="F673" i="36"/>
  <c r="F672" i="36"/>
  <c r="F671" i="36"/>
  <c r="F670" i="36"/>
  <c r="F669" i="36"/>
  <c r="F668" i="36"/>
  <c r="F667" i="36"/>
  <c r="F666" i="36"/>
  <c r="F665" i="36"/>
  <c r="F664" i="36"/>
  <c r="F663" i="36"/>
  <c r="F662" i="36"/>
  <c r="F661" i="36"/>
  <c r="F660" i="36"/>
  <c r="F659" i="36"/>
  <c r="F658" i="36"/>
  <c r="F657" i="36"/>
  <c r="F656" i="36"/>
  <c r="F655" i="36"/>
  <c r="F654" i="36"/>
  <c r="F653" i="36"/>
  <c r="F652" i="36"/>
  <c r="F651" i="36"/>
  <c r="F650" i="36"/>
  <c r="F649" i="36"/>
  <c r="F648" i="36"/>
  <c r="F647" i="36"/>
  <c r="F646" i="36"/>
  <c r="F645" i="36"/>
  <c r="F644" i="36"/>
  <c r="F643" i="36"/>
  <c r="F642" i="36"/>
  <c r="F641" i="36"/>
  <c r="F640" i="36"/>
  <c r="F639" i="36"/>
  <c r="F638" i="36"/>
  <c r="F637" i="36"/>
  <c r="F636" i="36"/>
  <c r="F635" i="36"/>
  <c r="F634" i="36"/>
  <c r="F633" i="36"/>
  <c r="F632" i="36"/>
  <c r="F631" i="36"/>
  <c r="F630" i="36"/>
  <c r="F629" i="36"/>
  <c r="F628" i="36"/>
  <c r="F627" i="36"/>
  <c r="F626" i="36"/>
  <c r="F625" i="36"/>
  <c r="F624" i="36"/>
  <c r="F623" i="36"/>
  <c r="F622" i="36"/>
  <c r="F621" i="36"/>
  <c r="F620" i="36"/>
  <c r="F619" i="36"/>
  <c r="F618" i="36"/>
  <c r="F617" i="36"/>
  <c r="F616" i="36"/>
  <c r="F615" i="36"/>
  <c r="F614" i="36"/>
  <c r="F613" i="36"/>
  <c r="F612" i="36"/>
  <c r="F611" i="36"/>
  <c r="F610" i="36"/>
  <c r="F609" i="36"/>
  <c r="F608" i="36"/>
  <c r="F607" i="36"/>
  <c r="F606" i="36"/>
  <c r="F605" i="36"/>
  <c r="F604" i="36"/>
  <c r="F603" i="36"/>
  <c r="F602" i="36"/>
  <c r="F601" i="36"/>
  <c r="F600" i="36"/>
  <c r="F599" i="36"/>
  <c r="F598" i="36"/>
  <c r="F597" i="36"/>
  <c r="F596" i="36"/>
  <c r="F595" i="36"/>
  <c r="F594" i="36"/>
  <c r="F593" i="36"/>
  <c r="F592" i="36"/>
  <c r="F591" i="36"/>
  <c r="F590" i="36"/>
  <c r="F589" i="36"/>
  <c r="F588" i="36"/>
  <c r="F587" i="36"/>
  <c r="F586" i="36"/>
  <c r="F585" i="36"/>
  <c r="F584" i="36"/>
  <c r="F583" i="36"/>
  <c r="F582" i="36"/>
  <c r="F581" i="36"/>
  <c r="F580" i="36"/>
  <c r="F579" i="36"/>
  <c r="F578" i="36"/>
  <c r="F577" i="36"/>
  <c r="F576" i="36"/>
  <c r="F575" i="36"/>
  <c r="F574" i="36"/>
  <c r="F573" i="36"/>
  <c r="F572" i="36"/>
  <c r="F571" i="36"/>
  <c r="F570" i="36"/>
  <c r="F569" i="36"/>
  <c r="F568" i="36"/>
  <c r="F567" i="36"/>
  <c r="F566" i="36"/>
  <c r="F565" i="36"/>
  <c r="F564" i="36"/>
  <c r="F563" i="36"/>
  <c r="F562" i="36"/>
  <c r="F561" i="36"/>
  <c r="F560" i="36"/>
  <c r="F559" i="36"/>
  <c r="F558" i="36"/>
  <c r="F557" i="36"/>
  <c r="F556" i="36"/>
  <c r="F555" i="36"/>
  <c r="F554" i="36"/>
  <c r="F553" i="36"/>
  <c r="F552" i="36"/>
  <c r="F551" i="36"/>
  <c r="F550" i="36"/>
  <c r="F549" i="36"/>
  <c r="F548" i="36"/>
  <c r="F547" i="36"/>
  <c r="F546" i="36"/>
  <c r="F545" i="36"/>
  <c r="F544" i="36"/>
  <c r="F543" i="36"/>
  <c r="F542" i="36"/>
  <c r="F541" i="36"/>
  <c r="F540" i="36"/>
  <c r="F539" i="36"/>
  <c r="F538" i="36"/>
  <c r="F537" i="36"/>
  <c r="F536" i="36"/>
  <c r="F535" i="36"/>
  <c r="F534" i="36"/>
  <c r="F533" i="36"/>
  <c r="F532" i="36"/>
  <c r="F531" i="36"/>
  <c r="F530" i="36"/>
  <c r="F529" i="36"/>
  <c r="F528" i="36"/>
  <c r="F527" i="36"/>
  <c r="F526" i="36"/>
  <c r="F525" i="36"/>
  <c r="F524" i="36"/>
  <c r="F523" i="36"/>
  <c r="F522" i="36"/>
  <c r="F521" i="36"/>
  <c r="F520" i="36"/>
  <c r="F519" i="36"/>
  <c r="F518" i="36"/>
  <c r="F517" i="36"/>
  <c r="F516" i="36"/>
  <c r="F515" i="36"/>
  <c r="F514" i="36"/>
  <c r="F513" i="36"/>
  <c r="F512" i="36"/>
  <c r="F511" i="36"/>
  <c r="F510" i="36"/>
  <c r="F509" i="36"/>
  <c r="F508" i="36"/>
  <c r="F507" i="36"/>
  <c r="F506" i="36"/>
  <c r="F505" i="36"/>
  <c r="F504" i="36"/>
  <c r="F503" i="36"/>
  <c r="F502" i="36"/>
  <c r="F501" i="36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P2" i="35"/>
  <c r="I3" i="35"/>
  <c r="M3" i="35"/>
  <c r="P3" i="35"/>
  <c r="I4" i="35"/>
  <c r="P4" i="35"/>
  <c r="E5" i="35"/>
  <c r="I2" i="35" s="1"/>
  <c r="P5" i="35"/>
  <c r="M6" i="35"/>
  <c r="O6" i="35"/>
  <c r="P6" i="35" s="1"/>
  <c r="B7" i="35"/>
  <c r="G5" i="35" s="1"/>
  <c r="G7" i="35"/>
  <c r="I7" i="35"/>
  <c r="O7" i="35"/>
  <c r="O5" i="35" s="1"/>
  <c r="P7" i="35"/>
  <c r="I8" i="35"/>
  <c r="F9" i="35"/>
  <c r="I9" i="35"/>
  <c r="L9" i="35"/>
  <c r="B10" i="35"/>
  <c r="F10" i="35"/>
  <c r="F11" i="35" s="1"/>
  <c r="I10" i="35"/>
  <c r="L10" i="35"/>
  <c r="L12" i="35" s="1"/>
  <c r="I11" i="35"/>
  <c r="L11" i="35"/>
  <c r="I12" i="35"/>
  <c r="B13" i="35"/>
  <c r="D13" i="35"/>
  <c r="E13" i="35" s="1"/>
  <c r="I13" i="35"/>
  <c r="I14" i="35"/>
  <c r="I15" i="35"/>
  <c r="I16" i="35"/>
  <c r="B19" i="35"/>
  <c r="G19" i="35" s="1"/>
  <c r="E19" i="35"/>
  <c r="L23" i="35"/>
  <c r="B25" i="35"/>
  <c r="G25" i="35" s="1"/>
  <c r="E25" i="35"/>
  <c r="B31" i="35"/>
  <c r="G31" i="35" s="1"/>
  <c r="E31" i="35"/>
  <c r="B36" i="35"/>
  <c r="E36" i="35"/>
  <c r="G36" i="35" s="1"/>
  <c r="S9" i="35"/>
  <c r="S10" i="35"/>
  <c r="S11" i="35"/>
  <c r="S12" i="35"/>
  <c r="R13" i="35"/>
  <c r="S13" i="35" s="1"/>
  <c r="R14" i="35"/>
  <c r="R1" i="35" s="1"/>
  <c r="G26" i="35" l="1"/>
  <c r="G37" i="35"/>
  <c r="J10" i="40"/>
  <c r="J13" i="40"/>
  <c r="L24" i="40"/>
  <c r="J7" i="40"/>
  <c r="J15" i="40"/>
  <c r="J9" i="40"/>
  <c r="J4" i="40"/>
  <c r="J12" i="40"/>
  <c r="J14" i="40"/>
  <c r="J6" i="40"/>
  <c r="J16" i="40"/>
  <c r="J5" i="40"/>
  <c r="J11" i="40"/>
  <c r="J3" i="40"/>
  <c r="J3" i="35"/>
  <c r="K27" i="35"/>
  <c r="L27" i="35" s="1"/>
  <c r="S14" i="35"/>
  <c r="I6" i="35"/>
  <c r="L19" i="35"/>
  <c r="E6" i="35"/>
  <c r="J12" i="35" s="1"/>
  <c r="I5" i="35"/>
  <c r="J5" i="35" s="1"/>
  <c r="J8" i="35" l="1"/>
  <c r="J9" i="35"/>
  <c r="L20" i="35"/>
  <c r="L24" i="35"/>
  <c r="J6" i="35"/>
  <c r="J11" i="35"/>
  <c r="J7" i="35"/>
  <c r="J10" i="35"/>
  <c r="J16" i="35"/>
  <c r="J15" i="35"/>
  <c r="J13" i="35"/>
  <c r="J4" i="35"/>
  <c r="J2" i="35"/>
  <c r="J14" i="35"/>
  <c r="H4" i="17" l="1"/>
  <c r="I4" i="17"/>
  <c r="H5" i="17"/>
  <c r="I5" i="17"/>
  <c r="B6" i="17"/>
  <c r="C6" i="17"/>
  <c r="D6" i="17"/>
  <c r="E6" i="17"/>
  <c r="F6" i="17"/>
  <c r="G6" i="17"/>
  <c r="B7" i="17"/>
  <c r="C7" i="17"/>
  <c r="D7" i="17"/>
  <c r="C9" i="17"/>
  <c r="D9" i="17"/>
  <c r="E9" i="17"/>
  <c r="F9" i="17"/>
  <c r="G9" i="17"/>
  <c r="H9" i="17"/>
  <c r="I9" i="17"/>
  <c r="C10" i="17"/>
  <c r="D10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C14" i="17"/>
  <c r="D14" i="17"/>
  <c r="F14" i="17"/>
  <c r="G14" i="17"/>
  <c r="B15" i="17"/>
  <c r="C15" i="17"/>
  <c r="D15" i="17"/>
  <c r="F15" i="17"/>
  <c r="G15" i="17"/>
  <c r="C5" i="15"/>
  <c r="D5" i="15" s="1"/>
  <c r="F5" i="15"/>
  <c r="C6" i="15"/>
  <c r="D6" i="15" s="1"/>
  <c r="F6" i="15"/>
  <c r="C10" i="15"/>
  <c r="D10" i="15" s="1"/>
  <c r="F10" i="15" s="1"/>
  <c r="G10" i="15" s="1"/>
  <c r="C11" i="15"/>
  <c r="D11" i="15" s="1"/>
  <c r="F11" i="15" s="1"/>
  <c r="G11" i="15" s="1"/>
  <c r="H11" i="15" s="1"/>
  <c r="J11" i="15" s="1"/>
  <c r="C12" i="15"/>
  <c r="D12" i="15" s="1"/>
  <c r="F12" i="15" s="1"/>
  <c r="G12" i="15" s="1"/>
  <c r="H12" i="15" s="1"/>
  <c r="J12" i="15" s="1"/>
  <c r="C17" i="15"/>
  <c r="D17" i="15" s="1"/>
  <c r="F17" i="15" s="1"/>
  <c r="E17" i="15"/>
  <c r="G17" i="15"/>
  <c r="H17" i="15" s="1"/>
  <c r="J17" i="15" s="1"/>
  <c r="K17" i="15" s="1"/>
  <c r="I17" i="15"/>
  <c r="C18" i="15"/>
  <c r="D18" i="15" s="1"/>
  <c r="F18" i="15" s="1"/>
  <c r="E18" i="15"/>
  <c r="G18" i="15"/>
  <c r="H18" i="15" s="1"/>
  <c r="J18" i="15" s="1"/>
  <c r="K18" i="15" s="1"/>
  <c r="L18" i="15" s="1"/>
  <c r="N18" i="15" s="1"/>
  <c r="I18" i="15"/>
  <c r="C19" i="15"/>
  <c r="D19" i="15" s="1"/>
  <c r="F19" i="15" s="1"/>
  <c r="E19" i="15"/>
  <c r="G19" i="15"/>
  <c r="H19" i="15" s="1"/>
  <c r="J19" i="15" s="1"/>
  <c r="K19" i="15" s="1"/>
  <c r="L19" i="15" s="1"/>
  <c r="N19" i="15" s="1"/>
  <c r="I19" i="15"/>
  <c r="C20" i="15"/>
  <c r="D20" i="15" s="1"/>
  <c r="F20" i="15" s="1"/>
  <c r="G20" i="15"/>
  <c r="H20" i="15" s="1"/>
  <c r="J20" i="15" s="1"/>
  <c r="K20" i="15" s="1"/>
  <c r="L20" i="15" s="1"/>
  <c r="N20" i="15" s="1"/>
  <c r="I20" i="15"/>
  <c r="C21" i="15"/>
  <c r="D21" i="15" s="1"/>
  <c r="F21" i="15" s="1"/>
  <c r="G21" i="15"/>
  <c r="H21" i="15" s="1"/>
  <c r="J21" i="15" s="1"/>
  <c r="K21" i="15" s="1"/>
  <c r="L21" i="15" s="1"/>
  <c r="N21" i="15" s="1"/>
  <c r="I21" i="15"/>
  <c r="C22" i="15"/>
  <c r="D22" i="15" s="1"/>
  <c r="F22" i="15" s="1"/>
  <c r="G22" i="15"/>
  <c r="H22" i="15" s="1"/>
  <c r="J22" i="15" s="1"/>
  <c r="K22" i="15" s="1"/>
  <c r="L22" i="15" s="1"/>
  <c r="N22" i="15" s="1"/>
  <c r="I22" i="15"/>
  <c r="C23" i="15"/>
  <c r="D23" i="15" s="1"/>
  <c r="F23" i="15" s="1"/>
  <c r="G23" i="15"/>
  <c r="H23" i="15" s="1"/>
  <c r="J23" i="15" s="1"/>
  <c r="K23" i="15" s="1"/>
  <c r="L23" i="15" s="1"/>
  <c r="N23" i="15" s="1"/>
  <c r="I23" i="15"/>
  <c r="C24" i="15"/>
  <c r="D24" i="15" s="1"/>
  <c r="F24" i="15" s="1"/>
  <c r="G24" i="15"/>
  <c r="H24" i="15" s="1"/>
  <c r="J24" i="15" s="1"/>
  <c r="K24" i="15" s="1"/>
  <c r="L24" i="15" s="1"/>
  <c r="N24" i="15" s="1"/>
  <c r="I24" i="15"/>
  <c r="C25" i="15"/>
  <c r="D25" i="15" s="1"/>
  <c r="F25" i="15" s="1"/>
  <c r="G25" i="15"/>
  <c r="H25" i="15" s="1"/>
  <c r="J25" i="15" s="1"/>
  <c r="K25" i="15" s="1"/>
  <c r="L25" i="15" s="1"/>
  <c r="N25" i="15" s="1"/>
  <c r="I25" i="15"/>
  <c r="C26" i="15"/>
  <c r="D26" i="15" s="1"/>
  <c r="F26" i="15" s="1"/>
  <c r="G26" i="15"/>
  <c r="H26" i="15" s="1"/>
  <c r="J26" i="15" s="1"/>
  <c r="K26" i="15" s="1"/>
  <c r="L26" i="15" s="1"/>
  <c r="N26" i="15" s="1"/>
  <c r="I26" i="15"/>
  <c r="C27" i="15"/>
  <c r="D27" i="15" s="1"/>
  <c r="F27" i="15" s="1"/>
  <c r="G27" i="15"/>
  <c r="H27" i="15" s="1"/>
  <c r="J27" i="15" s="1"/>
  <c r="K27" i="15" s="1"/>
  <c r="L27" i="15" s="1"/>
  <c r="N27" i="15" s="1"/>
  <c r="I27" i="15"/>
  <c r="C28" i="15"/>
  <c r="D28" i="15" s="1"/>
  <c r="F28" i="15" s="1"/>
  <c r="G28" i="15"/>
  <c r="H28" i="15" s="1"/>
  <c r="J28" i="15" s="1"/>
  <c r="K28" i="15" s="1"/>
  <c r="L28" i="15" s="1"/>
  <c r="N28" i="15" s="1"/>
  <c r="I28" i="15"/>
  <c r="C29" i="15"/>
  <c r="D29" i="15" s="1"/>
  <c r="F29" i="15" s="1"/>
  <c r="G29" i="15"/>
  <c r="H29" i="15" s="1"/>
  <c r="J29" i="15" s="1"/>
  <c r="K29" i="15" s="1"/>
  <c r="L29" i="15" s="1"/>
  <c r="N29" i="15" s="1"/>
  <c r="I29" i="15"/>
  <c r="C30" i="15"/>
  <c r="D30" i="15" s="1"/>
  <c r="F30" i="15" s="1"/>
  <c r="G30" i="15"/>
  <c r="H30" i="15" s="1"/>
  <c r="J30" i="15" s="1"/>
  <c r="K30" i="15" s="1"/>
  <c r="L30" i="15" s="1"/>
  <c r="N30" i="15" s="1"/>
  <c r="C31" i="15"/>
  <c r="D31" i="15" s="1"/>
  <c r="F31" i="15" s="1"/>
  <c r="G31" i="15"/>
  <c r="H31" i="15" s="1"/>
  <c r="J31" i="15" s="1"/>
  <c r="K31" i="15" s="1"/>
  <c r="L31" i="15" s="1"/>
  <c r="N31" i="15" s="1"/>
  <c r="C32" i="15"/>
  <c r="D32" i="15" s="1"/>
  <c r="F32" i="15" s="1"/>
  <c r="G32" i="15"/>
  <c r="B7" i="15"/>
  <c r="C7" i="15"/>
  <c r="D7" i="15"/>
  <c r="F7" i="15"/>
  <c r="B13" i="15"/>
  <c r="C13" i="15"/>
  <c r="F13" i="15"/>
  <c r="B14" i="15"/>
  <c r="C14" i="15"/>
  <c r="F14" i="15"/>
  <c r="B33" i="15"/>
  <c r="C33" i="15"/>
  <c r="F33" i="15"/>
  <c r="G33" i="15"/>
  <c r="B35" i="15"/>
  <c r="C35" i="15"/>
  <c r="F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3" i="9"/>
  <c r="H783" i="9"/>
  <c r="H880" i="9"/>
  <c r="H882" i="9"/>
  <c r="H911" i="9"/>
  <c r="H452" i="9"/>
  <c r="H308" i="9"/>
  <c r="H355" i="9"/>
  <c r="H279" i="9"/>
  <c r="H826" i="9"/>
  <c r="H817" i="9"/>
  <c r="H339" i="9"/>
  <c r="H555" i="9"/>
  <c r="H883" i="9"/>
  <c r="H889" i="9"/>
  <c r="H877" i="9"/>
  <c r="H34" i="9"/>
  <c r="H822" i="9"/>
  <c r="H398" i="9"/>
  <c r="H326" i="9"/>
  <c r="H111" i="9"/>
  <c r="H209" i="9"/>
  <c r="H418" i="9"/>
  <c r="H435" i="9"/>
  <c r="H252" i="9"/>
  <c r="H31" i="9"/>
  <c r="H391" i="9"/>
  <c r="H294" i="9"/>
  <c r="H256" i="9"/>
  <c r="H335" i="9"/>
  <c r="H473" i="9"/>
  <c r="H102" i="9"/>
  <c r="H282" i="9"/>
  <c r="H550" i="9"/>
  <c r="H250" i="9"/>
  <c r="H113" i="9"/>
  <c r="H472" i="9"/>
  <c r="H734" i="9"/>
  <c r="H585" i="9"/>
  <c r="H270" i="9"/>
  <c r="H666" i="9"/>
  <c r="H623" i="9"/>
  <c r="H789" i="9"/>
  <c r="H792" i="9"/>
  <c r="H302" i="9"/>
  <c r="H561" i="9"/>
  <c r="H170" i="9"/>
  <c r="H269" i="9"/>
  <c r="H167" i="9"/>
  <c r="H366" i="9"/>
  <c r="H208" i="9"/>
  <c r="H323" i="9"/>
  <c r="H96" i="9"/>
  <c r="H447" i="9"/>
  <c r="H536" i="9"/>
  <c r="H687" i="9"/>
  <c r="H120" i="9"/>
  <c r="H415" i="9"/>
  <c r="H798" i="9"/>
  <c r="H504" i="9"/>
  <c r="H770" i="9"/>
  <c r="H690" i="9"/>
  <c r="H843" i="9"/>
  <c r="H638" i="9"/>
  <c r="H30" i="9"/>
  <c r="H115" i="9"/>
  <c r="H539" i="9"/>
  <c r="H769" i="9"/>
  <c r="H740" i="9"/>
  <c r="H767" i="9"/>
  <c r="H568" i="9"/>
  <c r="H859" i="9"/>
  <c r="H108" i="9"/>
  <c r="H378" i="9"/>
  <c r="H148" i="9"/>
  <c r="H857" i="9"/>
  <c r="H757" i="9"/>
  <c r="H761" i="9"/>
  <c r="H654" i="9"/>
  <c r="H912" i="9"/>
  <c r="H591" i="9"/>
  <c r="H726" i="9"/>
  <c r="H74" i="9"/>
  <c r="H694" i="9"/>
  <c r="H144" i="9"/>
  <c r="H897" i="9"/>
  <c r="H652" i="9"/>
  <c r="H869" i="9"/>
  <c r="H27" i="9"/>
  <c r="H537" i="9"/>
  <c r="H327" i="9"/>
  <c r="H273" i="9"/>
  <c r="H356" i="9"/>
  <c r="H388" i="9"/>
  <c r="H446" i="9"/>
  <c r="H535" i="9"/>
  <c r="H81" i="9"/>
  <c r="H828" i="9"/>
  <c r="H490" i="9"/>
  <c r="H165" i="9"/>
  <c r="H312" i="9"/>
  <c r="H668" i="9"/>
  <c r="H806" i="9"/>
  <c r="H562" i="9"/>
  <c r="H589" i="9"/>
  <c r="H791" i="9"/>
  <c r="H579" i="9"/>
  <c r="H717" i="9"/>
  <c r="H262" i="9"/>
  <c r="H602" i="9"/>
  <c r="H332" i="9"/>
  <c r="H320" i="9"/>
  <c r="H907" i="9"/>
  <c r="H196" i="9"/>
  <c r="H576" i="9"/>
  <c r="H812" i="9"/>
  <c r="H481" i="9"/>
  <c r="H885" i="9"/>
  <c r="H587" i="9"/>
  <c r="H610" i="9"/>
  <c r="H343" i="9"/>
  <c r="H134" i="9"/>
  <c r="H830" i="9"/>
  <c r="H905" i="9"/>
  <c r="H778" i="9"/>
  <c r="H787" i="9"/>
  <c r="H894" i="9"/>
  <c r="H411" i="9"/>
  <c r="H593" i="9"/>
  <c r="H549" i="9"/>
  <c r="H795" i="9"/>
  <c r="H301" i="9"/>
  <c r="H872" i="9"/>
  <c r="H407" i="9"/>
  <c r="H396" i="9"/>
  <c r="H511" i="9"/>
  <c r="H402" i="9"/>
  <c r="H140" i="9"/>
  <c r="H663" i="9"/>
  <c r="H588" i="9"/>
  <c r="H626" i="9"/>
  <c r="H89" i="9"/>
  <c r="H123" i="9"/>
  <c r="H18" i="9"/>
  <c r="H583" i="9"/>
  <c r="H25" i="9"/>
  <c r="H876" i="9"/>
  <c r="H510" i="9"/>
  <c r="H400" i="9"/>
  <c r="H103" i="9"/>
  <c r="H397" i="9"/>
  <c r="H242" i="9"/>
  <c r="H431" i="9"/>
  <c r="H741" i="9"/>
  <c r="H840" i="9"/>
  <c r="H285" i="9"/>
  <c r="H303" i="9"/>
  <c r="H101" i="9"/>
  <c r="H455" i="9"/>
  <c r="H124" i="9"/>
  <c r="H54" i="9"/>
  <c r="H899" i="9"/>
  <c r="H53" i="9"/>
  <c r="H116" i="9"/>
  <c r="H132" i="9"/>
  <c r="H489" i="9"/>
  <c r="H364" i="9"/>
  <c r="H152" i="9"/>
  <c r="H516" i="9"/>
  <c r="H226" i="9"/>
  <c r="H261" i="9"/>
  <c r="H16" i="9"/>
  <c r="H903" i="9"/>
  <c r="H464" i="9"/>
  <c r="H498" i="9"/>
  <c r="H855" i="9"/>
  <c r="H451" i="9"/>
  <c r="H781" i="9"/>
  <c r="H752" i="9"/>
  <c r="H15" i="9"/>
  <c r="H280" i="9"/>
  <c r="H257" i="9"/>
  <c r="H8" i="9"/>
  <c r="H265" i="9"/>
  <c r="H77" i="9"/>
  <c r="H187" i="9"/>
  <c r="H98" i="9"/>
  <c r="H754" i="9"/>
  <c r="H417" i="9"/>
  <c r="H413" i="9"/>
  <c r="H229" i="9"/>
  <c r="H548" i="9"/>
  <c r="H558" i="9"/>
  <c r="H751" i="9"/>
  <c r="H450" i="9"/>
  <c r="H241" i="9"/>
  <c r="H346" i="9"/>
  <c r="H205" i="9"/>
  <c r="H130" i="9"/>
  <c r="H138" i="9"/>
  <c r="H718" i="9"/>
  <c r="H672" i="9"/>
  <c r="H246" i="9"/>
  <c r="H350" i="9"/>
  <c r="H466" i="9"/>
  <c r="H185" i="9"/>
  <c r="H11" i="9"/>
  <c r="H670" i="9"/>
  <c r="H21" i="9"/>
  <c r="H762" i="9"/>
  <c r="H739" i="9"/>
  <c r="H94" i="9"/>
  <c r="H26" i="9"/>
  <c r="H563" i="9"/>
  <c r="H784" i="9"/>
  <c r="H682" i="9"/>
  <c r="H383" i="9"/>
  <c r="H742" i="9"/>
  <c r="H711" i="9"/>
  <c r="H710" i="9"/>
  <c r="H729" i="9"/>
  <c r="H497" i="9"/>
  <c r="H438" i="9"/>
  <c r="H117" i="9"/>
  <c r="H293" i="9"/>
  <c r="H221" i="9"/>
  <c r="H180" i="9"/>
  <c r="H393" i="9"/>
  <c r="H28" i="9"/>
  <c r="H376" i="9"/>
  <c r="H129" i="9"/>
  <c r="H160" i="9"/>
  <c r="H399" i="9"/>
  <c r="H496" i="9"/>
  <c r="H59" i="9"/>
  <c r="H702" i="9"/>
  <c r="H373" i="9"/>
  <c r="H351" i="9"/>
  <c r="H616" i="9"/>
  <c r="H133" i="9"/>
  <c r="H422" i="9"/>
  <c r="H574" i="9"/>
  <c r="H518" i="9"/>
  <c r="H231" i="9"/>
  <c r="H139" i="9"/>
  <c r="H106" i="9"/>
  <c r="H608" i="9"/>
  <c r="H689" i="9"/>
  <c r="H657" i="9"/>
  <c r="H737" i="9"/>
  <c r="H419" i="9"/>
  <c r="H722" i="9"/>
  <c r="H456" i="9"/>
  <c r="H172" i="9"/>
  <c r="H565" i="9"/>
  <c r="H487" i="9"/>
  <c r="H671" i="9"/>
  <c r="H913" i="9"/>
  <c r="H188" i="9"/>
  <c r="H371" i="9"/>
  <c r="H797" i="9"/>
  <c r="H771" i="9"/>
  <c r="H782" i="9"/>
  <c r="H9" i="9"/>
  <c r="H216" i="9"/>
  <c r="H39" i="9"/>
  <c r="H283" i="9"/>
  <c r="H150" i="9"/>
  <c r="H287" i="9"/>
  <c r="H712" i="9"/>
  <c r="H156" i="9"/>
  <c r="H319" i="9"/>
  <c r="H286" i="9"/>
  <c r="H580" i="9"/>
  <c r="H92" i="9"/>
  <c r="H314" i="9"/>
  <c r="H305" i="9"/>
  <c r="H862" i="9"/>
  <c r="H79" i="9"/>
  <c r="H206" i="9"/>
  <c r="H564" i="9"/>
  <c r="H691" i="9"/>
  <c r="H424" i="9"/>
  <c r="H906" i="9"/>
  <c r="H182" i="9"/>
  <c r="H425" i="9"/>
  <c r="H881" i="9"/>
  <c r="H264" i="9"/>
  <c r="H700" i="9"/>
  <c r="H649" i="9"/>
  <c r="H842" i="9"/>
  <c r="H338" i="9"/>
  <c r="H505" i="9"/>
  <c r="H730" i="9"/>
  <c r="H832" i="9"/>
  <c r="H621" i="9"/>
  <c r="H756" i="9"/>
  <c r="H408" i="9"/>
  <c r="H433" i="9"/>
  <c r="H526" i="9"/>
  <c r="H540" i="9"/>
  <c r="H513" i="9"/>
  <c r="H554" i="9"/>
  <c r="H519" i="9"/>
  <c r="H758" i="9"/>
  <c r="H128" i="9"/>
  <c r="H284" i="9"/>
  <c r="H210" i="9"/>
  <c r="H127" i="9"/>
  <c r="H696" i="9"/>
  <c r="H137" i="9"/>
  <c r="H276" i="9"/>
  <c r="H382" i="9"/>
  <c r="H442" i="9"/>
  <c r="H639" i="9"/>
  <c r="H342" i="9"/>
  <c r="H454" i="9"/>
  <c r="H100" i="9"/>
  <c r="H65" i="9"/>
  <c r="H328" i="9"/>
  <c r="H632" i="9"/>
  <c r="H58" i="9"/>
  <c r="H278" i="9"/>
  <c r="H251" i="9"/>
  <c r="H625" i="9"/>
  <c r="H459" i="9"/>
  <c r="H243" i="9"/>
  <c r="H91" i="9"/>
  <c r="H750" i="9"/>
  <c r="H57" i="9"/>
  <c r="H693" i="9"/>
  <c r="H681" i="9"/>
  <c r="H199" i="9"/>
  <c r="H719" i="9"/>
  <c r="H808" i="9"/>
  <c r="H477" i="9"/>
  <c r="H813" i="9"/>
  <c r="H713" i="9"/>
  <c r="H114" i="9"/>
  <c r="H352" i="9"/>
  <c r="H805" i="9"/>
  <c r="H387" i="9"/>
  <c r="H597" i="9"/>
  <c r="H457" i="9"/>
  <c r="H745" i="9"/>
  <c r="H764" i="9"/>
  <c r="H888" i="9"/>
  <c r="H48" i="9"/>
  <c r="H238" i="9"/>
  <c r="H317" i="9"/>
  <c r="H461" i="9"/>
  <c r="H290" i="9"/>
  <c r="H78" i="9"/>
  <c r="H40" i="9"/>
  <c r="H604" i="9"/>
  <c r="H47" i="9"/>
  <c r="H618" i="9"/>
  <c r="H341" i="9"/>
  <c r="H468" i="9"/>
  <c r="H785" i="9"/>
  <c r="H445" i="9"/>
  <c r="H147" i="9"/>
  <c r="H851" i="9"/>
  <c r="H698" i="9"/>
  <c r="H627" i="9"/>
  <c r="H63" i="9"/>
  <c r="H500" i="9"/>
  <c r="H420" i="9"/>
  <c r="H715" i="9"/>
  <c r="H13" i="9"/>
  <c r="H728" i="9"/>
  <c r="H202" i="9"/>
  <c r="H599" i="9"/>
  <c r="H546" i="9"/>
  <c r="H685" i="9"/>
  <c r="H331" i="9"/>
  <c r="H340" i="9"/>
  <c r="H776" i="9"/>
  <c r="H228" i="9"/>
  <c r="H295" i="9"/>
  <c r="H528" i="9"/>
  <c r="H831" i="9"/>
  <c r="H486" i="9"/>
  <c r="H816" i="9"/>
  <c r="H107" i="9"/>
  <c r="H488" i="9"/>
  <c r="H890" i="9"/>
  <c r="H19" i="9"/>
  <c r="H80" i="9"/>
  <c r="H17" i="9"/>
  <c r="H799" i="9"/>
  <c r="H217" i="9"/>
  <c r="H479" i="9"/>
  <c r="H865" i="9"/>
  <c r="H118" i="9"/>
  <c r="H773" i="9"/>
  <c r="H330" i="9"/>
  <c r="H529" i="9"/>
  <c r="H849" i="9"/>
  <c r="H582" i="9"/>
  <c r="H590" i="9"/>
  <c r="H637" i="9"/>
  <c r="H900" i="9"/>
  <c r="H458" i="9"/>
  <c r="H864" i="9"/>
  <c r="H612" i="9"/>
  <c r="H598" i="9"/>
  <c r="H263" i="9"/>
  <c r="H95" i="9"/>
  <c r="H61" i="9"/>
  <c r="H119" i="9"/>
  <c r="H175" i="9"/>
  <c r="H192" i="9"/>
  <c r="H207" i="9"/>
  <c r="H460" i="9"/>
  <c r="H395" i="9"/>
  <c r="H485" i="9"/>
  <c r="H552" i="9"/>
  <c r="H281" i="9"/>
  <c r="H619" i="9"/>
  <c r="H759" i="9"/>
  <c r="H720" i="9"/>
  <c r="H810" i="9"/>
  <c r="H255" i="9"/>
  <c r="H573" i="9"/>
  <c r="H765" i="9"/>
  <c r="H709" i="9"/>
  <c r="H135" i="9"/>
  <c r="H818" i="9"/>
  <c r="H359" i="9"/>
  <c r="H483" i="9"/>
  <c r="H372" i="9"/>
  <c r="H164" i="9"/>
  <c r="H506" i="9"/>
  <c r="H820" i="9"/>
  <c r="H291" i="9"/>
  <c r="H68" i="9"/>
  <c r="H239" i="9"/>
  <c r="H344" i="9"/>
  <c r="H779" i="9"/>
  <c r="H423" i="9"/>
  <c r="H735" i="9"/>
  <c r="H200" i="9"/>
  <c r="H714" i="9"/>
  <c r="H404" i="9"/>
  <c r="H829" i="9"/>
  <c r="H441" i="9"/>
  <c r="H462" i="9"/>
  <c r="H157" i="9"/>
  <c r="H520" i="9"/>
  <c r="H683" i="9"/>
  <c r="H288" i="9"/>
  <c r="H146" i="9"/>
  <c r="H600" i="9"/>
  <c r="H248" i="9"/>
  <c r="H24" i="9"/>
  <c r="H746" i="9"/>
  <c r="H708" i="9"/>
  <c r="H684" i="9"/>
  <c r="H629" i="9"/>
  <c r="H271" i="9"/>
  <c r="H835" i="9"/>
  <c r="H325" i="9"/>
  <c r="H274" i="9"/>
  <c r="H811" i="9"/>
  <c r="H790" i="9"/>
  <c r="H581" i="9"/>
  <c r="H412" i="9"/>
  <c r="H624" i="9"/>
  <c r="H414" i="9"/>
  <c r="H272" i="9"/>
  <c r="H814" i="9"/>
  <c r="H699" i="9"/>
  <c r="H721" i="9"/>
  <c r="H426" i="9"/>
  <c r="H777" i="9"/>
  <c r="H493" i="9"/>
  <c r="H658" i="9"/>
  <c r="H641" i="9"/>
  <c r="H836" i="9"/>
  <c r="H643" i="9"/>
  <c r="H852" i="9"/>
  <c r="H651" i="9"/>
  <c r="H444" i="9"/>
  <c r="H367" i="9"/>
  <c r="H453" i="9"/>
  <c r="H440" i="9"/>
  <c r="H547" i="9"/>
  <c r="H896" i="9"/>
  <c r="H168" i="9"/>
  <c r="H368" i="9"/>
  <c r="H449" i="9"/>
  <c r="H470" i="9"/>
  <c r="H786" i="9"/>
  <c r="H724" i="9"/>
  <c r="H360" i="9"/>
  <c r="H222" i="9"/>
  <c r="H636" i="9"/>
  <c r="H56" i="9"/>
  <c r="H517" i="9"/>
  <c r="H436" i="9"/>
  <c r="H848" i="9"/>
  <c r="H819" i="9"/>
  <c r="H55" i="9"/>
  <c r="H695" i="9"/>
  <c r="H898" i="9"/>
  <c r="H846" i="9"/>
  <c r="H524" i="9"/>
  <c r="H856" i="9"/>
  <c r="H662" i="9"/>
  <c r="H796" i="9"/>
  <c r="H334" i="9"/>
  <c r="H389" i="9"/>
  <c r="H409" i="9"/>
  <c r="H874" i="9"/>
  <c r="H183" i="9"/>
  <c r="H701" i="9"/>
  <c r="H83" i="9"/>
  <c r="H158" i="9"/>
  <c r="H126" i="9"/>
  <c r="H766" i="9"/>
  <c r="H375" i="9"/>
  <c r="H802" i="9"/>
  <c r="H169" i="9"/>
  <c r="H533" i="9"/>
  <c r="H615" i="9"/>
  <c r="H793" i="9"/>
  <c r="H173" i="9"/>
  <c r="H191" i="9"/>
  <c r="H909" i="9"/>
  <c r="H377" i="9"/>
  <c r="H650" i="9"/>
  <c r="H884" i="9"/>
  <c r="H467" i="9"/>
  <c r="H780" i="9"/>
  <c r="H512" i="9"/>
  <c r="H860" i="9"/>
  <c r="H914" i="9"/>
  <c r="H249" i="9"/>
  <c r="H329" i="9"/>
  <c r="H895" i="9"/>
  <c r="H482" i="9"/>
  <c r="H892" i="9"/>
  <c r="H321" i="9"/>
  <c r="H300" i="9"/>
  <c r="H76" i="9"/>
  <c r="H10" i="9"/>
  <c r="H478" i="9"/>
  <c r="H258" i="9"/>
  <c r="H421" i="9"/>
  <c r="H381" i="9"/>
  <c r="H178" i="9"/>
  <c r="H534" i="9"/>
  <c r="H112" i="9"/>
  <c r="H642" i="9"/>
  <c r="H569" i="9"/>
  <c r="H749" i="9"/>
  <c r="H385" i="9"/>
  <c r="H471" i="9"/>
  <c r="H660" i="9"/>
  <c r="H515" i="9"/>
  <c r="H349" i="9"/>
  <c r="H910" i="9"/>
  <c r="H845" i="9"/>
  <c r="H374" i="9"/>
  <c r="H508" i="9"/>
  <c r="H525" i="9"/>
  <c r="H244" i="9"/>
  <c r="H839" i="9"/>
  <c r="H871" i="9"/>
  <c r="H850" i="9"/>
  <c r="H584" i="9"/>
  <c r="H847" i="9"/>
  <c r="H704" i="9"/>
  <c r="H354" i="9"/>
  <c r="H71" i="9"/>
  <c r="H622" i="9"/>
  <c r="H827" i="9"/>
  <c r="H23" i="9"/>
  <c r="H556" i="9"/>
  <c r="H736" i="9"/>
  <c r="H775" i="9"/>
  <c r="H901" i="9"/>
  <c r="H723" i="9"/>
  <c r="H544" i="9"/>
  <c r="H646" i="9"/>
  <c r="H592" i="9"/>
  <c r="H333" i="9"/>
  <c r="H155" i="9"/>
  <c r="H93" i="9"/>
  <c r="H289" i="9"/>
  <c r="H430" i="9"/>
  <c r="H203" i="9"/>
  <c r="H362" i="9"/>
  <c r="H110" i="9"/>
  <c r="H495" i="9"/>
  <c r="H292" i="9"/>
  <c r="H394" i="9"/>
  <c r="H73" i="9"/>
  <c r="H42" i="9"/>
  <c r="H181" i="9"/>
  <c r="H463" i="9"/>
  <c r="H136" i="9"/>
  <c r="H768" i="9"/>
  <c r="H531" i="9"/>
  <c r="H41" i="9"/>
  <c r="H370" i="9"/>
  <c r="H406" i="9"/>
  <c r="H29" i="9"/>
  <c r="H324" i="9"/>
  <c r="H595" i="9"/>
  <c r="H902" i="9"/>
  <c r="H522" i="9"/>
  <c r="H630" i="9"/>
  <c r="H523" i="9"/>
  <c r="H656" i="9"/>
  <c r="H384" i="9"/>
  <c r="H35" i="9"/>
  <c r="H733" i="9"/>
  <c r="H633" i="9"/>
  <c r="H20" i="9"/>
  <c r="H821" i="9"/>
  <c r="H86" i="9"/>
  <c r="H760" i="9"/>
  <c r="H166" i="9"/>
  <c r="H70" i="9"/>
  <c r="H215" i="9"/>
  <c r="H219" i="9"/>
  <c r="H234" i="9"/>
  <c r="H521" i="9"/>
  <c r="H337" i="9"/>
  <c r="H628" i="9"/>
  <c r="H530" i="9"/>
  <c r="H386" i="9"/>
  <c r="H824" i="9"/>
  <c r="H801" i="9"/>
  <c r="H50" i="9"/>
  <c r="H176" i="9"/>
  <c r="H49" i="9"/>
  <c r="H738" i="9"/>
  <c r="H193" i="9"/>
  <c r="H613" i="9"/>
  <c r="H705" i="9"/>
  <c r="H727" i="9"/>
  <c r="H706" i="9"/>
  <c r="H190" i="9"/>
  <c r="H545" i="9"/>
  <c r="H553" i="9"/>
  <c r="H674" i="9"/>
  <c r="H410" i="9"/>
  <c r="H267" i="9"/>
  <c r="H254" i="9"/>
  <c r="H575" i="9"/>
  <c r="H617" i="9"/>
  <c r="H105" i="9"/>
  <c r="H121" i="9"/>
  <c r="H635" i="9"/>
  <c r="H866" i="9"/>
  <c r="H474" i="9"/>
  <c r="H675" i="9"/>
  <c r="H227" i="9"/>
  <c r="H358" i="9"/>
  <c r="H465" i="9"/>
  <c r="H578" i="9"/>
  <c r="H179" i="9"/>
  <c r="H716" i="9"/>
  <c r="H661" i="9"/>
  <c r="H614" i="9"/>
  <c r="H46" i="9"/>
  <c r="H45" i="9"/>
  <c r="H915" i="9"/>
  <c r="H237" i="9"/>
  <c r="H494" i="9"/>
  <c r="H543" i="9"/>
  <c r="H644" i="9"/>
  <c r="H620" i="9"/>
  <c r="H253" i="9"/>
  <c r="H7" i="9"/>
  <c r="H879" i="9"/>
  <c r="H501" i="9"/>
  <c r="H392" i="9"/>
  <c r="H145" i="9"/>
  <c r="H774" i="9"/>
  <c r="H747" i="9"/>
  <c r="H697" i="9"/>
  <c r="H84" i="9"/>
  <c r="H38" i="9"/>
  <c r="H109" i="9"/>
  <c r="H379" i="9"/>
  <c r="H586" i="9"/>
  <c r="H570" i="9"/>
  <c r="H753" i="9"/>
  <c r="H448" i="9"/>
  <c r="H230" i="9"/>
  <c r="H688" i="9"/>
  <c r="H567" i="9"/>
  <c r="H85" i="9"/>
  <c r="H893" i="9"/>
  <c r="H891" i="9"/>
  <c r="H87" i="9"/>
  <c r="H159" i="9"/>
  <c r="H213" i="9"/>
  <c r="H427" i="9"/>
  <c r="H492" i="9"/>
  <c r="H858" i="9"/>
  <c r="H316" i="9"/>
  <c r="H743" i="9"/>
  <c r="H240" i="9"/>
  <c r="H665" i="9"/>
  <c r="H336" i="9"/>
  <c r="H560" i="9"/>
  <c r="H232" i="9"/>
  <c r="H541" i="9"/>
  <c r="H174" i="9"/>
  <c r="H184" i="9"/>
  <c r="H161" i="9"/>
  <c r="H44" i="9"/>
  <c r="H43" i="9"/>
  <c r="H223" i="9"/>
  <c r="H307" i="9"/>
  <c r="H572" i="9"/>
  <c r="H345" i="9"/>
  <c r="H686" i="9"/>
  <c r="H162" i="9"/>
  <c r="H299" i="9"/>
  <c r="H357" i="9"/>
  <c r="H432" i="9"/>
  <c r="H815" i="9"/>
  <c r="H211" i="9"/>
  <c r="H887" i="9"/>
  <c r="H833" i="9"/>
  <c r="H429" i="9"/>
  <c r="H154" i="9"/>
  <c r="H369" i="9"/>
  <c r="H475" i="9"/>
  <c r="H348" i="9"/>
  <c r="H225" i="9"/>
  <c r="H443" i="9"/>
  <c r="H861" i="9"/>
  <c r="H503" i="9"/>
  <c r="H631" i="9"/>
  <c r="H634" i="9"/>
  <c r="H841" i="9"/>
  <c r="H416" i="9"/>
  <c r="H803" i="9"/>
  <c r="H532" i="9"/>
  <c r="H763" i="9"/>
  <c r="H659" i="9"/>
  <c r="H692" i="9"/>
  <c r="H838" i="9"/>
  <c r="H886" i="9"/>
  <c r="H648" i="9"/>
  <c r="H67" i="9"/>
  <c r="H220" i="9"/>
  <c r="H69" i="9"/>
  <c r="H401" i="9"/>
  <c r="H313" i="9"/>
  <c r="H306" i="9"/>
  <c r="H247" i="9"/>
  <c r="H97" i="9"/>
  <c r="H66" i="9"/>
  <c r="H235" i="9"/>
  <c r="H141" i="9"/>
  <c r="H809" i="9"/>
  <c r="H542" i="9"/>
  <c r="H755" i="9"/>
  <c r="H596" i="9"/>
  <c r="H311" i="9"/>
  <c r="H275" i="9"/>
  <c r="H667" i="9"/>
  <c r="H189" i="9"/>
  <c r="H557" i="9"/>
  <c r="H309" i="9"/>
  <c r="H131" i="9"/>
  <c r="H82" i="9"/>
  <c r="H484" i="9"/>
  <c r="H198" i="9"/>
  <c r="H732" i="9"/>
  <c r="H122" i="9"/>
  <c r="H245" i="9"/>
  <c r="H669" i="9"/>
  <c r="H678" i="9"/>
  <c r="H655" i="9"/>
  <c r="H437" i="9"/>
  <c r="H607" i="9"/>
  <c r="H214" i="9"/>
  <c r="H153" i="9"/>
  <c r="H476" i="9"/>
  <c r="H707" i="9"/>
  <c r="H125" i="9"/>
  <c r="H491" i="9"/>
  <c r="H322" i="9"/>
  <c r="H36" i="9"/>
  <c r="H390" i="9"/>
  <c r="H218" i="9"/>
  <c r="H853" i="9"/>
  <c r="H469" i="9"/>
  <c r="H72" i="9"/>
  <c r="H514" i="9"/>
  <c r="H878" i="9"/>
  <c r="H64" i="9"/>
  <c r="H772" i="9"/>
  <c r="H12" i="9"/>
  <c r="H577" i="9"/>
  <c r="H52" i="9"/>
  <c r="H310" i="9"/>
  <c r="H315" i="9"/>
  <c r="H594" i="9"/>
  <c r="H361" i="9"/>
  <c r="H75" i="9"/>
  <c r="H142" i="9"/>
  <c r="H680" i="9"/>
  <c r="H99" i="9"/>
  <c r="H88" i="9"/>
  <c r="H837" i="9"/>
  <c r="H37" i="9"/>
  <c r="H640" i="9"/>
  <c r="H260" i="9"/>
  <c r="H177" i="9"/>
  <c r="H318" i="9"/>
  <c r="H51" i="9"/>
  <c r="H353" i="9"/>
  <c r="H611" i="9"/>
  <c r="H236" i="9"/>
  <c r="H434" i="9"/>
  <c r="H603" i="9"/>
  <c r="H725" i="9"/>
  <c r="H502" i="9"/>
  <c r="H804" i="9"/>
  <c r="H403" i="9"/>
  <c r="H298" i="9"/>
  <c r="H677" i="9"/>
  <c r="H480" i="9"/>
  <c r="H197" i="9"/>
  <c r="H825" i="9"/>
  <c r="H788" i="9"/>
  <c r="H266" i="9"/>
  <c r="H807" i="9"/>
  <c r="H653" i="9"/>
  <c r="H559" i="9"/>
  <c r="H527" i="9"/>
  <c r="H151" i="9"/>
  <c r="H647" i="9"/>
  <c r="H380" i="9"/>
  <c r="H507" i="9"/>
  <c r="H268" i="9"/>
  <c r="H195" i="9"/>
  <c r="H679" i="9"/>
  <c r="H748" i="9"/>
  <c r="H405" i="9"/>
  <c r="H744" i="9"/>
  <c r="H605" i="9"/>
  <c r="H171" i="9"/>
  <c r="H870" i="9"/>
  <c r="H867" i="9"/>
  <c r="H32" i="9"/>
  <c r="H908" i="9"/>
  <c r="H33" i="9"/>
  <c r="H731" i="9"/>
  <c r="H104" i="9"/>
  <c r="H428" i="9"/>
  <c r="H873" i="9"/>
  <c r="H834" i="9"/>
  <c r="H296" i="9"/>
  <c r="H277" i="9"/>
  <c r="H194" i="9"/>
  <c r="H904" i="9"/>
  <c r="H823" i="9"/>
  <c r="H499" i="9"/>
  <c r="H844" i="9"/>
  <c r="H673" i="9"/>
  <c r="H212" i="9"/>
  <c r="H800" i="9"/>
  <c r="H297" i="9"/>
  <c r="H551" i="9"/>
  <c r="H509" i="9"/>
  <c r="H566" i="9"/>
  <c r="H365" i="9"/>
  <c r="H62" i="9"/>
  <c r="H149" i="9"/>
  <c r="H868" i="9"/>
  <c r="H60" i="9"/>
  <c r="H645" i="9"/>
  <c r="H794" i="9"/>
  <c r="H875" i="9"/>
  <c r="H304" i="9"/>
  <c r="H347" i="9"/>
  <c r="H609" i="9"/>
  <c r="H606" i="9"/>
  <c r="H571" i="9"/>
  <c r="H854" i="9"/>
  <c r="H703" i="9"/>
  <c r="H538" i="9"/>
  <c r="H863" i="9"/>
  <c r="H14" i="9"/>
  <c r="H201" i="9"/>
  <c r="H224" i="9"/>
  <c r="H233" i="9"/>
  <c r="H676" i="9"/>
  <c r="H90" i="9"/>
  <c r="H204" i="9"/>
  <c r="H259" i="9"/>
  <c r="H439" i="9"/>
  <c r="H22" i="9"/>
  <c r="H601" i="9"/>
  <c r="H363" i="9"/>
  <c r="H664" i="9"/>
  <c r="H186" i="9"/>
  <c r="H143" i="9"/>
  <c r="F462" i="4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  <c r="O30" i="15" l="1"/>
  <c r="P30" i="15" s="1"/>
  <c r="O26" i="15"/>
  <c r="P26" i="15" s="1"/>
  <c r="O22" i="15"/>
  <c r="P22" i="15" s="1"/>
  <c r="M12" i="15"/>
  <c r="K12" i="15"/>
  <c r="L12" i="15" s="1"/>
  <c r="N12" i="15" s="1"/>
  <c r="O27" i="15"/>
  <c r="P27" i="15" s="1"/>
  <c r="O23" i="15"/>
  <c r="P23" i="15" s="1"/>
  <c r="O19" i="15"/>
  <c r="P19" i="15" s="1"/>
  <c r="O18" i="15"/>
  <c r="P18" i="15" s="1"/>
  <c r="L17" i="15"/>
  <c r="M11" i="15"/>
  <c r="K11" i="15"/>
  <c r="L11" i="15" s="1"/>
  <c r="N11" i="15" s="1"/>
  <c r="O31" i="15"/>
  <c r="P31" i="15" s="1"/>
  <c r="O28" i="15"/>
  <c r="P28" i="15" s="1"/>
  <c r="O24" i="15"/>
  <c r="P24" i="15" s="1"/>
  <c r="O20" i="15"/>
  <c r="P20" i="15" s="1"/>
  <c r="H10" i="15"/>
  <c r="G13" i="15"/>
  <c r="O29" i="15"/>
  <c r="P29" i="15" s="1"/>
  <c r="O25" i="15"/>
  <c r="P25" i="15" s="1"/>
  <c r="O21" i="15"/>
  <c r="P21" i="15" s="1"/>
  <c r="H32" i="15"/>
  <c r="J32" i="15" s="1"/>
  <c r="I31" i="15"/>
  <c r="I30" i="15"/>
  <c r="G6" i="15"/>
  <c r="H6" i="15" s="1"/>
  <c r="J6" i="15" s="1"/>
  <c r="I6" i="15"/>
  <c r="F10" i="17"/>
  <c r="E15" i="17"/>
  <c r="E14" i="17"/>
  <c r="H6" i="17"/>
  <c r="I12" i="15"/>
  <c r="I11" i="15"/>
  <c r="G5" i="15"/>
  <c r="E7" i="17"/>
  <c r="F7" i="17" s="1"/>
  <c r="G7" i="17" s="1"/>
  <c r="I6" i="17"/>
  <c r="H33" i="15"/>
  <c r="D33" i="15"/>
  <c r="D13" i="15"/>
  <c r="D14" i="15" s="1"/>
  <c r="D35" i="15" s="1"/>
  <c r="E32" i="15"/>
  <c r="M31" i="15"/>
  <c r="E31" i="15"/>
  <c r="M30" i="15"/>
  <c r="E30" i="15"/>
  <c r="M29" i="15"/>
  <c r="E29" i="15"/>
  <c r="M28" i="15"/>
  <c r="E28" i="15"/>
  <c r="M27" i="15"/>
  <c r="E27" i="15"/>
  <c r="M26" i="15"/>
  <c r="E26" i="15"/>
  <c r="M25" i="15"/>
  <c r="E25" i="15"/>
  <c r="M24" i="15"/>
  <c r="E24" i="15"/>
  <c r="M23" i="15"/>
  <c r="E23" i="15"/>
  <c r="M22" i="15"/>
  <c r="E22" i="15"/>
  <c r="M21" i="15"/>
  <c r="E21" i="15"/>
  <c r="M20" i="15"/>
  <c r="E20" i="15"/>
  <c r="M19" i="15"/>
  <c r="M18" i="15"/>
  <c r="M17" i="15"/>
  <c r="E12" i="15"/>
  <c r="E11" i="15"/>
  <c r="E10" i="15"/>
  <c r="E10" i="17"/>
  <c r="E6" i="15"/>
  <c r="E5" i="15"/>
  <c r="I5" i="15" l="1"/>
  <c r="I7" i="15" s="1"/>
  <c r="R27" i="15"/>
  <c r="Q25" i="15"/>
  <c r="R25" i="15" s="1"/>
  <c r="Q24" i="15"/>
  <c r="Q31" i="15"/>
  <c r="R31" i="15" s="1"/>
  <c r="Q19" i="15"/>
  <c r="R19" i="15" s="1"/>
  <c r="Q27" i="15"/>
  <c r="Q22" i="15"/>
  <c r="Q30" i="15"/>
  <c r="H5" i="15"/>
  <c r="G7" i="15"/>
  <c r="G14" i="15" s="1"/>
  <c r="G35" i="15" s="1"/>
  <c r="H14" i="17"/>
  <c r="H15" i="17"/>
  <c r="K32" i="15"/>
  <c r="J33" i="15"/>
  <c r="J10" i="15"/>
  <c r="H13" i="15"/>
  <c r="N17" i="15"/>
  <c r="E13" i="15"/>
  <c r="E7" i="15"/>
  <c r="E14" i="15" s="1"/>
  <c r="E35" i="15" s="1"/>
  <c r="E33" i="15"/>
  <c r="R22" i="15"/>
  <c r="R24" i="15"/>
  <c r="R30" i="15"/>
  <c r="I10" i="15"/>
  <c r="I13" i="15" s="1"/>
  <c r="K6" i="15"/>
  <c r="L6" i="15" s="1"/>
  <c r="N6" i="15" s="1"/>
  <c r="M6" i="15"/>
  <c r="Q21" i="15"/>
  <c r="R21" i="15" s="1"/>
  <c r="Q29" i="15"/>
  <c r="R29" i="15" s="1"/>
  <c r="Q20" i="15"/>
  <c r="R20" i="15" s="1"/>
  <c r="Q28" i="15"/>
  <c r="R28" i="15" s="1"/>
  <c r="O11" i="15"/>
  <c r="P11" i="15" s="1"/>
  <c r="Q18" i="15"/>
  <c r="R18" i="15" s="1"/>
  <c r="Q23" i="15"/>
  <c r="R23" i="15" s="1"/>
  <c r="O12" i="15"/>
  <c r="P12" i="15" s="1"/>
  <c r="Q26" i="15"/>
  <c r="R26" i="15" s="1"/>
  <c r="I32" i="15"/>
  <c r="I14" i="15" l="1"/>
  <c r="O6" i="15"/>
  <c r="P6" i="15" s="1"/>
  <c r="O17" i="15"/>
  <c r="Q12" i="15"/>
  <c r="R12" i="15" s="1"/>
  <c r="Q11" i="15"/>
  <c r="R11" i="15" s="1"/>
  <c r="L32" i="15"/>
  <c r="K33" i="15"/>
  <c r="H7" i="15"/>
  <c r="H14" i="15" s="1"/>
  <c r="H35" i="15" s="1"/>
  <c r="J5" i="15"/>
  <c r="I33" i="15"/>
  <c r="K10" i="15"/>
  <c r="J13" i="15"/>
  <c r="N32" i="15" l="1"/>
  <c r="M32" i="15"/>
  <c r="L33" i="15"/>
  <c r="I35" i="15"/>
  <c r="K5" i="15"/>
  <c r="J7" i="15"/>
  <c r="J14" i="15" s="1"/>
  <c r="J35" i="15" s="1"/>
  <c r="P17" i="15"/>
  <c r="L10" i="15"/>
  <c r="K13" i="15"/>
  <c r="Q6" i="15"/>
  <c r="R6" i="15" s="1"/>
  <c r="N10" i="15" l="1"/>
  <c r="L13" i="15"/>
  <c r="M10" i="15"/>
  <c r="M33" i="15"/>
  <c r="L5" i="15"/>
  <c r="K7" i="15"/>
  <c r="K14" i="15" s="1"/>
  <c r="K35" i="15" s="1"/>
  <c r="O32" i="15"/>
  <c r="N33" i="15"/>
  <c r="Q17" i="15"/>
  <c r="P32" i="15" l="1"/>
  <c r="P33" i="15" s="1"/>
  <c r="O33" i="15"/>
  <c r="Q32" i="15"/>
  <c r="R32" i="15" s="1"/>
  <c r="M13" i="15"/>
  <c r="Q33" i="15"/>
  <c r="R17" i="15"/>
  <c r="R33" i="15" s="1"/>
  <c r="N5" i="15"/>
  <c r="L7" i="15"/>
  <c r="L14" i="15" s="1"/>
  <c r="L35" i="15" s="1"/>
  <c r="M5" i="15"/>
  <c r="O10" i="15"/>
  <c r="N13" i="15"/>
  <c r="P10" i="15" l="1"/>
  <c r="O13" i="15"/>
  <c r="M7" i="15"/>
  <c r="M14" i="15" s="1"/>
  <c r="M35" i="15" s="1"/>
  <c r="O5" i="15"/>
  <c r="N7" i="15"/>
  <c r="N14" i="15" s="1"/>
  <c r="N35" i="15" s="1"/>
  <c r="P5" i="15" l="1"/>
  <c r="P7" i="15" s="1"/>
  <c r="P14" i="15" s="1"/>
  <c r="P35" i="15" s="1"/>
  <c r="O7" i="15"/>
  <c r="O14" i="15" s="1"/>
  <c r="O35" i="15" s="1"/>
  <c r="P13" i="15"/>
  <c r="Q10" i="15"/>
  <c r="Q13" i="15" l="1"/>
  <c r="R10" i="15"/>
  <c r="R13" i="15" s="1"/>
  <c r="Q5" i="15"/>
  <c r="Q7" i="15" l="1"/>
  <c r="Q14" i="15" s="1"/>
  <c r="Q35" i="15" s="1"/>
  <c r="R5" i="15"/>
  <c r="R7" i="15" s="1"/>
  <c r="R14" i="15" s="1"/>
  <c r="R35" i="15" s="1"/>
  <c r="A2" i="15" s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<sst xmlns="http://schemas.openxmlformats.org/spreadsheetml/2006/main" count="21535" uniqueCount="1019">
  <si>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</si>
  <si>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</si>
  <si>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</si>
  <si>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</si>
  <si>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</si>
  <si>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</si>
  <si>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</si>
  <si>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</si>
  <si>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</si>
  <si>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</si>
  <si>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</si>
  <si>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</si>
  <si>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</si>
  <si>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</si>
  <si>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</si>
  <si>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</si>
  <si>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</si>
  <si>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</si>
  <si>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</si>
  <si>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</si>
  <si>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</si>
  <si>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</si>
  <si>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</si>
  <si>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</si>
  <si>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</si>
  <si>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</si>
  <si>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</si>
  <si>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</si>
  <si>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</si>
  <si>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</si>
  <si>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</si>
  <si>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</si>
  <si>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</si>
  <si>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</si>
  <si>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</si>
  <si>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</si>
  <si>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</si>
  <si>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</si>
  <si>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</si>
  <si>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</si>
  <si>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</si>
  <si>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</si>
  <si>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</si>
  <si>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</si>
  <si>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</si>
  <si>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</si>
  <si>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</si>
  <si>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</si>
  <si>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</si>
  <si>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</si>
  <si>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</si>
  <si>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</si>
  <si>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</si>
  <si>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</si>
  <si>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</si>
  <si>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</si>
  <si>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</si>
  <si>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</si>
  <si>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</si>
  <si>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</si>
  <si>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</si>
  <si>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</si>
  <si>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</si>
  <si>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</si>
  <si>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</si>
  <si>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</si>
  <si>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</si>
  <si>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</si>
  <si>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</si>
  <si>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</si>
  <si>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</si>
  <si>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</si>
  <si>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</si>
  <si>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</si>
  <si>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</si>
  <si>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</si>
  <si>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</si>
  <si>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</si>
  <si>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</si>
  <si>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</si>
  <si>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</si>
  <si>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</si>
  <si>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</si>
  <si>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</si>
  <si>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</si>
  <si>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</si>
  <si>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</si>
  <si>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</si>
  <si>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</si>
  <si>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</si>
  <si>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</si>
  <si>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</si>
  <si>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</si>
  <si>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</si>
  <si>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</si>
  <si>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</si>
  <si>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</si>
  <si>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</si>
  <si>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</si>
  <si>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</si>
  <si>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</si>
  <si>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</si>
  <si>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</si>
  <si>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</si>
  <si>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</si>
  <si>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</si>
  <si>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</si>
  <si>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</si>
  <si>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</si>
  <si>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</si>
  <si>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</si>
  <si>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</si>
  <si>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</si>
  <si>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</si>
  <si>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</si>
  <si>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</si>
  <si>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</si>
  <si>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</si>
  <si>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</si>
  <si>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</si>
  <si>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</si>
  <si>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</si>
  <si>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</si>
  <si>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</si>
  <si>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</si>
  <si>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</si>
  <si>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</si>
  <si>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</si>
  <si>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</si>
  <si>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</si>
  <si>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</si>
  <si>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</si>
  <si>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</si>
  <si>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</si>
  <si>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</si>
  <si>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</si>
  <si>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</si>
  <si>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</si>
  <si>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</si>
  <si>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</si>
  <si>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</si>
  <si>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</si>
  <si>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</si>
  <si>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</si>
  <si>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</si>
  <si>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</si>
  <si>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</si>
  <si>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</si>
  <si>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</si>
  <si>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</si>
  <si>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</si>
  <si>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</si>
  <si>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</si>
  <si>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</si>
  <si>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</si>
  <si>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</si>
  <si>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</si>
  <si>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</si>
  <si>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</si>
  <si>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</si>
  <si>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</si>
  <si>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</si>
  <si>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</si>
  <si>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</si>
  <si>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</si>
  <si>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</si>
  <si>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</si>
  <si>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</si>
  <si>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</si>
  <si>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</si>
  <si>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</si>
  <si>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</si>
  <si>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</si>
  <si>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</si>
  <si>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</si>
  <si>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</si>
  <si>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</si>
  <si>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</si>
  <si>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</si>
  <si>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</si>
  <si>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</si>
  <si>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</si>
  <si>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</si>
  <si>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</si>
  <si>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</si>
  <si>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</si>
  <si>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</si>
  <si>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</si>
  <si>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</si>
  <si>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</si>
  <si>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</si>
  <si>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</si>
  <si>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</si>
  <si>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</si>
  <si>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</si>
  <si>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</si>
  <si>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</si>
  <si>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</si>
  <si>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</si>
  <si>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</si>
  <si>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</si>
  <si>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</si>
  <si>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</si>
  <si>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</si>
  <si>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</si>
  <si>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</si>
  <si>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</si>
  <si>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</si>
  <si>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</si>
  <si>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</si>
  <si>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</si>
  <si>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</si>
  <si>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</si>
  <si>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</si>
  <si>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</si>
  <si>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</si>
  <si>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</si>
  <si>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</si>
  <si>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</si>
  <si>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</si>
  <si>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</si>
  <si>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</si>
  <si>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</si>
  <si>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</si>
  <si>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</si>
  <si>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</si>
  <si>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</si>
  <si>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</si>
  <si>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</si>
  <si>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</si>
  <si>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</si>
  <si>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</si>
  <si>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</si>
  <si>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</si>
  <si>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</si>
  <si>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</si>
  <si>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</si>
  <si>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</si>
  <si>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</si>
  <si>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</si>
  <si>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</si>
  <si>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</si>
  <si>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</si>
  <si>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</si>
  <si>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</si>
  <si>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</si>
  <si>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</si>
  <si>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</si>
  <si>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</si>
  <si>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</si>
  <si>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</si>
  <si>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</si>
  <si>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</si>
  <si>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</si>
  <si>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</si>
  <si>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</si>
  <si>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</si>
  <si>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</si>
  <si>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</si>
  <si>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</si>
  <si>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</si>
  <si>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</si>
  <si>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</si>
  <si>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</si>
  <si>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</si>
  <si>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</si>
  <si>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</si>
  <si>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</si>
  <si>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</si>
  <si>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</si>
  <si>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</si>
  <si>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</si>
  <si>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</si>
  <si>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</si>
  <si>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</si>
  <si>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</si>
  <si>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</si>
  <si>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</si>
  <si>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</si>
  <si>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</si>
  <si>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</si>
  <si>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</si>
  <si>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</si>
  <si>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</si>
  <si>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</si>
  <si>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</si>
  <si>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</si>
  <si>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</si>
  <si>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</si>
  <si>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</si>
  <si>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</si>
  <si>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</si>
  <si>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</si>
  <si>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</si>
  <si>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</si>
  <si>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</si>
  <si>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</si>
  <si>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</si>
  <si>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</si>
  <si>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</si>
  <si>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</si>
  <si>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</si>
  <si>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</si>
  <si>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</si>
  <si>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</si>
  <si>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</si>
  <si>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</si>
  <si>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</si>
  <si>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</si>
  <si>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</si>
  <si>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</si>
  <si>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</si>
  <si>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</si>
  <si>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</si>
  <si>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</si>
  <si>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</si>
  <si>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</si>
  <si>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</si>
  <si>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</si>
  <si>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</si>
  <si>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</si>
  <si>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</si>
  <si>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</si>
  <si>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</si>
  <si>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</si>
  <si>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</si>
  <si>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</si>
  <si>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</si>
  <si>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</si>
  <si>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</si>
  <si>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</si>
  <si>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</si>
  <si>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</si>
  <si>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</si>
  <si>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</si>
  <si>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</si>
  <si>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</si>
  <si>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</si>
  <si>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</si>
  <si>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</si>
  <si>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</si>
  <si>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</si>
  <si>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</si>
  <si>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</si>
  <si>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</si>
  <si>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</si>
  <si>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</si>
  <si>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</si>
  <si>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</si>
  <si>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</si>
  <si>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</si>
  <si>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</si>
  <si>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</si>
  <si>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</si>
  <si>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</si>
  <si>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</si>
  <si>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</si>
  <si>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</si>
  <si>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</si>
  <si>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</si>
  <si>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</si>
  <si>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</si>
  <si>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</si>
  <si>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</si>
  <si>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</si>
  <si>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</si>
  <si>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</si>
  <si>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</si>
  <si>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</si>
  <si>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</si>
  <si>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</si>
  <si>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</si>
  <si>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</si>
  <si>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</si>
  <si>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</si>
  <si>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</si>
  <si>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</si>
  <si>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</si>
  <si>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</si>
  <si>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</si>
  <si>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</si>
  <si>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</si>
  <si>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</si>
  <si>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</si>
  <si>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</si>
  <si>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</si>
  <si>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</si>
  <si>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</si>
  <si>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</si>
  <si>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</si>
  <si>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</si>
  <si>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</si>
  <si>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</si>
  <si>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</si>
  <si>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</si>
  <si>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</si>
  <si>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</si>
  <si>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</si>
  <si>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</si>
  <si>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</si>
  <si>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</si>
  <si>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</si>
  <si>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</si>
  <si>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</si>
  <si>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</si>
  <si>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</si>
  <si>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</si>
  <si>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</si>
  <si>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</si>
  <si>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</si>
  <si>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</si>
  <si>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</si>
  <si>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</si>
  <si>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</si>
  <si>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</si>
  <si>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</si>
  <si>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</si>
  <si>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</si>
  <si>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</si>
  <si>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</si>
  <si>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</si>
  <si>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</si>
  <si>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</si>
  <si>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</si>
  <si>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</si>
  <si>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</si>
  <si>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</si>
  <si>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</si>
  <si>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</si>
  <si>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</si>
  <si>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</si>
  <si>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</si>
  <si>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</si>
  <si>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</si>
  <si>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</si>
  <si>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</si>
  <si>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</si>
  <si>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</si>
  <si>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</si>
  <si>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</si>
  <si>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</si>
  <si>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</si>
  <si>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</si>
  <si>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</si>
  <si>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</si>
  <si>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</si>
  <si>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</si>
  <si>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</si>
  <si>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</si>
  <si>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</si>
  <si>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</si>
  <si>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</si>
  <si>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</si>
  <si>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</si>
  <si>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</si>
  <si>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</si>
  <si>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</si>
  <si>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</si>
  <si>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</si>
  <si>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</si>
  <si>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</si>
  <si>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</si>
  <si>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</si>
  <si>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</si>
  <si>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</si>
  <si>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</si>
  <si>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</si>
  <si>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</si>
  <si>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</si>
  <si>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</si>
  <si>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</si>
  <si>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</si>
  <si>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</si>
  <si>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</si>
  <si>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</si>
  <si>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</si>
  <si>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</si>
  <si>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</si>
  <si>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</si>
  <si>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</si>
  <si>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</si>
  <si>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</si>
  <si>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</si>
  <si>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</si>
  <si>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</si>
  <si>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</si>
  <si>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</si>
  <si>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</si>
  <si>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</si>
  <si>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</si>
  <si>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</si>
  <si>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</si>
  <si>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</si>
  <si>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</si>
  <si>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</si>
  <si>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</si>
  <si>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</si>
  <si>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</si>
  <si>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</si>
  <si>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</si>
  <si>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</si>
  <si>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</si>
  <si>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</si>
  <si>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</si>
  <si>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</si>
  <si>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</si>
  <si>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</si>
  <si>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</si>
  <si>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</si>
  <si>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</si>
  <si>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</si>
  <si>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</si>
  <si>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</si>
  <si>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</si>
  <si>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</si>
  <si>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</si>
  <si>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</si>
  <si>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</si>
  <si>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</si>
  <si>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</si>
  <si>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</si>
  <si>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</si>
  <si>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</si>
  <si>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</si>
  <si>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</si>
  <si>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</si>
  <si>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</si>
  <si>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</si>
  <si>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</si>
  <si>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</si>
  <si>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</si>
  <si>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</si>
  <si>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</si>
  <si>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</si>
  <si>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</si>
  <si>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</si>
  <si>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</si>
  <si>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</si>
  <si>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</si>
  <si>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</si>
  <si>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</si>
  <si>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</si>
  <si>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</si>
  <si>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</si>
  <si>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</si>
  <si>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</si>
  <si>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</si>
  <si>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</si>
  <si>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</si>
  <si>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</si>
  <si>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</si>
  <si>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</si>
  <si>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</si>
  <si>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</si>
  <si>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</si>
  <si>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</si>
  <si>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</si>
  <si>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</si>
  <si>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</si>
  <si>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</si>
  <si>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</si>
  <si>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</si>
  <si>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</si>
  <si>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</si>
  <si>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</si>
  <si>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</si>
  <si>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</si>
  <si>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</si>
  <si>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</si>
  <si>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</si>
  <si>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</si>
  <si>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</si>
  <si>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</si>
  <si>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</si>
  <si>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</si>
  <si>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</si>
  <si>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</si>
  <si>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</si>
  <si>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</si>
  <si>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</si>
  <si>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</si>
  <si>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</si>
  <si>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</si>
  <si>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</si>
  <si>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</si>
  <si>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</si>
  <si>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</si>
  <si>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</si>
  <si>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</si>
  <si>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</si>
  <si>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</si>
  <si>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</si>
  <si>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</si>
  <si>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</si>
  <si>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</si>
  <si>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</si>
  <si>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</si>
  <si>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</si>
  <si>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</si>
  <si>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</si>
  <si>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</si>
  <si>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</si>
  <si>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</si>
  <si>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</si>
  <si>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</si>
  <si>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</si>
  <si>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</si>
  <si>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</si>
  <si>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</si>
  <si>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</si>
  <si>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</si>
  <si>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</si>
  <si>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</si>
  <si>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</si>
  <si>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</si>
  <si>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</si>
  <si>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</si>
  <si>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</si>
  <si>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</si>
  <si>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</si>
  <si>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</si>
  <si>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</si>
  <si>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</si>
  <si>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</si>
  <si>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</si>
  <si>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</si>
  <si>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</si>
  <si>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</si>
  <si>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</si>
  <si>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</si>
  <si>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</si>
  <si>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</si>
  <si>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</si>
  <si>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</si>
  <si>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</si>
  <si>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</si>
  <si>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</si>
  <si>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</si>
  <si>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</si>
  <si>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</si>
  <si>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</si>
  <si>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</si>
  <si>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</si>
  <si>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</si>
  <si>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</si>
  <si>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</si>
  <si>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</si>
  <si>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</si>
  <si>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</si>
  <si>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</si>
  <si>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</si>
  <si>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</si>
  <si>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</si>
  <si>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</si>
  <si>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</si>
  <si>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</si>
  <si>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</si>
  <si>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</si>
  <si>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</si>
  <si>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</si>
  <si>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</si>
  <si>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</si>
  <si>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</si>
  <si>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</si>
  <si>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</si>
  <si>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</si>
  <si>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</si>
  <si>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</si>
  <si>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</si>
  <si>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</si>
  <si>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</si>
  <si>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</si>
  <si>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</si>
  <si>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</si>
  <si>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</si>
  <si>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</si>
  <si>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</si>
  <si>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</si>
  <si>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</si>
  <si>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</si>
  <si>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</si>
  <si>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</si>
  <si>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</si>
  <si>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</si>
  <si>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</si>
  <si>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</si>
  <si>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</si>
  <si>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</si>
  <si>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</si>
  <si>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</si>
  <si>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</si>
  <si>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</si>
  <si>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</si>
  <si>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</si>
  <si>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</si>
  <si>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</si>
  <si>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</si>
  <si>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</si>
  <si>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</si>
  <si>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</si>
  <si>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</si>
  <si>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</si>
  <si>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</si>
  <si>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</si>
  <si>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</si>
  <si>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</si>
  <si>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</si>
  <si>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</si>
  <si>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</si>
  <si>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</si>
  <si>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</si>
  <si>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</si>
  <si>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</si>
  <si>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</si>
  <si>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</si>
  <si>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</si>
  <si>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</si>
  <si>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</si>
  <si>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</si>
  <si>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</si>
  <si>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</si>
  <si>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</si>
  <si>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</si>
  <si>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</si>
  <si>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</si>
  <si>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</si>
  <si>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</si>
  <si>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</si>
  <si>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</si>
  <si>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</si>
  <si>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</si>
  <si>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</si>
  <si>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</si>
  <si>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</si>
  <si>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</si>
  <si>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</si>
  <si>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</si>
  <si>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</si>
  <si>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</si>
  <si>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</si>
  <si>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</si>
  <si>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</si>
  <si>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</si>
  <si>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</si>
  <si>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</si>
  <si>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</si>
  <si>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</si>
  <si>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</si>
  <si>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</si>
  <si>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</si>
  <si>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</si>
  <si>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</si>
  <si>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</si>
  <si>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</si>
  <si>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</si>
  <si>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</si>
  <si>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</si>
  <si>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</si>
  <si>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</si>
  <si>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</si>
  <si>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</si>
  <si>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</si>
  <si>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</si>
  <si>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</si>
  <si>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</si>
  <si>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</si>
  <si>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</si>
  <si>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</si>
  <si>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</si>
  <si>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</si>
  <si>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</si>
  <si>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</si>
  <si>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</si>
  <si>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</si>
  <si>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</si>
  <si>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</si>
  <si>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</si>
  <si>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</si>
  <si>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</si>
  <si>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</si>
  <si>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</si>
  <si>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</si>
  <si>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</si>
  <si>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</si>
  <si>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</si>
  <si>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</si>
  <si>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</si>
  <si>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</si>
  <si>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</si>
  <si>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</si>
  <si>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</si>
  <si>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</si>
  <si>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</si>
  <si>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</si>
  <si>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</si>
  <si>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</si>
  <si>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</si>
  <si>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</si>
  <si>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</si>
  <si>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</si>
  <si>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</si>
  <si>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</si>
  <si>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</si>
  <si>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</si>
  <si>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</si>
  <si>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</si>
  <si>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</si>
  <si>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</si>
  <si>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</si>
  <si>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</si>
  <si>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</si>
  <si>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</si>
  <si>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</si>
  <si>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</si>
  <si>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</si>
  <si>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</si>
  <si>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</si>
  <si>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</si>
  <si>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</si>
  <si>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</si>
  <si>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</si>
  <si>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</si>
  <si>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</si>
  <si>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</si>
  <si>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</si>
  <si>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</si>
  <si>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</si>
  <si>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No Obstacles HOME</t>
  </si>
  <si>
    <t>Furniture Sales - 2010 and 2011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</si>
  <si>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</si>
  <si>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</si>
  <si>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</si>
  <si>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</si>
  <si>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</si>
  <si>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</si>
  <si>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</si>
  <si>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</si>
  <si>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</si>
  <si>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</si>
  <si>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</si>
  <si>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</si>
  <si>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</si>
  <si>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</si>
  <si>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</si>
  <si>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</si>
  <si>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</si>
  <si>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</si>
  <si>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</si>
  <si>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</si>
  <si>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</si>
  <si>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</si>
  <si>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</si>
  <si>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</si>
  <si>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</si>
  <si>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</si>
  <si>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</si>
  <si>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</si>
  <si>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</si>
  <si>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</si>
  <si>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</si>
  <si>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2014 Budget Projections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</si>
  <si>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</si>
  <si>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</si>
  <si>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</si>
  <si>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</si>
  <si>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</si>
  <si>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</si>
  <si>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</si>
  <si>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</si>
  <si>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</si>
  <si>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</si>
  <si>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</si>
  <si>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</si>
  <si>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</si>
  <si>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</si>
  <si>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</si>
  <si>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</si>
  <si>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</si>
  <si>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</si>
  <si>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</si>
  <si>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</si>
  <si>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</si>
  <si>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</si>
  <si>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</si>
  <si>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(2013 - Thousands of Dollars)</t>
  </si>
  <si>
    <t>Sales and Profits - First Half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</si>
  <si>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</si>
  <si>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</si>
  <si>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</si>
  <si>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</si>
  <si>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</si>
  <si>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</si>
  <si>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</si>
  <si>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</si>
  <si>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</si>
  <si>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</si>
  <si>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</si>
  <si>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</si>
  <si>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</si>
  <si>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</si>
  <si>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</si>
  <si>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</si>
  <si>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</si>
  <si>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</si>
  <si>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</si>
  <si>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</si>
  <si>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</si>
  <si>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</si>
  <si>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</si>
  <si>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</si>
  <si>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</si>
  <si>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</si>
  <si>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</si>
  <si>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</si>
  <si>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</si>
  <si>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</si>
  <si>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</si>
  <si>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</si>
  <si>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</si>
  <si>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</si>
  <si>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</si>
  <si>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</si>
  <si>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</si>
  <si>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</si>
  <si>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</si>
  <si>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</si>
  <si>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</si>
  <si>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</si>
  <si>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</si>
  <si>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</si>
  <si>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</si>
  <si>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</si>
  <si>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</si>
  <si>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</si>
  <si>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</si>
  <si>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</si>
  <si>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</si>
  <si>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</si>
  <si>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</si>
  <si>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</si>
  <si>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</si>
  <si>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</si>
  <si>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</si>
  <si>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</si>
  <si>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</si>
  <si>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</si>
  <si>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</si>
  <si>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</si>
  <si>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</si>
  <si>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</si>
  <si>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</si>
  <si>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</si>
  <si>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</si>
  <si>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</si>
  <si>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</si>
  <si>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</si>
  <si>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</si>
  <si>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</si>
  <si>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</si>
  <si>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</si>
  <si>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</si>
  <si>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</si>
  <si>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</si>
  <si>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</si>
  <si>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</si>
  <si>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</si>
  <si>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</si>
  <si>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</si>
  <si>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</si>
  <si>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</si>
  <si>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</si>
  <si>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</si>
  <si>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</si>
  <si>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</si>
  <si>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</si>
  <si>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</si>
  <si>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</si>
  <si>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</si>
  <si>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</si>
  <si>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</si>
  <si>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</si>
  <si>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</si>
  <si>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</si>
  <si>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</si>
  <si>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</si>
  <si>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Mon</t>
  </si>
  <si>
    <t>Tue</t>
  </si>
  <si>
    <t>Wed</t>
  </si>
  <si>
    <t>Thu</t>
  </si>
  <si>
    <t>Fri</t>
  </si>
  <si>
    <t>Program
Number</t>
  </si>
  <si>
    <t>Length
(Hours:Minutes)</t>
  </si>
  <si>
    <t>Arrival
Time</t>
  </si>
  <si>
    <t>Starting
Amount</t>
  </si>
  <si>
    <t>Number
Sold</t>
  </si>
  <si>
    <t>Days</t>
  </si>
  <si>
    <t>Daily Avg</t>
  </si>
  <si>
    <t>Revenue</t>
  </si>
  <si>
    <t>1st Quarter</t>
  </si>
  <si>
    <t>2nd Quarter</t>
  </si>
  <si>
    <t>3rd Quarter</t>
  </si>
  <si>
    <t>4th Quarter</t>
  </si>
  <si>
    <t>1O</t>
  </si>
  <si>
    <t>I</t>
  </si>
  <si>
    <t>Domestic</t>
  </si>
  <si>
    <t>Europe</t>
  </si>
  <si>
    <t>Asia</t>
  </si>
  <si>
    <t>Latin America</t>
  </si>
  <si>
    <t xml:space="preserve"> (  )</t>
  </si>
  <si>
    <t xml:space="preserve"> ^</t>
  </si>
  <si>
    <t xml:space="preserve"> * /</t>
  </si>
  <si>
    <t xml:space="preserve"> + -</t>
  </si>
  <si>
    <t>Interest Rate</t>
  </si>
  <si>
    <t>Term</t>
  </si>
  <si>
    <t>Amount Borrowed</t>
  </si>
  <si>
    <t>Monthly Payment</t>
  </si>
  <si>
    <t>% Change</t>
  </si>
  <si>
    <t xml:space="preserve"> </t>
  </si>
  <si>
    <t>Excel hierarchy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</si>
</sst>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&quot;$&quot;#,##0"/>
    <numFmt numFmtId="171" formatCode="_(&quot;$&quot;* #,##0_);_(&quot;$&quot;* \(#,##0\);_(&quot;$&quot;* &quot;-&quot;??_);_(@_)"/>
    <numFmt numFmtId="172" formatCode="0.0%"/>
    <numFmt numFmtId="173" formatCode="0.0%;[Red]\-0.0%"/>
    <numFmt numFmtId="174" formatCode="_(&quot;$&quot;* #,##0.0000_);_(&quot;$&quot;* \(#,##0.0000\);_(&quot;$&quot;* &quot;-&quot;??_);_(@_)"/>
    <numFmt numFmtId="175" formatCode="_(* #,##0.000_);_(* \(#,##0.000\);_(* &quot;-&quot;??_);_(@_)"/>
    <numFmt numFmtId="176" formatCode="_(&quot;$&quot;* #,##0.000_);_(&quot;$&quot;* \(#,##0.000\);_(&quot;$&quot;* &quot;-&quot;??_);_(@_)"/>
    <numFmt numFmtId="177" formatCode="0.000"/>
    <numFmt numFmtId="178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40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9" fillId="7" borderId="0" applyNumberFormat="0" applyBorder="0" applyAlignment="0" applyProtection="0"/>
    <xf numFmtId="0" fontId="30" fillId="6" borderId="7" applyNumberFormat="0" applyAlignment="0" applyProtection="0"/>
    <xf numFmtId="0" fontId="31" fillId="8" borderId="0" applyNumberFormat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12" fillId="0" borderId="0" xfId="6" applyFont="1" applyFill="1" applyBorder="1" applyAlignment="1">
      <alignment horizontal="center" vertical="center"/>
    </xf>
    <xf numFmtId="0" fontId="23" fillId="12" borderId="0" xfId="6" applyNumberFormat="1" applyFont="1" applyFill="1" applyBorder="1" applyAlignment="1">
      <alignment horizontal="center"/>
    </xf>
    <xf numFmtId="0" fontId="12" fillId="0" borderId="0" xfId="6" applyFont="1" applyAlignment="1">
      <alignment horizontal="center"/>
    </xf>
    <xf numFmtId="0" fontId="23" fillId="12" borderId="24" xfId="6" applyNumberFormat="1" applyFont="1" applyFill="1" applyBorder="1" applyAlignment="1">
      <alignment horizontal="center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15" fontId="3" fillId="0" borderId="0" xfId="6" applyNumberFormat="1" applyFont="1" applyFill="1" applyProtection="1">
      <protection locked="0"/>
    </xf>
    <xf numFmtId="0" fontId="3" fillId="0" borderId="0" xfId="6" applyFont="1" applyFill="1" applyAlignment="1" applyProtection="1">
      <alignment horizontal="center"/>
      <protection locked="0"/>
    </xf>
    <xf numFmtId="15" fontId="3" fillId="0" borderId="0" xfId="8" applyNumberFormat="1" applyFont="1" applyProtection="1"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15" fontId="3" fillId="0" borderId="0" xfId="6" applyNumberFormat="1" applyFont="1" applyBorder="1" applyProtection="1">
      <protection locked="0"/>
    </xf>
    <xf numFmtId="15" fontId="3" fillId="0" borderId="0" xfId="8" applyNumberFormat="1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43" fontId="5" fillId="3" borderId="1" xfId="8" applyFont="1" applyFill="1" applyBorder="1" applyAlignment="1" applyProtection="1">
      <alignment horizontal="right" vertical="top"/>
    </xf>
    <xf numFmtId="0" fontId="5" fillId="3" borderId="1" xfId="6" applyFont="1" applyFill="1" applyBorder="1" applyAlignment="1" applyProtection="1">
      <alignment horizontal="center" vertical="top"/>
      <protection locked="0"/>
    </xf>
    <xf numFmtId="164" fontId="5" fillId="3" borderId="1" xfId="8" applyNumberFormat="1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0" borderId="0" xfId="6" applyFont="1" applyFill="1" applyBorder="1"/>
    <xf numFmtId="0" fontId="10" fillId="0" borderId="0" xfId="6" applyFont="1"/>
    <xf numFmtId="15" fontId="10" fillId="0" borderId="0" xfId="6" applyNumberFormat="1" applyFont="1"/>
    <xf numFmtId="0" fontId="10" fillId="0" borderId="0" xfId="6" applyFont="1" applyFill="1" applyBorder="1" applyAlignment="1"/>
    <xf numFmtId="164" fontId="10" fillId="0" borderId="0" xfId="8" applyNumberFormat="1" applyFont="1"/>
    <xf numFmtId="43" fontId="10" fillId="0" borderId="0" xfId="8" applyFont="1"/>
    <xf numFmtId="168" fontId="10" fillId="0" borderId="0" xfId="6" applyNumberFormat="1" applyFont="1"/>
    <xf numFmtId="0" fontId="11" fillId="0" borderId="0" xfId="6" applyFont="1" applyFill="1" applyBorder="1" applyAlignment="1">
      <alignment vertical="center"/>
    </xf>
    <xf numFmtId="0" fontId="13" fillId="5" borderId="5" xfId="6" applyFont="1" applyFill="1" applyBorder="1"/>
    <xf numFmtId="0" fontId="13" fillId="5" borderId="6" xfId="6" applyFont="1" applyFill="1" applyBorder="1"/>
    <xf numFmtId="0" fontId="14" fillId="3" borderId="1" xfId="6" applyFont="1" applyFill="1" applyBorder="1" applyAlignment="1" applyProtection="1">
      <alignment horizontal="left" vertical="top"/>
      <protection locked="0"/>
    </xf>
    <xf numFmtId="0" fontId="14" fillId="3" borderId="1" xfId="6" applyFont="1" applyFill="1" applyBorder="1" applyAlignment="1" applyProtection="1">
      <alignment horizontal="center" vertical="top"/>
      <protection locked="0"/>
    </xf>
    <xf numFmtId="0" fontId="14" fillId="3" borderId="1" xfId="6" applyFont="1" applyFill="1" applyBorder="1" applyAlignment="1" applyProtection="1">
      <alignment vertical="top"/>
      <protection locked="0"/>
    </xf>
    <xf numFmtId="15" fontId="14" fillId="3" borderId="1" xfId="6" applyNumberFormat="1" applyFont="1" applyFill="1" applyBorder="1" applyAlignment="1" applyProtection="1">
      <alignment horizontal="right" vertical="top"/>
      <protection locked="0"/>
    </xf>
    <xf numFmtId="0" fontId="14" fillId="3" borderId="1" xfId="6" applyFont="1" applyFill="1" applyBorder="1" applyAlignment="1" applyProtection="1">
      <alignment horizontal="right" vertical="top"/>
    </xf>
    <xf numFmtId="164" fontId="14" fillId="3" borderId="1" xfId="8" applyNumberFormat="1" applyFont="1" applyFill="1" applyBorder="1" applyAlignment="1" applyProtection="1">
      <alignment vertical="top"/>
      <protection locked="0"/>
    </xf>
    <xf numFmtId="43" fontId="14" fillId="3" borderId="1" xfId="8" applyFont="1" applyFill="1" applyBorder="1" applyAlignment="1" applyProtection="1">
      <alignment horizontal="right" vertical="top"/>
    </xf>
    <xf numFmtId="9" fontId="14" fillId="3" borderId="1" xfId="7" applyFont="1" applyFill="1" applyBorder="1" applyAlignment="1" applyProtection="1">
      <alignment vertical="top"/>
      <protection locked="0"/>
    </xf>
    <xf numFmtId="167" fontId="14" fillId="0" borderId="0" xfId="7" applyNumberFormat="1" applyFont="1" applyFill="1" applyBorder="1" applyAlignment="1" applyProtection="1">
      <alignment vertical="top" wrapText="1"/>
      <protection locked="0"/>
    </xf>
    <xf numFmtId="0" fontId="14" fillId="0" borderId="2" xfId="6" applyFont="1" applyBorder="1" applyAlignment="1" applyProtection="1">
      <alignment vertical="center"/>
      <protection locked="0"/>
    </xf>
    <xf numFmtId="0" fontId="15" fillId="0" borderId="0" xfId="6" applyFont="1" applyProtection="1">
      <protection locked="0"/>
    </xf>
    <xf numFmtId="0" fontId="16" fillId="0" borderId="0" xfId="6" applyFont="1" applyAlignment="1" applyProtection="1"/>
    <xf numFmtId="0" fontId="16" fillId="0" borderId="0" xfId="6" applyFont="1" applyAlignment="1" applyProtection="1">
      <alignment horizontal="right"/>
    </xf>
    <xf numFmtId="0" fontId="15" fillId="0" borderId="0" xfId="6" applyFont="1" applyProtection="1"/>
    <xf numFmtId="0" fontId="15" fillId="0" borderId="0" xfId="6" applyFont="1" applyAlignment="1" applyProtection="1"/>
    <xf numFmtId="0" fontId="15" fillId="0" borderId="0" xfId="6" applyFont="1" applyAlignment="1" applyProtection="1">
      <alignment horizontal="right"/>
    </xf>
    <xf numFmtId="0" fontId="15" fillId="0" borderId="0" xfId="6" applyFont="1" applyFill="1" applyProtection="1">
      <protection locked="0"/>
    </xf>
    <xf numFmtId="0" fontId="15" fillId="0" borderId="0" xfId="6" applyFont="1" applyFill="1" applyAlignment="1" applyProtection="1">
      <alignment horizontal="center"/>
      <protection locked="0"/>
    </xf>
    <xf numFmtId="15" fontId="15" fillId="0" borderId="0" xfId="6" applyNumberFormat="1" applyFont="1" applyFill="1" applyProtection="1">
      <protection locked="0"/>
    </xf>
    <xf numFmtId="164" fontId="15" fillId="0" borderId="0" xfId="8" applyNumberFormat="1" applyFont="1" applyFill="1" applyProtection="1"/>
    <xf numFmtId="164" fontId="15" fillId="0" borderId="0" xfId="8" applyNumberFormat="1" applyFont="1" applyProtection="1">
      <protection locked="0"/>
    </xf>
    <xf numFmtId="164" fontId="15" fillId="0" borderId="0" xfId="8" applyNumberFormat="1" applyFont="1" applyFill="1" applyAlignment="1" applyProtection="1">
      <protection locked="0"/>
    </xf>
    <xf numFmtId="0" fontId="15" fillId="0" borderId="0" xfId="6" applyFont="1" applyAlignment="1" applyProtection="1">
      <alignment horizontal="center"/>
      <protection locked="0"/>
    </xf>
    <xf numFmtId="43" fontId="15" fillId="0" borderId="0" xfId="8" applyFont="1" applyFill="1" applyProtection="1">
      <protection locked="0"/>
    </xf>
    <xf numFmtId="9" fontId="15" fillId="0" borderId="0" xfId="7" applyFont="1" applyBorder="1" applyProtection="1">
      <protection locked="0"/>
    </xf>
    <xf numFmtId="9" fontId="15" fillId="0" borderId="0" xfId="7" applyFont="1" applyProtection="1">
      <protection locked="0"/>
    </xf>
    <xf numFmtId="166" fontId="15" fillId="2" borderId="1" xfId="8" applyNumberFormat="1" applyFont="1" applyFill="1" applyBorder="1" applyProtection="1">
      <protection locked="0"/>
    </xf>
    <xf numFmtId="0" fontId="15" fillId="2" borderId="1" xfId="6" applyFont="1" applyFill="1" applyBorder="1" applyProtection="1">
      <protection locked="0"/>
    </xf>
    <xf numFmtId="164" fontId="15" fillId="0" borderId="0" xfId="8" applyNumberFormat="1" applyFont="1" applyProtection="1"/>
    <xf numFmtId="164" fontId="15" fillId="0" borderId="0" xfId="8" applyNumberFormat="1" applyFont="1" applyAlignment="1" applyProtection="1"/>
    <xf numFmtId="43" fontId="15" fillId="0" borderId="0" xfId="8" applyFont="1" applyProtection="1"/>
    <xf numFmtId="164" fontId="15" fillId="2" borderId="1" xfId="8" applyNumberFormat="1" applyFont="1" applyFill="1" applyBorder="1" applyProtection="1">
      <protection locked="0"/>
    </xf>
    <xf numFmtId="9" fontId="15" fillId="2" borderId="1" xfId="6" applyNumberFormat="1" applyFont="1" applyFill="1" applyBorder="1" applyProtection="1">
      <protection locked="0"/>
    </xf>
    <xf numFmtId="15" fontId="15" fillId="0" borderId="0" xfId="6" applyNumberFormat="1" applyFont="1" applyProtection="1">
      <protection locked="0"/>
    </xf>
    <xf numFmtId="0" fontId="16" fillId="0" borderId="0" xfId="6" applyFont="1" applyAlignment="1" applyProtection="1">
      <protection locked="0"/>
    </xf>
    <xf numFmtId="0" fontId="16" fillId="0" borderId="0" xfId="6" applyFont="1" applyAlignment="1" applyProtection="1">
      <alignment horizontal="right"/>
      <protection locked="0"/>
    </xf>
    <xf numFmtId="0" fontId="15" fillId="0" borderId="0" xfId="6" applyFont="1" applyAlignment="1" applyProtection="1">
      <protection locked="0"/>
    </xf>
    <xf numFmtId="0" fontId="15" fillId="0" borderId="0" xfId="6" applyFont="1" applyAlignment="1" applyProtection="1">
      <alignment horizontal="right"/>
      <protection locked="0"/>
    </xf>
    <xf numFmtId="165" fontId="15" fillId="0" borderId="0" xfId="8" applyNumberFormat="1" applyFont="1" applyProtection="1">
      <protection locked="0"/>
    </xf>
    <xf numFmtId="43" fontId="15" fillId="0" borderId="0" xfId="8" applyFont="1" applyProtection="1">
      <protection locked="0"/>
    </xf>
    <xf numFmtId="164" fontId="15" fillId="0" borderId="0" xfId="8" applyNumberFormat="1" applyFont="1" applyAlignment="1" applyProtection="1">
      <protection locked="0"/>
    </xf>
    <xf numFmtId="0" fontId="15" fillId="0" borderId="0" xfId="6" applyFont="1" applyBorder="1" applyProtection="1">
      <protection locked="0"/>
    </xf>
    <xf numFmtId="164" fontId="15" fillId="0" borderId="0" xfId="6" applyNumberFormat="1" applyFont="1" applyProtection="1">
      <protection locked="0"/>
    </xf>
    <xf numFmtId="0" fontId="15" fillId="0" borderId="0" xfId="6" applyNumberFormat="1" applyFont="1" applyProtection="1">
      <protection locked="0"/>
    </xf>
    <xf numFmtId="15" fontId="15" fillId="0" borderId="0" xfId="8" applyNumberFormat="1" applyFont="1" applyProtection="1">
      <protection locked="0"/>
    </xf>
    <xf numFmtId="164" fontId="15" fillId="0" borderId="0" xfId="8" applyNumberFormat="1" applyFont="1" applyFill="1" applyBorder="1" applyProtection="1"/>
    <xf numFmtId="164" fontId="15" fillId="0" borderId="0" xfId="8" applyNumberFormat="1" applyFont="1" applyBorder="1" applyProtection="1">
      <protection locked="0"/>
    </xf>
    <xf numFmtId="15" fontId="15" fillId="0" borderId="0" xfId="8" applyNumberFormat="1" applyFont="1" applyBorder="1" applyProtection="1">
      <protection locked="0"/>
    </xf>
    <xf numFmtId="15" fontId="15" fillId="0" borderId="0" xfId="6" applyNumberFormat="1" applyFont="1" applyBorder="1" applyProtection="1">
      <protection locked="0"/>
    </xf>
    <xf numFmtId="0" fontId="15" fillId="0" borderId="0" xfId="6" applyFont="1" applyFill="1" applyProtection="1"/>
    <xf numFmtId="0" fontId="17" fillId="0" borderId="0" xfId="6" applyFont="1"/>
    <xf numFmtId="171" fontId="19" fillId="9" borderId="1" xfId="1" applyNumberFormat="1" applyFont="1" applyFill="1" applyBorder="1" applyAlignment="1"/>
    <xf numFmtId="171" fontId="19" fillId="2" borderId="1" xfId="1" applyNumberFormat="1" applyFont="1" applyFill="1" applyBorder="1" applyAlignment="1"/>
    <xf numFmtId="171" fontId="19" fillId="0" borderId="1" xfId="1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8" xfId="2" applyNumberFormat="1" applyFont="1" applyFill="1" applyBorder="1" applyAlignment="1"/>
    <xf numFmtId="171" fontId="17" fillId="0" borderId="8" xfId="4" applyNumberFormat="1" applyFont="1" applyFill="1" applyBorder="1" applyAlignment="1"/>
    <xf numFmtId="171" fontId="17" fillId="0" borderId="0" xfId="135" applyNumberFormat="1" applyFont="1" applyFill="1" applyBorder="1" applyAlignment="1"/>
    <xf numFmtId="0" fontId="21" fillId="0" borderId="0" xfId="135" applyNumberFormat="1" applyFont="1" applyFill="1" applyBorder="1" applyAlignment="1">
      <alignment horizontal="left"/>
    </xf>
    <xf numFmtId="164" fontId="19" fillId="9" borderId="9" xfId="2" applyNumberFormat="1" applyFont="1" applyFill="1" applyBorder="1" applyAlignment="1"/>
    <xf numFmtId="164" fontId="17" fillId="2" borderId="9" xfId="3" applyNumberFormat="1" applyFont="1" applyFill="1" applyBorder="1" applyAlignment="1"/>
    <xf numFmtId="164" fontId="17" fillId="0" borderId="10" xfId="3" applyNumberFormat="1" applyFont="1" applyFill="1" applyBorder="1" applyAlignment="1"/>
    <xf numFmtId="0" fontId="19" fillId="0" borderId="0" xfId="3" applyNumberFormat="1" applyFont="1" applyFill="1" applyBorder="1" applyAlignment="1">
      <alignment horizontal="left" indent="1"/>
    </xf>
    <xf numFmtId="164" fontId="19" fillId="9" borderId="11" xfId="2" applyNumberFormat="1" applyFont="1" applyFill="1" applyBorder="1" applyAlignment="1"/>
    <xf numFmtId="164" fontId="17" fillId="2" borderId="11" xfId="4" applyNumberFormat="1" applyFont="1" applyFill="1" applyBorder="1" applyAlignment="1"/>
    <xf numFmtId="164" fontId="17" fillId="0" borderId="0" xfId="8" applyNumberFormat="1" applyFont="1" applyFill="1" applyBorder="1" applyAlignment="1"/>
    <xf numFmtId="164" fontId="17" fillId="0" borderId="0" xfId="8" applyNumberFormat="1" applyFont="1" applyFill="1" applyBorder="1"/>
    <xf numFmtId="0" fontId="17" fillId="0" borderId="0" xfId="135" applyNumberFormat="1" applyFont="1" applyFill="1" applyBorder="1" applyAlignment="1">
      <alignment horizontal="left"/>
    </xf>
    <xf numFmtId="164" fontId="19" fillId="9" borderId="1" xfId="2" applyNumberFormat="1" applyFont="1" applyFill="1" applyBorder="1" applyAlignment="1"/>
    <xf numFmtId="164" fontId="17" fillId="2" borderId="1" xfId="4" applyNumberFormat="1" applyFont="1" applyFill="1" applyBorder="1" applyAlignment="1"/>
    <xf numFmtId="171" fontId="19" fillId="9" borderId="1" xfId="2" applyNumberFormat="1" applyFont="1" applyFill="1" applyBorder="1" applyAlignment="1"/>
    <xf numFmtId="171" fontId="17" fillId="2" borderId="1" xfId="4" applyNumberFormat="1" applyFont="1" applyFill="1" applyBorder="1" applyAlignment="1"/>
    <xf numFmtId="171" fontId="17" fillId="0" borderId="0" xfId="135" applyNumberFormat="1" applyFont="1" applyFill="1" applyBorder="1"/>
    <xf numFmtId="171" fontId="19" fillId="0" borderId="1" xfId="2" applyNumberFormat="1" applyFont="1" applyFill="1" applyBorder="1" applyAlignment="1"/>
    <xf numFmtId="171" fontId="17" fillId="0" borderId="1" xfId="4" applyNumberFormat="1" applyFont="1" applyFill="1" applyBorder="1" applyAlignment="1"/>
    <xf numFmtId="0" fontId="22" fillId="0" borderId="0" xfId="135" applyNumberFormat="1" applyFont="1" applyFill="1" applyBorder="1" applyAlignment="1">
      <alignment horizontal="left"/>
    </xf>
    <xf numFmtId="171" fontId="19" fillId="0" borderId="12" xfId="2" applyNumberFormat="1" applyFont="1" applyFill="1" applyBorder="1" applyAlignment="1"/>
    <xf numFmtId="171" fontId="17" fillId="0" borderId="12" xfId="4" applyNumberFormat="1" applyFont="1" applyFill="1" applyBorder="1" applyAlignment="1"/>
    <xf numFmtId="0" fontId="19" fillId="0" borderId="0" xfId="6" applyNumberFormat="1" applyFont="1"/>
    <xf numFmtId="164" fontId="19" fillId="9" borderId="13" xfId="2" applyNumberFormat="1" applyFont="1" applyFill="1" applyBorder="1" applyAlignment="1"/>
    <xf numFmtId="164" fontId="17" fillId="2" borderId="13" xfId="3" applyNumberFormat="1" applyFont="1" applyFill="1" applyBorder="1" applyAlignment="1"/>
    <xf numFmtId="164" fontId="19" fillId="9" borderId="14" xfId="2" applyNumberFormat="1" applyFont="1" applyFill="1" applyBorder="1" applyAlignment="1"/>
    <xf numFmtId="164" fontId="17" fillId="2" borderId="15" xfId="4" applyNumberFormat="1" applyFont="1" applyFill="1" applyBorder="1" applyAlignment="1"/>
    <xf numFmtId="164" fontId="17" fillId="0" borderId="16" xfId="5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0" fontId="17" fillId="0" borderId="0" xfId="135" applyNumberFormat="1" applyFont="1" applyFill="1" applyBorder="1" applyAlignment="1">
      <alignment horizontal="left" indent="2"/>
    </xf>
    <xf numFmtId="164" fontId="19" fillId="0" borderId="17" xfId="2" applyNumberFormat="1" applyFont="1" applyFill="1" applyBorder="1" applyAlignment="1"/>
    <xf numFmtId="164" fontId="17" fillId="0" borderId="8" xfId="4" applyNumberFormat="1" applyFont="1" applyFill="1" applyBorder="1" applyAlignment="1"/>
    <xf numFmtId="164" fontId="17" fillId="0" borderId="0" xfId="6" applyNumberFormat="1" applyFont="1" applyFill="1" applyBorder="1" applyAlignment="1"/>
    <xf numFmtId="0" fontId="17" fillId="0" borderId="0" xfId="6" applyNumberFormat="1" applyFont="1" applyFill="1" applyBorder="1" applyAlignment="1">
      <alignment horizontal="left" indent="1"/>
    </xf>
    <xf numFmtId="0" fontId="19" fillId="0" borderId="1" xfId="2" applyFont="1" applyFill="1" applyBorder="1"/>
    <xf numFmtId="0" fontId="17" fillId="0" borderId="12" xfId="4" applyFont="1" applyFill="1" applyBorder="1" applyAlignment="1"/>
    <xf numFmtId="172" fontId="17" fillId="0" borderId="0" xfId="135" applyNumberFormat="1" applyFont="1" applyFill="1" applyBorder="1" applyAlignment="1"/>
    <xf numFmtId="172" fontId="17" fillId="0" borderId="0" xfId="6" applyNumberFormat="1" applyFont="1" applyFill="1" applyBorder="1"/>
    <xf numFmtId="0" fontId="19" fillId="3" borderId="18" xfId="2" applyFont="1" applyFill="1" applyBorder="1" applyAlignment="1">
      <alignment horizontal="right"/>
    </xf>
    <xf numFmtId="0" fontId="17" fillId="2" borderId="15" xfId="4" applyFont="1" applyFill="1" applyBorder="1" applyAlignment="1">
      <alignment horizontal="right"/>
    </xf>
    <xf numFmtId="44" fontId="19" fillId="0" borderId="18" xfId="135" applyFont="1" applyFill="1" applyBorder="1" applyAlignment="1">
      <alignment horizontal="right"/>
    </xf>
    <xf numFmtId="0" fontId="19" fillId="0" borderId="0" xfId="6" applyFont="1" applyFill="1" applyBorder="1" applyAlignment="1"/>
    <xf numFmtId="0" fontId="19" fillId="0" borderId="0" xfId="2" applyFont="1" applyFill="1" applyBorder="1"/>
    <xf numFmtId="0" fontId="17" fillId="0" borderId="0" xfId="4" applyFont="1" applyFill="1" applyBorder="1"/>
    <xf numFmtId="0" fontId="17" fillId="0" borderId="0" xfId="6" applyFont="1" applyFill="1" applyBorder="1"/>
    <xf numFmtId="171" fontId="23" fillId="10" borderId="19" xfId="135" applyNumberFormat="1" applyFont="1" applyFill="1" applyBorder="1" applyAlignment="1">
      <alignment horizontal="right"/>
    </xf>
    <xf numFmtId="0" fontId="17" fillId="0" borderId="0" xfId="6" applyFont="1" applyBorder="1"/>
    <xf numFmtId="0" fontId="17" fillId="2" borderId="1" xfId="6" applyFont="1" applyFill="1" applyBorder="1"/>
    <xf numFmtId="0" fontId="25" fillId="0" borderId="0" xfId="6" applyFont="1" applyBorder="1" applyAlignment="1">
      <alignment horizontal="left" indent="1"/>
    </xf>
    <xf numFmtId="9" fontId="17" fillId="3" borderId="1" xfId="6" applyNumberFormat="1" applyFont="1" applyFill="1" applyBorder="1"/>
    <xf numFmtId="0" fontId="17" fillId="0" borderId="0" xfId="6" applyFont="1" applyBorder="1" applyAlignment="1">
      <alignment horizontal="right"/>
    </xf>
    <xf numFmtId="0" fontId="19" fillId="0" borderId="0" xfId="6" applyFont="1" applyBorder="1" applyAlignment="1">
      <alignment horizontal="centerContinuous" vertical="center"/>
    </xf>
    <xf numFmtId="0" fontId="19" fillId="0" borderId="0" xfId="6" applyFont="1" applyBorder="1" applyAlignment="1">
      <alignment horizontal="left" vertical="center" wrapText="1"/>
    </xf>
    <xf numFmtId="0" fontId="19" fillId="0" borderId="0" xfId="6" applyFont="1" applyBorder="1" applyAlignment="1">
      <alignment horizontal="center" vertical="center"/>
    </xf>
    <xf numFmtId="0" fontId="24" fillId="0" borderId="0" xfId="6" applyNumberFormat="1" applyFont="1" applyFill="1" applyBorder="1" applyAlignment="1">
      <alignment vertical="top"/>
    </xf>
    <xf numFmtId="0" fontId="15" fillId="0" borderId="5" xfId="6" applyFont="1" applyBorder="1"/>
    <xf numFmtId="0" fontId="15" fillId="5" borderId="5" xfId="6" applyFont="1" applyFill="1" applyBorder="1"/>
    <xf numFmtId="169" fontId="15" fillId="5" borderId="5" xfId="8" applyNumberFormat="1" applyFont="1" applyFill="1" applyBorder="1"/>
    <xf numFmtId="170" fontId="15" fillId="0" borderId="5" xfId="8" applyNumberFormat="1" applyFont="1" applyBorder="1"/>
    <xf numFmtId="164" fontId="15" fillId="5" borderId="5" xfId="8" applyNumberFormat="1" applyFont="1" applyFill="1" applyBorder="1"/>
    <xf numFmtId="5" fontId="15" fillId="0" borderId="5" xfId="8" applyNumberFormat="1" applyFont="1" applyBorder="1"/>
    <xf numFmtId="0" fontId="15" fillId="0" borderId="5" xfId="6" applyFont="1" applyFill="1" applyBorder="1"/>
    <xf numFmtId="164" fontId="15" fillId="0" borderId="5" xfId="8" applyNumberFormat="1" applyFont="1" applyBorder="1"/>
    <xf numFmtId="0" fontId="15" fillId="0" borderId="6" xfId="6" applyFont="1" applyBorder="1"/>
    <xf numFmtId="0" fontId="15" fillId="5" borderId="6" xfId="6" applyFont="1" applyFill="1" applyBorder="1"/>
    <xf numFmtId="169" fontId="15" fillId="5" borderId="6" xfId="8" applyNumberFormat="1" applyFont="1" applyFill="1" applyBorder="1"/>
    <xf numFmtId="170" fontId="15" fillId="0" borderId="6" xfId="8" applyNumberFormat="1" applyFont="1" applyBorder="1"/>
    <xf numFmtId="164" fontId="15" fillId="5" borderId="6" xfId="8" applyNumberFormat="1" applyFont="1" applyFill="1" applyBorder="1"/>
    <xf numFmtId="5" fontId="15" fillId="0" borderId="6" xfId="8" applyNumberFormat="1" applyFont="1" applyBorder="1"/>
    <xf numFmtId="0" fontId="26" fillId="5" borderId="4" xfId="6" applyFont="1" applyFill="1" applyBorder="1" applyAlignment="1">
      <alignment horizontal="left" vertical="center"/>
    </xf>
    <xf numFmtId="0" fontId="27" fillId="0" borderId="4" xfId="6" applyFont="1" applyFill="1" applyBorder="1" applyAlignment="1">
      <alignment horizontal="left" vertical="center"/>
    </xf>
    <xf numFmtId="0" fontId="27" fillId="5" borderId="4" xfId="6" applyFont="1" applyFill="1" applyBorder="1" applyAlignment="1">
      <alignment horizontal="left" vertical="center"/>
    </xf>
    <xf numFmtId="0" fontId="27" fillId="5" borderId="4" xfId="6" applyFont="1" applyFill="1" applyBorder="1" applyAlignment="1">
      <alignment horizontal="center" vertical="center"/>
    </xf>
    <xf numFmtId="0" fontId="27" fillId="0" borderId="4" xfId="6" applyFont="1" applyFill="1" applyBorder="1" applyAlignment="1">
      <alignment horizontal="center" vertical="center"/>
    </xf>
    <xf numFmtId="164" fontId="27" fillId="5" borderId="4" xfId="8" applyNumberFormat="1" applyFont="1" applyFill="1" applyBorder="1" applyAlignment="1">
      <alignment horizontal="right" vertical="center"/>
    </xf>
    <xf numFmtId="164" fontId="27" fillId="0" borderId="4" xfId="8" applyNumberFormat="1" applyFont="1" applyFill="1" applyBorder="1" applyAlignment="1">
      <alignment horizontal="right" vertical="center"/>
    </xf>
    <xf numFmtId="0" fontId="28" fillId="0" borderId="0" xfId="6" applyFont="1" applyFill="1" applyBorder="1"/>
    <xf numFmtId="0" fontId="28" fillId="0" borderId="0" xfId="6" applyFont="1"/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3" fontId="3" fillId="0" borderId="0" xfId="136" applyNumberFormat="1" applyFont="1" applyFill="1"/>
    <xf numFmtId="172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horizontal="right"/>
    </xf>
    <xf numFmtId="0" fontId="3" fillId="0" borderId="0" xfId="6" applyFont="1" applyFill="1" applyAlignment="1"/>
    <xf numFmtId="0" fontId="34" fillId="0" borderId="0" xfId="6" applyFont="1" applyAlignment="1">
      <alignment vertical="center"/>
    </xf>
    <xf numFmtId="0" fontId="17" fillId="0" borderId="0" xfId="6" applyFont="1" applyFill="1" applyBorder="1" applyAlignment="1">
      <alignment horizontal="center"/>
    </xf>
    <xf numFmtId="174" fontId="17" fillId="0" borderId="0" xfId="6" applyNumberFormat="1" applyFont="1" applyFill="1" applyBorder="1"/>
    <xf numFmtId="170" fontId="19" fillId="0" borderId="0" xfId="6" applyNumberFormat="1" applyFont="1" applyFill="1" applyBorder="1" applyAlignment="1"/>
    <xf numFmtId="0" fontId="17" fillId="0" borderId="0" xfId="6" applyFont="1" applyFill="1" applyAlignment="1"/>
    <xf numFmtId="6" fontId="19" fillId="0" borderId="0" xfId="6" applyNumberFormat="1" applyFont="1" applyFill="1" applyBorder="1" applyAlignment="1"/>
    <xf numFmtId="170" fontId="17" fillId="0" borderId="0" xfId="6" applyNumberFormat="1" applyFont="1" applyFill="1" applyBorder="1" applyAlignment="1"/>
    <xf numFmtId="6" fontId="17" fillId="0" borderId="0" xfId="6" applyNumberFormat="1" applyFont="1" applyFill="1" applyBorder="1" applyAlignment="1"/>
    <xf numFmtId="0" fontId="17" fillId="0" borderId="0" xfId="6" applyFont="1" applyFill="1" applyBorder="1" applyAlignment="1"/>
    <xf numFmtId="3" fontId="17" fillId="0" borderId="0" xfId="6" applyNumberFormat="1" applyFont="1" applyFill="1" applyBorder="1" applyAlignment="1"/>
    <xf numFmtId="170" fontId="15" fillId="0" borderId="0" xfId="6" applyNumberFormat="1" applyFont="1" applyFill="1" applyBorder="1" applyAlignment="1"/>
    <xf numFmtId="0" fontId="14" fillId="0" borderId="0" xfId="6" applyFont="1" applyFill="1" applyBorder="1" applyAlignment="1"/>
    <xf numFmtId="0" fontId="15" fillId="0" borderId="0" xfId="6" applyFont="1" applyFill="1" applyAlignment="1"/>
    <xf numFmtId="0" fontId="14" fillId="0" borderId="3" xfId="6" applyFont="1" applyFill="1" applyBorder="1" applyAlignment="1"/>
    <xf numFmtId="170" fontId="15" fillId="0" borderId="0" xfId="6" applyNumberFormat="1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5" fillId="0" borderId="0" xfId="6" applyFont="1" applyFill="1" applyBorder="1"/>
    <xf numFmtId="164" fontId="19" fillId="0" borderId="0" xfId="6" applyNumberFormat="1" applyFont="1" applyFill="1" applyBorder="1"/>
    <xf numFmtId="0" fontId="19" fillId="0" borderId="0" xfId="6" applyFont="1" applyFill="1" applyBorder="1"/>
    <xf numFmtId="164" fontId="17" fillId="0" borderId="0" xfId="6" applyNumberFormat="1" applyFont="1" applyFill="1" applyBorder="1"/>
    <xf numFmtId="43" fontId="17" fillId="0" borderId="0" xfId="8" applyNumberFormat="1" applyFont="1" applyFill="1" applyBorder="1" applyAlignment="1">
      <alignment horizontal="center"/>
    </xf>
    <xf numFmtId="164" fontId="17" fillId="0" borderId="0" xfId="8" applyNumberFormat="1" applyFont="1" applyFill="1" applyBorder="1" applyAlignment="1">
      <alignment horizontal="center"/>
    </xf>
    <xf numFmtId="164" fontId="19" fillId="0" borderId="20" xfId="6" applyNumberFormat="1" applyFont="1" applyFill="1" applyBorder="1"/>
    <xf numFmtId="0" fontId="19" fillId="0" borderId="0" xfId="6" applyFont="1" applyFill="1" applyBorder="1" applyAlignment="1">
      <alignment horizontal="center"/>
    </xf>
    <xf numFmtId="0" fontId="17" fillId="0" borderId="21" xfId="6" applyFont="1" applyFill="1" applyBorder="1"/>
    <xf numFmtId="164" fontId="17" fillId="0" borderId="18" xfId="6" applyNumberFormat="1" applyFont="1" applyFill="1" applyBorder="1" applyAlignment="1">
      <alignment horizontal="right"/>
    </xf>
    <xf numFmtId="0" fontId="17" fillId="0" borderId="18" xfId="6" applyFont="1" applyFill="1" applyBorder="1" applyAlignment="1">
      <alignment horizontal="center"/>
    </xf>
    <xf numFmtId="0" fontId="17" fillId="0" borderId="22" xfId="6" applyFont="1" applyFill="1" applyBorder="1" applyAlignment="1">
      <alignment horizontal="left"/>
    </xf>
    <xf numFmtId="0" fontId="17" fillId="0" borderId="23" xfId="6" applyFont="1" applyFill="1" applyBorder="1"/>
    <xf numFmtId="164" fontId="17" fillId="0" borderId="0" xfId="6" applyNumberFormat="1" applyFont="1" applyFill="1" applyBorder="1" applyAlignment="1">
      <alignment horizontal="right"/>
    </xf>
    <xf numFmtId="0" fontId="17" fillId="0" borderId="24" xfId="6" applyFont="1" applyFill="1" applyBorder="1" applyAlignment="1">
      <alignment horizontal="left"/>
    </xf>
    <xf numFmtId="164" fontId="17" fillId="0" borderId="0" xfId="8" applyNumberFormat="1" applyFont="1" applyFill="1" applyBorder="1" applyAlignment="1">
      <alignment horizontal="right"/>
    </xf>
    <xf numFmtId="0" fontId="17" fillId="0" borderId="24" xfId="6" applyFont="1" applyFill="1" applyBorder="1"/>
    <xf numFmtId="0" fontId="17" fillId="0" borderId="0" xfId="6" applyFont="1" applyFill="1" applyBorder="1" applyAlignment="1">
      <alignment horizontal="right"/>
    </xf>
    <xf numFmtId="175" fontId="17" fillId="0" borderId="0" xfId="8" applyNumberFormat="1" applyFont="1" applyFill="1" applyBorder="1" applyAlignment="1">
      <alignment horizontal="right"/>
    </xf>
    <xf numFmtId="0" fontId="17" fillId="0" borderId="25" xfId="6" applyFont="1" applyFill="1" applyBorder="1"/>
    <xf numFmtId="0" fontId="17" fillId="0" borderId="26" xfId="6" applyFont="1" applyFill="1" applyBorder="1"/>
    <xf numFmtId="0" fontId="17" fillId="0" borderId="26" xfId="6" applyFont="1" applyFill="1" applyBorder="1" applyAlignment="1">
      <alignment horizontal="center"/>
    </xf>
    <xf numFmtId="0" fontId="17" fillId="0" borderId="27" xfId="6" applyFont="1" applyFill="1" applyBorder="1"/>
    <xf numFmtId="176" fontId="17" fillId="0" borderId="0" xfId="135" applyNumberFormat="1" applyFont="1" applyFill="1" applyBorder="1"/>
    <xf numFmtId="174" fontId="17" fillId="0" borderId="0" xfId="135" applyNumberFormat="1" applyFont="1" applyFill="1" applyBorder="1"/>
    <xf numFmtId="164" fontId="17" fillId="0" borderId="0" xfId="8" applyNumberFormat="1" applyFont="1" applyFill="1" applyBorder="1" applyAlignment="1">
      <alignment horizontal="left"/>
    </xf>
    <xf numFmtId="43" fontId="17" fillId="0" borderId="28" xfId="8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43" fontId="17" fillId="0" borderId="0" xfId="6" applyNumberFormat="1" applyFont="1" applyFill="1" applyBorder="1"/>
    <xf numFmtId="176" fontId="17" fillId="0" borderId="0" xfId="6" applyNumberFormat="1" applyFont="1" applyFill="1" applyBorder="1"/>
    <xf numFmtId="43" fontId="17" fillId="0" borderId="0" xfId="6" applyNumberFormat="1" applyFont="1" applyFill="1" applyBorder="1" applyAlignment="1">
      <alignment horizontal="right"/>
    </xf>
    <xf numFmtId="171" fontId="17" fillId="0" borderId="0" xfId="135" applyNumberFormat="1" applyFont="1" applyFill="1" applyBorder="1" applyAlignment="1">
      <alignment horizontal="right"/>
    </xf>
    <xf numFmtId="177" fontId="17" fillId="0" borderId="0" xfId="6" applyNumberFormat="1" applyFont="1" applyFill="1" applyBorder="1" applyAlignment="1">
      <alignment horizontal="center"/>
    </xf>
    <xf numFmtId="2" fontId="17" fillId="0" borderId="0" xfId="6" applyNumberFormat="1" applyFont="1" applyFill="1" applyBorder="1" applyAlignment="1">
      <alignment horizontal="center"/>
    </xf>
    <xf numFmtId="177" fontId="17" fillId="0" borderId="0" xfId="6" applyNumberFormat="1" applyFont="1" applyFill="1" applyBorder="1" applyAlignment="1">
      <alignment horizontal="left"/>
    </xf>
    <xf numFmtId="0" fontId="19" fillId="0" borderId="3" xfId="6" applyFont="1" applyFill="1" applyBorder="1" applyAlignment="1"/>
    <xf numFmtId="171" fontId="17" fillId="0" borderId="0" xfId="135" applyNumberFormat="1" applyFont="1" applyFill="1" applyBorder="1" applyAlignment="1">
      <alignment horizontal="center"/>
    </xf>
    <xf numFmtId="170" fontId="17" fillId="0" borderId="0" xfId="6" applyNumberFormat="1" applyFont="1" applyFill="1" applyBorder="1" applyAlignment="1">
      <alignment vertical="center"/>
    </xf>
    <xf numFmtId="0" fontId="19" fillId="0" borderId="0" xfId="6" applyFont="1" applyFill="1" applyBorder="1" applyAlignment="1">
      <alignment vertical="center"/>
    </xf>
    <xf numFmtId="176" fontId="17" fillId="0" borderId="0" xfId="135" applyNumberFormat="1" applyFont="1" applyFill="1" applyBorder="1" applyAlignment="1">
      <alignment horizontal="center"/>
    </xf>
    <xf numFmtId="2" fontId="17" fillId="0" borderId="28" xfId="6" applyNumberFormat="1" applyFont="1" applyFill="1" applyBorder="1" applyAlignment="1">
      <alignment horizontal="center"/>
    </xf>
    <xf numFmtId="171" fontId="17" fillId="0" borderId="0" xfId="6" applyNumberFormat="1" applyFont="1" applyFill="1" applyBorder="1"/>
    <xf numFmtId="0" fontId="17" fillId="0" borderId="0" xfId="6" applyFont="1" applyFill="1" applyBorder="1" applyAlignment="1">
      <alignment vertical="top"/>
    </xf>
    <xf numFmtId="0" fontId="17" fillId="0" borderId="0" xfId="6" applyFont="1" applyFill="1" applyBorder="1" applyAlignment="1">
      <alignment horizontal="center" vertical="top"/>
    </xf>
    <xf numFmtId="174" fontId="17" fillId="0" borderId="0" xfId="6" applyNumberFormat="1" applyFont="1" applyFill="1" applyBorder="1" applyAlignment="1">
      <alignment horizontal="center" vertical="top"/>
    </xf>
    <xf numFmtId="171" fontId="17" fillId="0" borderId="0" xfId="135" applyNumberFormat="1" applyFont="1" applyFill="1" applyBorder="1" applyAlignment="1">
      <alignment vertical="top"/>
    </xf>
    <xf numFmtId="0" fontId="5" fillId="0" borderId="0" xfId="6" applyFont="1" applyFill="1" applyBorder="1" applyAlignment="1">
      <alignment vertical="top" wrapText="1"/>
    </xf>
    <xf numFmtId="0" fontId="17" fillId="0" borderId="0" xfId="6" applyFont="1" applyAlignment="1">
      <alignment horizontal="left"/>
    </xf>
    <xf numFmtId="164" fontId="17" fillId="0" borderId="0" xfId="6" applyNumberFormat="1" applyFont="1"/>
    <xf numFmtId="164" fontId="17" fillId="0" borderId="0" xfId="8" applyNumberFormat="1" applyFont="1"/>
    <xf numFmtId="0" fontId="17" fillId="2" borderId="29" xfId="6" applyNumberFormat="1" applyFont="1" applyFill="1" applyBorder="1" applyAlignment="1">
      <alignment horizontal="left"/>
    </xf>
    <xf numFmtId="0" fontId="17" fillId="2" borderId="30" xfId="6" applyNumberFormat="1" applyFont="1" applyFill="1" applyBorder="1" applyAlignment="1">
      <alignment horizontal="left"/>
    </xf>
    <xf numFmtId="0" fontId="17" fillId="2" borderId="31" xfId="6" applyNumberFormat="1" applyFont="1" applyFill="1" applyBorder="1" applyAlignment="1">
      <alignment horizontal="left"/>
    </xf>
    <xf numFmtId="0" fontId="19" fillId="11" borderId="32" xfId="6" applyFont="1" applyFill="1" applyBorder="1" applyAlignment="1">
      <alignment horizontal="center"/>
    </xf>
    <xf numFmtId="0" fontId="19" fillId="0" borderId="33" xfId="6" applyNumberFormat="1" applyFont="1" applyFill="1" applyBorder="1" applyAlignment="1">
      <alignment horizontal="left"/>
    </xf>
    <xf numFmtId="0" fontId="5" fillId="0" borderId="0" xfId="6" applyFont="1" applyAlignment="1">
      <alignment horizontal="right"/>
    </xf>
    <xf numFmtId="0" fontId="5" fillId="0" borderId="0" xfId="6" applyFont="1" applyAlignment="1">
      <alignment horizontal="right" wrapText="1"/>
    </xf>
    <xf numFmtId="0" fontId="5" fillId="0" borderId="0" xfId="6" applyFont="1" applyAlignment="1">
      <alignment horizontal="center" wrapText="1"/>
    </xf>
    <xf numFmtId="0" fontId="3" fillId="0" borderId="0" xfId="6" applyFont="1" applyAlignment="1">
      <alignment horizontal="center" wrapText="1"/>
    </xf>
    <xf numFmtId="0" fontId="35" fillId="0" borderId="0" xfId="6" applyFont="1" applyAlignment="1">
      <alignment horizontal="right"/>
    </xf>
    <xf numFmtId="0" fontId="35" fillId="0" borderId="0" xfId="6" applyFont="1" applyAlignment="1">
      <alignment horizontal="right" wrapText="1"/>
    </xf>
    <xf numFmtId="164" fontId="35" fillId="0" borderId="0" xfId="8" applyNumberFormat="1" applyFont="1" applyAlignment="1">
      <alignment horizontal="right" wrapText="1"/>
    </xf>
    <xf numFmtId="3" fontId="35" fillId="0" borderId="0" xfId="8" applyNumberFormat="1" applyFont="1" applyAlignment="1">
      <alignment horizontal="right"/>
    </xf>
    <xf numFmtId="165" fontId="35" fillId="0" borderId="0" xfId="8" applyNumberFormat="1" applyFont="1" applyAlignment="1">
      <alignment horizontal="right"/>
    </xf>
    <xf numFmtId="0" fontId="5" fillId="0" borderId="0" xfId="6" applyFont="1"/>
    <xf numFmtId="178" fontId="3" fillId="0" borderId="0" xfId="6" applyNumberFormat="1" applyFont="1" applyAlignment="1"/>
    <xf numFmtId="178" fontId="3" fillId="0" borderId="0" xfId="6" applyNumberFormat="1" applyFont="1"/>
    <xf numFmtId="0" fontId="36" fillId="0" borderId="0" xfId="6" applyFont="1"/>
    <xf numFmtId="164" fontId="36" fillId="0" borderId="0" xfId="6" applyNumberFormat="1" applyFont="1" applyAlignment="1">
      <alignment horizontal="right"/>
    </xf>
    <xf numFmtId="164" fontId="36" fillId="0" borderId="0" xfId="8" applyNumberFormat="1" applyFont="1"/>
    <xf numFmtId="3" fontId="36" fillId="0" borderId="0" xfId="8" applyNumberFormat="1" applyFont="1" applyAlignment="1">
      <alignment horizontal="right"/>
    </xf>
    <xf numFmtId="165" fontId="36" fillId="0" borderId="0" xfId="8" applyNumberFormat="1" applyFont="1"/>
    <xf numFmtId="18" fontId="3" fillId="0" borderId="0" xfId="6" applyNumberFormat="1" applyFont="1"/>
    <xf numFmtId="164" fontId="3" fillId="0" borderId="0" xfId="8" applyNumberFormat="1" applyFont="1"/>
    <xf numFmtId="164" fontId="3" fillId="0" borderId="0" xfId="6" applyNumberFormat="1" applyFont="1"/>
    <xf numFmtId="0" fontId="3" fillId="0" borderId="0" xfId="6" applyFont="1" applyAlignment="1">
      <alignment horizontal="right"/>
    </xf>
    <xf numFmtId="178" fontId="3" fillId="0" borderId="0" xfId="6" applyNumberFormat="1" applyFont="1" applyAlignment="1">
      <alignment horizontal="right"/>
    </xf>
    <xf numFmtId="20" fontId="3" fillId="0" borderId="0" xfId="6" applyNumberFormat="1" applyFont="1" applyAlignment="1">
      <alignment horizontal="center"/>
    </xf>
    <xf numFmtId="164" fontId="36" fillId="0" borderId="0" xfId="8" applyNumberFormat="1" applyFont="1" applyAlignment="1">
      <alignment horizontal="right"/>
    </xf>
    <xf numFmtId="3" fontId="3" fillId="0" borderId="0" xfId="8" applyNumberFormat="1" applyFont="1" applyAlignment="1">
      <alignment horizontal="right"/>
    </xf>
    <xf numFmtId="165" fontId="3" fillId="0" borderId="0" xfId="8" applyNumberFormat="1" applyFont="1"/>
    <xf numFmtId="0" fontId="2" fillId="0" borderId="0" xfId="6"/>
    <xf numFmtId="0" fontId="15" fillId="0" borderId="0" xfId="6" applyFont="1"/>
    <xf numFmtId="10" fontId="15" fillId="0" borderId="0" xfId="6" applyNumberFormat="1" applyFont="1"/>
    <xf numFmtId="9" fontId="15" fillId="0" borderId="0" xfId="6" applyNumberFormat="1" applyFont="1"/>
    <xf numFmtId="164" fontId="15" fillId="0" borderId="0" xfId="8" applyNumberFormat="1" applyFont="1"/>
    <xf numFmtId="6" fontId="15" fillId="0" borderId="0" xfId="6" applyNumberFormat="1" applyFont="1"/>
    <xf numFmtId="8" fontId="15" fillId="0" borderId="0" xfId="6" applyNumberFormat="1" applyFont="1"/>
    <xf numFmtId="0" fontId="14" fillId="0" borderId="0" xfId="6" applyFont="1" applyAlignment="1">
      <alignment horizontal="right"/>
    </xf>
    <xf numFmtId="0" fontId="14" fillId="0" borderId="0" xfId="6" applyFont="1" applyAlignment="1">
      <alignment horizontal="right" wrapText="1"/>
    </xf>
    <xf numFmtId="0" fontId="14" fillId="0" borderId="0" xfId="6" applyFont="1" applyAlignment="1">
      <alignment horizontal="center" wrapText="1"/>
    </xf>
    <xf numFmtId="0" fontId="15" fillId="0" borderId="0" xfId="6" applyFont="1" applyAlignment="1">
      <alignment horizontal="center" wrapText="1"/>
    </xf>
    <xf numFmtId="164" fontId="14" fillId="0" borderId="0" xfId="8" applyNumberFormat="1" applyFont="1" applyAlignment="1">
      <alignment horizontal="right" wrapText="1"/>
    </xf>
    <xf numFmtId="3" fontId="14" fillId="0" borderId="0" xfId="8" applyNumberFormat="1" applyFont="1" applyAlignment="1">
      <alignment horizontal="right"/>
    </xf>
    <xf numFmtId="165" fontId="14" fillId="0" borderId="0" xfId="8" applyNumberFormat="1" applyFont="1" applyAlignment="1">
      <alignment horizontal="right"/>
    </xf>
    <xf numFmtId="0" fontId="14" fillId="0" borderId="0" xfId="6" applyFont="1"/>
    <xf numFmtId="178" fontId="15" fillId="0" borderId="0" xfId="6" applyNumberFormat="1" applyFont="1" applyAlignment="1"/>
    <xf numFmtId="178" fontId="15" fillId="0" borderId="0" xfId="6" applyNumberFormat="1" applyFont="1"/>
    <xf numFmtId="164" fontId="15" fillId="0" borderId="0" xfId="6" applyNumberFormat="1" applyFont="1" applyAlignment="1">
      <alignment horizontal="right"/>
    </xf>
    <xf numFmtId="3" fontId="15" fillId="0" borderId="0" xfId="8" applyNumberFormat="1" applyFont="1" applyAlignment="1">
      <alignment horizontal="right"/>
    </xf>
    <xf numFmtId="165" fontId="15" fillId="0" borderId="0" xfId="8" applyNumberFormat="1" applyFont="1"/>
    <xf numFmtId="18" fontId="15" fillId="0" borderId="0" xfId="6" applyNumberFormat="1" applyFont="1"/>
    <xf numFmtId="164" fontId="15" fillId="0" borderId="0" xfId="6" applyNumberFormat="1" applyFont="1"/>
    <xf numFmtId="0" fontId="15" fillId="0" borderId="0" xfId="6" applyFont="1" applyAlignment="1">
      <alignment horizontal="right"/>
    </xf>
    <xf numFmtId="178" fontId="15" fillId="0" borderId="0" xfId="6" applyNumberFormat="1" applyFont="1" applyAlignment="1">
      <alignment horizontal="right"/>
    </xf>
    <xf numFmtId="20" fontId="15" fillId="0" borderId="0" xfId="6" applyNumberFormat="1" applyFont="1" applyAlignment="1">
      <alignment horizontal="center"/>
    </xf>
    <xf numFmtId="164" fontId="15" fillId="0" borderId="0" xfId="8" applyNumberFormat="1" applyFont="1" applyAlignment="1">
      <alignment horizontal="right"/>
    </xf>
    <xf numFmtId="0" fontId="15" fillId="0" borderId="0" xfId="139" applyNumberFormat="1" applyFont="1"/>
    <xf numFmtId="0" fontId="15" fillId="0" borderId="0" xfId="6" applyNumberFormat="1" applyFont="1"/>
    <xf numFmtId="0" fontId="14" fillId="0" borderId="0" xfId="6" applyFont="1" applyAlignment="1">
      <alignment vertical="center"/>
    </xf>
  </cellXfs>
  <cellStyles count="140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Percent" xfId="139" builtinId="5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6616-4AEB-B203-69D36E3D9C27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6616-4AEB-B203-69D36E3D9C27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6616-4AEB-B203-69D36E3D9C27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6616-4AEB-B203-69D36E3D9C27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6616-4AEB-B203-69D36E3D9C27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6616-4AEB-B203-69D36E3D9C27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6616-4AEB-B203-69D36E3D9C27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6616-4AEB-B203-69D36E3D9C27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6616-4AEB-B203-69D36E3D9C27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6616-4AEB-B203-69D36E3D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1408"/>
        <c:axId val="612098688"/>
      </c:barChart>
      <c:catAx>
        <c:axId val="6121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0986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43BF-4739-ADA1-3F596AC7793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43BF-4739-ADA1-3F596AC7793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43BF-4739-ADA1-3F596AC7793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43BF-4739-ADA1-3F596AC7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3040"/>
        <c:axId val="612111200"/>
      </c:barChart>
      <c:catAx>
        <c:axId val="612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112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11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87606</xdr:rowOff>
    </xdr:to>
    <xdr:pic>
      <xdr:nvPicPr>
        <xdr:cNvPr id="4" name="Picture 3" descr="APPROVED_no obstacles_ home_on white_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2</xdr:col>
      <xdr:colOff>245469</xdr:colOff>
      <xdr:row>0</xdr:row>
      <xdr:rowOff>845820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2089509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</xdr:colOff>
      <xdr:row>0</xdr:row>
      <xdr:rowOff>53340</xdr:rowOff>
    </xdr:from>
    <xdr:to>
      <xdr:col>2</xdr:col>
      <xdr:colOff>181370</xdr:colOff>
      <xdr:row>0</xdr:row>
      <xdr:rowOff>487680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53340"/>
          <a:ext cx="1191020" cy="4343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G8" sqref="G8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17" bestFit="1" customWidth="1"/>
    <col min="10" max="10" width="13.42578125" style="163" bestFit="1" customWidth="1"/>
    <col min="11" max="11" width="7.7109375" style="216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73" customFormat="1" ht="25.5" customHeight="1" thickBot="1" x14ac:dyDescent="0.3">
      <c r="A1" s="273" t="s">
        <v>953</v>
      </c>
      <c r="B1" s="274">
        <v>140</v>
      </c>
      <c r="C1" s="277" t="s">
        <v>952</v>
      </c>
      <c r="G1" s="276"/>
      <c r="H1" s="274" t="s">
        <v>951</v>
      </c>
      <c r="I1" s="275" t="s">
        <v>950</v>
      </c>
      <c r="J1" s="274" t="s">
        <v>949</v>
      </c>
      <c r="K1" s="274"/>
      <c r="L1" s="273" t="s">
        <v>948</v>
      </c>
      <c r="R1" s="228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16"/>
      <c r="G2" s="272"/>
      <c r="H2" s="216">
        <v>1</v>
      </c>
      <c r="I2" s="255">
        <f t="shared" ref="I2:I16" si="0">($E$5*H2%)+$E$5</f>
        <v>0</v>
      </c>
      <c r="J2" s="254">
        <f t="shared" ref="J2:J16" si="1">I2+$E$6</f>
        <v>0</v>
      </c>
      <c r="L2" s="216" t="s">
        <v>938</v>
      </c>
      <c r="M2" s="216" t="s">
        <v>939</v>
      </c>
      <c r="O2" s="160">
        <v>5</v>
      </c>
      <c r="P2" s="221">
        <f>IF($B$61&lt;=120,$B$61*19350,"Too Many!")</f>
        <v>0</v>
      </c>
      <c r="Q2" s="219" t="s">
        <v>888</v>
      </c>
    </row>
    <row r="3" spans="1:19" ht="13.5" thickBot="1" x14ac:dyDescent="0.25">
      <c r="A3" s="163" t="s">
        <v>947</v>
      </c>
      <c r="B3" s="271"/>
      <c r="D3" s="163" t="s">
        <v>946</v>
      </c>
      <c r="E3" s="216" t="s">
        <v>945</v>
      </c>
      <c r="F3" s="216"/>
      <c r="G3" s="216" t="s">
        <v>944</v>
      </c>
      <c r="H3" s="216">
        <v>2</v>
      </c>
      <c r="I3" s="255">
        <f t="shared" si="0"/>
        <v>0</v>
      </c>
      <c r="J3" s="254">
        <f t="shared" si="1"/>
        <v>0</v>
      </c>
      <c r="K3" s="216" t="s">
        <v>934</v>
      </c>
      <c r="L3" s="216">
        <v>200</v>
      </c>
      <c r="M3" s="264">
        <f>L3/2.54</f>
        <v>78.740157480314963</v>
      </c>
      <c r="N3" s="216" t="s">
        <v>943</v>
      </c>
      <c r="O3" s="160">
        <v>834</v>
      </c>
      <c r="P3" s="221">
        <f>IF($B$62&lt;=6150,($B$62*90)+((O3/10)*200), "Too Many!")</f>
        <v>16680</v>
      </c>
      <c r="Q3" s="219"/>
    </row>
    <row r="4" spans="1:19" ht="13.5" thickBot="1" x14ac:dyDescent="0.25">
      <c r="A4" s="163" t="s">
        <v>942</v>
      </c>
      <c r="B4" s="270">
        <v>0.34</v>
      </c>
      <c r="G4" s="248"/>
      <c r="H4" s="216">
        <v>3</v>
      </c>
      <c r="I4" s="255">
        <f t="shared" si="0"/>
        <v>0</v>
      </c>
      <c r="J4" s="254">
        <f t="shared" si="1"/>
        <v>0</v>
      </c>
      <c r="L4" s="216"/>
      <c r="M4" s="216"/>
      <c r="N4" s="216"/>
      <c r="O4" s="269">
        <v>1</v>
      </c>
      <c r="P4" s="268">
        <f>65000+6600</f>
        <v>71600</v>
      </c>
      <c r="Q4" s="219"/>
    </row>
    <row r="5" spans="1:19" ht="13.5" thickBot="1" x14ac:dyDescent="0.25">
      <c r="A5" s="163" t="s">
        <v>941</v>
      </c>
      <c r="B5" s="267"/>
      <c r="E5" s="254">
        <f>(B1*B4/12000)*B3</f>
        <v>0</v>
      </c>
      <c r="F5" s="163" t="s">
        <v>940</v>
      </c>
      <c r="G5" s="262" t="e">
        <f>B7*E5+B3</f>
        <v>#DIV/0!</v>
      </c>
      <c r="H5" s="216">
        <v>4</v>
      </c>
      <c r="I5" s="255">
        <f t="shared" si="0"/>
        <v>0</v>
      </c>
      <c r="J5" s="254">
        <f t="shared" si="1"/>
        <v>0</v>
      </c>
      <c r="L5" s="216" t="s">
        <v>939</v>
      </c>
      <c r="M5" s="216" t="s">
        <v>938</v>
      </c>
      <c r="N5" s="216"/>
      <c r="O5" s="266">
        <f>IF(AND(O2&lt;=24,O7&gt;615),"Too Big",IF(AND(O2&lt;=24,O7&gt;473),4,IF(AND(O2&lt;=24,O7&gt;343),3,IF(AND(O2&lt;=24,O7&gt;213),2,IF(AND(O2&lt;=24,O7&gt;83),1,0)))))</f>
        <v>1</v>
      </c>
      <c r="P5" s="221">
        <f>SUM(O2*19900)</f>
        <v>99500</v>
      </c>
      <c r="Q5" s="219"/>
    </row>
    <row r="6" spans="1:19" x14ac:dyDescent="0.2">
      <c r="B6" s="216"/>
      <c r="D6" s="163" t="s">
        <v>937</v>
      </c>
      <c r="E6" s="260">
        <f>E7-E5</f>
        <v>0</v>
      </c>
      <c r="F6" s="265" t="s">
        <v>936</v>
      </c>
      <c r="H6" s="216">
        <v>5</v>
      </c>
      <c r="I6" s="255">
        <f t="shared" si="0"/>
        <v>0</v>
      </c>
      <c r="J6" s="254">
        <f t="shared" si="1"/>
        <v>0</v>
      </c>
      <c r="K6" s="216" t="s">
        <v>935</v>
      </c>
      <c r="L6" s="216">
        <v>0.185</v>
      </c>
      <c r="M6" s="264">
        <f>L6*2.54</f>
        <v>0.46989999999999998</v>
      </c>
      <c r="N6" s="216" t="s">
        <v>934</v>
      </c>
      <c r="O6" s="160">
        <f>IF(AND(O2&gt;120),"Too Big",IF(AND(O2&gt;96),4,IF(AND(O2&gt;72),3,IF(AND(O2&gt;48),2,IF(AND(O2&gt;24),1,0)))))</f>
        <v>0</v>
      </c>
      <c r="P6" s="221">
        <f>SUM((O6)*48400)</f>
        <v>0</v>
      </c>
      <c r="Q6" s="219"/>
    </row>
    <row r="7" spans="1:19" x14ac:dyDescent="0.2">
      <c r="A7" s="163" t="s">
        <v>933</v>
      </c>
      <c r="B7" s="236" t="e">
        <f>(43350/B1)*12000/B3</f>
        <v>#DIV/0!</v>
      </c>
      <c r="D7" s="163" t="s">
        <v>932</v>
      </c>
      <c r="E7" s="255"/>
      <c r="F7" s="263" t="s">
        <v>931</v>
      </c>
      <c r="G7" s="262" t="e">
        <f>E7*B7</f>
        <v>#DIV/0!</v>
      </c>
      <c r="H7" s="216">
        <v>6</v>
      </c>
      <c r="I7" s="255">
        <f t="shared" si="0"/>
        <v>0</v>
      </c>
      <c r="J7" s="254">
        <f t="shared" si="1"/>
        <v>0</v>
      </c>
      <c r="O7" s="160">
        <f>ROUNDUP(O3/10,0)</f>
        <v>84</v>
      </c>
      <c r="P7" s="221">
        <f>(O7-10)*800</f>
        <v>59200</v>
      </c>
      <c r="Q7" s="219" t="s">
        <v>887</v>
      </c>
    </row>
    <row r="8" spans="1:19" x14ac:dyDescent="0.2">
      <c r="A8" s="163" t="s">
        <v>923</v>
      </c>
      <c r="B8" s="236">
        <v>17</v>
      </c>
      <c r="D8" s="216" t="s">
        <v>930</v>
      </c>
      <c r="E8" s="163" t="s">
        <v>893</v>
      </c>
      <c r="F8" s="246">
        <v>74426</v>
      </c>
      <c r="H8" s="216">
        <v>7</v>
      </c>
      <c r="I8" s="255">
        <f t="shared" si="0"/>
        <v>0</v>
      </c>
      <c r="J8" s="254">
        <f t="shared" si="1"/>
        <v>0</v>
      </c>
      <c r="L8" s="163" t="s">
        <v>929</v>
      </c>
    </row>
    <row r="9" spans="1:19" ht="15" x14ac:dyDescent="0.25">
      <c r="B9" s="216"/>
      <c r="D9" s="216" t="s">
        <v>928</v>
      </c>
      <c r="E9" s="163" t="s">
        <v>924</v>
      </c>
      <c r="F9" s="261" t="e">
        <f>F8/B7</f>
        <v>#DIV/0!</v>
      </c>
      <c r="H9" s="216">
        <v>8</v>
      </c>
      <c r="I9" s="255">
        <f t="shared" si="0"/>
        <v>0</v>
      </c>
      <c r="J9" s="254">
        <f t="shared" si="1"/>
        <v>0</v>
      </c>
      <c r="K9" s="216" t="s">
        <v>927</v>
      </c>
      <c r="L9" s="260">
        <f>E5</f>
        <v>0</v>
      </c>
      <c r="M9" s="163" t="s">
        <v>926</v>
      </c>
      <c r="Q9" s="227" t="s">
        <v>888</v>
      </c>
      <c r="R9" s="226">
        <v>5</v>
      </c>
      <c r="S9" s="225">
        <f>IF($B$61&lt;=120,$B$61*19350,"Too Many!")</f>
        <v>0</v>
      </c>
    </row>
    <row r="10" spans="1:19" ht="15" x14ac:dyDescent="0.25">
      <c r="A10" s="163" t="s">
        <v>916</v>
      </c>
      <c r="B10" s="235" t="e">
        <f>B7/B8</f>
        <v>#DIV/0!</v>
      </c>
      <c r="C10" s="236"/>
      <c r="D10" s="236" t="s">
        <v>925</v>
      </c>
      <c r="E10" s="163" t="s">
        <v>924</v>
      </c>
      <c r="F10" s="259" t="e">
        <f>CEILING(F9,1)</f>
        <v>#DIV/0!</v>
      </c>
      <c r="H10" s="216">
        <v>9</v>
      </c>
      <c r="I10" s="255">
        <f t="shared" si="0"/>
        <v>0</v>
      </c>
      <c r="J10" s="254">
        <f t="shared" si="1"/>
        <v>0</v>
      </c>
      <c r="K10" s="216" t="s">
        <v>866</v>
      </c>
      <c r="L10" s="234">
        <f>F8</f>
        <v>74426</v>
      </c>
      <c r="M10" s="163" t="s">
        <v>903</v>
      </c>
      <c r="Q10" s="227"/>
      <c r="R10" s="226">
        <v>834</v>
      </c>
      <c r="S10" s="225">
        <f>IF($B$62&lt;=6150,($B$62*90)+((R10/10)*200), "Too Many!")</f>
        <v>16680</v>
      </c>
    </row>
    <row r="11" spans="1:19" ht="15" x14ac:dyDescent="0.25">
      <c r="A11" s="163" t="s">
        <v>923</v>
      </c>
      <c r="B11" s="236">
        <v>18</v>
      </c>
      <c r="C11" s="248"/>
      <c r="D11" s="258" t="s">
        <v>922</v>
      </c>
      <c r="F11" s="234" t="e">
        <f>F10*B7</f>
        <v>#DIV/0!</v>
      </c>
      <c r="G11" s="234"/>
      <c r="H11" s="216">
        <v>10</v>
      </c>
      <c r="I11" s="255">
        <f t="shared" si="0"/>
        <v>0</v>
      </c>
      <c r="J11" s="254">
        <f t="shared" si="1"/>
        <v>0</v>
      </c>
      <c r="K11" s="216" t="s">
        <v>918</v>
      </c>
      <c r="L11" s="135">
        <f>L9*L10</f>
        <v>0</v>
      </c>
      <c r="M11" s="163" t="s">
        <v>921</v>
      </c>
      <c r="Q11" s="227"/>
      <c r="R11" s="230">
        <v>1</v>
      </c>
      <c r="S11" s="229">
        <f>65000+6600</f>
        <v>71600</v>
      </c>
    </row>
    <row r="12" spans="1:19" ht="15.75" thickBot="1" x14ac:dyDescent="0.3">
      <c r="B12" s="216"/>
      <c r="C12" s="246"/>
      <c r="D12" s="258" t="s">
        <v>920</v>
      </c>
      <c r="E12" s="248" t="s">
        <v>919</v>
      </c>
      <c r="H12" s="216">
        <v>11</v>
      </c>
      <c r="I12" s="255">
        <f t="shared" si="0"/>
        <v>0</v>
      </c>
      <c r="J12" s="254">
        <f t="shared" si="1"/>
        <v>0</v>
      </c>
      <c r="K12" s="216" t="s">
        <v>918</v>
      </c>
      <c r="L12" s="135">
        <f>E7*L10</f>
        <v>0</v>
      </c>
      <c r="M12" s="163" t="s">
        <v>917</v>
      </c>
      <c r="Q12" s="227"/>
      <c r="S12" s="225">
        <f>SUM(R9*19900)</f>
        <v>99500</v>
      </c>
    </row>
    <row r="13" spans="1:19" ht="15.75" thickBot="1" x14ac:dyDescent="0.3">
      <c r="A13" s="163" t="s">
        <v>916</v>
      </c>
      <c r="B13" s="235" t="e">
        <f>B7/B11</f>
        <v>#DIV/0!</v>
      </c>
      <c r="D13" s="257" t="e">
        <f>($B$7*$B$3)/12000*$B$1+AVERAGE(B16,B22,B28,B33)*0.05</f>
        <v>#DIV/0!</v>
      </c>
      <c r="E13" s="256" t="e">
        <f>D13+(B8*60)</f>
        <v>#DIV/0!</v>
      </c>
      <c r="H13" s="216">
        <v>12</v>
      </c>
      <c r="I13" s="255">
        <f t="shared" si="0"/>
        <v>0</v>
      </c>
      <c r="J13" s="254">
        <f t="shared" si="1"/>
        <v>0</v>
      </c>
      <c r="Q13" s="227"/>
      <c r="R13" s="226">
        <f>IF(AND(R9&gt;120),"Too Big",IF(AND(R9&gt;96),4,IF(AND(R9&gt;72),3,IF(AND(R9&gt;48),2,IF(AND(R9&gt;24),1,0)))))</f>
        <v>0</v>
      </c>
      <c r="S13" s="225">
        <f>SUM((R13)*48400)</f>
        <v>0</v>
      </c>
    </row>
    <row r="14" spans="1:19" ht="15" x14ac:dyDescent="0.25">
      <c r="A14" s="163" t="s">
        <v>915</v>
      </c>
      <c r="B14" s="129"/>
      <c r="H14" s="216">
        <v>13</v>
      </c>
      <c r="I14" s="255">
        <f t="shared" si="0"/>
        <v>0</v>
      </c>
      <c r="J14" s="254">
        <f t="shared" si="1"/>
        <v>0</v>
      </c>
      <c r="Q14" s="227" t="s">
        <v>887</v>
      </c>
      <c r="R14" s="226">
        <f>ROUNDUP(R10/10,0)</f>
        <v>84</v>
      </c>
      <c r="S14" s="225">
        <f>(R14-10)*800</f>
        <v>59200</v>
      </c>
    </row>
    <row r="15" spans="1:19" x14ac:dyDescent="0.2">
      <c r="A15" s="233" t="s">
        <v>914</v>
      </c>
      <c r="D15" s="233" t="s">
        <v>913</v>
      </c>
      <c r="H15" s="216">
        <v>14</v>
      </c>
      <c r="I15" s="255">
        <f t="shared" si="0"/>
        <v>0</v>
      </c>
      <c r="J15" s="254">
        <f t="shared" si="1"/>
        <v>0</v>
      </c>
    </row>
    <row r="16" spans="1:19" x14ac:dyDescent="0.2">
      <c r="A16" s="163" t="s">
        <v>895</v>
      </c>
      <c r="B16" s="216">
        <v>140</v>
      </c>
      <c r="D16" s="163" t="s">
        <v>895</v>
      </c>
      <c r="E16" s="216">
        <v>140</v>
      </c>
      <c r="H16" s="216">
        <v>15</v>
      </c>
      <c r="I16" s="255">
        <f t="shared" si="0"/>
        <v>0</v>
      </c>
      <c r="J16" s="254">
        <f t="shared" si="1"/>
        <v>0</v>
      </c>
    </row>
    <row r="17" spans="1:13" ht="13.5" thickBot="1" x14ac:dyDescent="0.25">
      <c r="A17" s="163" t="s">
        <v>894</v>
      </c>
      <c r="B17" s="216">
        <v>72</v>
      </c>
      <c r="D17" s="163" t="s">
        <v>894</v>
      </c>
      <c r="E17" s="216">
        <v>66</v>
      </c>
    </row>
    <row r="18" spans="1:13" x14ac:dyDescent="0.2">
      <c r="A18" s="163" t="s">
        <v>893</v>
      </c>
      <c r="B18" s="236">
        <v>12144</v>
      </c>
      <c r="D18" s="163" t="s">
        <v>893</v>
      </c>
      <c r="E18" s="236">
        <v>43056</v>
      </c>
      <c r="J18" s="253"/>
      <c r="K18" s="252"/>
      <c r="L18" s="251" t="s">
        <v>912</v>
      </c>
      <c r="M18" s="250"/>
    </row>
    <row r="19" spans="1:13" x14ac:dyDescent="0.2">
      <c r="A19" s="163" t="s">
        <v>892</v>
      </c>
      <c r="B19" s="235">
        <f>(B17*B18/12000)*B16</f>
        <v>10200.960000000001</v>
      </c>
      <c r="C19" s="163" t="s">
        <v>891</v>
      </c>
      <c r="D19" s="163" t="s">
        <v>892</v>
      </c>
      <c r="E19" s="235">
        <f>(E17*E18/12000)*E16</f>
        <v>33153.119999999995</v>
      </c>
      <c r="F19" s="163" t="s">
        <v>891</v>
      </c>
      <c r="G19" s="234">
        <f>B19+E19</f>
        <v>43354.079999999994</v>
      </c>
      <c r="H19" s="216" t="s">
        <v>911</v>
      </c>
      <c r="J19" s="247" t="s">
        <v>910</v>
      </c>
      <c r="L19" s="249" t="e">
        <f>D13/B7</f>
        <v>#DIV/0!</v>
      </c>
      <c r="M19" s="243" t="s">
        <v>891</v>
      </c>
    </row>
    <row r="20" spans="1:13" x14ac:dyDescent="0.2">
      <c r="B20" s="235"/>
      <c r="J20" s="247" t="s">
        <v>909</v>
      </c>
      <c r="L20" s="249" t="e">
        <f>L19*1000</f>
        <v>#DIV/0!</v>
      </c>
      <c r="M20" s="243" t="s">
        <v>891</v>
      </c>
    </row>
    <row r="21" spans="1:13" x14ac:dyDescent="0.2">
      <c r="A21" s="233" t="s">
        <v>908</v>
      </c>
      <c r="D21" s="233" t="s">
        <v>907</v>
      </c>
      <c r="J21" s="247"/>
      <c r="L21" s="248"/>
      <c r="M21" s="243"/>
    </row>
    <row r="22" spans="1:13" x14ac:dyDescent="0.2">
      <c r="A22" s="163" t="s">
        <v>895</v>
      </c>
      <c r="B22" s="216">
        <v>190</v>
      </c>
      <c r="D22" s="163" t="s">
        <v>895</v>
      </c>
      <c r="E22" s="216">
        <v>190</v>
      </c>
      <c r="J22" s="247" t="s">
        <v>906</v>
      </c>
      <c r="L22" s="246">
        <v>17</v>
      </c>
      <c r="M22" s="243" t="s">
        <v>905</v>
      </c>
    </row>
    <row r="23" spans="1:13" x14ac:dyDescent="0.2">
      <c r="A23" s="163" t="s">
        <v>894</v>
      </c>
      <c r="B23" s="216">
        <v>26.25</v>
      </c>
      <c r="D23" s="163" t="s">
        <v>894</v>
      </c>
      <c r="E23" s="216">
        <v>24.5</v>
      </c>
      <c r="J23" s="245" t="s">
        <v>904</v>
      </c>
      <c r="L23" s="244" t="e">
        <f>B7/L22</f>
        <v>#DIV/0!</v>
      </c>
      <c r="M23" s="243" t="s">
        <v>903</v>
      </c>
    </row>
    <row r="24" spans="1:13" ht="13.5" thickBot="1" x14ac:dyDescent="0.25">
      <c r="A24" s="163" t="s">
        <v>893</v>
      </c>
      <c r="B24" s="236">
        <v>8000</v>
      </c>
      <c r="D24" s="163" t="s">
        <v>893</v>
      </c>
      <c r="E24" s="236">
        <v>3000</v>
      </c>
      <c r="J24" s="242" t="s">
        <v>902</v>
      </c>
      <c r="K24" s="241"/>
      <c r="L24" s="240" t="e">
        <f>L23*L19</f>
        <v>#DIV/0!</v>
      </c>
      <c r="M24" s="239" t="s">
        <v>891</v>
      </c>
    </row>
    <row r="25" spans="1:13" x14ac:dyDescent="0.2">
      <c r="A25" s="163" t="s">
        <v>892</v>
      </c>
      <c r="B25" s="235">
        <f>(B23*B24/12000)*B22</f>
        <v>3325</v>
      </c>
      <c r="C25" s="163" t="s">
        <v>891</v>
      </c>
      <c r="D25" s="163" t="s">
        <v>892</v>
      </c>
      <c r="E25" s="235">
        <f>(E23*E24/12000)*E22</f>
        <v>1163.75</v>
      </c>
      <c r="F25" s="163" t="s">
        <v>891</v>
      </c>
      <c r="G25" s="234">
        <f>B25+E25</f>
        <v>4488.75</v>
      </c>
      <c r="H25" s="216" t="s">
        <v>901</v>
      </c>
      <c r="J25" s="216"/>
    </row>
    <row r="26" spans="1:13" ht="13.5" thickBot="1" x14ac:dyDescent="0.25">
      <c r="F26" s="233" t="s">
        <v>889</v>
      </c>
      <c r="G26" s="232">
        <f>SUM(G19:G25)</f>
        <v>47842.829999999994</v>
      </c>
    </row>
    <row r="27" spans="1:13" ht="13.5" thickBot="1" x14ac:dyDescent="0.25">
      <c r="A27" s="233" t="s">
        <v>900</v>
      </c>
      <c r="D27" s="233" t="s">
        <v>899</v>
      </c>
      <c r="J27" s="238" t="s">
        <v>855</v>
      </c>
      <c r="K27" s="232">
        <f>G26+G37</f>
        <v>57936.16333333333</v>
      </c>
      <c r="L27" s="237">
        <f>MAX(L11,K27)</f>
        <v>57936.16333333333</v>
      </c>
    </row>
    <row r="28" spans="1:13" x14ac:dyDescent="0.2">
      <c r="A28" s="163" t="s">
        <v>895</v>
      </c>
      <c r="B28" s="216">
        <v>160</v>
      </c>
      <c r="D28" s="163" t="s">
        <v>895</v>
      </c>
      <c r="E28" s="216">
        <v>160</v>
      </c>
    </row>
    <row r="29" spans="1:13" x14ac:dyDescent="0.2">
      <c r="A29" s="163" t="s">
        <v>894</v>
      </c>
      <c r="B29" s="216">
        <v>21.25</v>
      </c>
      <c r="D29" s="163" t="s">
        <v>894</v>
      </c>
      <c r="E29" s="216">
        <v>27.75</v>
      </c>
    </row>
    <row r="30" spans="1:13" x14ac:dyDescent="0.2">
      <c r="A30" s="163" t="s">
        <v>893</v>
      </c>
      <c r="B30" s="236">
        <v>4000</v>
      </c>
      <c r="D30" s="163" t="s">
        <v>893</v>
      </c>
      <c r="E30" s="236">
        <v>14000</v>
      </c>
    </row>
    <row r="31" spans="1:13" x14ac:dyDescent="0.2">
      <c r="A31" s="163" t="s">
        <v>892</v>
      </c>
      <c r="B31" s="235">
        <f>(B29*B30/12000)*B28</f>
        <v>1133.3333333333333</v>
      </c>
      <c r="C31" s="163" t="s">
        <v>891</v>
      </c>
      <c r="D31" s="163" t="s">
        <v>892</v>
      </c>
      <c r="E31" s="235">
        <f>(E29*E30/12000)*E28</f>
        <v>5180</v>
      </c>
      <c r="F31" s="163" t="s">
        <v>891</v>
      </c>
      <c r="G31" s="234">
        <f>B31+E31</f>
        <v>6313.333333333333</v>
      </c>
      <c r="H31" s="216" t="s">
        <v>898</v>
      </c>
      <c r="K31" s="163"/>
    </row>
    <row r="32" spans="1:13" x14ac:dyDescent="0.2">
      <c r="A32" s="233" t="s">
        <v>897</v>
      </c>
      <c r="D32" s="233" t="s">
        <v>896</v>
      </c>
    </row>
    <row r="33" spans="1:11" x14ac:dyDescent="0.2">
      <c r="A33" s="163" t="s">
        <v>895</v>
      </c>
      <c r="B33" s="216">
        <v>160</v>
      </c>
      <c r="D33" s="163" t="s">
        <v>895</v>
      </c>
      <c r="E33" s="216">
        <v>160</v>
      </c>
      <c r="I33" s="163"/>
      <c r="K33" s="163"/>
    </row>
    <row r="34" spans="1:11" x14ac:dyDescent="0.2">
      <c r="A34" s="163" t="s">
        <v>894</v>
      </c>
      <c r="B34" s="216">
        <v>26.25</v>
      </c>
      <c r="D34" s="163" t="s">
        <v>894</v>
      </c>
      <c r="E34" s="216">
        <v>24.5</v>
      </c>
      <c r="I34" s="163"/>
      <c r="K34" s="163"/>
    </row>
    <row r="35" spans="1:11" x14ac:dyDescent="0.2">
      <c r="A35" s="163" t="s">
        <v>893</v>
      </c>
      <c r="B35" s="236">
        <v>8000</v>
      </c>
      <c r="D35" s="163" t="s">
        <v>893</v>
      </c>
      <c r="E35" s="236">
        <v>3000</v>
      </c>
      <c r="I35" s="163"/>
      <c r="K35" s="163"/>
    </row>
    <row r="36" spans="1:11" x14ac:dyDescent="0.2">
      <c r="A36" s="163" t="s">
        <v>892</v>
      </c>
      <c r="B36" s="235">
        <f>(B34*B35/12000)*B33</f>
        <v>2800</v>
      </c>
      <c r="C36" s="163" t="s">
        <v>891</v>
      </c>
      <c r="D36" s="163" t="s">
        <v>892</v>
      </c>
      <c r="E36" s="235">
        <f>(E34*E35/12000)*E33</f>
        <v>980</v>
      </c>
      <c r="F36" s="163" t="s">
        <v>891</v>
      </c>
      <c r="G36" s="234">
        <f>B36+E36</f>
        <v>3780</v>
      </c>
      <c r="H36" s="216" t="s">
        <v>890</v>
      </c>
      <c r="I36" s="163"/>
      <c r="K36" s="163"/>
    </row>
    <row r="37" spans="1:11" x14ac:dyDescent="0.2">
      <c r="F37" s="233" t="s">
        <v>889</v>
      </c>
      <c r="G37" s="232">
        <f>SUM(G31:G36)</f>
        <v>10093.333333333332</v>
      </c>
      <c r="I37" s="163"/>
      <c r="K37" s="163"/>
    </row>
    <row r="39" spans="1:11" ht="15" x14ac:dyDescent="0.25">
      <c r="D39" s="231"/>
      <c r="E39" s="231"/>
      <c r="F39" s="231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9"/>
      <c r="E46" s="160"/>
      <c r="F46" s="224"/>
      <c r="I46" s="163"/>
      <c r="K46" s="163"/>
    </row>
    <row r="47" spans="1:11" x14ac:dyDescent="0.2">
      <c r="D47" s="219"/>
      <c r="E47" s="160"/>
      <c r="F47" s="221"/>
      <c r="I47" s="163"/>
      <c r="K47" s="163"/>
    </row>
    <row r="48" spans="1:11" x14ac:dyDescent="0.2">
      <c r="D48" s="219"/>
      <c r="E48" s="160"/>
      <c r="F48" s="221"/>
      <c r="I48" s="163"/>
      <c r="K48" s="163"/>
    </row>
    <row r="49" spans="4:11" x14ac:dyDescent="0.2">
      <c r="D49" s="219"/>
      <c r="E49" s="160"/>
      <c r="F49" s="220"/>
      <c r="I49" s="163"/>
      <c r="K49" s="163"/>
    </row>
    <row r="50" spans="4:11" x14ac:dyDescent="0.2">
      <c r="D50" s="219"/>
      <c r="E50" s="160"/>
      <c r="F50" s="223"/>
      <c r="I50" s="163"/>
      <c r="K50" s="163"/>
    </row>
    <row r="51" spans="4:11" x14ac:dyDescent="0.2">
      <c r="D51" s="219"/>
      <c r="E51" s="160"/>
      <c r="F51" s="223"/>
      <c r="I51" s="163"/>
      <c r="K51" s="163"/>
    </row>
    <row r="52" spans="4:11" x14ac:dyDescent="0.2">
      <c r="D52" s="219"/>
      <c r="E52" s="160"/>
      <c r="F52" s="223"/>
      <c r="I52" s="163"/>
      <c r="K52" s="163"/>
    </row>
    <row r="53" spans="4:11" x14ac:dyDescent="0.2">
      <c r="D53" s="219"/>
      <c r="E53" s="160"/>
      <c r="F53" s="223"/>
      <c r="I53" s="163"/>
      <c r="K53" s="163"/>
    </row>
    <row r="54" spans="4:11" x14ac:dyDescent="0.2">
      <c r="D54" s="219"/>
      <c r="E54" s="160"/>
      <c r="F54" s="222"/>
      <c r="I54" s="163"/>
      <c r="K54" s="163"/>
    </row>
    <row r="55" spans="4:11" x14ac:dyDescent="0.2">
      <c r="D55" s="219"/>
      <c r="E55" s="160"/>
      <c r="F55" s="221"/>
      <c r="I55" s="163"/>
      <c r="K55" s="163"/>
    </row>
    <row r="56" spans="4:11" x14ac:dyDescent="0.2">
      <c r="D56" s="219"/>
      <c r="E56" s="160"/>
      <c r="F56" s="220"/>
      <c r="I56" s="163"/>
      <c r="K56" s="163"/>
    </row>
    <row r="57" spans="4:11" x14ac:dyDescent="0.2">
      <c r="D57" s="219"/>
      <c r="E57" s="160"/>
      <c r="F57" s="160"/>
      <c r="I57" s="163"/>
      <c r="K57" s="163"/>
    </row>
    <row r="58" spans="4:11" x14ac:dyDescent="0.2">
      <c r="D58" s="219"/>
      <c r="E58" s="160"/>
      <c r="F58" s="218"/>
      <c r="I58" s="163"/>
      <c r="K58" s="163"/>
    </row>
    <row r="59" spans="4:11" x14ac:dyDescent="0.2">
      <c r="D59" s="219"/>
      <c r="E59" s="160"/>
      <c r="F59" s="218"/>
      <c r="I59" s="163"/>
      <c r="K59" s="163"/>
    </row>
    <row r="60" spans="4:11" x14ac:dyDescent="0.2">
      <c r="D60" s="219"/>
      <c r="E60" s="160"/>
      <c r="F60" s="218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I916"/>
  <sheetViews>
    <sheetView topLeftCell="C448" zoomScale="145" zoomScaleNormal="145" zoomScalePageLayoutView="130" workbookViewId="0">
      <selection activeCell="I9" sqref="I9"/>
    </sheetView>
  </sheetViews>
  <sheetFormatPr defaultColWidth="18" defaultRowHeight="16.5" x14ac:dyDescent="0.3"/>
  <cols>
    <col min="1" max="1" width="19.7109375" style="54" bestFit="1" customWidth="1"/>
    <col min="2" max="2" width="22" style="54" bestFit="1" customWidth="1"/>
    <col min="3" max="3" width="8" style="54" bestFit="1" customWidth="1"/>
    <col min="4" max="4" width="17.28515625" style="54" bestFit="1" customWidth="1"/>
    <col min="5" max="5" width="12.42578125" style="55" bestFit="1" customWidth="1"/>
    <col min="6" max="6" width="10.7109375" style="55" bestFit="1" customWidth="1"/>
    <col min="7" max="7" width="11.85546875" style="57" bestFit="1" customWidth="1"/>
    <col min="8" max="8" width="12.85546875" style="57" bestFit="1" customWidth="1"/>
    <col min="9" max="9" width="36.85546875" style="54" customWidth="1"/>
    <col min="10" max="11" width="11.42578125" style="54" customWidth="1"/>
    <col min="12" max="12" width="16.28515625" style="54" customWidth="1"/>
    <col min="13" max="16" width="6.42578125" style="54" customWidth="1"/>
    <col min="17" max="17" width="11" style="54" customWidth="1"/>
    <col min="18" max="21" width="11.42578125" style="54" customWidth="1"/>
    <col min="22" max="22" width="16.140625" style="54" bestFit="1" customWidth="1"/>
    <col min="23" max="26" width="10" style="54" customWidth="1"/>
    <col min="27" max="27" width="14.7109375" style="54" customWidth="1"/>
    <col min="28" max="28" width="10.42578125" style="54" customWidth="1"/>
    <col min="29" max="33" width="16.28515625" style="54" customWidth="1"/>
    <col min="34" max="34" width="9.28515625" style="54" customWidth="1"/>
    <col min="35" max="35" width="11.28515625" style="54" customWidth="1"/>
    <col min="36" max="16384" width="18" style="54"/>
  </cols>
  <sheetData>
    <row r="1" spans="1:9" ht="27.75" x14ac:dyDescent="0.35">
      <c r="A1" s="53"/>
      <c r="B1" s="60"/>
      <c r="C1" s="60"/>
      <c r="D1" s="3" t="s">
        <v>827</v>
      </c>
      <c r="E1" s="3"/>
      <c r="F1" s="3"/>
      <c r="G1" s="3"/>
      <c r="H1" s="3"/>
      <c r="I1" s="53"/>
    </row>
    <row r="2" spans="1:9" ht="21" x14ac:dyDescent="0.3">
      <c r="A2" s="56"/>
      <c r="B2" s="56"/>
      <c r="C2" s="56"/>
      <c r="D2" s="1" t="s">
        <v>828</v>
      </c>
      <c r="E2" s="1"/>
      <c r="F2" s="1"/>
      <c r="G2" s="1"/>
      <c r="H2" s="1"/>
      <c r="I2" s="53"/>
    </row>
    <row r="3" spans="1:9" x14ac:dyDescent="0.3">
      <c r="A3" s="56"/>
      <c r="B3" s="56"/>
      <c r="C3" s="56"/>
      <c r="D3" s="56"/>
      <c r="E3" s="56"/>
      <c r="F3" s="56"/>
      <c r="G3" s="56"/>
      <c r="H3" s="56"/>
      <c r="I3" s="53"/>
    </row>
    <row r="4" spans="1:9" x14ac:dyDescent="0.3">
      <c r="A4" s="56"/>
      <c r="B4" s="56"/>
      <c r="C4" s="56"/>
      <c r="D4" s="56"/>
      <c r="E4" s="56"/>
      <c r="F4" s="56"/>
      <c r="G4" s="56"/>
      <c r="H4" s="56"/>
      <c r="I4" s="53"/>
    </row>
    <row r="5" spans="1:9" x14ac:dyDescent="0.3">
      <c r="A5" s="56"/>
      <c r="B5" s="56"/>
      <c r="C5" s="56"/>
      <c r="D5" s="56"/>
      <c r="E5" s="56"/>
      <c r="F5" s="56"/>
      <c r="G5" s="56"/>
      <c r="H5" s="56"/>
      <c r="I5" s="53"/>
    </row>
    <row r="6" spans="1:9" s="196" customFormat="1" ht="21.95" customHeight="1" x14ac:dyDescent="0.35">
      <c r="A6" s="188" t="s">
        <v>804</v>
      </c>
      <c r="B6" s="189" t="s">
        <v>803</v>
      </c>
      <c r="C6" s="190" t="s">
        <v>802</v>
      </c>
      <c r="D6" s="189" t="s">
        <v>801</v>
      </c>
      <c r="E6" s="191" t="s">
        <v>794</v>
      </c>
      <c r="F6" s="192" t="s">
        <v>816</v>
      </c>
      <c r="G6" s="193" t="s">
        <v>818</v>
      </c>
      <c r="H6" s="194" t="s">
        <v>817</v>
      </c>
      <c r="I6" s="195"/>
    </row>
    <row r="7" spans="1:9" x14ac:dyDescent="0.3">
      <c r="A7" s="61" t="s">
        <v>711</v>
      </c>
      <c r="B7" s="174" t="s">
        <v>820</v>
      </c>
      <c r="C7" s="175" t="s">
        <v>796</v>
      </c>
      <c r="D7" s="174" t="s">
        <v>825</v>
      </c>
      <c r="E7" s="176">
        <v>40181</v>
      </c>
      <c r="F7" s="177">
        <v>340</v>
      </c>
      <c r="G7" s="178">
        <v>9</v>
      </c>
      <c r="H7" s="179">
        <f t="shared" ref="H7:H70" si="0">F7*G7</f>
        <v>3060</v>
      </c>
      <c r="I7" s="58"/>
    </row>
    <row r="8" spans="1:9" x14ac:dyDescent="0.3">
      <c r="A8" s="61" t="s">
        <v>735</v>
      </c>
      <c r="B8" s="174" t="s">
        <v>823</v>
      </c>
      <c r="C8" s="175" t="s">
        <v>798</v>
      </c>
      <c r="D8" s="174" t="s">
        <v>795</v>
      </c>
      <c r="E8" s="176">
        <v>40181</v>
      </c>
      <c r="F8" s="177">
        <v>340</v>
      </c>
      <c r="G8" s="178">
        <v>2</v>
      </c>
      <c r="H8" s="179">
        <f t="shared" si="0"/>
        <v>680</v>
      </c>
      <c r="I8" s="58"/>
    </row>
    <row r="9" spans="1:9" x14ac:dyDescent="0.3">
      <c r="A9" s="61" t="s">
        <v>106</v>
      </c>
      <c r="B9" s="174" t="s">
        <v>822</v>
      </c>
      <c r="C9" s="175" t="s">
        <v>799</v>
      </c>
      <c r="D9" s="174" t="s">
        <v>824</v>
      </c>
      <c r="E9" s="176">
        <v>40182</v>
      </c>
      <c r="F9" s="177">
        <v>79</v>
      </c>
      <c r="G9" s="178">
        <v>7</v>
      </c>
      <c r="H9" s="179">
        <f t="shared" si="0"/>
        <v>553</v>
      </c>
      <c r="I9" s="58"/>
    </row>
    <row r="10" spans="1:9" x14ac:dyDescent="0.3">
      <c r="A10" s="61" t="s">
        <v>735</v>
      </c>
      <c r="B10" s="174" t="s">
        <v>821</v>
      </c>
      <c r="C10" s="175" t="s">
        <v>798</v>
      </c>
      <c r="D10" s="174" t="s">
        <v>824</v>
      </c>
      <c r="E10" s="176">
        <v>40183</v>
      </c>
      <c r="F10" s="177">
        <v>168</v>
      </c>
      <c r="G10" s="178">
        <v>3</v>
      </c>
      <c r="H10" s="179">
        <f t="shared" si="0"/>
        <v>504</v>
      </c>
      <c r="I10" s="58"/>
    </row>
    <row r="11" spans="1:9" x14ac:dyDescent="0.3">
      <c r="A11" s="61" t="s">
        <v>321</v>
      </c>
      <c r="B11" s="174" t="s">
        <v>822</v>
      </c>
      <c r="C11" s="175" t="s">
        <v>798</v>
      </c>
      <c r="D11" s="174" t="s">
        <v>825</v>
      </c>
      <c r="E11" s="176">
        <v>40183</v>
      </c>
      <c r="F11" s="177">
        <v>79</v>
      </c>
      <c r="G11" s="178">
        <v>12</v>
      </c>
      <c r="H11" s="179">
        <f t="shared" si="0"/>
        <v>948</v>
      </c>
      <c r="I11" s="58"/>
    </row>
    <row r="12" spans="1:9" x14ac:dyDescent="0.3">
      <c r="A12" s="61" t="s">
        <v>414</v>
      </c>
      <c r="B12" s="180" t="s">
        <v>819</v>
      </c>
      <c r="C12" s="175" t="s">
        <v>800</v>
      </c>
      <c r="D12" s="174" t="s">
        <v>824</v>
      </c>
      <c r="E12" s="176">
        <v>40185</v>
      </c>
      <c r="F12" s="177">
        <v>799</v>
      </c>
      <c r="G12" s="178">
        <v>13</v>
      </c>
      <c r="H12" s="179">
        <f t="shared" si="0"/>
        <v>10387</v>
      </c>
      <c r="I12" s="58"/>
    </row>
    <row r="13" spans="1:9" x14ac:dyDescent="0.3">
      <c r="A13" s="61" t="s">
        <v>754</v>
      </c>
      <c r="B13" s="174" t="s">
        <v>822</v>
      </c>
      <c r="C13" s="175" t="s">
        <v>796</v>
      </c>
      <c r="D13" s="174" t="s">
        <v>795</v>
      </c>
      <c r="E13" s="176">
        <v>40186</v>
      </c>
      <c r="F13" s="177">
        <v>79</v>
      </c>
      <c r="G13" s="178">
        <v>10</v>
      </c>
      <c r="H13" s="179">
        <f t="shared" si="0"/>
        <v>790</v>
      </c>
      <c r="I13" s="58"/>
    </row>
    <row r="14" spans="1:9" x14ac:dyDescent="0.3">
      <c r="A14" s="61" t="s">
        <v>735</v>
      </c>
      <c r="B14" s="174" t="s">
        <v>819</v>
      </c>
      <c r="C14" s="175" t="s">
        <v>798</v>
      </c>
      <c r="D14" s="174" t="s">
        <v>795</v>
      </c>
      <c r="E14" s="176">
        <v>40186</v>
      </c>
      <c r="F14" s="177">
        <v>799</v>
      </c>
      <c r="G14" s="178">
        <v>2</v>
      </c>
      <c r="H14" s="179">
        <f t="shared" si="0"/>
        <v>1598</v>
      </c>
      <c r="I14" s="58"/>
    </row>
    <row r="15" spans="1:9" x14ac:dyDescent="0.3">
      <c r="A15" s="61" t="s">
        <v>735</v>
      </c>
      <c r="B15" s="174" t="s">
        <v>823</v>
      </c>
      <c r="C15" s="175" t="s">
        <v>798</v>
      </c>
      <c r="D15" s="174" t="s">
        <v>795</v>
      </c>
      <c r="E15" s="176">
        <v>40186</v>
      </c>
      <c r="F15" s="177">
        <v>340</v>
      </c>
      <c r="G15" s="178">
        <v>6</v>
      </c>
      <c r="H15" s="179">
        <f t="shared" si="0"/>
        <v>2040</v>
      </c>
      <c r="I15" s="58"/>
    </row>
    <row r="16" spans="1:9" x14ac:dyDescent="0.3">
      <c r="A16" s="61" t="s">
        <v>735</v>
      </c>
      <c r="B16" s="174" t="s">
        <v>823</v>
      </c>
      <c r="C16" s="175" t="s">
        <v>798</v>
      </c>
      <c r="D16" s="174" t="s">
        <v>825</v>
      </c>
      <c r="E16" s="176">
        <v>40189</v>
      </c>
      <c r="F16" s="177">
        <v>340</v>
      </c>
      <c r="G16" s="178">
        <v>13</v>
      </c>
      <c r="H16" s="179">
        <f t="shared" si="0"/>
        <v>4420</v>
      </c>
      <c r="I16" s="58"/>
    </row>
    <row r="17" spans="1:9" x14ac:dyDescent="0.3">
      <c r="A17" s="61" t="s">
        <v>321</v>
      </c>
      <c r="B17" s="174" t="s">
        <v>821</v>
      </c>
      <c r="C17" s="175" t="s">
        <v>798</v>
      </c>
      <c r="D17" s="174" t="s">
        <v>795</v>
      </c>
      <c r="E17" s="176">
        <v>40189</v>
      </c>
      <c r="F17" s="177">
        <v>168</v>
      </c>
      <c r="G17" s="178">
        <v>10</v>
      </c>
      <c r="H17" s="179">
        <f t="shared" si="0"/>
        <v>1680</v>
      </c>
      <c r="I17" s="58"/>
    </row>
    <row r="18" spans="1:9" x14ac:dyDescent="0.3">
      <c r="A18" s="61" t="s">
        <v>711</v>
      </c>
      <c r="B18" s="174" t="s">
        <v>823</v>
      </c>
      <c r="C18" s="175" t="s">
        <v>796</v>
      </c>
      <c r="D18" s="174" t="s">
        <v>795</v>
      </c>
      <c r="E18" s="176">
        <v>40189</v>
      </c>
      <c r="F18" s="177">
        <v>340</v>
      </c>
      <c r="G18" s="178">
        <v>4</v>
      </c>
      <c r="H18" s="179">
        <f t="shared" si="0"/>
        <v>1360</v>
      </c>
      <c r="I18" s="58"/>
    </row>
    <row r="19" spans="1:9" x14ac:dyDescent="0.3">
      <c r="A19" s="61" t="s">
        <v>321</v>
      </c>
      <c r="B19" s="174" t="s">
        <v>821</v>
      </c>
      <c r="C19" s="175" t="s">
        <v>798</v>
      </c>
      <c r="D19" s="174" t="s">
        <v>825</v>
      </c>
      <c r="E19" s="176">
        <v>40190</v>
      </c>
      <c r="F19" s="177">
        <v>168</v>
      </c>
      <c r="G19" s="178">
        <v>11</v>
      </c>
      <c r="H19" s="179">
        <f t="shared" si="0"/>
        <v>1848</v>
      </c>
      <c r="I19" s="58"/>
    </row>
    <row r="20" spans="1:9" x14ac:dyDescent="0.3">
      <c r="A20" s="61" t="s">
        <v>106</v>
      </c>
      <c r="B20" s="174" t="s">
        <v>820</v>
      </c>
      <c r="C20" s="175" t="s">
        <v>799</v>
      </c>
      <c r="D20" s="174" t="s">
        <v>825</v>
      </c>
      <c r="E20" s="176">
        <v>40190</v>
      </c>
      <c r="F20" s="177">
        <v>340</v>
      </c>
      <c r="G20" s="178">
        <v>7</v>
      </c>
      <c r="H20" s="179">
        <f t="shared" si="0"/>
        <v>2380</v>
      </c>
    </row>
    <row r="21" spans="1:9" x14ac:dyDescent="0.3">
      <c r="A21" s="61" t="s">
        <v>321</v>
      </c>
      <c r="B21" s="174" t="s">
        <v>822</v>
      </c>
      <c r="C21" s="175" t="s">
        <v>798</v>
      </c>
      <c r="D21" s="174" t="s">
        <v>824</v>
      </c>
      <c r="E21" s="176">
        <v>40191</v>
      </c>
      <c r="F21" s="177">
        <v>79</v>
      </c>
      <c r="G21" s="178">
        <v>11</v>
      </c>
      <c r="H21" s="179">
        <f t="shared" si="0"/>
        <v>869</v>
      </c>
    </row>
    <row r="22" spans="1:9" x14ac:dyDescent="0.3">
      <c r="A22" s="61" t="s">
        <v>754</v>
      </c>
      <c r="B22" s="174" t="s">
        <v>819</v>
      </c>
      <c r="C22" s="175" t="s">
        <v>796</v>
      </c>
      <c r="D22" s="174" t="s">
        <v>825</v>
      </c>
      <c r="E22" s="176">
        <v>40191</v>
      </c>
      <c r="F22" s="177">
        <v>799</v>
      </c>
      <c r="G22" s="178">
        <v>6</v>
      </c>
      <c r="H22" s="179">
        <f t="shared" si="0"/>
        <v>4794</v>
      </c>
    </row>
    <row r="23" spans="1:9" x14ac:dyDescent="0.3">
      <c r="A23" s="61" t="s">
        <v>325</v>
      </c>
      <c r="B23" s="174" t="s">
        <v>820</v>
      </c>
      <c r="C23" s="175" t="s">
        <v>800</v>
      </c>
      <c r="D23" s="174" t="s">
        <v>825</v>
      </c>
      <c r="E23" s="176">
        <v>40192</v>
      </c>
      <c r="F23" s="177">
        <v>340</v>
      </c>
      <c r="G23" s="178">
        <v>14</v>
      </c>
      <c r="H23" s="179">
        <f t="shared" si="0"/>
        <v>4760</v>
      </c>
    </row>
    <row r="24" spans="1:9" x14ac:dyDescent="0.3">
      <c r="A24" s="61" t="s">
        <v>414</v>
      </c>
      <c r="B24" s="174" t="s">
        <v>821</v>
      </c>
      <c r="C24" s="175" t="s">
        <v>800</v>
      </c>
      <c r="D24" s="174" t="s">
        <v>795</v>
      </c>
      <c r="E24" s="176">
        <v>40192</v>
      </c>
      <c r="F24" s="177">
        <v>168</v>
      </c>
      <c r="G24" s="178">
        <v>10</v>
      </c>
      <c r="H24" s="179">
        <f t="shared" si="0"/>
        <v>1680</v>
      </c>
    </row>
    <row r="25" spans="1:9" x14ac:dyDescent="0.3">
      <c r="A25" s="61" t="s">
        <v>711</v>
      </c>
      <c r="B25" s="174" t="s">
        <v>823</v>
      </c>
      <c r="C25" s="175" t="s">
        <v>796</v>
      </c>
      <c r="D25" s="174" t="s">
        <v>824</v>
      </c>
      <c r="E25" s="176">
        <v>40197</v>
      </c>
      <c r="F25" s="177">
        <v>340</v>
      </c>
      <c r="G25" s="178">
        <v>4</v>
      </c>
      <c r="H25" s="179">
        <f t="shared" si="0"/>
        <v>1360</v>
      </c>
    </row>
    <row r="26" spans="1:9" x14ac:dyDescent="0.3">
      <c r="A26" s="61" t="s">
        <v>325</v>
      </c>
      <c r="B26" s="174" t="s">
        <v>822</v>
      </c>
      <c r="C26" s="175" t="s">
        <v>800</v>
      </c>
      <c r="D26" s="174" t="s">
        <v>825</v>
      </c>
      <c r="E26" s="176">
        <v>40198</v>
      </c>
      <c r="F26" s="177">
        <v>79</v>
      </c>
      <c r="G26" s="178">
        <v>20</v>
      </c>
      <c r="H26" s="179">
        <f t="shared" si="0"/>
        <v>1580</v>
      </c>
    </row>
    <row r="27" spans="1:9" x14ac:dyDescent="0.3">
      <c r="A27" s="61" t="s">
        <v>414</v>
      </c>
      <c r="B27" s="174" t="s">
        <v>823</v>
      </c>
      <c r="C27" s="175" t="s">
        <v>800</v>
      </c>
      <c r="D27" s="174" t="s">
        <v>795</v>
      </c>
      <c r="E27" s="176">
        <v>40199</v>
      </c>
      <c r="F27" s="177">
        <v>340</v>
      </c>
      <c r="G27" s="178">
        <v>8</v>
      </c>
      <c r="H27" s="179">
        <f t="shared" si="0"/>
        <v>2720</v>
      </c>
    </row>
    <row r="28" spans="1:9" x14ac:dyDescent="0.3">
      <c r="A28" s="61" t="s">
        <v>383</v>
      </c>
      <c r="B28" s="174" t="s">
        <v>822</v>
      </c>
      <c r="C28" s="175" t="s">
        <v>796</v>
      </c>
      <c r="D28" s="174" t="s">
        <v>795</v>
      </c>
      <c r="E28" s="176">
        <v>40201</v>
      </c>
      <c r="F28" s="177">
        <v>79</v>
      </c>
      <c r="G28" s="178">
        <v>11</v>
      </c>
      <c r="H28" s="179">
        <f t="shared" si="0"/>
        <v>869</v>
      </c>
    </row>
    <row r="29" spans="1:9" x14ac:dyDescent="0.3">
      <c r="A29" s="61" t="s">
        <v>106</v>
      </c>
      <c r="B29" s="174" t="s">
        <v>820</v>
      </c>
      <c r="C29" s="175" t="s">
        <v>799</v>
      </c>
      <c r="D29" s="174" t="s">
        <v>824</v>
      </c>
      <c r="E29" s="176">
        <v>40203</v>
      </c>
      <c r="F29" s="177">
        <v>340</v>
      </c>
      <c r="G29" s="178">
        <v>13</v>
      </c>
      <c r="H29" s="179">
        <f t="shared" si="0"/>
        <v>4420</v>
      </c>
    </row>
    <row r="30" spans="1:9" x14ac:dyDescent="0.3">
      <c r="A30" s="61" t="s">
        <v>106</v>
      </c>
      <c r="B30" s="174" t="s">
        <v>823</v>
      </c>
      <c r="C30" s="175" t="s">
        <v>799</v>
      </c>
      <c r="D30" s="174" t="s">
        <v>825</v>
      </c>
      <c r="E30" s="176">
        <v>40203</v>
      </c>
      <c r="F30" s="177">
        <v>340</v>
      </c>
      <c r="G30" s="178">
        <v>7</v>
      </c>
      <c r="H30" s="179">
        <f t="shared" si="0"/>
        <v>2380</v>
      </c>
    </row>
    <row r="31" spans="1:9" x14ac:dyDescent="0.3">
      <c r="A31" s="61" t="s">
        <v>383</v>
      </c>
      <c r="B31" s="174" t="s">
        <v>823</v>
      </c>
      <c r="C31" s="175" t="s">
        <v>796</v>
      </c>
      <c r="D31" s="174" t="s">
        <v>825</v>
      </c>
      <c r="E31" s="176">
        <v>40204</v>
      </c>
      <c r="F31" s="177">
        <v>340</v>
      </c>
      <c r="G31" s="178">
        <v>8</v>
      </c>
      <c r="H31" s="179">
        <f t="shared" si="0"/>
        <v>2720</v>
      </c>
    </row>
    <row r="32" spans="1:9" x14ac:dyDescent="0.3">
      <c r="A32" s="61" t="s">
        <v>711</v>
      </c>
      <c r="B32" s="174" t="s">
        <v>819</v>
      </c>
      <c r="C32" s="175" t="s">
        <v>796</v>
      </c>
      <c r="D32" s="174" t="s">
        <v>824</v>
      </c>
      <c r="E32" s="176">
        <v>40205</v>
      </c>
      <c r="F32" s="177">
        <v>799</v>
      </c>
      <c r="G32" s="178">
        <v>10</v>
      </c>
      <c r="H32" s="179">
        <f t="shared" si="0"/>
        <v>7990</v>
      </c>
    </row>
    <row r="33" spans="1:8" x14ac:dyDescent="0.3">
      <c r="A33" s="61" t="s">
        <v>711</v>
      </c>
      <c r="B33" s="174" t="s">
        <v>819</v>
      </c>
      <c r="C33" s="175" t="s">
        <v>796</v>
      </c>
      <c r="D33" s="174" t="s">
        <v>795</v>
      </c>
      <c r="E33" s="176">
        <v>40205</v>
      </c>
      <c r="F33" s="177">
        <v>799</v>
      </c>
      <c r="G33" s="178">
        <v>7</v>
      </c>
      <c r="H33" s="179">
        <f t="shared" si="0"/>
        <v>5593</v>
      </c>
    </row>
    <row r="34" spans="1:8" x14ac:dyDescent="0.3">
      <c r="A34" s="61" t="s">
        <v>325</v>
      </c>
      <c r="B34" s="174" t="s">
        <v>823</v>
      </c>
      <c r="C34" s="175" t="s">
        <v>800</v>
      </c>
      <c r="D34" s="174" t="s">
        <v>824</v>
      </c>
      <c r="E34" s="176">
        <v>40206</v>
      </c>
      <c r="F34" s="177">
        <v>340</v>
      </c>
      <c r="G34" s="178">
        <v>4</v>
      </c>
      <c r="H34" s="179">
        <f t="shared" si="0"/>
        <v>1360</v>
      </c>
    </row>
    <row r="35" spans="1:8" x14ac:dyDescent="0.3">
      <c r="A35" s="61" t="s">
        <v>106</v>
      </c>
      <c r="B35" s="174" t="s">
        <v>820</v>
      </c>
      <c r="C35" s="175" t="s">
        <v>799</v>
      </c>
      <c r="D35" s="174" t="s">
        <v>795</v>
      </c>
      <c r="E35" s="176">
        <v>40206</v>
      </c>
      <c r="F35" s="177">
        <v>340</v>
      </c>
      <c r="G35" s="178">
        <v>8</v>
      </c>
      <c r="H35" s="179">
        <f t="shared" si="0"/>
        <v>2720</v>
      </c>
    </row>
    <row r="36" spans="1:8" x14ac:dyDescent="0.3">
      <c r="A36" s="61" t="s">
        <v>106</v>
      </c>
      <c r="B36" s="174" t="s">
        <v>819</v>
      </c>
      <c r="C36" s="175" t="s">
        <v>799</v>
      </c>
      <c r="D36" s="174" t="s">
        <v>797</v>
      </c>
      <c r="E36" s="176">
        <v>40207</v>
      </c>
      <c r="F36" s="177">
        <v>799</v>
      </c>
      <c r="G36" s="178">
        <v>5</v>
      </c>
      <c r="H36" s="179">
        <f t="shared" si="0"/>
        <v>3995</v>
      </c>
    </row>
    <row r="37" spans="1:8" x14ac:dyDescent="0.3">
      <c r="A37" s="61" t="s">
        <v>414</v>
      </c>
      <c r="B37" s="174" t="s">
        <v>819</v>
      </c>
      <c r="C37" s="175" t="s">
        <v>800</v>
      </c>
      <c r="D37" s="174" t="s">
        <v>795</v>
      </c>
      <c r="E37" s="176">
        <v>40207</v>
      </c>
      <c r="F37" s="177">
        <v>799</v>
      </c>
      <c r="G37" s="178">
        <v>7</v>
      </c>
      <c r="H37" s="179">
        <f t="shared" si="0"/>
        <v>5593</v>
      </c>
    </row>
    <row r="38" spans="1:8" x14ac:dyDescent="0.3">
      <c r="A38" s="61" t="s">
        <v>711</v>
      </c>
      <c r="B38" s="174" t="s">
        <v>820</v>
      </c>
      <c r="C38" s="175" t="s">
        <v>796</v>
      </c>
      <c r="D38" s="174" t="s">
        <v>795</v>
      </c>
      <c r="E38" s="176">
        <v>40207</v>
      </c>
      <c r="F38" s="177">
        <v>340</v>
      </c>
      <c r="G38" s="178">
        <v>6</v>
      </c>
      <c r="H38" s="179">
        <f t="shared" si="0"/>
        <v>2040</v>
      </c>
    </row>
    <row r="39" spans="1:8" x14ac:dyDescent="0.3">
      <c r="A39" s="61" t="s">
        <v>106</v>
      </c>
      <c r="B39" s="174" t="s">
        <v>822</v>
      </c>
      <c r="C39" s="175" t="s">
        <v>799</v>
      </c>
      <c r="D39" s="174" t="s">
        <v>795</v>
      </c>
      <c r="E39" s="176">
        <v>40208</v>
      </c>
      <c r="F39" s="177">
        <v>79</v>
      </c>
      <c r="G39" s="178">
        <v>5</v>
      </c>
      <c r="H39" s="179">
        <f t="shared" si="0"/>
        <v>395</v>
      </c>
    </row>
    <row r="40" spans="1:8" x14ac:dyDescent="0.3">
      <c r="A40" s="61" t="s">
        <v>735</v>
      </c>
      <c r="B40" s="174" t="s">
        <v>822</v>
      </c>
      <c r="C40" s="175" t="s">
        <v>798</v>
      </c>
      <c r="D40" s="174" t="s">
        <v>795</v>
      </c>
      <c r="E40" s="176">
        <v>40211</v>
      </c>
      <c r="F40" s="177">
        <v>79</v>
      </c>
      <c r="G40" s="178">
        <v>10</v>
      </c>
      <c r="H40" s="179">
        <f t="shared" si="0"/>
        <v>790</v>
      </c>
    </row>
    <row r="41" spans="1:8" x14ac:dyDescent="0.3">
      <c r="A41" s="61" t="s">
        <v>646</v>
      </c>
      <c r="B41" s="174" t="s">
        <v>820</v>
      </c>
      <c r="C41" s="175" t="s">
        <v>800</v>
      </c>
      <c r="D41" s="174" t="s">
        <v>825</v>
      </c>
      <c r="E41" s="176">
        <v>40212</v>
      </c>
      <c r="F41" s="177">
        <v>340</v>
      </c>
      <c r="G41" s="178">
        <v>7</v>
      </c>
      <c r="H41" s="179">
        <f t="shared" si="0"/>
        <v>2380</v>
      </c>
    </row>
    <row r="42" spans="1:8" x14ac:dyDescent="0.3">
      <c r="A42" s="61" t="s">
        <v>646</v>
      </c>
      <c r="B42" s="174" t="s">
        <v>820</v>
      </c>
      <c r="C42" s="175" t="s">
        <v>800</v>
      </c>
      <c r="D42" s="174" t="s">
        <v>825</v>
      </c>
      <c r="E42" s="176">
        <v>40212</v>
      </c>
      <c r="F42" s="177">
        <v>340</v>
      </c>
      <c r="G42" s="178">
        <v>11</v>
      </c>
      <c r="H42" s="179">
        <f t="shared" si="0"/>
        <v>3740</v>
      </c>
    </row>
    <row r="43" spans="1:8" x14ac:dyDescent="0.3">
      <c r="A43" s="61" t="s">
        <v>754</v>
      </c>
      <c r="B43" s="174" t="s">
        <v>820</v>
      </c>
      <c r="C43" s="175" t="s">
        <v>796</v>
      </c>
      <c r="D43" s="174" t="s">
        <v>825</v>
      </c>
      <c r="E43" s="176">
        <v>40212</v>
      </c>
      <c r="F43" s="177">
        <v>340</v>
      </c>
      <c r="G43" s="178">
        <v>9</v>
      </c>
      <c r="H43" s="179">
        <f t="shared" si="0"/>
        <v>3060</v>
      </c>
    </row>
    <row r="44" spans="1:8" x14ac:dyDescent="0.3">
      <c r="A44" s="61" t="s">
        <v>754</v>
      </c>
      <c r="B44" s="174" t="s">
        <v>820</v>
      </c>
      <c r="C44" s="175" t="s">
        <v>796</v>
      </c>
      <c r="D44" s="174" t="s">
        <v>825</v>
      </c>
      <c r="E44" s="176">
        <v>40212</v>
      </c>
      <c r="F44" s="177">
        <v>340</v>
      </c>
      <c r="G44" s="178">
        <v>12</v>
      </c>
      <c r="H44" s="179">
        <f t="shared" si="0"/>
        <v>4080</v>
      </c>
    </row>
    <row r="45" spans="1:8" x14ac:dyDescent="0.3">
      <c r="A45" s="61" t="s">
        <v>711</v>
      </c>
      <c r="B45" s="174" t="s">
        <v>820</v>
      </c>
      <c r="C45" s="175" t="s">
        <v>796</v>
      </c>
      <c r="D45" s="174" t="s">
        <v>825</v>
      </c>
      <c r="E45" s="176">
        <v>40212</v>
      </c>
      <c r="F45" s="177">
        <v>340</v>
      </c>
      <c r="G45" s="178">
        <v>15</v>
      </c>
      <c r="H45" s="179">
        <f t="shared" si="0"/>
        <v>5100</v>
      </c>
    </row>
    <row r="46" spans="1:8" x14ac:dyDescent="0.3">
      <c r="A46" s="61" t="s">
        <v>711</v>
      </c>
      <c r="B46" s="174" t="s">
        <v>820</v>
      </c>
      <c r="C46" s="175" t="s">
        <v>796</v>
      </c>
      <c r="D46" s="174" t="s">
        <v>825</v>
      </c>
      <c r="E46" s="176">
        <v>40212</v>
      </c>
      <c r="F46" s="177">
        <v>340</v>
      </c>
      <c r="G46" s="178">
        <v>17</v>
      </c>
      <c r="H46" s="179">
        <f t="shared" si="0"/>
        <v>5780</v>
      </c>
    </row>
    <row r="47" spans="1:8" x14ac:dyDescent="0.3">
      <c r="A47" s="61" t="s">
        <v>735</v>
      </c>
      <c r="B47" s="174" t="s">
        <v>822</v>
      </c>
      <c r="C47" s="175" t="s">
        <v>798</v>
      </c>
      <c r="D47" s="174" t="s">
        <v>797</v>
      </c>
      <c r="E47" s="176">
        <v>40214</v>
      </c>
      <c r="F47" s="177">
        <v>79</v>
      </c>
      <c r="G47" s="178">
        <v>9</v>
      </c>
      <c r="H47" s="179">
        <f t="shared" si="0"/>
        <v>711</v>
      </c>
    </row>
    <row r="48" spans="1:8" x14ac:dyDescent="0.3">
      <c r="A48" s="61" t="s">
        <v>735</v>
      </c>
      <c r="B48" s="174" t="s">
        <v>822</v>
      </c>
      <c r="C48" s="175" t="s">
        <v>798</v>
      </c>
      <c r="D48" s="174" t="s">
        <v>797</v>
      </c>
      <c r="E48" s="176">
        <v>40214</v>
      </c>
      <c r="F48" s="177">
        <v>79</v>
      </c>
      <c r="G48" s="178">
        <v>14</v>
      </c>
      <c r="H48" s="179">
        <f t="shared" si="0"/>
        <v>1106</v>
      </c>
    </row>
    <row r="49" spans="1:8" x14ac:dyDescent="0.3">
      <c r="A49" s="61" t="s">
        <v>414</v>
      </c>
      <c r="B49" s="174" t="s">
        <v>820</v>
      </c>
      <c r="C49" s="175" t="s">
        <v>800</v>
      </c>
      <c r="D49" s="174" t="s">
        <v>795</v>
      </c>
      <c r="E49" s="176">
        <v>40215</v>
      </c>
      <c r="F49" s="177">
        <v>340</v>
      </c>
      <c r="G49" s="178">
        <v>1</v>
      </c>
      <c r="H49" s="179">
        <f t="shared" si="0"/>
        <v>340</v>
      </c>
    </row>
    <row r="50" spans="1:8" x14ac:dyDescent="0.3">
      <c r="A50" s="61" t="s">
        <v>414</v>
      </c>
      <c r="B50" s="174" t="s">
        <v>820</v>
      </c>
      <c r="C50" s="175" t="s">
        <v>800</v>
      </c>
      <c r="D50" s="174" t="s">
        <v>795</v>
      </c>
      <c r="E50" s="176">
        <v>40215</v>
      </c>
      <c r="F50" s="177">
        <v>340</v>
      </c>
      <c r="G50" s="178">
        <v>3</v>
      </c>
      <c r="H50" s="179">
        <f t="shared" si="0"/>
        <v>1020</v>
      </c>
    </row>
    <row r="51" spans="1:8" x14ac:dyDescent="0.3">
      <c r="A51" s="61" t="s">
        <v>414</v>
      </c>
      <c r="B51" s="174" t="s">
        <v>819</v>
      </c>
      <c r="C51" s="175" t="s">
        <v>800</v>
      </c>
      <c r="D51" s="174" t="s">
        <v>797</v>
      </c>
      <c r="E51" s="176">
        <v>40217</v>
      </c>
      <c r="F51" s="177">
        <v>799</v>
      </c>
      <c r="G51" s="178">
        <v>4</v>
      </c>
      <c r="H51" s="179">
        <f t="shared" si="0"/>
        <v>3196</v>
      </c>
    </row>
    <row r="52" spans="1:8" x14ac:dyDescent="0.3">
      <c r="A52" s="61" t="s">
        <v>414</v>
      </c>
      <c r="B52" s="174" t="s">
        <v>819</v>
      </c>
      <c r="C52" s="175" t="s">
        <v>800</v>
      </c>
      <c r="D52" s="174" t="s">
        <v>797</v>
      </c>
      <c r="E52" s="176">
        <v>40217</v>
      </c>
      <c r="F52" s="177">
        <v>799</v>
      </c>
      <c r="G52" s="178">
        <v>11</v>
      </c>
      <c r="H52" s="179">
        <f t="shared" si="0"/>
        <v>8789</v>
      </c>
    </row>
    <row r="53" spans="1:8" x14ac:dyDescent="0.3">
      <c r="A53" s="61" t="s">
        <v>722</v>
      </c>
      <c r="B53" s="174" t="s">
        <v>823</v>
      </c>
      <c r="C53" s="175" t="s">
        <v>800</v>
      </c>
      <c r="D53" s="174" t="s">
        <v>824</v>
      </c>
      <c r="E53" s="176">
        <v>40218</v>
      </c>
      <c r="F53" s="177">
        <v>340</v>
      </c>
      <c r="G53" s="178">
        <v>4</v>
      </c>
      <c r="H53" s="179">
        <f t="shared" si="0"/>
        <v>1360</v>
      </c>
    </row>
    <row r="54" spans="1:8" x14ac:dyDescent="0.3">
      <c r="A54" s="61" t="s">
        <v>722</v>
      </c>
      <c r="B54" s="174" t="s">
        <v>823</v>
      </c>
      <c r="C54" s="175" t="s">
        <v>800</v>
      </c>
      <c r="D54" s="174" t="s">
        <v>824</v>
      </c>
      <c r="E54" s="176">
        <v>40218</v>
      </c>
      <c r="F54" s="177">
        <v>340</v>
      </c>
      <c r="G54" s="178">
        <v>6</v>
      </c>
      <c r="H54" s="179">
        <f t="shared" si="0"/>
        <v>2040</v>
      </c>
    </row>
    <row r="55" spans="1:8" x14ac:dyDescent="0.3">
      <c r="A55" s="61" t="s">
        <v>711</v>
      </c>
      <c r="B55" s="174" t="s">
        <v>821</v>
      </c>
      <c r="C55" s="175" t="s">
        <v>796</v>
      </c>
      <c r="D55" s="174" t="s">
        <v>825</v>
      </c>
      <c r="E55" s="176">
        <v>40218</v>
      </c>
      <c r="F55" s="177">
        <v>168</v>
      </c>
      <c r="G55" s="178">
        <v>8</v>
      </c>
      <c r="H55" s="179">
        <f t="shared" si="0"/>
        <v>1344</v>
      </c>
    </row>
    <row r="56" spans="1:8" x14ac:dyDescent="0.3">
      <c r="A56" s="61" t="s">
        <v>711</v>
      </c>
      <c r="B56" s="174" t="s">
        <v>821</v>
      </c>
      <c r="C56" s="175" t="s">
        <v>796</v>
      </c>
      <c r="D56" s="174" t="s">
        <v>825</v>
      </c>
      <c r="E56" s="176">
        <v>40218</v>
      </c>
      <c r="F56" s="177">
        <v>168</v>
      </c>
      <c r="G56" s="178">
        <v>13</v>
      </c>
      <c r="H56" s="179">
        <f t="shared" si="0"/>
        <v>2184</v>
      </c>
    </row>
    <row r="57" spans="1:8" x14ac:dyDescent="0.3">
      <c r="A57" s="61" t="s">
        <v>711</v>
      </c>
      <c r="B57" s="174" t="s">
        <v>822</v>
      </c>
      <c r="C57" s="175" t="s">
        <v>796</v>
      </c>
      <c r="D57" s="174" t="s">
        <v>825</v>
      </c>
      <c r="E57" s="176">
        <v>40218</v>
      </c>
      <c r="F57" s="177">
        <v>79</v>
      </c>
      <c r="G57" s="178">
        <v>8</v>
      </c>
      <c r="H57" s="179">
        <f t="shared" si="0"/>
        <v>632</v>
      </c>
    </row>
    <row r="58" spans="1:8" x14ac:dyDescent="0.3">
      <c r="A58" s="61" t="s">
        <v>711</v>
      </c>
      <c r="B58" s="174" t="s">
        <v>822</v>
      </c>
      <c r="C58" s="175" t="s">
        <v>796</v>
      </c>
      <c r="D58" s="174" t="s">
        <v>825</v>
      </c>
      <c r="E58" s="176">
        <v>40218</v>
      </c>
      <c r="F58" s="177">
        <v>79</v>
      </c>
      <c r="G58" s="178">
        <v>14</v>
      </c>
      <c r="H58" s="179">
        <f t="shared" si="0"/>
        <v>1106</v>
      </c>
    </row>
    <row r="59" spans="1:8" x14ac:dyDescent="0.3">
      <c r="A59" s="61" t="s">
        <v>646</v>
      </c>
      <c r="B59" s="174" t="s">
        <v>822</v>
      </c>
      <c r="C59" s="175" t="s">
        <v>800</v>
      </c>
      <c r="D59" s="174" t="s">
        <v>825</v>
      </c>
      <c r="E59" s="176">
        <v>40221</v>
      </c>
      <c r="F59" s="177">
        <v>79</v>
      </c>
      <c r="G59" s="178">
        <v>17</v>
      </c>
      <c r="H59" s="179">
        <f t="shared" si="0"/>
        <v>1343</v>
      </c>
    </row>
    <row r="60" spans="1:8" x14ac:dyDescent="0.3">
      <c r="A60" s="61" t="s">
        <v>722</v>
      </c>
      <c r="B60" s="174" t="s">
        <v>819</v>
      </c>
      <c r="C60" s="175" t="s">
        <v>800</v>
      </c>
      <c r="D60" s="174" t="s">
        <v>797</v>
      </c>
      <c r="E60" s="176">
        <v>40222</v>
      </c>
      <c r="F60" s="177">
        <v>799</v>
      </c>
      <c r="G60" s="178">
        <v>1</v>
      </c>
      <c r="H60" s="179">
        <f t="shared" si="0"/>
        <v>799</v>
      </c>
    </row>
    <row r="61" spans="1:8" x14ac:dyDescent="0.3">
      <c r="A61" s="61" t="s">
        <v>383</v>
      </c>
      <c r="B61" s="174" t="s">
        <v>821</v>
      </c>
      <c r="C61" s="175" t="s">
        <v>796</v>
      </c>
      <c r="D61" s="174" t="s">
        <v>795</v>
      </c>
      <c r="E61" s="176">
        <v>40222</v>
      </c>
      <c r="F61" s="177">
        <v>168</v>
      </c>
      <c r="G61" s="178">
        <v>11</v>
      </c>
      <c r="H61" s="179">
        <f t="shared" si="0"/>
        <v>1848</v>
      </c>
    </row>
    <row r="62" spans="1:8" x14ac:dyDescent="0.3">
      <c r="A62" s="61" t="s">
        <v>722</v>
      </c>
      <c r="B62" s="174" t="s">
        <v>819</v>
      </c>
      <c r="C62" s="175" t="s">
        <v>800</v>
      </c>
      <c r="D62" s="174" t="s">
        <v>824</v>
      </c>
      <c r="E62" s="176">
        <v>40225</v>
      </c>
      <c r="F62" s="177">
        <v>799</v>
      </c>
      <c r="G62" s="178">
        <v>9</v>
      </c>
      <c r="H62" s="179">
        <f t="shared" si="0"/>
        <v>7191</v>
      </c>
    </row>
    <row r="63" spans="1:8" x14ac:dyDescent="0.3">
      <c r="A63" s="61" t="s">
        <v>754</v>
      </c>
      <c r="B63" s="174" t="s">
        <v>822</v>
      </c>
      <c r="C63" s="175" t="s">
        <v>796</v>
      </c>
      <c r="D63" s="174" t="s">
        <v>825</v>
      </c>
      <c r="E63" s="176">
        <v>40225</v>
      </c>
      <c r="F63" s="177">
        <v>79</v>
      </c>
      <c r="G63" s="178">
        <v>15</v>
      </c>
      <c r="H63" s="179">
        <f t="shared" si="0"/>
        <v>1185</v>
      </c>
    </row>
    <row r="64" spans="1:8" x14ac:dyDescent="0.3">
      <c r="A64" s="61" t="s">
        <v>414</v>
      </c>
      <c r="B64" s="174" t="s">
        <v>819</v>
      </c>
      <c r="C64" s="175" t="s">
        <v>800</v>
      </c>
      <c r="D64" s="174" t="s">
        <v>825</v>
      </c>
      <c r="E64" s="176">
        <v>40225</v>
      </c>
      <c r="F64" s="177">
        <v>799</v>
      </c>
      <c r="G64" s="178">
        <v>14</v>
      </c>
      <c r="H64" s="179">
        <f t="shared" si="0"/>
        <v>11186</v>
      </c>
    </row>
    <row r="65" spans="1:8" x14ac:dyDescent="0.3">
      <c r="A65" s="61" t="s">
        <v>711</v>
      </c>
      <c r="B65" s="174" t="s">
        <v>822</v>
      </c>
      <c r="C65" s="175" t="s">
        <v>796</v>
      </c>
      <c r="D65" s="174" t="s">
        <v>825</v>
      </c>
      <c r="E65" s="176">
        <v>40225</v>
      </c>
      <c r="F65" s="177">
        <v>79</v>
      </c>
      <c r="G65" s="178">
        <v>20</v>
      </c>
      <c r="H65" s="179">
        <f t="shared" si="0"/>
        <v>1580</v>
      </c>
    </row>
    <row r="66" spans="1:8" x14ac:dyDescent="0.3">
      <c r="A66" s="61" t="s">
        <v>383</v>
      </c>
      <c r="B66" s="174" t="s">
        <v>819</v>
      </c>
      <c r="C66" s="175" t="s">
        <v>796</v>
      </c>
      <c r="D66" s="174" t="s">
        <v>797</v>
      </c>
      <c r="E66" s="176">
        <v>40225</v>
      </c>
      <c r="F66" s="177">
        <v>799</v>
      </c>
      <c r="G66" s="178">
        <v>5</v>
      </c>
      <c r="H66" s="179">
        <f t="shared" si="0"/>
        <v>3995</v>
      </c>
    </row>
    <row r="67" spans="1:8" x14ac:dyDescent="0.3">
      <c r="A67" s="61" t="s">
        <v>383</v>
      </c>
      <c r="B67" s="174" t="s">
        <v>819</v>
      </c>
      <c r="C67" s="175" t="s">
        <v>796</v>
      </c>
      <c r="D67" s="174" t="s">
        <v>825</v>
      </c>
      <c r="E67" s="176">
        <v>40226</v>
      </c>
      <c r="F67" s="177">
        <v>799</v>
      </c>
      <c r="G67" s="178">
        <v>18</v>
      </c>
      <c r="H67" s="179">
        <f t="shared" si="0"/>
        <v>14382</v>
      </c>
    </row>
    <row r="68" spans="1:8" x14ac:dyDescent="0.3">
      <c r="A68" s="61" t="s">
        <v>106</v>
      </c>
      <c r="B68" s="174" t="s">
        <v>821</v>
      </c>
      <c r="C68" s="175" t="s">
        <v>799</v>
      </c>
      <c r="D68" s="174" t="s">
        <v>797</v>
      </c>
      <c r="E68" s="176">
        <v>40226</v>
      </c>
      <c r="F68" s="177">
        <v>168</v>
      </c>
      <c r="G68" s="178">
        <v>8</v>
      </c>
      <c r="H68" s="179">
        <f t="shared" si="0"/>
        <v>1344</v>
      </c>
    </row>
    <row r="69" spans="1:8" x14ac:dyDescent="0.3">
      <c r="A69" s="61" t="s">
        <v>383</v>
      </c>
      <c r="B69" s="174" t="s">
        <v>819</v>
      </c>
      <c r="C69" s="175" t="s">
        <v>796</v>
      </c>
      <c r="D69" s="174" t="s">
        <v>797</v>
      </c>
      <c r="E69" s="176">
        <v>40227</v>
      </c>
      <c r="F69" s="177">
        <v>799</v>
      </c>
      <c r="G69" s="178">
        <v>14</v>
      </c>
      <c r="H69" s="179">
        <f t="shared" si="0"/>
        <v>11186</v>
      </c>
    </row>
    <row r="70" spans="1:8" x14ac:dyDescent="0.3">
      <c r="A70" s="61" t="s">
        <v>414</v>
      </c>
      <c r="B70" s="174" t="s">
        <v>820</v>
      </c>
      <c r="C70" s="175" t="s">
        <v>800</v>
      </c>
      <c r="D70" s="174" t="s">
        <v>825</v>
      </c>
      <c r="E70" s="176">
        <v>40228</v>
      </c>
      <c r="F70" s="177">
        <v>340</v>
      </c>
      <c r="G70" s="178">
        <v>18</v>
      </c>
      <c r="H70" s="179">
        <f t="shared" si="0"/>
        <v>6120</v>
      </c>
    </row>
    <row r="71" spans="1:8" x14ac:dyDescent="0.3">
      <c r="A71" s="61" t="s">
        <v>321</v>
      </c>
      <c r="B71" s="174" t="s">
        <v>820</v>
      </c>
      <c r="C71" s="175" t="s">
        <v>798</v>
      </c>
      <c r="D71" s="174" t="s">
        <v>795</v>
      </c>
      <c r="E71" s="176">
        <v>40228</v>
      </c>
      <c r="F71" s="177">
        <v>340</v>
      </c>
      <c r="G71" s="178">
        <v>2</v>
      </c>
      <c r="H71" s="179">
        <f t="shared" ref="H71:H134" si="1">F71*G71</f>
        <v>680</v>
      </c>
    </row>
    <row r="72" spans="1:8" x14ac:dyDescent="0.3">
      <c r="A72" s="61" t="s">
        <v>414</v>
      </c>
      <c r="B72" s="174" t="s">
        <v>819</v>
      </c>
      <c r="C72" s="175" t="s">
        <v>800</v>
      </c>
      <c r="D72" s="174" t="s">
        <v>825</v>
      </c>
      <c r="E72" s="176">
        <v>40229</v>
      </c>
      <c r="F72" s="177">
        <v>799</v>
      </c>
      <c r="G72" s="178">
        <v>17</v>
      </c>
      <c r="H72" s="179">
        <f t="shared" si="1"/>
        <v>13583</v>
      </c>
    </row>
    <row r="73" spans="1:8" x14ac:dyDescent="0.3">
      <c r="A73" s="61" t="s">
        <v>646</v>
      </c>
      <c r="B73" s="174" t="s">
        <v>820</v>
      </c>
      <c r="C73" s="175" t="s">
        <v>800</v>
      </c>
      <c r="D73" s="174" t="s">
        <v>797</v>
      </c>
      <c r="E73" s="176">
        <v>40229</v>
      </c>
      <c r="F73" s="177">
        <v>340</v>
      </c>
      <c r="G73" s="178">
        <v>12</v>
      </c>
      <c r="H73" s="179">
        <f t="shared" si="1"/>
        <v>4080</v>
      </c>
    </row>
    <row r="74" spans="1:8" x14ac:dyDescent="0.3">
      <c r="A74" s="61" t="s">
        <v>414</v>
      </c>
      <c r="B74" s="174" t="s">
        <v>823</v>
      </c>
      <c r="C74" s="175" t="s">
        <v>800</v>
      </c>
      <c r="D74" s="174" t="s">
        <v>795</v>
      </c>
      <c r="E74" s="176">
        <v>40233</v>
      </c>
      <c r="F74" s="177">
        <v>340</v>
      </c>
      <c r="G74" s="178">
        <v>14</v>
      </c>
      <c r="H74" s="179">
        <f t="shared" si="1"/>
        <v>4760</v>
      </c>
    </row>
    <row r="75" spans="1:8" x14ac:dyDescent="0.3">
      <c r="A75" s="61" t="s">
        <v>414</v>
      </c>
      <c r="B75" s="174" t="s">
        <v>819</v>
      </c>
      <c r="C75" s="175" t="s">
        <v>800</v>
      </c>
      <c r="D75" s="174" t="s">
        <v>824</v>
      </c>
      <c r="E75" s="176">
        <v>40234</v>
      </c>
      <c r="F75" s="177">
        <v>799</v>
      </c>
      <c r="G75" s="178">
        <v>9</v>
      </c>
      <c r="H75" s="179">
        <f t="shared" si="1"/>
        <v>7191</v>
      </c>
    </row>
    <row r="76" spans="1:8" x14ac:dyDescent="0.3">
      <c r="A76" s="61" t="s">
        <v>735</v>
      </c>
      <c r="B76" s="174" t="s">
        <v>821</v>
      </c>
      <c r="C76" s="175" t="s">
        <v>798</v>
      </c>
      <c r="D76" s="174" t="s">
        <v>824</v>
      </c>
      <c r="E76" s="176">
        <v>40238</v>
      </c>
      <c r="F76" s="177">
        <v>168</v>
      </c>
      <c r="G76" s="178">
        <v>4</v>
      </c>
      <c r="H76" s="179">
        <f t="shared" si="1"/>
        <v>672</v>
      </c>
    </row>
    <row r="77" spans="1:8" x14ac:dyDescent="0.3">
      <c r="A77" s="61" t="s">
        <v>754</v>
      </c>
      <c r="B77" s="174" t="s">
        <v>823</v>
      </c>
      <c r="C77" s="175" t="s">
        <v>796</v>
      </c>
      <c r="D77" s="174" t="s">
        <v>825</v>
      </c>
      <c r="E77" s="176">
        <v>40238</v>
      </c>
      <c r="F77" s="177">
        <v>340</v>
      </c>
      <c r="G77" s="178">
        <v>20</v>
      </c>
      <c r="H77" s="179">
        <f t="shared" si="1"/>
        <v>6800</v>
      </c>
    </row>
    <row r="78" spans="1:8" x14ac:dyDescent="0.3">
      <c r="A78" s="61" t="s">
        <v>735</v>
      </c>
      <c r="B78" s="174" t="s">
        <v>822</v>
      </c>
      <c r="C78" s="175" t="s">
        <v>798</v>
      </c>
      <c r="D78" s="174" t="s">
        <v>795</v>
      </c>
      <c r="E78" s="176">
        <v>40239</v>
      </c>
      <c r="F78" s="177">
        <v>79</v>
      </c>
      <c r="G78" s="178">
        <v>10</v>
      </c>
      <c r="H78" s="179">
        <f t="shared" si="1"/>
        <v>790</v>
      </c>
    </row>
    <row r="79" spans="1:8" x14ac:dyDescent="0.3">
      <c r="A79" s="61" t="s">
        <v>414</v>
      </c>
      <c r="B79" s="174" t="s">
        <v>822</v>
      </c>
      <c r="C79" s="175" t="s">
        <v>800</v>
      </c>
      <c r="D79" s="174" t="s">
        <v>824</v>
      </c>
      <c r="E79" s="176">
        <v>40241</v>
      </c>
      <c r="F79" s="177">
        <v>79</v>
      </c>
      <c r="G79" s="178">
        <v>12</v>
      </c>
      <c r="H79" s="179">
        <f t="shared" si="1"/>
        <v>948</v>
      </c>
    </row>
    <row r="80" spans="1:8" x14ac:dyDescent="0.3">
      <c r="A80" s="61" t="s">
        <v>321</v>
      </c>
      <c r="B80" s="174" t="s">
        <v>821</v>
      </c>
      <c r="C80" s="175" t="s">
        <v>798</v>
      </c>
      <c r="D80" s="174" t="s">
        <v>824</v>
      </c>
      <c r="E80" s="176">
        <v>40242</v>
      </c>
      <c r="F80" s="177">
        <v>168</v>
      </c>
      <c r="G80" s="178">
        <v>11</v>
      </c>
      <c r="H80" s="179">
        <f t="shared" si="1"/>
        <v>1848</v>
      </c>
    </row>
    <row r="81" spans="1:8" x14ac:dyDescent="0.3">
      <c r="A81" s="61" t="s">
        <v>414</v>
      </c>
      <c r="B81" s="174" t="s">
        <v>823</v>
      </c>
      <c r="C81" s="175" t="s">
        <v>800</v>
      </c>
      <c r="D81" s="174" t="s">
        <v>826</v>
      </c>
      <c r="E81" s="176">
        <v>40243</v>
      </c>
      <c r="F81" s="177">
        <v>340</v>
      </c>
      <c r="G81" s="178">
        <v>1</v>
      </c>
      <c r="H81" s="179">
        <f t="shared" si="1"/>
        <v>340</v>
      </c>
    </row>
    <row r="82" spans="1:8" x14ac:dyDescent="0.3">
      <c r="A82" s="61" t="s">
        <v>646</v>
      </c>
      <c r="B82" s="174" t="s">
        <v>819</v>
      </c>
      <c r="C82" s="175" t="s">
        <v>800</v>
      </c>
      <c r="D82" s="174" t="s">
        <v>824</v>
      </c>
      <c r="E82" s="176">
        <v>40246</v>
      </c>
      <c r="F82" s="177">
        <v>799</v>
      </c>
      <c r="G82" s="178">
        <v>8</v>
      </c>
      <c r="H82" s="179">
        <f t="shared" si="1"/>
        <v>6392</v>
      </c>
    </row>
    <row r="83" spans="1:8" x14ac:dyDescent="0.3">
      <c r="A83" s="61" t="s">
        <v>722</v>
      </c>
      <c r="B83" s="174" t="s">
        <v>821</v>
      </c>
      <c r="C83" s="175" t="s">
        <v>800</v>
      </c>
      <c r="D83" s="174" t="s">
        <v>795</v>
      </c>
      <c r="E83" s="176">
        <v>40246</v>
      </c>
      <c r="F83" s="177">
        <v>168</v>
      </c>
      <c r="G83" s="178">
        <v>15</v>
      </c>
      <c r="H83" s="179">
        <f t="shared" si="1"/>
        <v>2520</v>
      </c>
    </row>
    <row r="84" spans="1:8" x14ac:dyDescent="0.3">
      <c r="A84" s="61" t="s">
        <v>711</v>
      </c>
      <c r="B84" s="174" t="s">
        <v>820</v>
      </c>
      <c r="C84" s="175" t="s">
        <v>796</v>
      </c>
      <c r="D84" s="174" t="s">
        <v>826</v>
      </c>
      <c r="E84" s="176">
        <v>40246</v>
      </c>
      <c r="F84" s="177">
        <v>340</v>
      </c>
      <c r="G84" s="178">
        <v>6</v>
      </c>
      <c r="H84" s="179">
        <f t="shared" si="1"/>
        <v>2040</v>
      </c>
    </row>
    <row r="85" spans="1:8" x14ac:dyDescent="0.3">
      <c r="A85" s="61" t="s">
        <v>722</v>
      </c>
      <c r="B85" s="174" t="s">
        <v>820</v>
      </c>
      <c r="C85" s="175" t="s">
        <v>800</v>
      </c>
      <c r="D85" s="174" t="s">
        <v>825</v>
      </c>
      <c r="E85" s="176">
        <v>40247</v>
      </c>
      <c r="F85" s="177">
        <v>340</v>
      </c>
      <c r="G85" s="178">
        <v>17</v>
      </c>
      <c r="H85" s="179">
        <f t="shared" si="1"/>
        <v>5780</v>
      </c>
    </row>
    <row r="86" spans="1:8" x14ac:dyDescent="0.3">
      <c r="A86" s="61" t="s">
        <v>106</v>
      </c>
      <c r="B86" s="174" t="s">
        <v>820</v>
      </c>
      <c r="C86" s="175" t="s">
        <v>799</v>
      </c>
      <c r="D86" s="174" t="s">
        <v>797</v>
      </c>
      <c r="E86" s="176">
        <v>40247</v>
      </c>
      <c r="F86" s="177">
        <v>340</v>
      </c>
      <c r="G86" s="178">
        <v>2</v>
      </c>
      <c r="H86" s="179">
        <f t="shared" si="1"/>
        <v>680</v>
      </c>
    </row>
    <row r="87" spans="1:8" x14ac:dyDescent="0.3">
      <c r="A87" s="61" t="s">
        <v>722</v>
      </c>
      <c r="B87" s="174" t="s">
        <v>820</v>
      </c>
      <c r="C87" s="175" t="s">
        <v>800</v>
      </c>
      <c r="D87" s="174" t="s">
        <v>797</v>
      </c>
      <c r="E87" s="176">
        <v>40247</v>
      </c>
      <c r="F87" s="177">
        <v>340</v>
      </c>
      <c r="G87" s="178">
        <v>9</v>
      </c>
      <c r="H87" s="179">
        <f t="shared" si="1"/>
        <v>3060</v>
      </c>
    </row>
    <row r="88" spans="1:8" x14ac:dyDescent="0.3">
      <c r="A88" s="61" t="s">
        <v>414</v>
      </c>
      <c r="B88" s="174" t="s">
        <v>819</v>
      </c>
      <c r="C88" s="175" t="s">
        <v>800</v>
      </c>
      <c r="D88" s="174" t="s">
        <v>797</v>
      </c>
      <c r="E88" s="176">
        <v>40247</v>
      </c>
      <c r="F88" s="177">
        <v>799</v>
      </c>
      <c r="G88" s="178">
        <v>8</v>
      </c>
      <c r="H88" s="179">
        <f t="shared" si="1"/>
        <v>6392</v>
      </c>
    </row>
    <row r="89" spans="1:8" x14ac:dyDescent="0.3">
      <c r="A89" s="61" t="s">
        <v>711</v>
      </c>
      <c r="B89" s="174" t="s">
        <v>823</v>
      </c>
      <c r="C89" s="175" t="s">
        <v>796</v>
      </c>
      <c r="D89" s="174" t="s">
        <v>824</v>
      </c>
      <c r="E89" s="176">
        <v>40248</v>
      </c>
      <c r="F89" s="177">
        <v>340</v>
      </c>
      <c r="G89" s="178">
        <v>5</v>
      </c>
      <c r="H89" s="179">
        <f t="shared" si="1"/>
        <v>1700</v>
      </c>
    </row>
    <row r="90" spans="1:8" x14ac:dyDescent="0.3">
      <c r="A90" s="61" t="s">
        <v>754</v>
      </c>
      <c r="B90" s="174" t="s">
        <v>819</v>
      </c>
      <c r="C90" s="175" t="s">
        <v>796</v>
      </c>
      <c r="D90" s="174" t="s">
        <v>824</v>
      </c>
      <c r="E90" s="176">
        <v>40250</v>
      </c>
      <c r="F90" s="177">
        <v>799</v>
      </c>
      <c r="G90" s="178">
        <v>11</v>
      </c>
      <c r="H90" s="179">
        <f t="shared" si="1"/>
        <v>8789</v>
      </c>
    </row>
    <row r="91" spans="1:8" x14ac:dyDescent="0.3">
      <c r="A91" s="61" t="s">
        <v>711</v>
      </c>
      <c r="B91" s="174" t="s">
        <v>822</v>
      </c>
      <c r="C91" s="175" t="s">
        <v>796</v>
      </c>
      <c r="D91" s="174" t="s">
        <v>824</v>
      </c>
      <c r="E91" s="176">
        <v>40252</v>
      </c>
      <c r="F91" s="177">
        <v>79</v>
      </c>
      <c r="G91" s="178">
        <v>9</v>
      </c>
      <c r="H91" s="179">
        <f t="shared" si="1"/>
        <v>711</v>
      </c>
    </row>
    <row r="92" spans="1:8" x14ac:dyDescent="0.3">
      <c r="A92" s="61" t="s">
        <v>106</v>
      </c>
      <c r="B92" s="174" t="s">
        <v>822</v>
      </c>
      <c r="C92" s="175" t="s">
        <v>799</v>
      </c>
      <c r="D92" s="174" t="s">
        <v>826</v>
      </c>
      <c r="E92" s="176">
        <v>40252</v>
      </c>
      <c r="F92" s="177">
        <v>79</v>
      </c>
      <c r="G92" s="178">
        <v>1</v>
      </c>
      <c r="H92" s="179">
        <f t="shared" si="1"/>
        <v>79</v>
      </c>
    </row>
    <row r="93" spans="1:8" x14ac:dyDescent="0.3">
      <c r="A93" s="61" t="s">
        <v>383</v>
      </c>
      <c r="B93" s="174" t="s">
        <v>820</v>
      </c>
      <c r="C93" s="175" t="s">
        <v>796</v>
      </c>
      <c r="D93" s="174" t="s">
        <v>826</v>
      </c>
      <c r="E93" s="176">
        <v>40252</v>
      </c>
      <c r="F93" s="177">
        <v>340</v>
      </c>
      <c r="G93" s="178">
        <v>11</v>
      </c>
      <c r="H93" s="179">
        <f t="shared" si="1"/>
        <v>3740</v>
      </c>
    </row>
    <row r="94" spans="1:8" x14ac:dyDescent="0.3">
      <c r="A94" s="61" t="s">
        <v>321</v>
      </c>
      <c r="B94" s="174" t="s">
        <v>822</v>
      </c>
      <c r="C94" s="175" t="s">
        <v>798</v>
      </c>
      <c r="D94" s="174" t="s">
        <v>824</v>
      </c>
      <c r="E94" s="176">
        <v>40253</v>
      </c>
      <c r="F94" s="177">
        <v>79</v>
      </c>
      <c r="G94" s="178">
        <v>5</v>
      </c>
      <c r="H94" s="179">
        <f t="shared" si="1"/>
        <v>395</v>
      </c>
    </row>
    <row r="95" spans="1:8" x14ac:dyDescent="0.3">
      <c r="A95" s="61" t="s">
        <v>383</v>
      </c>
      <c r="B95" s="174" t="s">
        <v>821</v>
      </c>
      <c r="C95" s="175" t="s">
        <v>796</v>
      </c>
      <c r="D95" s="174" t="s">
        <v>795</v>
      </c>
      <c r="E95" s="176">
        <v>40254</v>
      </c>
      <c r="F95" s="177">
        <v>168</v>
      </c>
      <c r="G95" s="178">
        <v>12</v>
      </c>
      <c r="H95" s="179">
        <f t="shared" si="1"/>
        <v>2016</v>
      </c>
    </row>
    <row r="96" spans="1:8" x14ac:dyDescent="0.3">
      <c r="A96" s="61" t="s">
        <v>646</v>
      </c>
      <c r="B96" s="174" t="s">
        <v>823</v>
      </c>
      <c r="C96" s="175" t="s">
        <v>800</v>
      </c>
      <c r="D96" s="174" t="s">
        <v>797</v>
      </c>
      <c r="E96" s="176">
        <v>40255</v>
      </c>
      <c r="F96" s="177">
        <v>340</v>
      </c>
      <c r="G96" s="178">
        <v>1</v>
      </c>
      <c r="H96" s="179">
        <f t="shared" si="1"/>
        <v>340</v>
      </c>
    </row>
    <row r="97" spans="1:8" x14ac:dyDescent="0.3">
      <c r="A97" s="61" t="s">
        <v>383</v>
      </c>
      <c r="B97" s="174" t="s">
        <v>819</v>
      </c>
      <c r="C97" s="175" t="s">
        <v>796</v>
      </c>
      <c r="D97" s="174" t="s">
        <v>797</v>
      </c>
      <c r="E97" s="176">
        <v>40255</v>
      </c>
      <c r="F97" s="177">
        <v>799</v>
      </c>
      <c r="G97" s="178">
        <v>9</v>
      </c>
      <c r="H97" s="179">
        <f t="shared" si="1"/>
        <v>7191</v>
      </c>
    </row>
    <row r="98" spans="1:8" x14ac:dyDescent="0.3">
      <c r="A98" s="61" t="s">
        <v>754</v>
      </c>
      <c r="B98" s="174" t="s">
        <v>823</v>
      </c>
      <c r="C98" s="175" t="s">
        <v>796</v>
      </c>
      <c r="D98" s="174" t="s">
        <v>825</v>
      </c>
      <c r="E98" s="176">
        <v>40257</v>
      </c>
      <c r="F98" s="177">
        <v>340</v>
      </c>
      <c r="G98" s="178">
        <v>16</v>
      </c>
      <c r="H98" s="179">
        <f t="shared" si="1"/>
        <v>5440</v>
      </c>
    </row>
    <row r="99" spans="1:8" x14ac:dyDescent="0.3">
      <c r="A99" s="61" t="s">
        <v>414</v>
      </c>
      <c r="B99" s="174" t="s">
        <v>819</v>
      </c>
      <c r="C99" s="175" t="s">
        <v>800</v>
      </c>
      <c r="D99" s="174" t="s">
        <v>795</v>
      </c>
      <c r="E99" s="176">
        <v>40260</v>
      </c>
      <c r="F99" s="177">
        <v>799</v>
      </c>
      <c r="G99" s="178">
        <v>8</v>
      </c>
      <c r="H99" s="179">
        <f t="shared" si="1"/>
        <v>6392</v>
      </c>
    </row>
    <row r="100" spans="1:8" x14ac:dyDescent="0.3">
      <c r="A100" s="61" t="s">
        <v>711</v>
      </c>
      <c r="B100" s="174" t="s">
        <v>822</v>
      </c>
      <c r="C100" s="175" t="s">
        <v>796</v>
      </c>
      <c r="D100" s="174" t="s">
        <v>825</v>
      </c>
      <c r="E100" s="176">
        <v>40261</v>
      </c>
      <c r="F100" s="177">
        <v>79</v>
      </c>
      <c r="G100" s="178">
        <v>20</v>
      </c>
      <c r="H100" s="179">
        <f t="shared" si="1"/>
        <v>1580</v>
      </c>
    </row>
    <row r="101" spans="1:8" x14ac:dyDescent="0.3">
      <c r="A101" s="61" t="s">
        <v>722</v>
      </c>
      <c r="B101" s="174" t="s">
        <v>823</v>
      </c>
      <c r="C101" s="175" t="s">
        <v>800</v>
      </c>
      <c r="D101" s="174" t="s">
        <v>826</v>
      </c>
      <c r="E101" s="176">
        <v>40261</v>
      </c>
      <c r="F101" s="177">
        <v>340</v>
      </c>
      <c r="G101" s="178">
        <v>6</v>
      </c>
      <c r="H101" s="179">
        <f t="shared" si="1"/>
        <v>2040</v>
      </c>
    </row>
    <row r="102" spans="1:8" x14ac:dyDescent="0.3">
      <c r="A102" s="61" t="s">
        <v>646</v>
      </c>
      <c r="B102" s="174" t="s">
        <v>823</v>
      </c>
      <c r="C102" s="175" t="s">
        <v>800</v>
      </c>
      <c r="D102" s="174" t="s">
        <v>825</v>
      </c>
      <c r="E102" s="176">
        <v>40263</v>
      </c>
      <c r="F102" s="177">
        <v>340</v>
      </c>
      <c r="G102" s="178">
        <v>20</v>
      </c>
      <c r="H102" s="179">
        <f t="shared" si="1"/>
        <v>6800</v>
      </c>
    </row>
    <row r="103" spans="1:8" x14ac:dyDescent="0.3">
      <c r="A103" s="61" t="s">
        <v>722</v>
      </c>
      <c r="B103" s="174" t="s">
        <v>823</v>
      </c>
      <c r="C103" s="175" t="s">
        <v>800</v>
      </c>
      <c r="D103" s="174" t="s">
        <v>824</v>
      </c>
      <c r="E103" s="176">
        <v>40264</v>
      </c>
      <c r="F103" s="177">
        <v>340</v>
      </c>
      <c r="G103" s="178">
        <v>15</v>
      </c>
      <c r="H103" s="179">
        <f t="shared" si="1"/>
        <v>5100</v>
      </c>
    </row>
    <row r="104" spans="1:8" x14ac:dyDescent="0.3">
      <c r="A104" s="61" t="s">
        <v>711</v>
      </c>
      <c r="B104" s="174" t="s">
        <v>819</v>
      </c>
      <c r="C104" s="175" t="s">
        <v>796</v>
      </c>
      <c r="D104" s="174" t="s">
        <v>795</v>
      </c>
      <c r="E104" s="176">
        <v>40267</v>
      </c>
      <c r="F104" s="177">
        <v>799</v>
      </c>
      <c r="G104" s="178">
        <v>7</v>
      </c>
      <c r="H104" s="179">
        <f t="shared" si="1"/>
        <v>5593</v>
      </c>
    </row>
    <row r="105" spans="1:8" x14ac:dyDescent="0.3">
      <c r="A105" s="61" t="s">
        <v>668</v>
      </c>
      <c r="B105" s="174" t="s">
        <v>820</v>
      </c>
      <c r="C105" s="175" t="s">
        <v>799</v>
      </c>
      <c r="D105" s="174" t="s">
        <v>826</v>
      </c>
      <c r="E105" s="176">
        <v>40267</v>
      </c>
      <c r="F105" s="177">
        <v>340</v>
      </c>
      <c r="G105" s="178">
        <v>9</v>
      </c>
      <c r="H105" s="179">
        <f t="shared" si="1"/>
        <v>3060</v>
      </c>
    </row>
    <row r="106" spans="1:8" x14ac:dyDescent="0.3">
      <c r="A106" s="61" t="s">
        <v>646</v>
      </c>
      <c r="B106" s="174" t="s">
        <v>822</v>
      </c>
      <c r="C106" s="175" t="s">
        <v>800</v>
      </c>
      <c r="D106" s="174" t="s">
        <v>795</v>
      </c>
      <c r="E106" s="176">
        <v>40269</v>
      </c>
      <c r="F106" s="177">
        <v>79</v>
      </c>
      <c r="G106" s="178">
        <v>6</v>
      </c>
      <c r="H106" s="179">
        <f t="shared" si="1"/>
        <v>474</v>
      </c>
    </row>
    <row r="107" spans="1:8" x14ac:dyDescent="0.3">
      <c r="A107" s="61" t="s">
        <v>321</v>
      </c>
      <c r="B107" s="174" t="s">
        <v>821</v>
      </c>
      <c r="C107" s="175" t="s">
        <v>798</v>
      </c>
      <c r="D107" s="174" t="s">
        <v>824</v>
      </c>
      <c r="E107" s="176">
        <v>40270</v>
      </c>
      <c r="F107" s="177">
        <v>168</v>
      </c>
      <c r="G107" s="178">
        <v>14</v>
      </c>
      <c r="H107" s="179">
        <f t="shared" si="1"/>
        <v>2352</v>
      </c>
    </row>
    <row r="108" spans="1:8" x14ac:dyDescent="0.3">
      <c r="A108" s="61" t="s">
        <v>106</v>
      </c>
      <c r="B108" s="174" t="s">
        <v>823</v>
      </c>
      <c r="C108" s="175" t="s">
        <v>799</v>
      </c>
      <c r="D108" s="174" t="s">
        <v>797</v>
      </c>
      <c r="E108" s="176">
        <v>40270</v>
      </c>
      <c r="F108" s="177">
        <v>340</v>
      </c>
      <c r="G108" s="178">
        <v>3</v>
      </c>
      <c r="H108" s="179">
        <f t="shared" si="1"/>
        <v>1020</v>
      </c>
    </row>
    <row r="109" spans="1:8" x14ac:dyDescent="0.3">
      <c r="A109" s="61" t="s">
        <v>711</v>
      </c>
      <c r="B109" s="174" t="s">
        <v>820</v>
      </c>
      <c r="C109" s="175" t="s">
        <v>796</v>
      </c>
      <c r="D109" s="174" t="s">
        <v>826</v>
      </c>
      <c r="E109" s="176">
        <v>40271</v>
      </c>
      <c r="F109" s="177">
        <v>340</v>
      </c>
      <c r="G109" s="178">
        <v>5</v>
      </c>
      <c r="H109" s="179">
        <f t="shared" si="1"/>
        <v>1700</v>
      </c>
    </row>
    <row r="110" spans="1:8" x14ac:dyDescent="0.3">
      <c r="A110" s="61" t="s">
        <v>383</v>
      </c>
      <c r="B110" s="174" t="s">
        <v>820</v>
      </c>
      <c r="C110" s="175" t="s">
        <v>796</v>
      </c>
      <c r="D110" s="174" t="s">
        <v>795</v>
      </c>
      <c r="E110" s="176">
        <v>40273</v>
      </c>
      <c r="F110" s="177">
        <v>340</v>
      </c>
      <c r="G110" s="178">
        <v>3</v>
      </c>
      <c r="H110" s="179">
        <f t="shared" si="1"/>
        <v>1020</v>
      </c>
    </row>
    <row r="111" spans="1:8" x14ac:dyDescent="0.3">
      <c r="A111" s="61" t="s">
        <v>383</v>
      </c>
      <c r="B111" s="174" t="s">
        <v>823</v>
      </c>
      <c r="C111" s="175" t="s">
        <v>796</v>
      </c>
      <c r="D111" s="174" t="s">
        <v>825</v>
      </c>
      <c r="E111" s="176">
        <v>40274</v>
      </c>
      <c r="F111" s="177">
        <v>340</v>
      </c>
      <c r="G111" s="178">
        <v>18</v>
      </c>
      <c r="H111" s="179">
        <f t="shared" si="1"/>
        <v>6120</v>
      </c>
    </row>
    <row r="112" spans="1:8" x14ac:dyDescent="0.3">
      <c r="A112" s="61" t="s">
        <v>754</v>
      </c>
      <c r="B112" s="174" t="s">
        <v>821</v>
      </c>
      <c r="C112" s="175" t="s">
        <v>796</v>
      </c>
      <c r="D112" s="174" t="s">
        <v>797</v>
      </c>
      <c r="E112" s="176">
        <v>40274</v>
      </c>
      <c r="F112" s="177">
        <v>168</v>
      </c>
      <c r="G112" s="178">
        <v>13</v>
      </c>
      <c r="H112" s="179">
        <f t="shared" si="1"/>
        <v>2184</v>
      </c>
    </row>
    <row r="113" spans="1:8" x14ac:dyDescent="0.3">
      <c r="A113" s="61" t="s">
        <v>646</v>
      </c>
      <c r="B113" s="174" t="s">
        <v>823</v>
      </c>
      <c r="C113" s="175" t="s">
        <v>800</v>
      </c>
      <c r="D113" s="174" t="s">
        <v>795</v>
      </c>
      <c r="E113" s="176">
        <v>40274</v>
      </c>
      <c r="F113" s="177">
        <v>340</v>
      </c>
      <c r="G113" s="178">
        <v>11</v>
      </c>
      <c r="H113" s="179">
        <f t="shared" si="1"/>
        <v>3740</v>
      </c>
    </row>
    <row r="114" spans="1:8" x14ac:dyDescent="0.3">
      <c r="A114" s="61" t="s">
        <v>722</v>
      </c>
      <c r="B114" s="174" t="s">
        <v>822</v>
      </c>
      <c r="C114" s="175" t="s">
        <v>800</v>
      </c>
      <c r="D114" s="174" t="s">
        <v>795</v>
      </c>
      <c r="E114" s="176">
        <v>40274</v>
      </c>
      <c r="F114" s="177">
        <v>79</v>
      </c>
      <c r="G114" s="178">
        <v>13</v>
      </c>
      <c r="H114" s="179">
        <f t="shared" si="1"/>
        <v>1027</v>
      </c>
    </row>
    <row r="115" spans="1:8" x14ac:dyDescent="0.3">
      <c r="A115" s="61" t="s">
        <v>106</v>
      </c>
      <c r="B115" s="174" t="s">
        <v>823</v>
      </c>
      <c r="C115" s="175" t="s">
        <v>799</v>
      </c>
      <c r="D115" s="174" t="s">
        <v>826</v>
      </c>
      <c r="E115" s="176">
        <v>40274</v>
      </c>
      <c r="F115" s="177">
        <v>340</v>
      </c>
      <c r="G115" s="178">
        <v>6</v>
      </c>
      <c r="H115" s="179">
        <f t="shared" si="1"/>
        <v>2040</v>
      </c>
    </row>
    <row r="116" spans="1:8" x14ac:dyDescent="0.3">
      <c r="A116" s="61" t="s">
        <v>722</v>
      </c>
      <c r="B116" s="174" t="s">
        <v>823</v>
      </c>
      <c r="C116" s="175" t="s">
        <v>800</v>
      </c>
      <c r="D116" s="174" t="s">
        <v>826</v>
      </c>
      <c r="E116" s="176">
        <v>40274</v>
      </c>
      <c r="F116" s="177">
        <v>340</v>
      </c>
      <c r="G116" s="178">
        <v>2</v>
      </c>
      <c r="H116" s="179">
        <f t="shared" si="1"/>
        <v>680</v>
      </c>
    </row>
    <row r="117" spans="1:8" x14ac:dyDescent="0.3">
      <c r="A117" s="61" t="s">
        <v>383</v>
      </c>
      <c r="B117" s="174" t="s">
        <v>822</v>
      </c>
      <c r="C117" s="175" t="s">
        <v>796</v>
      </c>
      <c r="D117" s="174" t="s">
        <v>824</v>
      </c>
      <c r="E117" s="176">
        <v>40275</v>
      </c>
      <c r="F117" s="177">
        <v>79</v>
      </c>
      <c r="G117" s="178">
        <v>13</v>
      </c>
      <c r="H117" s="179">
        <f t="shared" si="1"/>
        <v>1027</v>
      </c>
    </row>
    <row r="118" spans="1:8" x14ac:dyDescent="0.3">
      <c r="A118" s="61" t="s">
        <v>321</v>
      </c>
      <c r="B118" s="174" t="s">
        <v>821</v>
      </c>
      <c r="C118" s="175" t="s">
        <v>798</v>
      </c>
      <c r="D118" s="174" t="s">
        <v>795</v>
      </c>
      <c r="E118" s="176">
        <v>40276</v>
      </c>
      <c r="F118" s="177">
        <v>168</v>
      </c>
      <c r="G118" s="178">
        <v>3</v>
      </c>
      <c r="H118" s="179">
        <f t="shared" si="1"/>
        <v>504</v>
      </c>
    </row>
    <row r="119" spans="1:8" x14ac:dyDescent="0.3">
      <c r="A119" s="61" t="s">
        <v>383</v>
      </c>
      <c r="B119" s="174" t="s">
        <v>821</v>
      </c>
      <c r="C119" s="175" t="s">
        <v>796</v>
      </c>
      <c r="D119" s="174" t="s">
        <v>797</v>
      </c>
      <c r="E119" s="176">
        <v>40278</v>
      </c>
      <c r="F119" s="177">
        <v>168</v>
      </c>
      <c r="G119" s="178">
        <v>10</v>
      </c>
      <c r="H119" s="179">
        <f t="shared" si="1"/>
        <v>1680</v>
      </c>
    </row>
    <row r="120" spans="1:8" x14ac:dyDescent="0.3">
      <c r="A120" s="61" t="s">
        <v>106</v>
      </c>
      <c r="B120" s="174" t="s">
        <v>823</v>
      </c>
      <c r="C120" s="175" t="s">
        <v>799</v>
      </c>
      <c r="D120" s="174" t="s">
        <v>795</v>
      </c>
      <c r="E120" s="176">
        <v>40278</v>
      </c>
      <c r="F120" s="177">
        <v>340</v>
      </c>
      <c r="G120" s="178">
        <v>14</v>
      </c>
      <c r="H120" s="179">
        <f t="shared" si="1"/>
        <v>4760</v>
      </c>
    </row>
    <row r="121" spans="1:8" x14ac:dyDescent="0.3">
      <c r="A121" s="61" t="s">
        <v>668</v>
      </c>
      <c r="B121" s="174" t="s">
        <v>820</v>
      </c>
      <c r="C121" s="175" t="s">
        <v>799</v>
      </c>
      <c r="D121" s="174" t="s">
        <v>826</v>
      </c>
      <c r="E121" s="176">
        <v>40278</v>
      </c>
      <c r="F121" s="177">
        <v>340</v>
      </c>
      <c r="G121" s="178">
        <v>8</v>
      </c>
      <c r="H121" s="179">
        <f t="shared" si="1"/>
        <v>2720</v>
      </c>
    </row>
    <row r="122" spans="1:8" x14ac:dyDescent="0.3">
      <c r="A122" s="61" t="s">
        <v>646</v>
      </c>
      <c r="B122" s="174" t="s">
        <v>819</v>
      </c>
      <c r="C122" s="175" t="s">
        <v>800</v>
      </c>
      <c r="D122" s="174" t="s">
        <v>795</v>
      </c>
      <c r="E122" s="176">
        <v>40280</v>
      </c>
      <c r="F122" s="177">
        <v>799</v>
      </c>
      <c r="G122" s="178">
        <v>4</v>
      </c>
      <c r="H122" s="179">
        <f t="shared" si="1"/>
        <v>3196</v>
      </c>
    </row>
    <row r="123" spans="1:8" x14ac:dyDescent="0.3">
      <c r="A123" s="61" t="s">
        <v>711</v>
      </c>
      <c r="B123" s="174" t="s">
        <v>823</v>
      </c>
      <c r="C123" s="175" t="s">
        <v>796</v>
      </c>
      <c r="D123" s="174" t="s">
        <v>795</v>
      </c>
      <c r="E123" s="176">
        <v>40280</v>
      </c>
      <c r="F123" s="177">
        <v>340</v>
      </c>
      <c r="G123" s="178">
        <v>4</v>
      </c>
      <c r="H123" s="179">
        <f t="shared" si="1"/>
        <v>1360</v>
      </c>
    </row>
    <row r="124" spans="1:8" x14ac:dyDescent="0.3">
      <c r="A124" s="61" t="s">
        <v>722</v>
      </c>
      <c r="B124" s="174" t="s">
        <v>823</v>
      </c>
      <c r="C124" s="175" t="s">
        <v>800</v>
      </c>
      <c r="D124" s="174" t="s">
        <v>824</v>
      </c>
      <c r="E124" s="176">
        <v>40281</v>
      </c>
      <c r="F124" s="177">
        <v>340</v>
      </c>
      <c r="G124" s="178">
        <v>6</v>
      </c>
      <c r="H124" s="179">
        <f t="shared" si="1"/>
        <v>2040</v>
      </c>
    </row>
    <row r="125" spans="1:8" x14ac:dyDescent="0.3">
      <c r="A125" s="61" t="s">
        <v>106</v>
      </c>
      <c r="B125" s="174" t="s">
        <v>819</v>
      </c>
      <c r="C125" s="175" t="s">
        <v>799</v>
      </c>
      <c r="D125" s="174" t="s">
        <v>825</v>
      </c>
      <c r="E125" s="176">
        <v>40281</v>
      </c>
      <c r="F125" s="177">
        <v>799</v>
      </c>
      <c r="G125" s="178">
        <v>7</v>
      </c>
      <c r="H125" s="179">
        <f t="shared" si="1"/>
        <v>5593</v>
      </c>
    </row>
    <row r="126" spans="1:8" x14ac:dyDescent="0.3">
      <c r="A126" s="61" t="s">
        <v>722</v>
      </c>
      <c r="B126" s="174" t="s">
        <v>821</v>
      </c>
      <c r="C126" s="175" t="s">
        <v>800</v>
      </c>
      <c r="D126" s="174" t="s">
        <v>826</v>
      </c>
      <c r="E126" s="176">
        <v>40281</v>
      </c>
      <c r="F126" s="177">
        <v>168</v>
      </c>
      <c r="G126" s="178">
        <v>12</v>
      </c>
      <c r="H126" s="179">
        <f t="shared" si="1"/>
        <v>2016</v>
      </c>
    </row>
    <row r="127" spans="1:8" x14ac:dyDescent="0.3">
      <c r="A127" s="61" t="s">
        <v>668</v>
      </c>
      <c r="B127" s="174" t="s">
        <v>822</v>
      </c>
      <c r="C127" s="175" t="s">
        <v>796</v>
      </c>
      <c r="D127" s="174" t="s">
        <v>825</v>
      </c>
      <c r="E127" s="176">
        <v>40283</v>
      </c>
      <c r="F127" s="177">
        <v>79</v>
      </c>
      <c r="G127" s="178">
        <v>12</v>
      </c>
      <c r="H127" s="179">
        <f t="shared" si="1"/>
        <v>948</v>
      </c>
    </row>
    <row r="128" spans="1:8" x14ac:dyDescent="0.3">
      <c r="A128" s="61" t="s">
        <v>668</v>
      </c>
      <c r="B128" s="174" t="s">
        <v>822</v>
      </c>
      <c r="C128" s="175" t="s">
        <v>796</v>
      </c>
      <c r="D128" s="174" t="s">
        <v>826</v>
      </c>
      <c r="E128" s="176">
        <v>40283</v>
      </c>
      <c r="F128" s="177">
        <v>79</v>
      </c>
      <c r="G128" s="178">
        <v>12</v>
      </c>
      <c r="H128" s="179">
        <f t="shared" si="1"/>
        <v>948</v>
      </c>
    </row>
    <row r="129" spans="1:8" x14ac:dyDescent="0.3">
      <c r="A129" s="61" t="s">
        <v>383</v>
      </c>
      <c r="B129" s="174" t="s">
        <v>822</v>
      </c>
      <c r="C129" s="175" t="s">
        <v>796</v>
      </c>
      <c r="D129" s="174" t="s">
        <v>797</v>
      </c>
      <c r="E129" s="176">
        <v>40284</v>
      </c>
      <c r="F129" s="177">
        <v>79</v>
      </c>
      <c r="G129" s="178">
        <v>8</v>
      </c>
      <c r="H129" s="179">
        <f t="shared" si="1"/>
        <v>632</v>
      </c>
    </row>
    <row r="130" spans="1:8" x14ac:dyDescent="0.3">
      <c r="A130" s="61" t="s">
        <v>754</v>
      </c>
      <c r="B130" s="174" t="s">
        <v>823</v>
      </c>
      <c r="C130" s="175" t="s">
        <v>796</v>
      </c>
      <c r="D130" s="174" t="s">
        <v>795</v>
      </c>
      <c r="E130" s="176">
        <v>40285</v>
      </c>
      <c r="F130" s="177">
        <v>340</v>
      </c>
      <c r="G130" s="178">
        <v>5</v>
      </c>
      <c r="H130" s="179">
        <f t="shared" si="1"/>
        <v>1700</v>
      </c>
    </row>
    <row r="131" spans="1:8" x14ac:dyDescent="0.3">
      <c r="A131" s="61" t="s">
        <v>646</v>
      </c>
      <c r="B131" s="174" t="s">
        <v>819</v>
      </c>
      <c r="C131" s="175" t="s">
        <v>800</v>
      </c>
      <c r="D131" s="174" t="s">
        <v>795</v>
      </c>
      <c r="E131" s="176">
        <v>40287</v>
      </c>
      <c r="F131" s="177">
        <v>799</v>
      </c>
      <c r="G131" s="178">
        <v>8</v>
      </c>
      <c r="H131" s="179">
        <f t="shared" si="1"/>
        <v>6392</v>
      </c>
    </row>
    <row r="132" spans="1:8" x14ac:dyDescent="0.3">
      <c r="A132" s="61" t="s">
        <v>722</v>
      </c>
      <c r="B132" s="174" t="s">
        <v>823</v>
      </c>
      <c r="C132" s="175" t="s">
        <v>800</v>
      </c>
      <c r="D132" s="174" t="s">
        <v>824</v>
      </c>
      <c r="E132" s="176">
        <v>40288</v>
      </c>
      <c r="F132" s="177">
        <v>340</v>
      </c>
      <c r="G132" s="178">
        <v>2</v>
      </c>
      <c r="H132" s="179">
        <f t="shared" si="1"/>
        <v>680</v>
      </c>
    </row>
    <row r="133" spans="1:8" x14ac:dyDescent="0.3">
      <c r="A133" s="61" t="s">
        <v>646</v>
      </c>
      <c r="B133" s="174" t="s">
        <v>822</v>
      </c>
      <c r="C133" s="175" t="s">
        <v>800</v>
      </c>
      <c r="D133" s="174" t="s">
        <v>825</v>
      </c>
      <c r="E133" s="176">
        <v>40288</v>
      </c>
      <c r="F133" s="177">
        <v>79</v>
      </c>
      <c r="G133" s="178">
        <v>11</v>
      </c>
      <c r="H133" s="179">
        <f t="shared" si="1"/>
        <v>869</v>
      </c>
    </row>
    <row r="134" spans="1:8" x14ac:dyDescent="0.3">
      <c r="A134" s="61" t="s">
        <v>668</v>
      </c>
      <c r="B134" s="174" t="s">
        <v>823</v>
      </c>
      <c r="C134" s="175" t="s">
        <v>796</v>
      </c>
      <c r="D134" s="174" t="s">
        <v>797</v>
      </c>
      <c r="E134" s="176">
        <v>40288</v>
      </c>
      <c r="F134" s="177">
        <v>340</v>
      </c>
      <c r="G134" s="178">
        <v>1</v>
      </c>
      <c r="H134" s="179">
        <f t="shared" si="1"/>
        <v>340</v>
      </c>
    </row>
    <row r="135" spans="1:8" x14ac:dyDescent="0.3">
      <c r="A135" s="61" t="s">
        <v>106</v>
      </c>
      <c r="B135" s="174" t="s">
        <v>821</v>
      </c>
      <c r="C135" s="175" t="s">
        <v>799</v>
      </c>
      <c r="D135" s="174" t="s">
        <v>826</v>
      </c>
      <c r="E135" s="176">
        <v>40289</v>
      </c>
      <c r="F135" s="177">
        <v>168</v>
      </c>
      <c r="G135" s="178">
        <v>12</v>
      </c>
      <c r="H135" s="179">
        <f t="shared" ref="H135:H198" si="2">F135*G135</f>
        <v>2016</v>
      </c>
    </row>
    <row r="136" spans="1:8" x14ac:dyDescent="0.3">
      <c r="A136" s="61" t="s">
        <v>646</v>
      </c>
      <c r="B136" s="174" t="s">
        <v>820</v>
      </c>
      <c r="C136" s="175" t="s">
        <v>800</v>
      </c>
      <c r="D136" s="174" t="s">
        <v>824</v>
      </c>
      <c r="E136" s="176">
        <v>40290</v>
      </c>
      <c r="F136" s="177">
        <v>340</v>
      </c>
      <c r="G136" s="178">
        <v>8</v>
      </c>
      <c r="H136" s="179">
        <f t="shared" si="2"/>
        <v>2720</v>
      </c>
    </row>
    <row r="137" spans="1:8" x14ac:dyDescent="0.3">
      <c r="A137" s="61" t="s">
        <v>668</v>
      </c>
      <c r="B137" s="174" t="s">
        <v>822</v>
      </c>
      <c r="C137" s="175" t="s">
        <v>796</v>
      </c>
      <c r="D137" s="174" t="s">
        <v>825</v>
      </c>
      <c r="E137" s="176">
        <v>40290</v>
      </c>
      <c r="F137" s="177">
        <v>79</v>
      </c>
      <c r="G137" s="178">
        <v>10</v>
      </c>
      <c r="H137" s="179">
        <f t="shared" si="2"/>
        <v>790</v>
      </c>
    </row>
    <row r="138" spans="1:8" x14ac:dyDescent="0.3">
      <c r="A138" s="61" t="s">
        <v>754</v>
      </c>
      <c r="B138" s="174" t="s">
        <v>823</v>
      </c>
      <c r="C138" s="175" t="s">
        <v>796</v>
      </c>
      <c r="D138" s="174" t="s">
        <v>797</v>
      </c>
      <c r="E138" s="176">
        <v>40290</v>
      </c>
      <c r="F138" s="177">
        <v>340</v>
      </c>
      <c r="G138" s="178">
        <v>4</v>
      </c>
      <c r="H138" s="179">
        <f t="shared" si="2"/>
        <v>1360</v>
      </c>
    </row>
    <row r="139" spans="1:8" x14ac:dyDescent="0.3">
      <c r="A139" s="61" t="s">
        <v>646</v>
      </c>
      <c r="B139" s="174" t="s">
        <v>822</v>
      </c>
      <c r="C139" s="175" t="s">
        <v>800</v>
      </c>
      <c r="D139" s="174" t="s">
        <v>795</v>
      </c>
      <c r="E139" s="176">
        <v>40290</v>
      </c>
      <c r="F139" s="177">
        <v>79</v>
      </c>
      <c r="G139" s="178">
        <v>7</v>
      </c>
      <c r="H139" s="179">
        <f t="shared" si="2"/>
        <v>553</v>
      </c>
    </row>
    <row r="140" spans="1:8" x14ac:dyDescent="0.3">
      <c r="A140" s="61" t="s">
        <v>711</v>
      </c>
      <c r="B140" s="174" t="s">
        <v>823</v>
      </c>
      <c r="C140" s="175" t="s">
        <v>796</v>
      </c>
      <c r="D140" s="174" t="s">
        <v>826</v>
      </c>
      <c r="E140" s="176">
        <v>40290</v>
      </c>
      <c r="F140" s="177">
        <v>340</v>
      </c>
      <c r="G140" s="178">
        <v>7</v>
      </c>
      <c r="H140" s="179">
        <f t="shared" si="2"/>
        <v>2380</v>
      </c>
    </row>
    <row r="141" spans="1:8" x14ac:dyDescent="0.3">
      <c r="A141" s="61" t="s">
        <v>646</v>
      </c>
      <c r="B141" s="174" t="s">
        <v>819</v>
      </c>
      <c r="C141" s="175" t="s">
        <v>800</v>
      </c>
      <c r="D141" s="174" t="s">
        <v>825</v>
      </c>
      <c r="E141" s="176">
        <v>40291</v>
      </c>
      <c r="F141" s="177">
        <v>799</v>
      </c>
      <c r="G141" s="178">
        <v>16</v>
      </c>
      <c r="H141" s="179">
        <f t="shared" si="2"/>
        <v>12784</v>
      </c>
    </row>
    <row r="142" spans="1:8" x14ac:dyDescent="0.3">
      <c r="A142" s="61" t="s">
        <v>414</v>
      </c>
      <c r="B142" s="174" t="s">
        <v>819</v>
      </c>
      <c r="C142" s="175" t="s">
        <v>800</v>
      </c>
      <c r="D142" s="174" t="s">
        <v>826</v>
      </c>
      <c r="E142" s="176">
        <v>40294</v>
      </c>
      <c r="F142" s="177">
        <v>799</v>
      </c>
      <c r="G142" s="178">
        <v>8</v>
      </c>
      <c r="H142" s="179">
        <f t="shared" si="2"/>
        <v>6392</v>
      </c>
    </row>
    <row r="143" spans="1:8" x14ac:dyDescent="0.3">
      <c r="A143" s="61" t="s">
        <v>754</v>
      </c>
      <c r="B143" s="174" t="s">
        <v>819</v>
      </c>
      <c r="C143" s="175" t="s">
        <v>796</v>
      </c>
      <c r="D143" s="174" t="s">
        <v>797</v>
      </c>
      <c r="E143" s="176">
        <v>40295</v>
      </c>
      <c r="F143" s="177">
        <v>799</v>
      </c>
      <c r="G143" s="178">
        <v>2</v>
      </c>
      <c r="H143" s="181">
        <f t="shared" si="2"/>
        <v>1598</v>
      </c>
    </row>
    <row r="144" spans="1:8" x14ac:dyDescent="0.3">
      <c r="A144" s="61" t="s">
        <v>414</v>
      </c>
      <c r="B144" s="174" t="s">
        <v>823</v>
      </c>
      <c r="C144" s="175" t="s">
        <v>800</v>
      </c>
      <c r="D144" s="174" t="s">
        <v>797</v>
      </c>
      <c r="E144" s="176">
        <v>40295</v>
      </c>
      <c r="F144" s="177">
        <v>340</v>
      </c>
      <c r="G144" s="178">
        <v>11</v>
      </c>
      <c r="H144" s="179">
        <f t="shared" si="2"/>
        <v>3740</v>
      </c>
    </row>
    <row r="145" spans="1:8" x14ac:dyDescent="0.3">
      <c r="A145" s="61" t="s">
        <v>711</v>
      </c>
      <c r="B145" s="174" t="s">
        <v>820</v>
      </c>
      <c r="C145" s="175" t="s">
        <v>796</v>
      </c>
      <c r="D145" s="174" t="s">
        <v>824</v>
      </c>
      <c r="E145" s="176">
        <v>40296</v>
      </c>
      <c r="F145" s="177">
        <v>340</v>
      </c>
      <c r="G145" s="178">
        <v>8</v>
      </c>
      <c r="H145" s="179">
        <f t="shared" si="2"/>
        <v>2720</v>
      </c>
    </row>
    <row r="146" spans="1:8" x14ac:dyDescent="0.3">
      <c r="A146" s="61" t="s">
        <v>414</v>
      </c>
      <c r="B146" s="174" t="s">
        <v>821</v>
      </c>
      <c r="C146" s="175" t="s">
        <v>800</v>
      </c>
      <c r="D146" s="174" t="s">
        <v>826</v>
      </c>
      <c r="E146" s="176">
        <v>40296</v>
      </c>
      <c r="F146" s="177">
        <v>168</v>
      </c>
      <c r="G146" s="178">
        <v>12</v>
      </c>
      <c r="H146" s="179">
        <f t="shared" si="2"/>
        <v>2016</v>
      </c>
    </row>
    <row r="147" spans="1:8" x14ac:dyDescent="0.3">
      <c r="A147" s="61" t="s">
        <v>735</v>
      </c>
      <c r="B147" s="174" t="s">
        <v>822</v>
      </c>
      <c r="C147" s="175" t="s">
        <v>798</v>
      </c>
      <c r="D147" s="174" t="s">
        <v>797</v>
      </c>
      <c r="E147" s="176">
        <v>40297</v>
      </c>
      <c r="F147" s="177">
        <v>79</v>
      </c>
      <c r="G147" s="178">
        <v>1</v>
      </c>
      <c r="H147" s="179">
        <f t="shared" si="2"/>
        <v>79</v>
      </c>
    </row>
    <row r="148" spans="1:8" x14ac:dyDescent="0.3">
      <c r="A148" s="61" t="s">
        <v>106</v>
      </c>
      <c r="B148" s="174" t="s">
        <v>823</v>
      </c>
      <c r="C148" s="175" t="s">
        <v>799</v>
      </c>
      <c r="D148" s="174" t="s">
        <v>824</v>
      </c>
      <c r="E148" s="176">
        <v>40302</v>
      </c>
      <c r="F148" s="177">
        <v>340</v>
      </c>
      <c r="G148" s="178">
        <v>2</v>
      </c>
      <c r="H148" s="179">
        <f t="shared" si="2"/>
        <v>680</v>
      </c>
    </row>
    <row r="149" spans="1:8" x14ac:dyDescent="0.3">
      <c r="A149" s="61" t="s">
        <v>722</v>
      </c>
      <c r="B149" s="174" t="s">
        <v>819</v>
      </c>
      <c r="C149" s="175" t="s">
        <v>800</v>
      </c>
      <c r="D149" s="174" t="s">
        <v>826</v>
      </c>
      <c r="E149" s="176">
        <v>40303</v>
      </c>
      <c r="F149" s="177">
        <v>799</v>
      </c>
      <c r="G149" s="178">
        <v>6</v>
      </c>
      <c r="H149" s="179">
        <f t="shared" si="2"/>
        <v>4794</v>
      </c>
    </row>
    <row r="150" spans="1:8" x14ac:dyDescent="0.3">
      <c r="A150" s="61" t="s">
        <v>106</v>
      </c>
      <c r="B150" s="174" t="s">
        <v>822</v>
      </c>
      <c r="C150" s="175" t="s">
        <v>799</v>
      </c>
      <c r="D150" s="174" t="s">
        <v>824</v>
      </c>
      <c r="E150" s="176">
        <v>40305</v>
      </c>
      <c r="F150" s="177">
        <v>79</v>
      </c>
      <c r="G150" s="178">
        <v>5</v>
      </c>
      <c r="H150" s="179">
        <f t="shared" si="2"/>
        <v>395</v>
      </c>
    </row>
    <row r="151" spans="1:8" x14ac:dyDescent="0.3">
      <c r="A151" s="61" t="s">
        <v>668</v>
      </c>
      <c r="B151" s="174" t="s">
        <v>819</v>
      </c>
      <c r="C151" s="175" t="s">
        <v>796</v>
      </c>
      <c r="D151" s="174" t="s">
        <v>797</v>
      </c>
      <c r="E151" s="176">
        <v>40306</v>
      </c>
      <c r="F151" s="177">
        <v>799</v>
      </c>
      <c r="G151" s="178">
        <v>6</v>
      </c>
      <c r="H151" s="179">
        <f t="shared" si="2"/>
        <v>4794</v>
      </c>
    </row>
    <row r="152" spans="1:8" x14ac:dyDescent="0.3">
      <c r="A152" s="61" t="s">
        <v>735</v>
      </c>
      <c r="B152" s="174" t="s">
        <v>823</v>
      </c>
      <c r="C152" s="175" t="s">
        <v>798</v>
      </c>
      <c r="D152" s="174" t="s">
        <v>797</v>
      </c>
      <c r="E152" s="176">
        <v>40306</v>
      </c>
      <c r="F152" s="177">
        <v>340</v>
      </c>
      <c r="G152" s="178">
        <v>15</v>
      </c>
      <c r="H152" s="179">
        <f t="shared" si="2"/>
        <v>5100</v>
      </c>
    </row>
    <row r="153" spans="1:8" x14ac:dyDescent="0.3">
      <c r="A153" s="61" t="s">
        <v>106</v>
      </c>
      <c r="B153" s="174" t="s">
        <v>819</v>
      </c>
      <c r="C153" s="175" t="s">
        <v>799</v>
      </c>
      <c r="D153" s="174" t="s">
        <v>824</v>
      </c>
      <c r="E153" s="176">
        <v>40308</v>
      </c>
      <c r="F153" s="177">
        <v>799</v>
      </c>
      <c r="G153" s="178">
        <v>9</v>
      </c>
      <c r="H153" s="179">
        <f t="shared" si="2"/>
        <v>7191</v>
      </c>
    </row>
    <row r="154" spans="1:8" x14ac:dyDescent="0.3">
      <c r="A154" s="61" t="s">
        <v>321</v>
      </c>
      <c r="B154" s="174" t="s">
        <v>819</v>
      </c>
      <c r="C154" s="175" t="s">
        <v>798</v>
      </c>
      <c r="D154" s="174" t="s">
        <v>795</v>
      </c>
      <c r="E154" s="176">
        <v>40309</v>
      </c>
      <c r="F154" s="177">
        <v>799</v>
      </c>
      <c r="G154" s="178">
        <v>10</v>
      </c>
      <c r="H154" s="179">
        <f t="shared" si="2"/>
        <v>7990</v>
      </c>
    </row>
    <row r="155" spans="1:8" x14ac:dyDescent="0.3">
      <c r="A155" s="61" t="s">
        <v>383</v>
      </c>
      <c r="B155" s="174" t="s">
        <v>820</v>
      </c>
      <c r="C155" s="175" t="s">
        <v>796</v>
      </c>
      <c r="D155" s="174" t="s">
        <v>826</v>
      </c>
      <c r="E155" s="176">
        <v>40309</v>
      </c>
      <c r="F155" s="177">
        <v>340</v>
      </c>
      <c r="G155" s="178">
        <v>11</v>
      </c>
      <c r="H155" s="179">
        <f t="shared" si="2"/>
        <v>3740</v>
      </c>
    </row>
    <row r="156" spans="1:8" x14ac:dyDescent="0.3">
      <c r="A156" s="61" t="s">
        <v>106</v>
      </c>
      <c r="B156" s="174" t="s">
        <v>822</v>
      </c>
      <c r="C156" s="175" t="s">
        <v>799</v>
      </c>
      <c r="D156" s="174" t="s">
        <v>795</v>
      </c>
      <c r="E156" s="176">
        <v>40310</v>
      </c>
      <c r="F156" s="177">
        <v>79</v>
      </c>
      <c r="G156" s="178">
        <v>3</v>
      </c>
      <c r="H156" s="179">
        <f t="shared" si="2"/>
        <v>237</v>
      </c>
    </row>
    <row r="157" spans="1:8" x14ac:dyDescent="0.3">
      <c r="A157" s="61" t="s">
        <v>414</v>
      </c>
      <c r="B157" s="174" t="s">
        <v>821</v>
      </c>
      <c r="C157" s="175" t="s">
        <v>800</v>
      </c>
      <c r="D157" s="174" t="s">
        <v>797</v>
      </c>
      <c r="E157" s="176">
        <v>40311</v>
      </c>
      <c r="F157" s="177">
        <v>168</v>
      </c>
      <c r="G157" s="178">
        <v>15</v>
      </c>
      <c r="H157" s="179">
        <f t="shared" si="2"/>
        <v>2520</v>
      </c>
    </row>
    <row r="158" spans="1:8" x14ac:dyDescent="0.3">
      <c r="A158" s="61" t="s">
        <v>722</v>
      </c>
      <c r="B158" s="174" t="s">
        <v>821</v>
      </c>
      <c r="C158" s="175" t="s">
        <v>800</v>
      </c>
      <c r="D158" s="174" t="s">
        <v>826</v>
      </c>
      <c r="E158" s="176">
        <v>40311</v>
      </c>
      <c r="F158" s="177">
        <v>168</v>
      </c>
      <c r="G158" s="178">
        <v>14</v>
      </c>
      <c r="H158" s="179">
        <f t="shared" si="2"/>
        <v>2352</v>
      </c>
    </row>
    <row r="159" spans="1:8" x14ac:dyDescent="0.3">
      <c r="A159" s="61" t="s">
        <v>722</v>
      </c>
      <c r="B159" s="174" t="s">
        <v>820</v>
      </c>
      <c r="C159" s="175" t="s">
        <v>800</v>
      </c>
      <c r="D159" s="174" t="s">
        <v>825</v>
      </c>
      <c r="E159" s="176">
        <v>40312</v>
      </c>
      <c r="F159" s="177">
        <v>340</v>
      </c>
      <c r="G159" s="178">
        <v>6</v>
      </c>
      <c r="H159" s="179">
        <f t="shared" si="2"/>
        <v>2040</v>
      </c>
    </row>
    <row r="160" spans="1:8" x14ac:dyDescent="0.3">
      <c r="A160" s="61" t="s">
        <v>383</v>
      </c>
      <c r="B160" s="174" t="s">
        <v>822</v>
      </c>
      <c r="C160" s="175" t="s">
        <v>796</v>
      </c>
      <c r="D160" s="174" t="s">
        <v>825</v>
      </c>
      <c r="E160" s="176">
        <v>40313</v>
      </c>
      <c r="F160" s="177">
        <v>79</v>
      </c>
      <c r="G160" s="178">
        <v>7</v>
      </c>
      <c r="H160" s="179">
        <f t="shared" si="2"/>
        <v>553</v>
      </c>
    </row>
    <row r="161" spans="1:8" x14ac:dyDescent="0.3">
      <c r="A161" s="61" t="s">
        <v>754</v>
      </c>
      <c r="B161" s="174" t="s">
        <v>820</v>
      </c>
      <c r="C161" s="175" t="s">
        <v>796</v>
      </c>
      <c r="D161" s="174" t="s">
        <v>797</v>
      </c>
      <c r="E161" s="176">
        <v>40313</v>
      </c>
      <c r="F161" s="177">
        <v>340</v>
      </c>
      <c r="G161" s="178">
        <v>12</v>
      </c>
      <c r="H161" s="179">
        <f t="shared" si="2"/>
        <v>4080</v>
      </c>
    </row>
    <row r="162" spans="1:8" x14ac:dyDescent="0.3">
      <c r="A162" s="61" t="s">
        <v>754</v>
      </c>
      <c r="B162" s="174" t="s">
        <v>820</v>
      </c>
      <c r="C162" s="175" t="s">
        <v>796</v>
      </c>
      <c r="D162" s="174" t="s">
        <v>795</v>
      </c>
      <c r="E162" s="176">
        <v>40313</v>
      </c>
      <c r="F162" s="177">
        <v>340</v>
      </c>
      <c r="G162" s="178">
        <v>5</v>
      </c>
      <c r="H162" s="179">
        <f t="shared" si="2"/>
        <v>1700</v>
      </c>
    </row>
    <row r="163" spans="1:8" x14ac:dyDescent="0.3">
      <c r="A163" s="61" t="s">
        <v>321</v>
      </c>
      <c r="B163" s="174" t="s">
        <v>823</v>
      </c>
      <c r="C163" s="175" t="s">
        <v>798</v>
      </c>
      <c r="D163" s="174" t="s">
        <v>825</v>
      </c>
      <c r="E163" s="176">
        <v>40315</v>
      </c>
      <c r="F163" s="177">
        <v>340</v>
      </c>
      <c r="G163" s="178">
        <v>15</v>
      </c>
      <c r="H163" s="179">
        <f t="shared" si="2"/>
        <v>5100</v>
      </c>
    </row>
    <row r="164" spans="1:8" x14ac:dyDescent="0.3">
      <c r="A164" s="61" t="s">
        <v>106</v>
      </c>
      <c r="B164" s="174" t="s">
        <v>821</v>
      </c>
      <c r="C164" s="175" t="s">
        <v>799</v>
      </c>
      <c r="D164" s="174" t="s">
        <v>795</v>
      </c>
      <c r="E164" s="176">
        <v>40315</v>
      </c>
      <c r="F164" s="177">
        <v>168</v>
      </c>
      <c r="G164" s="178">
        <v>11</v>
      </c>
      <c r="H164" s="179">
        <f t="shared" si="2"/>
        <v>1848</v>
      </c>
    </row>
    <row r="165" spans="1:8" x14ac:dyDescent="0.3">
      <c r="A165" s="61" t="s">
        <v>487</v>
      </c>
      <c r="B165" s="174" t="s">
        <v>823</v>
      </c>
      <c r="C165" s="175" t="s">
        <v>799</v>
      </c>
      <c r="D165" s="174" t="s">
        <v>826</v>
      </c>
      <c r="E165" s="176">
        <v>40315</v>
      </c>
      <c r="F165" s="177">
        <v>340</v>
      </c>
      <c r="G165" s="178">
        <v>15</v>
      </c>
      <c r="H165" s="179">
        <f t="shared" si="2"/>
        <v>5100</v>
      </c>
    </row>
    <row r="166" spans="1:8" x14ac:dyDescent="0.3">
      <c r="A166" s="61" t="s">
        <v>414</v>
      </c>
      <c r="B166" s="174" t="s">
        <v>820</v>
      </c>
      <c r="C166" s="175" t="s">
        <v>800</v>
      </c>
      <c r="D166" s="174" t="s">
        <v>825</v>
      </c>
      <c r="E166" s="176">
        <v>40316</v>
      </c>
      <c r="F166" s="177">
        <v>340</v>
      </c>
      <c r="G166" s="178">
        <v>18</v>
      </c>
      <c r="H166" s="179">
        <f t="shared" si="2"/>
        <v>6120</v>
      </c>
    </row>
    <row r="167" spans="1:8" x14ac:dyDescent="0.3">
      <c r="A167" s="61" t="s">
        <v>646</v>
      </c>
      <c r="B167" s="174" t="s">
        <v>823</v>
      </c>
      <c r="C167" s="175" t="s">
        <v>800</v>
      </c>
      <c r="D167" s="174" t="s">
        <v>824</v>
      </c>
      <c r="E167" s="176">
        <v>40318</v>
      </c>
      <c r="F167" s="177">
        <v>340</v>
      </c>
      <c r="G167" s="178">
        <v>3</v>
      </c>
      <c r="H167" s="179">
        <f t="shared" si="2"/>
        <v>1020</v>
      </c>
    </row>
    <row r="168" spans="1:8" x14ac:dyDescent="0.3">
      <c r="A168" s="61" t="s">
        <v>668</v>
      </c>
      <c r="B168" s="174" t="s">
        <v>821</v>
      </c>
      <c r="C168" s="175" t="s">
        <v>796</v>
      </c>
      <c r="D168" s="174" t="s">
        <v>824</v>
      </c>
      <c r="E168" s="176">
        <v>40319</v>
      </c>
      <c r="F168" s="177">
        <v>168</v>
      </c>
      <c r="G168" s="178">
        <v>4</v>
      </c>
      <c r="H168" s="179">
        <f t="shared" si="2"/>
        <v>672</v>
      </c>
    </row>
    <row r="169" spans="1:8" x14ac:dyDescent="0.3">
      <c r="A169" s="61" t="s">
        <v>722</v>
      </c>
      <c r="B169" s="174" t="s">
        <v>821</v>
      </c>
      <c r="C169" s="175" t="s">
        <v>800</v>
      </c>
      <c r="D169" s="174" t="s">
        <v>825</v>
      </c>
      <c r="E169" s="176">
        <v>40320</v>
      </c>
      <c r="F169" s="177">
        <v>168</v>
      </c>
      <c r="G169" s="178">
        <v>9</v>
      </c>
      <c r="H169" s="179">
        <f t="shared" si="2"/>
        <v>1512</v>
      </c>
    </row>
    <row r="170" spans="1:8" x14ac:dyDescent="0.3">
      <c r="A170" s="61" t="s">
        <v>646</v>
      </c>
      <c r="B170" s="174" t="s">
        <v>823</v>
      </c>
      <c r="C170" s="175" t="s">
        <v>800</v>
      </c>
      <c r="D170" s="174" t="s">
        <v>797</v>
      </c>
      <c r="E170" s="176">
        <v>40322</v>
      </c>
      <c r="F170" s="177">
        <v>340</v>
      </c>
      <c r="G170" s="178">
        <v>3</v>
      </c>
      <c r="H170" s="179">
        <f t="shared" si="2"/>
        <v>1020</v>
      </c>
    </row>
    <row r="171" spans="1:8" x14ac:dyDescent="0.3">
      <c r="A171" s="61" t="s">
        <v>711</v>
      </c>
      <c r="B171" s="174" t="s">
        <v>819</v>
      </c>
      <c r="C171" s="175" t="s">
        <v>796</v>
      </c>
      <c r="D171" s="174" t="s">
        <v>797</v>
      </c>
      <c r="E171" s="176">
        <v>40322</v>
      </c>
      <c r="F171" s="177">
        <v>799</v>
      </c>
      <c r="G171" s="178">
        <v>10</v>
      </c>
      <c r="H171" s="179">
        <f t="shared" si="2"/>
        <v>7990</v>
      </c>
    </row>
    <row r="172" spans="1:8" x14ac:dyDescent="0.3">
      <c r="A172" s="61" t="s">
        <v>646</v>
      </c>
      <c r="B172" s="174" t="s">
        <v>822</v>
      </c>
      <c r="C172" s="175" t="s">
        <v>800</v>
      </c>
      <c r="D172" s="174" t="s">
        <v>824</v>
      </c>
      <c r="E172" s="176">
        <v>40323</v>
      </c>
      <c r="F172" s="177">
        <v>79</v>
      </c>
      <c r="G172" s="178">
        <v>1</v>
      </c>
      <c r="H172" s="179">
        <f t="shared" si="2"/>
        <v>79</v>
      </c>
    </row>
    <row r="173" spans="1:8" x14ac:dyDescent="0.3">
      <c r="A173" s="61" t="s">
        <v>722</v>
      </c>
      <c r="B173" s="174" t="s">
        <v>821</v>
      </c>
      <c r="C173" s="175" t="s">
        <v>800</v>
      </c>
      <c r="D173" s="174" t="s">
        <v>825</v>
      </c>
      <c r="E173" s="176">
        <v>40323</v>
      </c>
      <c r="F173" s="177">
        <v>168</v>
      </c>
      <c r="G173" s="178">
        <v>6</v>
      </c>
      <c r="H173" s="179">
        <f t="shared" si="2"/>
        <v>1008</v>
      </c>
    </row>
    <row r="174" spans="1:8" x14ac:dyDescent="0.3">
      <c r="A174" s="61" t="s">
        <v>754</v>
      </c>
      <c r="B174" s="174" t="s">
        <v>820</v>
      </c>
      <c r="C174" s="175" t="s">
        <v>796</v>
      </c>
      <c r="D174" s="174" t="s">
        <v>825</v>
      </c>
      <c r="E174" s="176">
        <v>40323</v>
      </c>
      <c r="F174" s="177">
        <v>340</v>
      </c>
      <c r="G174" s="178">
        <v>14</v>
      </c>
      <c r="H174" s="179">
        <f t="shared" si="2"/>
        <v>4760</v>
      </c>
    </row>
    <row r="175" spans="1:8" x14ac:dyDescent="0.3">
      <c r="A175" s="61" t="s">
        <v>383</v>
      </c>
      <c r="B175" s="174" t="s">
        <v>821</v>
      </c>
      <c r="C175" s="175" t="s">
        <v>796</v>
      </c>
      <c r="D175" s="174" t="s">
        <v>795</v>
      </c>
      <c r="E175" s="176">
        <v>40323</v>
      </c>
      <c r="F175" s="177">
        <v>168</v>
      </c>
      <c r="G175" s="178">
        <v>9</v>
      </c>
      <c r="H175" s="179">
        <f t="shared" si="2"/>
        <v>1512</v>
      </c>
    </row>
    <row r="176" spans="1:8" x14ac:dyDescent="0.3">
      <c r="A176" s="61" t="s">
        <v>414</v>
      </c>
      <c r="B176" s="174" t="s">
        <v>820</v>
      </c>
      <c r="C176" s="175" t="s">
        <v>800</v>
      </c>
      <c r="D176" s="174" t="s">
        <v>826</v>
      </c>
      <c r="E176" s="176">
        <v>40323</v>
      </c>
      <c r="F176" s="177">
        <v>340</v>
      </c>
      <c r="G176" s="178">
        <v>1</v>
      </c>
      <c r="H176" s="179">
        <f t="shared" si="2"/>
        <v>340</v>
      </c>
    </row>
    <row r="177" spans="1:8" x14ac:dyDescent="0.3">
      <c r="A177" s="61" t="s">
        <v>414</v>
      </c>
      <c r="B177" s="174" t="s">
        <v>819</v>
      </c>
      <c r="C177" s="175" t="s">
        <v>800</v>
      </c>
      <c r="D177" s="174" t="s">
        <v>824</v>
      </c>
      <c r="E177" s="176">
        <v>40326</v>
      </c>
      <c r="F177" s="177">
        <v>799</v>
      </c>
      <c r="G177" s="178">
        <v>5</v>
      </c>
      <c r="H177" s="179">
        <f t="shared" si="2"/>
        <v>3995</v>
      </c>
    </row>
    <row r="178" spans="1:8" x14ac:dyDescent="0.3">
      <c r="A178" s="61" t="s">
        <v>754</v>
      </c>
      <c r="B178" s="174" t="s">
        <v>821</v>
      </c>
      <c r="C178" s="175" t="s">
        <v>796</v>
      </c>
      <c r="D178" s="174" t="s">
        <v>825</v>
      </c>
      <c r="E178" s="176">
        <v>40329</v>
      </c>
      <c r="F178" s="177">
        <v>168</v>
      </c>
      <c r="G178" s="178">
        <v>14</v>
      </c>
      <c r="H178" s="179">
        <f t="shared" si="2"/>
        <v>2352</v>
      </c>
    </row>
    <row r="179" spans="1:8" x14ac:dyDescent="0.3">
      <c r="A179" s="61" t="s">
        <v>668</v>
      </c>
      <c r="B179" s="174" t="s">
        <v>820</v>
      </c>
      <c r="C179" s="175" t="s">
        <v>799</v>
      </c>
      <c r="D179" s="174" t="s">
        <v>795</v>
      </c>
      <c r="E179" s="176">
        <v>40330</v>
      </c>
      <c r="F179" s="177">
        <v>340</v>
      </c>
      <c r="G179" s="178">
        <v>2</v>
      </c>
      <c r="H179" s="179">
        <f t="shared" si="2"/>
        <v>680</v>
      </c>
    </row>
    <row r="180" spans="1:8" x14ac:dyDescent="0.3">
      <c r="A180" s="61" t="s">
        <v>383</v>
      </c>
      <c r="B180" s="174" t="s">
        <v>822</v>
      </c>
      <c r="C180" s="175" t="s">
        <v>796</v>
      </c>
      <c r="D180" s="174" t="s">
        <v>795</v>
      </c>
      <c r="E180" s="176">
        <v>40330</v>
      </c>
      <c r="F180" s="177">
        <v>79</v>
      </c>
      <c r="G180" s="178">
        <v>12</v>
      </c>
      <c r="H180" s="179">
        <f t="shared" si="2"/>
        <v>948</v>
      </c>
    </row>
    <row r="181" spans="1:8" x14ac:dyDescent="0.3">
      <c r="A181" s="61" t="s">
        <v>646</v>
      </c>
      <c r="B181" s="174" t="s">
        <v>820</v>
      </c>
      <c r="C181" s="175" t="s">
        <v>800</v>
      </c>
      <c r="D181" s="174" t="s">
        <v>824</v>
      </c>
      <c r="E181" s="176">
        <v>40332</v>
      </c>
      <c r="F181" s="177">
        <v>340</v>
      </c>
      <c r="G181" s="178">
        <v>9</v>
      </c>
      <c r="H181" s="179">
        <f t="shared" si="2"/>
        <v>3060</v>
      </c>
    </row>
    <row r="182" spans="1:8" x14ac:dyDescent="0.3">
      <c r="A182" s="61" t="s">
        <v>414</v>
      </c>
      <c r="B182" s="174" t="s">
        <v>822</v>
      </c>
      <c r="C182" s="175" t="s">
        <v>800</v>
      </c>
      <c r="D182" s="174" t="s">
        <v>797</v>
      </c>
      <c r="E182" s="176">
        <v>40333</v>
      </c>
      <c r="F182" s="177">
        <v>79</v>
      </c>
      <c r="G182" s="178">
        <v>6</v>
      </c>
      <c r="H182" s="179">
        <f t="shared" si="2"/>
        <v>474</v>
      </c>
    </row>
    <row r="183" spans="1:8" x14ac:dyDescent="0.3">
      <c r="A183" s="61" t="s">
        <v>722</v>
      </c>
      <c r="B183" s="174" t="s">
        <v>821</v>
      </c>
      <c r="C183" s="175" t="s">
        <v>800</v>
      </c>
      <c r="D183" s="174" t="s">
        <v>825</v>
      </c>
      <c r="E183" s="176">
        <v>40336</v>
      </c>
      <c r="F183" s="177">
        <v>168</v>
      </c>
      <c r="G183" s="178">
        <v>18</v>
      </c>
      <c r="H183" s="179">
        <f t="shared" si="2"/>
        <v>3024</v>
      </c>
    </row>
    <row r="184" spans="1:8" x14ac:dyDescent="0.3">
      <c r="A184" s="61" t="s">
        <v>754</v>
      </c>
      <c r="B184" s="174" t="s">
        <v>820</v>
      </c>
      <c r="C184" s="175" t="s">
        <v>796</v>
      </c>
      <c r="D184" s="174" t="s">
        <v>825</v>
      </c>
      <c r="E184" s="176">
        <v>40337</v>
      </c>
      <c r="F184" s="177">
        <v>340</v>
      </c>
      <c r="G184" s="178">
        <v>13</v>
      </c>
      <c r="H184" s="179">
        <f t="shared" si="2"/>
        <v>4420</v>
      </c>
    </row>
    <row r="185" spans="1:8" x14ac:dyDescent="0.3">
      <c r="A185" s="61" t="s">
        <v>321</v>
      </c>
      <c r="B185" s="174" t="s">
        <v>822</v>
      </c>
      <c r="C185" s="175" t="s">
        <v>798</v>
      </c>
      <c r="D185" s="174" t="s">
        <v>797</v>
      </c>
      <c r="E185" s="176">
        <v>40338</v>
      </c>
      <c r="F185" s="177">
        <v>79</v>
      </c>
      <c r="G185" s="178">
        <v>14</v>
      </c>
      <c r="H185" s="179">
        <f t="shared" si="2"/>
        <v>1106</v>
      </c>
    </row>
    <row r="186" spans="1:8" x14ac:dyDescent="0.3">
      <c r="A186" s="61" t="s">
        <v>754</v>
      </c>
      <c r="B186" s="174" t="s">
        <v>819</v>
      </c>
      <c r="C186" s="175" t="s">
        <v>796</v>
      </c>
      <c r="D186" s="174" t="s">
        <v>797</v>
      </c>
      <c r="E186" s="176">
        <v>40338</v>
      </c>
      <c r="F186" s="177">
        <v>799</v>
      </c>
      <c r="G186" s="178">
        <v>3</v>
      </c>
      <c r="H186" s="179">
        <f t="shared" si="2"/>
        <v>2397</v>
      </c>
    </row>
    <row r="187" spans="1:8" x14ac:dyDescent="0.3">
      <c r="A187" s="61" t="s">
        <v>754</v>
      </c>
      <c r="B187" s="174" t="s">
        <v>823</v>
      </c>
      <c r="C187" s="175" t="s">
        <v>796</v>
      </c>
      <c r="D187" s="174" t="s">
        <v>825</v>
      </c>
      <c r="E187" s="176">
        <v>40339</v>
      </c>
      <c r="F187" s="177">
        <v>340</v>
      </c>
      <c r="G187" s="178">
        <v>18</v>
      </c>
      <c r="H187" s="179">
        <f t="shared" si="2"/>
        <v>6120</v>
      </c>
    </row>
    <row r="188" spans="1:8" x14ac:dyDescent="0.3">
      <c r="A188" s="61" t="s">
        <v>106</v>
      </c>
      <c r="B188" s="174" t="s">
        <v>822</v>
      </c>
      <c r="C188" s="175" t="s">
        <v>799</v>
      </c>
      <c r="D188" s="174" t="s">
        <v>826</v>
      </c>
      <c r="E188" s="176">
        <v>40339</v>
      </c>
      <c r="F188" s="177">
        <v>79</v>
      </c>
      <c r="G188" s="178">
        <v>9</v>
      </c>
      <c r="H188" s="179">
        <f t="shared" si="2"/>
        <v>711</v>
      </c>
    </row>
    <row r="189" spans="1:8" x14ac:dyDescent="0.3">
      <c r="A189" s="61" t="s">
        <v>646</v>
      </c>
      <c r="B189" s="174" t="s">
        <v>819</v>
      </c>
      <c r="C189" s="175" t="s">
        <v>800</v>
      </c>
      <c r="D189" s="174" t="s">
        <v>797</v>
      </c>
      <c r="E189" s="176">
        <v>40340</v>
      </c>
      <c r="F189" s="177">
        <v>799</v>
      </c>
      <c r="G189" s="178">
        <v>10</v>
      </c>
      <c r="H189" s="179">
        <f t="shared" si="2"/>
        <v>7990</v>
      </c>
    </row>
    <row r="190" spans="1:8" x14ac:dyDescent="0.3">
      <c r="A190" s="61" t="s">
        <v>487</v>
      </c>
      <c r="B190" s="174" t="s">
        <v>820</v>
      </c>
      <c r="C190" s="175" t="s">
        <v>799</v>
      </c>
      <c r="D190" s="174" t="s">
        <v>824</v>
      </c>
      <c r="E190" s="176">
        <v>40341</v>
      </c>
      <c r="F190" s="177">
        <v>340</v>
      </c>
      <c r="G190" s="178">
        <v>6</v>
      </c>
      <c r="H190" s="179">
        <f t="shared" si="2"/>
        <v>2040</v>
      </c>
    </row>
    <row r="191" spans="1:8" x14ac:dyDescent="0.3">
      <c r="A191" s="61" t="s">
        <v>722</v>
      </c>
      <c r="B191" s="174" t="s">
        <v>821</v>
      </c>
      <c r="C191" s="175" t="s">
        <v>800</v>
      </c>
      <c r="D191" s="174" t="s">
        <v>824</v>
      </c>
      <c r="E191" s="176">
        <v>40344</v>
      </c>
      <c r="F191" s="177">
        <v>168</v>
      </c>
      <c r="G191" s="178">
        <v>6</v>
      </c>
      <c r="H191" s="179">
        <f t="shared" si="2"/>
        <v>1008</v>
      </c>
    </row>
    <row r="192" spans="1:8" x14ac:dyDescent="0.3">
      <c r="A192" s="61" t="s">
        <v>383</v>
      </c>
      <c r="B192" s="174" t="s">
        <v>821</v>
      </c>
      <c r="C192" s="175" t="s">
        <v>796</v>
      </c>
      <c r="D192" s="174" t="s">
        <v>824</v>
      </c>
      <c r="E192" s="176">
        <v>40344</v>
      </c>
      <c r="F192" s="177">
        <v>168</v>
      </c>
      <c r="G192" s="178">
        <v>9</v>
      </c>
      <c r="H192" s="179">
        <f t="shared" si="2"/>
        <v>1512</v>
      </c>
    </row>
    <row r="193" spans="1:8" x14ac:dyDescent="0.3">
      <c r="A193" s="61" t="s">
        <v>487</v>
      </c>
      <c r="B193" s="174" t="s">
        <v>820</v>
      </c>
      <c r="C193" s="175" t="s">
        <v>799</v>
      </c>
      <c r="D193" s="174" t="s">
        <v>824</v>
      </c>
      <c r="E193" s="176">
        <v>40344</v>
      </c>
      <c r="F193" s="177">
        <v>340</v>
      </c>
      <c r="G193" s="178">
        <v>10</v>
      </c>
      <c r="H193" s="179">
        <f t="shared" si="2"/>
        <v>3400</v>
      </c>
    </row>
    <row r="194" spans="1:8" x14ac:dyDescent="0.3">
      <c r="A194" s="61" t="s">
        <v>711</v>
      </c>
      <c r="B194" s="174" t="s">
        <v>819</v>
      </c>
      <c r="C194" s="175" t="s">
        <v>796</v>
      </c>
      <c r="D194" s="174" t="s">
        <v>826</v>
      </c>
      <c r="E194" s="176">
        <v>40344</v>
      </c>
      <c r="F194" s="177">
        <v>799</v>
      </c>
      <c r="G194" s="178">
        <v>3</v>
      </c>
      <c r="H194" s="179">
        <f t="shared" si="2"/>
        <v>2397</v>
      </c>
    </row>
    <row r="195" spans="1:8" x14ac:dyDescent="0.3">
      <c r="A195" s="61" t="s">
        <v>711</v>
      </c>
      <c r="B195" s="174" t="s">
        <v>819</v>
      </c>
      <c r="C195" s="175" t="s">
        <v>796</v>
      </c>
      <c r="D195" s="174" t="s">
        <v>825</v>
      </c>
      <c r="E195" s="176">
        <v>40345</v>
      </c>
      <c r="F195" s="177">
        <v>799</v>
      </c>
      <c r="G195" s="178">
        <v>19</v>
      </c>
      <c r="H195" s="179">
        <f t="shared" si="2"/>
        <v>15181</v>
      </c>
    </row>
    <row r="196" spans="1:8" x14ac:dyDescent="0.3">
      <c r="A196" s="61" t="s">
        <v>668</v>
      </c>
      <c r="B196" s="174" t="s">
        <v>823</v>
      </c>
      <c r="C196" s="175" t="s">
        <v>796</v>
      </c>
      <c r="D196" s="174" t="s">
        <v>795</v>
      </c>
      <c r="E196" s="176">
        <v>40345</v>
      </c>
      <c r="F196" s="177">
        <v>340</v>
      </c>
      <c r="G196" s="178">
        <v>14</v>
      </c>
      <c r="H196" s="179">
        <f t="shared" si="2"/>
        <v>4760</v>
      </c>
    </row>
    <row r="197" spans="1:8" x14ac:dyDescent="0.3">
      <c r="A197" s="61" t="s">
        <v>668</v>
      </c>
      <c r="B197" s="174" t="s">
        <v>819</v>
      </c>
      <c r="C197" s="175" t="s">
        <v>796</v>
      </c>
      <c r="D197" s="174" t="s">
        <v>795</v>
      </c>
      <c r="E197" s="176">
        <v>40347</v>
      </c>
      <c r="F197" s="177">
        <v>799</v>
      </c>
      <c r="G197" s="178">
        <v>11</v>
      </c>
      <c r="H197" s="179">
        <f t="shared" si="2"/>
        <v>8789</v>
      </c>
    </row>
    <row r="198" spans="1:8" x14ac:dyDescent="0.3">
      <c r="A198" s="61" t="s">
        <v>646</v>
      </c>
      <c r="B198" s="174" t="s">
        <v>819</v>
      </c>
      <c r="C198" s="175" t="s">
        <v>800</v>
      </c>
      <c r="D198" s="174" t="s">
        <v>826</v>
      </c>
      <c r="E198" s="176">
        <v>40347</v>
      </c>
      <c r="F198" s="177">
        <v>799</v>
      </c>
      <c r="G198" s="178">
        <v>6</v>
      </c>
      <c r="H198" s="179">
        <f t="shared" si="2"/>
        <v>4794</v>
      </c>
    </row>
    <row r="199" spans="1:8" x14ac:dyDescent="0.3">
      <c r="A199" s="61" t="s">
        <v>711</v>
      </c>
      <c r="B199" s="174" t="s">
        <v>822</v>
      </c>
      <c r="C199" s="175" t="s">
        <v>796</v>
      </c>
      <c r="D199" s="174" t="s">
        <v>795</v>
      </c>
      <c r="E199" s="176">
        <v>40348</v>
      </c>
      <c r="F199" s="177">
        <v>79</v>
      </c>
      <c r="G199" s="178">
        <v>3</v>
      </c>
      <c r="H199" s="179">
        <f t="shared" ref="H199:H262" si="3">F199*G199</f>
        <v>237</v>
      </c>
    </row>
    <row r="200" spans="1:8" x14ac:dyDescent="0.3">
      <c r="A200" s="61" t="s">
        <v>106</v>
      </c>
      <c r="B200" s="174" t="s">
        <v>821</v>
      </c>
      <c r="C200" s="175" t="s">
        <v>799</v>
      </c>
      <c r="D200" s="174" t="s">
        <v>824</v>
      </c>
      <c r="E200" s="176">
        <v>40351</v>
      </c>
      <c r="F200" s="177">
        <v>168</v>
      </c>
      <c r="G200" s="178">
        <v>5</v>
      </c>
      <c r="H200" s="179">
        <f t="shared" si="3"/>
        <v>840</v>
      </c>
    </row>
    <row r="201" spans="1:8" x14ac:dyDescent="0.3">
      <c r="A201" s="61" t="s">
        <v>754</v>
      </c>
      <c r="B201" s="174" t="s">
        <v>819</v>
      </c>
      <c r="C201" s="175" t="s">
        <v>796</v>
      </c>
      <c r="D201" s="174" t="s">
        <v>825</v>
      </c>
      <c r="E201" s="176">
        <v>40351</v>
      </c>
      <c r="F201" s="177">
        <v>799</v>
      </c>
      <c r="G201" s="178">
        <v>19</v>
      </c>
      <c r="H201" s="179">
        <f t="shared" si="3"/>
        <v>15181</v>
      </c>
    </row>
    <row r="202" spans="1:8" x14ac:dyDescent="0.3">
      <c r="A202" s="61" t="s">
        <v>754</v>
      </c>
      <c r="B202" s="174" t="s">
        <v>822</v>
      </c>
      <c r="C202" s="175" t="s">
        <v>796</v>
      </c>
      <c r="D202" s="174" t="s">
        <v>797</v>
      </c>
      <c r="E202" s="176">
        <v>40351</v>
      </c>
      <c r="F202" s="177">
        <v>79</v>
      </c>
      <c r="G202" s="178">
        <v>10</v>
      </c>
      <c r="H202" s="179">
        <f t="shared" si="3"/>
        <v>790</v>
      </c>
    </row>
    <row r="203" spans="1:8" x14ac:dyDescent="0.3">
      <c r="A203" s="61" t="s">
        <v>383</v>
      </c>
      <c r="B203" s="174" t="s">
        <v>820</v>
      </c>
      <c r="C203" s="175" t="s">
        <v>796</v>
      </c>
      <c r="D203" s="174" t="s">
        <v>826</v>
      </c>
      <c r="E203" s="176">
        <v>40351</v>
      </c>
      <c r="F203" s="177">
        <v>340</v>
      </c>
      <c r="G203" s="178">
        <v>8</v>
      </c>
      <c r="H203" s="179">
        <f t="shared" si="3"/>
        <v>2720</v>
      </c>
    </row>
    <row r="204" spans="1:8" x14ac:dyDescent="0.3">
      <c r="A204" s="61" t="s">
        <v>754</v>
      </c>
      <c r="B204" s="174" t="s">
        <v>819</v>
      </c>
      <c r="C204" s="175" t="s">
        <v>796</v>
      </c>
      <c r="D204" s="174" t="s">
        <v>826</v>
      </c>
      <c r="E204" s="176">
        <v>40351</v>
      </c>
      <c r="F204" s="177">
        <v>799</v>
      </c>
      <c r="G204" s="178">
        <v>9</v>
      </c>
      <c r="H204" s="179">
        <f t="shared" si="3"/>
        <v>7191</v>
      </c>
    </row>
    <row r="205" spans="1:8" x14ac:dyDescent="0.3">
      <c r="A205" s="61" t="s">
        <v>754</v>
      </c>
      <c r="B205" s="174" t="s">
        <v>823</v>
      </c>
      <c r="C205" s="175" t="s">
        <v>796</v>
      </c>
      <c r="D205" s="174" t="s">
        <v>797</v>
      </c>
      <c r="E205" s="176">
        <v>40352</v>
      </c>
      <c r="F205" s="177">
        <v>340</v>
      </c>
      <c r="G205" s="178">
        <v>6</v>
      </c>
      <c r="H205" s="179">
        <f t="shared" si="3"/>
        <v>2040</v>
      </c>
    </row>
    <row r="206" spans="1:8" x14ac:dyDescent="0.3">
      <c r="A206" s="61" t="s">
        <v>414</v>
      </c>
      <c r="B206" s="174" t="s">
        <v>822</v>
      </c>
      <c r="C206" s="175" t="s">
        <v>800</v>
      </c>
      <c r="D206" s="174" t="s">
        <v>795</v>
      </c>
      <c r="E206" s="176">
        <v>40352</v>
      </c>
      <c r="F206" s="177">
        <v>79</v>
      </c>
      <c r="G206" s="178">
        <v>11</v>
      </c>
      <c r="H206" s="179">
        <f t="shared" si="3"/>
        <v>869</v>
      </c>
    </row>
    <row r="207" spans="1:8" x14ac:dyDescent="0.3">
      <c r="A207" s="61" t="s">
        <v>383</v>
      </c>
      <c r="B207" s="174" t="s">
        <v>821</v>
      </c>
      <c r="C207" s="175" t="s">
        <v>796</v>
      </c>
      <c r="D207" s="174" t="s">
        <v>824</v>
      </c>
      <c r="E207" s="176">
        <v>40353</v>
      </c>
      <c r="F207" s="177">
        <v>168</v>
      </c>
      <c r="G207" s="178">
        <v>7</v>
      </c>
      <c r="H207" s="179">
        <f t="shared" si="3"/>
        <v>1176</v>
      </c>
    </row>
    <row r="208" spans="1:8" x14ac:dyDescent="0.3">
      <c r="A208" s="61" t="s">
        <v>646</v>
      </c>
      <c r="B208" s="174" t="s">
        <v>823</v>
      </c>
      <c r="C208" s="175" t="s">
        <v>800</v>
      </c>
      <c r="D208" s="174" t="s">
        <v>795</v>
      </c>
      <c r="E208" s="176">
        <v>40353</v>
      </c>
      <c r="F208" s="177">
        <v>340</v>
      </c>
      <c r="G208" s="178">
        <v>2</v>
      </c>
      <c r="H208" s="179">
        <f t="shared" si="3"/>
        <v>680</v>
      </c>
    </row>
    <row r="209" spans="1:8" x14ac:dyDescent="0.3">
      <c r="A209" s="61" t="s">
        <v>383</v>
      </c>
      <c r="B209" s="174" t="s">
        <v>823</v>
      </c>
      <c r="C209" s="175" t="s">
        <v>796</v>
      </c>
      <c r="D209" s="174" t="s">
        <v>826</v>
      </c>
      <c r="E209" s="176">
        <v>40353</v>
      </c>
      <c r="F209" s="177">
        <v>340</v>
      </c>
      <c r="G209" s="178">
        <v>15</v>
      </c>
      <c r="H209" s="179">
        <f t="shared" si="3"/>
        <v>5100</v>
      </c>
    </row>
    <row r="210" spans="1:8" x14ac:dyDescent="0.3">
      <c r="A210" s="61" t="s">
        <v>668</v>
      </c>
      <c r="B210" s="174" t="s">
        <v>822</v>
      </c>
      <c r="C210" s="175" t="s">
        <v>796</v>
      </c>
      <c r="D210" s="174" t="s">
        <v>825</v>
      </c>
      <c r="E210" s="176">
        <v>40354</v>
      </c>
      <c r="F210" s="177">
        <v>79</v>
      </c>
      <c r="G210" s="178">
        <v>12</v>
      </c>
      <c r="H210" s="179">
        <f t="shared" si="3"/>
        <v>948</v>
      </c>
    </row>
    <row r="211" spans="1:8" x14ac:dyDescent="0.3">
      <c r="A211" s="61" t="s">
        <v>321</v>
      </c>
      <c r="B211" s="174" t="s">
        <v>819</v>
      </c>
      <c r="C211" s="175" t="s">
        <v>798</v>
      </c>
      <c r="D211" s="174" t="s">
        <v>826</v>
      </c>
      <c r="E211" s="176">
        <v>40354</v>
      </c>
      <c r="F211" s="177">
        <v>799</v>
      </c>
      <c r="G211" s="178">
        <v>14</v>
      </c>
      <c r="H211" s="179">
        <f t="shared" si="3"/>
        <v>11186</v>
      </c>
    </row>
    <row r="212" spans="1:8" x14ac:dyDescent="0.3">
      <c r="A212" s="61" t="s">
        <v>722</v>
      </c>
      <c r="B212" s="174" t="s">
        <v>819</v>
      </c>
      <c r="C212" s="175" t="s">
        <v>800</v>
      </c>
      <c r="D212" s="174" t="s">
        <v>826</v>
      </c>
      <c r="E212" s="176">
        <v>40354</v>
      </c>
      <c r="F212" s="177">
        <v>799</v>
      </c>
      <c r="G212" s="178">
        <v>15</v>
      </c>
      <c r="H212" s="179">
        <f t="shared" si="3"/>
        <v>11985</v>
      </c>
    </row>
    <row r="213" spans="1:8" x14ac:dyDescent="0.3">
      <c r="A213" s="61" t="s">
        <v>722</v>
      </c>
      <c r="B213" s="174" t="s">
        <v>820</v>
      </c>
      <c r="C213" s="175" t="s">
        <v>800</v>
      </c>
      <c r="D213" s="174" t="s">
        <v>826</v>
      </c>
      <c r="E213" s="176">
        <v>40354</v>
      </c>
      <c r="F213" s="177">
        <v>340</v>
      </c>
      <c r="G213" s="178">
        <v>4</v>
      </c>
      <c r="H213" s="179">
        <f t="shared" si="3"/>
        <v>1360</v>
      </c>
    </row>
    <row r="214" spans="1:8" x14ac:dyDescent="0.3">
      <c r="A214" s="61" t="s">
        <v>106</v>
      </c>
      <c r="B214" s="174" t="s">
        <v>819</v>
      </c>
      <c r="C214" s="175" t="s">
        <v>799</v>
      </c>
      <c r="D214" s="174" t="s">
        <v>824</v>
      </c>
      <c r="E214" s="176">
        <v>40360</v>
      </c>
      <c r="F214" s="177">
        <v>799</v>
      </c>
      <c r="G214" s="178">
        <v>11</v>
      </c>
      <c r="H214" s="179">
        <f t="shared" si="3"/>
        <v>8789</v>
      </c>
    </row>
    <row r="215" spans="1:8" x14ac:dyDescent="0.3">
      <c r="A215" s="61" t="s">
        <v>414</v>
      </c>
      <c r="B215" s="174" t="s">
        <v>820</v>
      </c>
      <c r="C215" s="175" t="s">
        <v>800</v>
      </c>
      <c r="D215" s="174" t="s">
        <v>797</v>
      </c>
      <c r="E215" s="176">
        <v>40360</v>
      </c>
      <c r="F215" s="177">
        <v>340</v>
      </c>
      <c r="G215" s="178">
        <v>14</v>
      </c>
      <c r="H215" s="179">
        <f t="shared" si="3"/>
        <v>4760</v>
      </c>
    </row>
    <row r="216" spans="1:8" x14ac:dyDescent="0.3">
      <c r="A216" s="61" t="s">
        <v>106</v>
      </c>
      <c r="B216" s="174" t="s">
        <v>822</v>
      </c>
      <c r="C216" s="175" t="s">
        <v>799</v>
      </c>
      <c r="D216" s="174" t="s">
        <v>824</v>
      </c>
      <c r="E216" s="176">
        <v>40361</v>
      </c>
      <c r="F216" s="177">
        <v>79</v>
      </c>
      <c r="G216" s="178">
        <v>6</v>
      </c>
      <c r="H216" s="179">
        <f t="shared" si="3"/>
        <v>474</v>
      </c>
    </row>
    <row r="217" spans="1:8" x14ac:dyDescent="0.3">
      <c r="A217" s="61" t="s">
        <v>321</v>
      </c>
      <c r="B217" s="174" t="s">
        <v>821</v>
      </c>
      <c r="C217" s="175" t="s">
        <v>798</v>
      </c>
      <c r="D217" s="174" t="s">
        <v>797</v>
      </c>
      <c r="E217" s="176">
        <v>40361</v>
      </c>
      <c r="F217" s="177">
        <v>168</v>
      </c>
      <c r="G217" s="178">
        <v>7</v>
      </c>
      <c r="H217" s="179">
        <f t="shared" si="3"/>
        <v>1176</v>
      </c>
    </row>
    <row r="218" spans="1:8" x14ac:dyDescent="0.3">
      <c r="A218" s="61" t="s">
        <v>106</v>
      </c>
      <c r="B218" s="174" t="s">
        <v>819</v>
      </c>
      <c r="C218" s="175" t="s">
        <v>799</v>
      </c>
      <c r="D218" s="174" t="s">
        <v>797</v>
      </c>
      <c r="E218" s="176">
        <v>40361</v>
      </c>
      <c r="F218" s="177">
        <v>799</v>
      </c>
      <c r="G218" s="178">
        <v>2</v>
      </c>
      <c r="H218" s="179">
        <f t="shared" si="3"/>
        <v>1598</v>
      </c>
    </row>
    <row r="219" spans="1:8" x14ac:dyDescent="0.3">
      <c r="A219" s="61" t="s">
        <v>414</v>
      </c>
      <c r="B219" s="174" t="s">
        <v>820</v>
      </c>
      <c r="C219" s="175" t="s">
        <v>800</v>
      </c>
      <c r="D219" s="174" t="s">
        <v>795</v>
      </c>
      <c r="E219" s="176">
        <v>40361</v>
      </c>
      <c r="F219" s="177">
        <v>340</v>
      </c>
      <c r="G219" s="178">
        <v>13</v>
      </c>
      <c r="H219" s="179">
        <f t="shared" si="3"/>
        <v>4420</v>
      </c>
    </row>
    <row r="220" spans="1:8" x14ac:dyDescent="0.3">
      <c r="A220" s="61" t="s">
        <v>383</v>
      </c>
      <c r="B220" s="174" t="s">
        <v>819</v>
      </c>
      <c r="C220" s="175" t="s">
        <v>796</v>
      </c>
      <c r="D220" s="174" t="s">
        <v>825</v>
      </c>
      <c r="E220" s="176">
        <v>40365</v>
      </c>
      <c r="F220" s="177">
        <v>799</v>
      </c>
      <c r="G220" s="178">
        <v>15</v>
      </c>
      <c r="H220" s="179">
        <f t="shared" si="3"/>
        <v>11985</v>
      </c>
    </row>
    <row r="221" spans="1:8" x14ac:dyDescent="0.3">
      <c r="A221" s="61" t="s">
        <v>383</v>
      </c>
      <c r="B221" s="174" t="s">
        <v>822</v>
      </c>
      <c r="C221" s="175" t="s">
        <v>796</v>
      </c>
      <c r="D221" s="174" t="s">
        <v>795</v>
      </c>
      <c r="E221" s="176">
        <v>40365</v>
      </c>
      <c r="F221" s="177">
        <v>79</v>
      </c>
      <c r="G221" s="178">
        <v>12</v>
      </c>
      <c r="H221" s="179">
        <f t="shared" si="3"/>
        <v>948</v>
      </c>
    </row>
    <row r="222" spans="1:8" x14ac:dyDescent="0.3">
      <c r="A222" s="61" t="s">
        <v>711</v>
      </c>
      <c r="B222" s="174" t="s">
        <v>821</v>
      </c>
      <c r="C222" s="175" t="s">
        <v>796</v>
      </c>
      <c r="D222" s="174" t="s">
        <v>826</v>
      </c>
      <c r="E222" s="176">
        <v>40367</v>
      </c>
      <c r="F222" s="177">
        <v>168</v>
      </c>
      <c r="G222" s="178">
        <v>14</v>
      </c>
      <c r="H222" s="179">
        <f t="shared" si="3"/>
        <v>2352</v>
      </c>
    </row>
    <row r="223" spans="1:8" x14ac:dyDescent="0.3">
      <c r="A223" s="61" t="s">
        <v>754</v>
      </c>
      <c r="B223" s="174" t="s">
        <v>820</v>
      </c>
      <c r="C223" s="175" t="s">
        <v>796</v>
      </c>
      <c r="D223" s="174" t="s">
        <v>825</v>
      </c>
      <c r="E223" s="176">
        <v>40368</v>
      </c>
      <c r="F223" s="177">
        <v>340</v>
      </c>
      <c r="G223" s="178">
        <v>9</v>
      </c>
      <c r="H223" s="179">
        <f t="shared" si="3"/>
        <v>3060</v>
      </c>
    </row>
    <row r="224" spans="1:8" x14ac:dyDescent="0.3">
      <c r="A224" s="61" t="s">
        <v>754</v>
      </c>
      <c r="B224" s="174" t="s">
        <v>819</v>
      </c>
      <c r="C224" s="175" t="s">
        <v>796</v>
      </c>
      <c r="D224" s="174" t="s">
        <v>825</v>
      </c>
      <c r="E224" s="176">
        <v>40369</v>
      </c>
      <c r="F224" s="177">
        <v>799</v>
      </c>
      <c r="G224" s="178">
        <v>14</v>
      </c>
      <c r="H224" s="179">
        <f t="shared" si="3"/>
        <v>11186</v>
      </c>
    </row>
    <row r="225" spans="1:8" x14ac:dyDescent="0.3">
      <c r="A225" s="61" t="s">
        <v>321</v>
      </c>
      <c r="B225" s="174" t="s">
        <v>819</v>
      </c>
      <c r="C225" s="175" t="s">
        <v>798</v>
      </c>
      <c r="D225" s="174" t="s">
        <v>797</v>
      </c>
      <c r="E225" s="176">
        <v>40369</v>
      </c>
      <c r="F225" s="177">
        <v>799</v>
      </c>
      <c r="G225" s="178">
        <v>3</v>
      </c>
      <c r="H225" s="179">
        <f t="shared" si="3"/>
        <v>2397</v>
      </c>
    </row>
    <row r="226" spans="1:8" x14ac:dyDescent="0.3">
      <c r="A226" s="61" t="s">
        <v>735</v>
      </c>
      <c r="B226" s="174" t="s">
        <v>823</v>
      </c>
      <c r="C226" s="175" t="s">
        <v>798</v>
      </c>
      <c r="D226" s="174" t="s">
        <v>797</v>
      </c>
      <c r="E226" s="176">
        <v>40369</v>
      </c>
      <c r="F226" s="177">
        <v>340</v>
      </c>
      <c r="G226" s="178">
        <v>14</v>
      </c>
      <c r="H226" s="179">
        <f t="shared" si="3"/>
        <v>4760</v>
      </c>
    </row>
    <row r="227" spans="1:8" x14ac:dyDescent="0.3">
      <c r="A227" s="61" t="s">
        <v>668</v>
      </c>
      <c r="B227" s="174" t="s">
        <v>820</v>
      </c>
      <c r="C227" s="175" t="s">
        <v>799</v>
      </c>
      <c r="D227" s="174" t="s">
        <v>824</v>
      </c>
      <c r="E227" s="176">
        <v>40372</v>
      </c>
      <c r="F227" s="177">
        <v>340</v>
      </c>
      <c r="G227" s="178">
        <v>6</v>
      </c>
      <c r="H227" s="179">
        <f t="shared" si="3"/>
        <v>2040</v>
      </c>
    </row>
    <row r="228" spans="1:8" x14ac:dyDescent="0.3">
      <c r="A228" s="61" t="s">
        <v>754</v>
      </c>
      <c r="B228" s="174" t="s">
        <v>822</v>
      </c>
      <c r="C228" s="175" t="s">
        <v>796</v>
      </c>
      <c r="D228" s="174" t="s">
        <v>824</v>
      </c>
      <c r="E228" s="176">
        <v>40372</v>
      </c>
      <c r="F228" s="177">
        <v>79</v>
      </c>
      <c r="G228" s="178">
        <v>2</v>
      </c>
      <c r="H228" s="179">
        <f t="shared" si="3"/>
        <v>158</v>
      </c>
    </row>
    <row r="229" spans="1:8" x14ac:dyDescent="0.3">
      <c r="A229" s="61" t="s">
        <v>754</v>
      </c>
      <c r="B229" s="174" t="s">
        <v>823</v>
      </c>
      <c r="C229" s="175" t="s">
        <v>796</v>
      </c>
      <c r="D229" s="174" t="s">
        <v>795</v>
      </c>
      <c r="E229" s="176">
        <v>40372</v>
      </c>
      <c r="F229" s="177">
        <v>340</v>
      </c>
      <c r="G229" s="178">
        <v>13</v>
      </c>
      <c r="H229" s="179">
        <f t="shared" si="3"/>
        <v>4420</v>
      </c>
    </row>
    <row r="230" spans="1:8" x14ac:dyDescent="0.3">
      <c r="A230" s="61" t="s">
        <v>711</v>
      </c>
      <c r="B230" s="174" t="s">
        <v>820</v>
      </c>
      <c r="C230" s="175" t="s">
        <v>796</v>
      </c>
      <c r="D230" s="174" t="s">
        <v>826</v>
      </c>
      <c r="E230" s="176">
        <v>40373</v>
      </c>
      <c r="F230" s="177">
        <v>340</v>
      </c>
      <c r="G230" s="178">
        <v>2</v>
      </c>
      <c r="H230" s="179">
        <f t="shared" si="3"/>
        <v>680</v>
      </c>
    </row>
    <row r="231" spans="1:8" x14ac:dyDescent="0.3">
      <c r="A231" s="61" t="s">
        <v>646</v>
      </c>
      <c r="B231" s="174" t="s">
        <v>822</v>
      </c>
      <c r="C231" s="175" t="s">
        <v>800</v>
      </c>
      <c r="D231" s="174" t="s">
        <v>825</v>
      </c>
      <c r="E231" s="176">
        <v>40374</v>
      </c>
      <c r="F231" s="177">
        <v>79</v>
      </c>
      <c r="G231" s="178">
        <v>8</v>
      </c>
      <c r="H231" s="179">
        <f t="shared" si="3"/>
        <v>632</v>
      </c>
    </row>
    <row r="232" spans="1:8" x14ac:dyDescent="0.3">
      <c r="A232" s="61" t="s">
        <v>735</v>
      </c>
      <c r="B232" s="174" t="s">
        <v>820</v>
      </c>
      <c r="C232" s="175" t="s">
        <v>798</v>
      </c>
      <c r="D232" s="174" t="s">
        <v>797</v>
      </c>
      <c r="E232" s="176">
        <v>40375</v>
      </c>
      <c r="F232" s="177">
        <v>340</v>
      </c>
      <c r="G232" s="178">
        <v>2</v>
      </c>
      <c r="H232" s="179">
        <f t="shared" si="3"/>
        <v>680</v>
      </c>
    </row>
    <row r="233" spans="1:8" x14ac:dyDescent="0.3">
      <c r="A233" s="61" t="s">
        <v>754</v>
      </c>
      <c r="B233" s="174" t="s">
        <v>819</v>
      </c>
      <c r="C233" s="175" t="s">
        <v>796</v>
      </c>
      <c r="D233" s="174" t="s">
        <v>824</v>
      </c>
      <c r="E233" s="176">
        <v>40376</v>
      </c>
      <c r="F233" s="177">
        <v>799</v>
      </c>
      <c r="G233" s="178">
        <v>14</v>
      </c>
      <c r="H233" s="179">
        <f t="shared" si="3"/>
        <v>11186</v>
      </c>
    </row>
    <row r="234" spans="1:8" x14ac:dyDescent="0.3">
      <c r="A234" s="61" t="s">
        <v>414</v>
      </c>
      <c r="B234" s="174" t="s">
        <v>820</v>
      </c>
      <c r="C234" s="175" t="s">
        <v>800</v>
      </c>
      <c r="D234" s="174" t="s">
        <v>795</v>
      </c>
      <c r="E234" s="176">
        <v>40376</v>
      </c>
      <c r="F234" s="177">
        <v>340</v>
      </c>
      <c r="G234" s="178">
        <v>13</v>
      </c>
      <c r="H234" s="179">
        <f t="shared" si="3"/>
        <v>4420</v>
      </c>
    </row>
    <row r="235" spans="1:8" x14ac:dyDescent="0.3">
      <c r="A235" s="61" t="s">
        <v>383</v>
      </c>
      <c r="B235" s="174" t="s">
        <v>819</v>
      </c>
      <c r="C235" s="175" t="s">
        <v>796</v>
      </c>
      <c r="D235" s="174" t="s">
        <v>824</v>
      </c>
      <c r="E235" s="176">
        <v>40379</v>
      </c>
      <c r="F235" s="177">
        <v>799</v>
      </c>
      <c r="G235" s="178">
        <v>2</v>
      </c>
      <c r="H235" s="179">
        <f t="shared" si="3"/>
        <v>1598</v>
      </c>
    </row>
    <row r="236" spans="1:8" x14ac:dyDescent="0.3">
      <c r="A236" s="61" t="s">
        <v>487</v>
      </c>
      <c r="B236" s="174" t="s">
        <v>819</v>
      </c>
      <c r="C236" s="175" t="s">
        <v>799</v>
      </c>
      <c r="D236" s="174" t="s">
        <v>797</v>
      </c>
      <c r="E236" s="176">
        <v>40379</v>
      </c>
      <c r="F236" s="177">
        <v>799</v>
      </c>
      <c r="G236" s="178">
        <v>15</v>
      </c>
      <c r="H236" s="179">
        <f t="shared" si="3"/>
        <v>11985</v>
      </c>
    </row>
    <row r="237" spans="1:8" x14ac:dyDescent="0.3">
      <c r="A237" s="61" t="s">
        <v>711</v>
      </c>
      <c r="B237" s="174" t="s">
        <v>820</v>
      </c>
      <c r="C237" s="175" t="s">
        <v>796</v>
      </c>
      <c r="D237" s="174" t="s">
        <v>797</v>
      </c>
      <c r="E237" s="176">
        <v>40379</v>
      </c>
      <c r="F237" s="177">
        <v>340</v>
      </c>
      <c r="G237" s="178">
        <v>13</v>
      </c>
      <c r="H237" s="179">
        <f t="shared" si="3"/>
        <v>4420</v>
      </c>
    </row>
    <row r="238" spans="1:8" x14ac:dyDescent="0.3">
      <c r="A238" s="61" t="s">
        <v>735</v>
      </c>
      <c r="B238" s="174" t="s">
        <v>822</v>
      </c>
      <c r="C238" s="175" t="s">
        <v>798</v>
      </c>
      <c r="D238" s="174" t="s">
        <v>795</v>
      </c>
      <c r="E238" s="176">
        <v>40379</v>
      </c>
      <c r="F238" s="177">
        <v>79</v>
      </c>
      <c r="G238" s="178">
        <v>13</v>
      </c>
      <c r="H238" s="179">
        <f t="shared" si="3"/>
        <v>1027</v>
      </c>
    </row>
    <row r="239" spans="1:8" x14ac:dyDescent="0.3">
      <c r="A239" s="61" t="s">
        <v>106</v>
      </c>
      <c r="B239" s="174" t="s">
        <v>821</v>
      </c>
      <c r="C239" s="175" t="s">
        <v>799</v>
      </c>
      <c r="D239" s="174" t="s">
        <v>825</v>
      </c>
      <c r="E239" s="176">
        <v>40380</v>
      </c>
      <c r="F239" s="177">
        <v>168</v>
      </c>
      <c r="G239" s="178">
        <v>7</v>
      </c>
      <c r="H239" s="179">
        <f t="shared" si="3"/>
        <v>1176</v>
      </c>
    </row>
    <row r="240" spans="1:8" x14ac:dyDescent="0.3">
      <c r="A240" s="61" t="s">
        <v>735</v>
      </c>
      <c r="B240" s="174" t="s">
        <v>820</v>
      </c>
      <c r="C240" s="175" t="s">
        <v>798</v>
      </c>
      <c r="D240" s="174" t="s">
        <v>797</v>
      </c>
      <c r="E240" s="176">
        <v>40380</v>
      </c>
      <c r="F240" s="177">
        <v>340</v>
      </c>
      <c r="G240" s="178">
        <v>9</v>
      </c>
      <c r="H240" s="179">
        <f t="shared" si="3"/>
        <v>3060</v>
      </c>
    </row>
    <row r="241" spans="1:8" x14ac:dyDescent="0.3">
      <c r="A241" s="61" t="s">
        <v>754</v>
      </c>
      <c r="B241" s="174" t="s">
        <v>823</v>
      </c>
      <c r="C241" s="175" t="s">
        <v>796</v>
      </c>
      <c r="D241" s="174" t="s">
        <v>826</v>
      </c>
      <c r="E241" s="176">
        <v>40380</v>
      </c>
      <c r="F241" s="177">
        <v>340</v>
      </c>
      <c r="G241" s="178">
        <v>7</v>
      </c>
      <c r="H241" s="179">
        <f t="shared" si="3"/>
        <v>2380</v>
      </c>
    </row>
    <row r="242" spans="1:8" x14ac:dyDescent="0.3">
      <c r="A242" s="61" t="s">
        <v>722</v>
      </c>
      <c r="B242" s="174" t="s">
        <v>823</v>
      </c>
      <c r="C242" s="175" t="s">
        <v>800</v>
      </c>
      <c r="D242" s="174" t="s">
        <v>824</v>
      </c>
      <c r="E242" s="176">
        <v>40381</v>
      </c>
      <c r="F242" s="177">
        <v>340</v>
      </c>
      <c r="G242" s="178">
        <v>14</v>
      </c>
      <c r="H242" s="179">
        <f t="shared" si="3"/>
        <v>4760</v>
      </c>
    </row>
    <row r="243" spans="1:8" x14ac:dyDescent="0.3">
      <c r="A243" s="61" t="s">
        <v>711</v>
      </c>
      <c r="B243" s="174" t="s">
        <v>822</v>
      </c>
      <c r="C243" s="175" t="s">
        <v>796</v>
      </c>
      <c r="D243" s="174" t="s">
        <v>824</v>
      </c>
      <c r="E243" s="176">
        <v>40382</v>
      </c>
      <c r="F243" s="177">
        <v>79</v>
      </c>
      <c r="G243" s="178">
        <v>9</v>
      </c>
      <c r="H243" s="179">
        <f t="shared" si="3"/>
        <v>711</v>
      </c>
    </row>
    <row r="244" spans="1:8" x14ac:dyDescent="0.3">
      <c r="A244" s="61" t="s">
        <v>321</v>
      </c>
      <c r="B244" s="174" t="s">
        <v>820</v>
      </c>
      <c r="C244" s="175" t="s">
        <v>798</v>
      </c>
      <c r="D244" s="174" t="s">
        <v>825</v>
      </c>
      <c r="E244" s="176">
        <v>40382</v>
      </c>
      <c r="F244" s="177">
        <v>340</v>
      </c>
      <c r="G244" s="178">
        <v>12</v>
      </c>
      <c r="H244" s="179">
        <f t="shared" si="3"/>
        <v>4080</v>
      </c>
    </row>
    <row r="245" spans="1:8" x14ac:dyDescent="0.3">
      <c r="A245" s="61" t="s">
        <v>646</v>
      </c>
      <c r="B245" s="174" t="s">
        <v>819</v>
      </c>
      <c r="C245" s="175" t="s">
        <v>800</v>
      </c>
      <c r="D245" s="174" t="s">
        <v>795</v>
      </c>
      <c r="E245" s="176">
        <v>40383</v>
      </c>
      <c r="F245" s="177">
        <v>799</v>
      </c>
      <c r="G245" s="178">
        <v>2</v>
      </c>
      <c r="H245" s="179">
        <f t="shared" si="3"/>
        <v>1598</v>
      </c>
    </row>
    <row r="246" spans="1:8" x14ac:dyDescent="0.3">
      <c r="A246" s="61" t="s">
        <v>754</v>
      </c>
      <c r="B246" s="174" t="s">
        <v>823</v>
      </c>
      <c r="C246" s="175" t="s">
        <v>796</v>
      </c>
      <c r="D246" s="174" t="s">
        <v>824</v>
      </c>
      <c r="E246" s="176">
        <v>40385</v>
      </c>
      <c r="F246" s="177">
        <v>340</v>
      </c>
      <c r="G246" s="178">
        <v>3</v>
      </c>
      <c r="H246" s="179">
        <f t="shared" si="3"/>
        <v>1020</v>
      </c>
    </row>
    <row r="247" spans="1:8" x14ac:dyDescent="0.3">
      <c r="A247" s="61" t="s">
        <v>383</v>
      </c>
      <c r="B247" s="174" t="s">
        <v>819</v>
      </c>
      <c r="C247" s="175" t="s">
        <v>796</v>
      </c>
      <c r="D247" s="174" t="s">
        <v>826</v>
      </c>
      <c r="E247" s="176">
        <v>40385</v>
      </c>
      <c r="F247" s="177">
        <v>799</v>
      </c>
      <c r="G247" s="178">
        <v>9</v>
      </c>
      <c r="H247" s="179">
        <f t="shared" si="3"/>
        <v>7191</v>
      </c>
    </row>
    <row r="248" spans="1:8" x14ac:dyDescent="0.3">
      <c r="A248" s="61" t="s">
        <v>414</v>
      </c>
      <c r="B248" s="174" t="s">
        <v>821</v>
      </c>
      <c r="C248" s="175" t="s">
        <v>800</v>
      </c>
      <c r="D248" s="174" t="s">
        <v>825</v>
      </c>
      <c r="E248" s="176">
        <v>40386</v>
      </c>
      <c r="F248" s="177">
        <v>168</v>
      </c>
      <c r="G248" s="178">
        <v>12</v>
      </c>
      <c r="H248" s="179">
        <f t="shared" si="3"/>
        <v>2016</v>
      </c>
    </row>
    <row r="249" spans="1:8" x14ac:dyDescent="0.3">
      <c r="A249" s="61" t="s">
        <v>735</v>
      </c>
      <c r="B249" s="174" t="s">
        <v>821</v>
      </c>
      <c r="C249" s="175" t="s">
        <v>798</v>
      </c>
      <c r="D249" s="174" t="s">
        <v>797</v>
      </c>
      <c r="E249" s="176">
        <v>40386</v>
      </c>
      <c r="F249" s="177">
        <v>168</v>
      </c>
      <c r="G249" s="178">
        <v>8</v>
      </c>
      <c r="H249" s="179">
        <f t="shared" si="3"/>
        <v>1344</v>
      </c>
    </row>
    <row r="250" spans="1:8" x14ac:dyDescent="0.3">
      <c r="A250" s="61" t="s">
        <v>646</v>
      </c>
      <c r="B250" s="174" t="s">
        <v>823</v>
      </c>
      <c r="C250" s="175" t="s">
        <v>800</v>
      </c>
      <c r="D250" s="174" t="s">
        <v>825</v>
      </c>
      <c r="E250" s="176">
        <v>40387</v>
      </c>
      <c r="F250" s="177">
        <v>340</v>
      </c>
      <c r="G250" s="178">
        <v>12</v>
      </c>
      <c r="H250" s="179">
        <f t="shared" si="3"/>
        <v>4080</v>
      </c>
    </row>
    <row r="251" spans="1:8" x14ac:dyDescent="0.3">
      <c r="A251" s="61" t="s">
        <v>711</v>
      </c>
      <c r="B251" s="174" t="s">
        <v>822</v>
      </c>
      <c r="C251" s="175" t="s">
        <v>796</v>
      </c>
      <c r="D251" s="174" t="s">
        <v>795</v>
      </c>
      <c r="E251" s="176">
        <v>40387</v>
      </c>
      <c r="F251" s="177">
        <v>79</v>
      </c>
      <c r="G251" s="178">
        <v>10</v>
      </c>
      <c r="H251" s="179">
        <f t="shared" si="3"/>
        <v>790</v>
      </c>
    </row>
    <row r="252" spans="1:8" x14ac:dyDescent="0.3">
      <c r="A252" s="61" t="s">
        <v>383</v>
      </c>
      <c r="B252" s="174" t="s">
        <v>823</v>
      </c>
      <c r="C252" s="175" t="s">
        <v>796</v>
      </c>
      <c r="D252" s="174" t="s">
        <v>825</v>
      </c>
      <c r="E252" s="176">
        <v>40388</v>
      </c>
      <c r="F252" s="177">
        <v>340</v>
      </c>
      <c r="G252" s="178">
        <v>11</v>
      </c>
      <c r="H252" s="179">
        <f t="shared" si="3"/>
        <v>3740</v>
      </c>
    </row>
    <row r="253" spans="1:8" x14ac:dyDescent="0.3">
      <c r="A253" s="61" t="s">
        <v>711</v>
      </c>
      <c r="B253" s="174" t="s">
        <v>820</v>
      </c>
      <c r="C253" s="175" t="s">
        <v>796</v>
      </c>
      <c r="D253" s="174" t="s">
        <v>824</v>
      </c>
      <c r="E253" s="176">
        <v>40389</v>
      </c>
      <c r="F253" s="177">
        <v>340</v>
      </c>
      <c r="G253" s="178">
        <v>10</v>
      </c>
      <c r="H253" s="179">
        <f t="shared" si="3"/>
        <v>3400</v>
      </c>
    </row>
    <row r="254" spans="1:8" x14ac:dyDescent="0.3">
      <c r="A254" s="61" t="s">
        <v>668</v>
      </c>
      <c r="B254" s="174" t="s">
        <v>820</v>
      </c>
      <c r="C254" s="175" t="s">
        <v>799</v>
      </c>
      <c r="D254" s="174" t="s">
        <v>825</v>
      </c>
      <c r="E254" s="176">
        <v>40392</v>
      </c>
      <c r="F254" s="177">
        <v>340</v>
      </c>
      <c r="G254" s="178">
        <v>15</v>
      </c>
      <c r="H254" s="179">
        <f t="shared" si="3"/>
        <v>5100</v>
      </c>
    </row>
    <row r="255" spans="1:8" x14ac:dyDescent="0.3">
      <c r="A255" s="61" t="s">
        <v>106</v>
      </c>
      <c r="B255" s="174" t="s">
        <v>821</v>
      </c>
      <c r="C255" s="175" t="s">
        <v>799</v>
      </c>
      <c r="D255" s="174" t="s">
        <v>825</v>
      </c>
      <c r="E255" s="176">
        <v>40392</v>
      </c>
      <c r="F255" s="177">
        <v>168</v>
      </c>
      <c r="G255" s="178">
        <v>20</v>
      </c>
      <c r="H255" s="179">
        <f t="shared" si="3"/>
        <v>3360</v>
      </c>
    </row>
    <row r="256" spans="1:8" x14ac:dyDescent="0.3">
      <c r="A256" s="61" t="s">
        <v>383</v>
      </c>
      <c r="B256" s="174" t="s">
        <v>823</v>
      </c>
      <c r="C256" s="175" t="s">
        <v>796</v>
      </c>
      <c r="D256" s="174" t="s">
        <v>825</v>
      </c>
      <c r="E256" s="176">
        <v>40393</v>
      </c>
      <c r="F256" s="177">
        <v>340</v>
      </c>
      <c r="G256" s="178">
        <v>7</v>
      </c>
      <c r="H256" s="179">
        <f t="shared" si="3"/>
        <v>2380</v>
      </c>
    </row>
    <row r="257" spans="1:8" x14ac:dyDescent="0.3">
      <c r="A257" s="61" t="s">
        <v>735</v>
      </c>
      <c r="B257" s="174" t="s">
        <v>823</v>
      </c>
      <c r="C257" s="175" t="s">
        <v>798</v>
      </c>
      <c r="D257" s="174" t="s">
        <v>797</v>
      </c>
      <c r="E257" s="176">
        <v>40393</v>
      </c>
      <c r="F257" s="177">
        <v>340</v>
      </c>
      <c r="G257" s="178">
        <v>4</v>
      </c>
      <c r="H257" s="179">
        <f t="shared" si="3"/>
        <v>1360</v>
      </c>
    </row>
    <row r="258" spans="1:8" x14ac:dyDescent="0.3">
      <c r="A258" s="61" t="s">
        <v>754</v>
      </c>
      <c r="B258" s="174" t="s">
        <v>821</v>
      </c>
      <c r="C258" s="175" t="s">
        <v>796</v>
      </c>
      <c r="D258" s="174" t="s">
        <v>826</v>
      </c>
      <c r="E258" s="176">
        <v>40393</v>
      </c>
      <c r="F258" s="177">
        <v>168</v>
      </c>
      <c r="G258" s="178">
        <v>15</v>
      </c>
      <c r="H258" s="179">
        <f t="shared" si="3"/>
        <v>2520</v>
      </c>
    </row>
    <row r="259" spans="1:8" x14ac:dyDescent="0.3">
      <c r="A259" s="61" t="s">
        <v>754</v>
      </c>
      <c r="B259" s="174" t="s">
        <v>819</v>
      </c>
      <c r="C259" s="175" t="s">
        <v>796</v>
      </c>
      <c r="D259" s="174" t="s">
        <v>824</v>
      </c>
      <c r="E259" s="176">
        <v>40394</v>
      </c>
      <c r="F259" s="177">
        <v>799</v>
      </c>
      <c r="G259" s="178">
        <v>8</v>
      </c>
      <c r="H259" s="179">
        <f t="shared" si="3"/>
        <v>6392</v>
      </c>
    </row>
    <row r="260" spans="1:8" x14ac:dyDescent="0.3">
      <c r="A260" s="61" t="s">
        <v>414</v>
      </c>
      <c r="B260" s="174" t="s">
        <v>819</v>
      </c>
      <c r="C260" s="175" t="s">
        <v>800</v>
      </c>
      <c r="D260" s="174" t="s">
        <v>795</v>
      </c>
      <c r="E260" s="176">
        <v>40394</v>
      </c>
      <c r="F260" s="177">
        <v>799</v>
      </c>
      <c r="G260" s="178">
        <v>5</v>
      </c>
      <c r="H260" s="179">
        <f t="shared" si="3"/>
        <v>3995</v>
      </c>
    </row>
    <row r="261" spans="1:8" x14ac:dyDescent="0.3">
      <c r="A261" s="61" t="s">
        <v>735</v>
      </c>
      <c r="B261" s="174" t="s">
        <v>823</v>
      </c>
      <c r="C261" s="175" t="s">
        <v>798</v>
      </c>
      <c r="D261" s="174" t="s">
        <v>824</v>
      </c>
      <c r="E261" s="176">
        <v>40396</v>
      </c>
      <c r="F261" s="177">
        <v>340</v>
      </c>
      <c r="G261" s="178">
        <v>14</v>
      </c>
      <c r="H261" s="179">
        <f t="shared" si="3"/>
        <v>4760</v>
      </c>
    </row>
    <row r="262" spans="1:8" x14ac:dyDescent="0.3">
      <c r="A262" s="61" t="s">
        <v>487</v>
      </c>
      <c r="B262" s="174" t="s">
        <v>823</v>
      </c>
      <c r="C262" s="175" t="s">
        <v>799</v>
      </c>
      <c r="D262" s="174" t="s">
        <v>826</v>
      </c>
      <c r="E262" s="176">
        <v>40396</v>
      </c>
      <c r="F262" s="177">
        <v>340</v>
      </c>
      <c r="G262" s="178">
        <v>2</v>
      </c>
      <c r="H262" s="179">
        <f t="shared" si="3"/>
        <v>680</v>
      </c>
    </row>
    <row r="263" spans="1:8" x14ac:dyDescent="0.3">
      <c r="A263" s="61" t="s">
        <v>383</v>
      </c>
      <c r="B263" s="174" t="s">
        <v>821</v>
      </c>
      <c r="C263" s="175" t="s">
        <v>796</v>
      </c>
      <c r="D263" s="174" t="s">
        <v>795</v>
      </c>
      <c r="E263" s="176">
        <v>40399</v>
      </c>
      <c r="F263" s="177">
        <v>168</v>
      </c>
      <c r="G263" s="178">
        <v>13</v>
      </c>
      <c r="H263" s="179">
        <f t="shared" ref="H263:H326" si="4">F263*G263</f>
        <v>2184</v>
      </c>
    </row>
    <row r="264" spans="1:8" x14ac:dyDescent="0.3">
      <c r="A264" s="61" t="s">
        <v>414</v>
      </c>
      <c r="B264" s="174" t="s">
        <v>822</v>
      </c>
      <c r="C264" s="175" t="s">
        <v>800</v>
      </c>
      <c r="D264" s="174" t="s">
        <v>797</v>
      </c>
      <c r="E264" s="176">
        <v>40400</v>
      </c>
      <c r="F264" s="177">
        <v>79</v>
      </c>
      <c r="G264" s="178">
        <v>3</v>
      </c>
      <c r="H264" s="179">
        <f t="shared" si="4"/>
        <v>237</v>
      </c>
    </row>
    <row r="265" spans="1:8" x14ac:dyDescent="0.3">
      <c r="A265" s="61" t="s">
        <v>754</v>
      </c>
      <c r="B265" s="174" t="s">
        <v>823</v>
      </c>
      <c r="C265" s="175" t="s">
        <v>796</v>
      </c>
      <c r="D265" s="174" t="s">
        <v>825</v>
      </c>
      <c r="E265" s="176">
        <v>40401</v>
      </c>
      <c r="F265" s="177">
        <v>340</v>
      </c>
      <c r="G265" s="178">
        <v>20</v>
      </c>
      <c r="H265" s="179">
        <f t="shared" si="4"/>
        <v>6800</v>
      </c>
    </row>
    <row r="266" spans="1:8" x14ac:dyDescent="0.3">
      <c r="A266" s="61" t="s">
        <v>668</v>
      </c>
      <c r="B266" s="174" t="s">
        <v>819</v>
      </c>
      <c r="C266" s="175" t="s">
        <v>796</v>
      </c>
      <c r="D266" s="174" t="s">
        <v>797</v>
      </c>
      <c r="E266" s="176">
        <v>40403</v>
      </c>
      <c r="F266" s="177">
        <v>799</v>
      </c>
      <c r="G266" s="178">
        <v>9</v>
      </c>
      <c r="H266" s="179">
        <f t="shared" si="4"/>
        <v>7191</v>
      </c>
    </row>
    <row r="267" spans="1:8" x14ac:dyDescent="0.3">
      <c r="A267" s="61" t="s">
        <v>668</v>
      </c>
      <c r="B267" s="174" t="s">
        <v>820</v>
      </c>
      <c r="C267" s="175" t="s">
        <v>799</v>
      </c>
      <c r="D267" s="174" t="s">
        <v>797</v>
      </c>
      <c r="E267" s="176">
        <v>40404</v>
      </c>
      <c r="F267" s="177">
        <v>340</v>
      </c>
      <c r="G267" s="178">
        <v>15</v>
      </c>
      <c r="H267" s="179">
        <f t="shared" si="4"/>
        <v>5100</v>
      </c>
    </row>
    <row r="268" spans="1:8" x14ac:dyDescent="0.3">
      <c r="A268" s="61" t="s">
        <v>668</v>
      </c>
      <c r="B268" s="174" t="s">
        <v>819</v>
      </c>
      <c r="C268" s="175" t="s">
        <v>796</v>
      </c>
      <c r="D268" s="174" t="s">
        <v>824</v>
      </c>
      <c r="E268" s="176">
        <v>40406</v>
      </c>
      <c r="F268" s="177">
        <v>799</v>
      </c>
      <c r="G268" s="178">
        <v>1</v>
      </c>
      <c r="H268" s="179">
        <f t="shared" si="4"/>
        <v>799</v>
      </c>
    </row>
    <row r="269" spans="1:8" x14ac:dyDescent="0.3">
      <c r="A269" s="61" t="s">
        <v>646</v>
      </c>
      <c r="B269" s="174" t="s">
        <v>823</v>
      </c>
      <c r="C269" s="175" t="s">
        <v>800</v>
      </c>
      <c r="D269" s="174" t="s">
        <v>824</v>
      </c>
      <c r="E269" s="176">
        <v>40406</v>
      </c>
      <c r="F269" s="177">
        <v>340</v>
      </c>
      <c r="G269" s="178">
        <v>3</v>
      </c>
      <c r="H269" s="179">
        <f t="shared" si="4"/>
        <v>1020</v>
      </c>
    </row>
    <row r="270" spans="1:8" x14ac:dyDescent="0.3">
      <c r="A270" s="61" t="s">
        <v>646</v>
      </c>
      <c r="B270" s="174" t="s">
        <v>823</v>
      </c>
      <c r="C270" s="175" t="s">
        <v>800</v>
      </c>
      <c r="D270" s="174" t="s">
        <v>797</v>
      </c>
      <c r="E270" s="176">
        <v>40406</v>
      </c>
      <c r="F270" s="177">
        <v>340</v>
      </c>
      <c r="G270" s="178">
        <v>10</v>
      </c>
      <c r="H270" s="179">
        <f t="shared" si="4"/>
        <v>3400</v>
      </c>
    </row>
    <row r="271" spans="1:8" x14ac:dyDescent="0.3">
      <c r="A271" s="61" t="s">
        <v>414</v>
      </c>
      <c r="B271" s="174" t="s">
        <v>821</v>
      </c>
      <c r="C271" s="175" t="s">
        <v>800</v>
      </c>
      <c r="D271" s="174" t="s">
        <v>797</v>
      </c>
      <c r="E271" s="176">
        <v>40406</v>
      </c>
      <c r="F271" s="177">
        <v>168</v>
      </c>
      <c r="G271" s="178">
        <v>2</v>
      </c>
      <c r="H271" s="179">
        <f t="shared" si="4"/>
        <v>336</v>
      </c>
    </row>
    <row r="272" spans="1:8" x14ac:dyDescent="0.3">
      <c r="A272" s="61" t="s">
        <v>487</v>
      </c>
      <c r="B272" s="174" t="s">
        <v>821</v>
      </c>
      <c r="C272" s="175" t="s">
        <v>799</v>
      </c>
      <c r="D272" s="174" t="s">
        <v>826</v>
      </c>
      <c r="E272" s="176">
        <v>40407</v>
      </c>
      <c r="F272" s="177">
        <v>168</v>
      </c>
      <c r="G272" s="178">
        <v>8</v>
      </c>
      <c r="H272" s="179">
        <f t="shared" si="4"/>
        <v>1344</v>
      </c>
    </row>
    <row r="273" spans="1:8" x14ac:dyDescent="0.3">
      <c r="A273" s="61" t="s">
        <v>414</v>
      </c>
      <c r="B273" s="174" t="s">
        <v>823</v>
      </c>
      <c r="C273" s="175" t="s">
        <v>800</v>
      </c>
      <c r="D273" s="174" t="s">
        <v>825</v>
      </c>
      <c r="E273" s="176">
        <v>40408</v>
      </c>
      <c r="F273" s="177">
        <v>340</v>
      </c>
      <c r="G273" s="178">
        <v>6</v>
      </c>
      <c r="H273" s="179">
        <f t="shared" si="4"/>
        <v>2040</v>
      </c>
    </row>
    <row r="274" spans="1:8" x14ac:dyDescent="0.3">
      <c r="A274" s="61" t="s">
        <v>414</v>
      </c>
      <c r="B274" s="174" t="s">
        <v>821</v>
      </c>
      <c r="C274" s="175" t="s">
        <v>800</v>
      </c>
      <c r="D274" s="174" t="s">
        <v>797</v>
      </c>
      <c r="E274" s="176">
        <v>40408</v>
      </c>
      <c r="F274" s="177">
        <v>168</v>
      </c>
      <c r="G274" s="178">
        <v>1</v>
      </c>
      <c r="H274" s="179">
        <f t="shared" si="4"/>
        <v>168</v>
      </c>
    </row>
    <row r="275" spans="1:8" x14ac:dyDescent="0.3">
      <c r="A275" s="61" t="s">
        <v>646</v>
      </c>
      <c r="B275" s="174" t="s">
        <v>819</v>
      </c>
      <c r="C275" s="175" t="s">
        <v>800</v>
      </c>
      <c r="D275" s="174" t="s">
        <v>797</v>
      </c>
      <c r="E275" s="176">
        <v>40409</v>
      </c>
      <c r="F275" s="177">
        <v>799</v>
      </c>
      <c r="G275" s="178">
        <v>13</v>
      </c>
      <c r="H275" s="179">
        <f t="shared" si="4"/>
        <v>10387</v>
      </c>
    </row>
    <row r="276" spans="1:8" x14ac:dyDescent="0.3">
      <c r="A276" s="61" t="s">
        <v>668</v>
      </c>
      <c r="B276" s="174" t="s">
        <v>822</v>
      </c>
      <c r="C276" s="175" t="s">
        <v>796</v>
      </c>
      <c r="D276" s="174" t="s">
        <v>797</v>
      </c>
      <c r="E276" s="176">
        <v>40410</v>
      </c>
      <c r="F276" s="177">
        <v>79</v>
      </c>
      <c r="G276" s="178">
        <v>9</v>
      </c>
      <c r="H276" s="179">
        <f t="shared" si="4"/>
        <v>711</v>
      </c>
    </row>
    <row r="277" spans="1:8" x14ac:dyDescent="0.3">
      <c r="A277" s="61" t="s">
        <v>711</v>
      </c>
      <c r="B277" s="174" t="s">
        <v>819</v>
      </c>
      <c r="C277" s="175" t="s">
        <v>796</v>
      </c>
      <c r="D277" s="174" t="s">
        <v>824</v>
      </c>
      <c r="E277" s="176">
        <v>40411</v>
      </c>
      <c r="F277" s="177">
        <v>799</v>
      </c>
      <c r="G277" s="178">
        <v>4</v>
      </c>
      <c r="H277" s="179">
        <f t="shared" si="4"/>
        <v>3196</v>
      </c>
    </row>
    <row r="278" spans="1:8" x14ac:dyDescent="0.3">
      <c r="A278" s="61" t="s">
        <v>711</v>
      </c>
      <c r="B278" s="174" t="s">
        <v>822</v>
      </c>
      <c r="C278" s="175" t="s">
        <v>796</v>
      </c>
      <c r="D278" s="174" t="s">
        <v>825</v>
      </c>
      <c r="E278" s="176">
        <v>40413</v>
      </c>
      <c r="F278" s="177">
        <v>79</v>
      </c>
      <c r="G278" s="178">
        <v>12</v>
      </c>
      <c r="H278" s="179">
        <f t="shared" si="4"/>
        <v>948</v>
      </c>
    </row>
    <row r="279" spans="1:8" x14ac:dyDescent="0.3">
      <c r="A279" s="61" t="s">
        <v>321</v>
      </c>
      <c r="B279" s="174" t="s">
        <v>823</v>
      </c>
      <c r="C279" s="175" t="s">
        <v>798</v>
      </c>
      <c r="D279" s="174" t="s">
        <v>797</v>
      </c>
      <c r="E279" s="176">
        <v>40413</v>
      </c>
      <c r="F279" s="177">
        <v>340</v>
      </c>
      <c r="G279" s="178">
        <v>8</v>
      </c>
      <c r="H279" s="179">
        <f t="shared" si="4"/>
        <v>2720</v>
      </c>
    </row>
    <row r="280" spans="1:8" x14ac:dyDescent="0.3">
      <c r="A280" s="61" t="s">
        <v>735</v>
      </c>
      <c r="B280" s="174" t="s">
        <v>823</v>
      </c>
      <c r="C280" s="175" t="s">
        <v>798</v>
      </c>
      <c r="D280" s="174" t="s">
        <v>795</v>
      </c>
      <c r="E280" s="176">
        <v>40413</v>
      </c>
      <c r="F280" s="177">
        <v>340</v>
      </c>
      <c r="G280" s="178">
        <v>5</v>
      </c>
      <c r="H280" s="179">
        <f t="shared" si="4"/>
        <v>1700</v>
      </c>
    </row>
    <row r="281" spans="1:8" x14ac:dyDescent="0.3">
      <c r="A281" s="61" t="s">
        <v>646</v>
      </c>
      <c r="B281" s="174" t="s">
        <v>821</v>
      </c>
      <c r="C281" s="175" t="s">
        <v>800</v>
      </c>
      <c r="D281" s="174" t="s">
        <v>826</v>
      </c>
      <c r="E281" s="176">
        <v>40414</v>
      </c>
      <c r="F281" s="177">
        <v>168</v>
      </c>
      <c r="G281" s="178">
        <v>3</v>
      </c>
      <c r="H281" s="179">
        <f t="shared" si="4"/>
        <v>504</v>
      </c>
    </row>
    <row r="282" spans="1:8" x14ac:dyDescent="0.3">
      <c r="A282" s="61" t="s">
        <v>646</v>
      </c>
      <c r="B282" s="174" t="s">
        <v>823</v>
      </c>
      <c r="C282" s="175" t="s">
        <v>800</v>
      </c>
      <c r="D282" s="174" t="s">
        <v>826</v>
      </c>
      <c r="E282" s="176">
        <v>40414</v>
      </c>
      <c r="F282" s="177">
        <v>340</v>
      </c>
      <c r="G282" s="178">
        <v>15</v>
      </c>
      <c r="H282" s="179">
        <f t="shared" si="4"/>
        <v>5100</v>
      </c>
    </row>
    <row r="283" spans="1:8" x14ac:dyDescent="0.3">
      <c r="A283" s="61" t="s">
        <v>106</v>
      </c>
      <c r="B283" s="174" t="s">
        <v>822</v>
      </c>
      <c r="C283" s="175" t="s">
        <v>799</v>
      </c>
      <c r="D283" s="174" t="s">
        <v>795</v>
      </c>
      <c r="E283" s="176">
        <v>40416</v>
      </c>
      <c r="F283" s="177">
        <v>79</v>
      </c>
      <c r="G283" s="178">
        <v>5</v>
      </c>
      <c r="H283" s="179">
        <f t="shared" si="4"/>
        <v>395</v>
      </c>
    </row>
    <row r="284" spans="1:8" x14ac:dyDescent="0.3">
      <c r="A284" s="61" t="s">
        <v>668</v>
      </c>
      <c r="B284" s="174" t="s">
        <v>822</v>
      </c>
      <c r="C284" s="175" t="s">
        <v>796</v>
      </c>
      <c r="D284" s="174" t="s">
        <v>797</v>
      </c>
      <c r="E284" s="176">
        <v>40417</v>
      </c>
      <c r="F284" s="177">
        <v>79</v>
      </c>
      <c r="G284" s="178">
        <v>12</v>
      </c>
      <c r="H284" s="179">
        <f t="shared" si="4"/>
        <v>948</v>
      </c>
    </row>
    <row r="285" spans="1:8" x14ac:dyDescent="0.3">
      <c r="A285" s="61" t="s">
        <v>722</v>
      </c>
      <c r="B285" s="174" t="s">
        <v>823</v>
      </c>
      <c r="C285" s="175" t="s">
        <v>800</v>
      </c>
      <c r="D285" s="174" t="s">
        <v>825</v>
      </c>
      <c r="E285" s="176">
        <v>40421</v>
      </c>
      <c r="F285" s="177">
        <v>340</v>
      </c>
      <c r="G285" s="178">
        <v>11</v>
      </c>
      <c r="H285" s="179">
        <f t="shared" si="4"/>
        <v>3740</v>
      </c>
    </row>
    <row r="286" spans="1:8" x14ac:dyDescent="0.3">
      <c r="A286" s="61" t="s">
        <v>106</v>
      </c>
      <c r="B286" s="174" t="s">
        <v>822</v>
      </c>
      <c r="C286" s="175" t="s">
        <v>799</v>
      </c>
      <c r="D286" s="174" t="s">
        <v>795</v>
      </c>
      <c r="E286" s="176">
        <v>40421</v>
      </c>
      <c r="F286" s="177">
        <v>79</v>
      </c>
      <c r="G286" s="178">
        <v>2</v>
      </c>
      <c r="H286" s="179">
        <f t="shared" si="4"/>
        <v>158</v>
      </c>
    </row>
    <row r="287" spans="1:8" x14ac:dyDescent="0.3">
      <c r="A287" s="61" t="s">
        <v>106</v>
      </c>
      <c r="B287" s="174" t="s">
        <v>822</v>
      </c>
      <c r="C287" s="175" t="s">
        <v>799</v>
      </c>
      <c r="D287" s="174" t="s">
        <v>826</v>
      </c>
      <c r="E287" s="176">
        <v>40421</v>
      </c>
      <c r="F287" s="177">
        <v>79</v>
      </c>
      <c r="G287" s="178">
        <v>3</v>
      </c>
      <c r="H287" s="179">
        <f t="shared" si="4"/>
        <v>237</v>
      </c>
    </row>
    <row r="288" spans="1:8" x14ac:dyDescent="0.3">
      <c r="A288" s="61" t="s">
        <v>414</v>
      </c>
      <c r="B288" s="174" t="s">
        <v>821</v>
      </c>
      <c r="C288" s="175" t="s">
        <v>800</v>
      </c>
      <c r="D288" s="174" t="s">
        <v>826</v>
      </c>
      <c r="E288" s="176">
        <v>40421</v>
      </c>
      <c r="F288" s="177">
        <v>168</v>
      </c>
      <c r="G288" s="178">
        <v>12</v>
      </c>
      <c r="H288" s="179">
        <f t="shared" si="4"/>
        <v>2016</v>
      </c>
    </row>
    <row r="289" spans="1:8" x14ac:dyDescent="0.3">
      <c r="A289" s="61" t="s">
        <v>383</v>
      </c>
      <c r="B289" s="174" t="s">
        <v>820</v>
      </c>
      <c r="C289" s="175" t="s">
        <v>796</v>
      </c>
      <c r="D289" s="174" t="s">
        <v>826</v>
      </c>
      <c r="E289" s="176">
        <v>40422</v>
      </c>
      <c r="F289" s="177">
        <v>340</v>
      </c>
      <c r="G289" s="178">
        <v>9</v>
      </c>
      <c r="H289" s="179">
        <f t="shared" si="4"/>
        <v>3060</v>
      </c>
    </row>
    <row r="290" spans="1:8" x14ac:dyDescent="0.3">
      <c r="A290" s="61" t="s">
        <v>735</v>
      </c>
      <c r="B290" s="174" t="s">
        <v>822</v>
      </c>
      <c r="C290" s="175" t="s">
        <v>798</v>
      </c>
      <c r="D290" s="174" t="s">
        <v>825</v>
      </c>
      <c r="E290" s="176">
        <v>40423</v>
      </c>
      <c r="F290" s="177">
        <v>79</v>
      </c>
      <c r="G290" s="178">
        <v>11</v>
      </c>
      <c r="H290" s="179">
        <f t="shared" si="4"/>
        <v>869</v>
      </c>
    </row>
    <row r="291" spans="1:8" x14ac:dyDescent="0.3">
      <c r="A291" s="61" t="s">
        <v>106</v>
      </c>
      <c r="B291" s="174" t="s">
        <v>821</v>
      </c>
      <c r="C291" s="175" t="s">
        <v>799</v>
      </c>
      <c r="D291" s="174" t="s">
        <v>825</v>
      </c>
      <c r="E291" s="176">
        <v>40424</v>
      </c>
      <c r="F291" s="177">
        <v>168</v>
      </c>
      <c r="G291" s="178">
        <v>9</v>
      </c>
      <c r="H291" s="179">
        <f t="shared" si="4"/>
        <v>1512</v>
      </c>
    </row>
    <row r="292" spans="1:8" x14ac:dyDescent="0.3">
      <c r="A292" s="61" t="s">
        <v>383</v>
      </c>
      <c r="B292" s="174" t="s">
        <v>820</v>
      </c>
      <c r="C292" s="175" t="s">
        <v>796</v>
      </c>
      <c r="D292" s="174" t="s">
        <v>795</v>
      </c>
      <c r="E292" s="176">
        <v>40424</v>
      </c>
      <c r="F292" s="177">
        <v>340</v>
      </c>
      <c r="G292" s="178">
        <v>1</v>
      </c>
      <c r="H292" s="179">
        <f t="shared" si="4"/>
        <v>340</v>
      </c>
    </row>
    <row r="293" spans="1:8" x14ac:dyDescent="0.3">
      <c r="A293" s="61" t="s">
        <v>383</v>
      </c>
      <c r="B293" s="174" t="s">
        <v>822</v>
      </c>
      <c r="C293" s="175" t="s">
        <v>796</v>
      </c>
      <c r="D293" s="174" t="s">
        <v>824</v>
      </c>
      <c r="E293" s="176">
        <v>40427</v>
      </c>
      <c r="F293" s="177">
        <v>79</v>
      </c>
      <c r="G293" s="178">
        <v>13</v>
      </c>
      <c r="H293" s="179">
        <f t="shared" si="4"/>
        <v>1027</v>
      </c>
    </row>
    <row r="294" spans="1:8" x14ac:dyDescent="0.3">
      <c r="A294" s="61" t="s">
        <v>383</v>
      </c>
      <c r="B294" s="174" t="s">
        <v>823</v>
      </c>
      <c r="C294" s="175" t="s">
        <v>796</v>
      </c>
      <c r="D294" s="174" t="s">
        <v>825</v>
      </c>
      <c r="E294" s="176">
        <v>40427</v>
      </c>
      <c r="F294" s="177">
        <v>340</v>
      </c>
      <c r="G294" s="178">
        <v>7</v>
      </c>
      <c r="H294" s="179">
        <f t="shared" si="4"/>
        <v>2380</v>
      </c>
    </row>
    <row r="295" spans="1:8" x14ac:dyDescent="0.3">
      <c r="A295" s="61" t="s">
        <v>754</v>
      </c>
      <c r="B295" s="174" t="s">
        <v>822</v>
      </c>
      <c r="C295" s="175" t="s">
        <v>796</v>
      </c>
      <c r="D295" s="174" t="s">
        <v>826</v>
      </c>
      <c r="E295" s="176">
        <v>40427</v>
      </c>
      <c r="F295" s="177">
        <v>79</v>
      </c>
      <c r="G295" s="178">
        <v>1</v>
      </c>
      <c r="H295" s="179">
        <f t="shared" si="4"/>
        <v>79</v>
      </c>
    </row>
    <row r="296" spans="1:8" x14ac:dyDescent="0.3">
      <c r="A296" s="61" t="s">
        <v>711</v>
      </c>
      <c r="B296" s="174" t="s">
        <v>819</v>
      </c>
      <c r="C296" s="175" t="s">
        <v>796</v>
      </c>
      <c r="D296" s="174" t="s">
        <v>826</v>
      </c>
      <c r="E296" s="176">
        <v>40427</v>
      </c>
      <c r="F296" s="177">
        <v>799</v>
      </c>
      <c r="G296" s="178">
        <v>4</v>
      </c>
      <c r="H296" s="179">
        <f t="shared" si="4"/>
        <v>3196</v>
      </c>
    </row>
    <row r="297" spans="1:8" x14ac:dyDescent="0.3">
      <c r="A297" s="61" t="s">
        <v>722</v>
      </c>
      <c r="B297" s="174" t="s">
        <v>819</v>
      </c>
      <c r="C297" s="175" t="s">
        <v>800</v>
      </c>
      <c r="D297" s="174" t="s">
        <v>824</v>
      </c>
      <c r="E297" s="176">
        <v>40428</v>
      </c>
      <c r="F297" s="177">
        <v>799</v>
      </c>
      <c r="G297" s="178">
        <v>14</v>
      </c>
      <c r="H297" s="179">
        <f t="shared" si="4"/>
        <v>11186</v>
      </c>
    </row>
    <row r="298" spans="1:8" x14ac:dyDescent="0.3">
      <c r="A298" s="61" t="s">
        <v>487</v>
      </c>
      <c r="B298" s="174" t="s">
        <v>819</v>
      </c>
      <c r="C298" s="175" t="s">
        <v>799</v>
      </c>
      <c r="D298" s="174" t="s">
        <v>795</v>
      </c>
      <c r="E298" s="176">
        <v>40428</v>
      </c>
      <c r="F298" s="177">
        <v>799</v>
      </c>
      <c r="G298" s="178">
        <v>1</v>
      </c>
      <c r="H298" s="179">
        <f t="shared" si="4"/>
        <v>799</v>
      </c>
    </row>
    <row r="299" spans="1:8" x14ac:dyDescent="0.3">
      <c r="A299" s="61" t="s">
        <v>754</v>
      </c>
      <c r="B299" s="174" t="s">
        <v>820</v>
      </c>
      <c r="C299" s="175" t="s">
        <v>796</v>
      </c>
      <c r="D299" s="174" t="s">
        <v>824</v>
      </c>
      <c r="E299" s="176">
        <v>40430</v>
      </c>
      <c r="F299" s="177">
        <v>340</v>
      </c>
      <c r="G299" s="178">
        <v>3</v>
      </c>
      <c r="H299" s="179">
        <f t="shared" si="4"/>
        <v>1020</v>
      </c>
    </row>
    <row r="300" spans="1:8" x14ac:dyDescent="0.3">
      <c r="A300" s="61" t="s">
        <v>735</v>
      </c>
      <c r="B300" s="174" t="s">
        <v>821</v>
      </c>
      <c r="C300" s="175" t="s">
        <v>798</v>
      </c>
      <c r="D300" s="174" t="s">
        <v>826</v>
      </c>
      <c r="E300" s="176">
        <v>40430</v>
      </c>
      <c r="F300" s="177">
        <v>168</v>
      </c>
      <c r="G300" s="178">
        <v>4</v>
      </c>
      <c r="H300" s="179">
        <f t="shared" si="4"/>
        <v>672</v>
      </c>
    </row>
    <row r="301" spans="1:8" x14ac:dyDescent="0.3">
      <c r="A301" s="61" t="s">
        <v>711</v>
      </c>
      <c r="B301" s="174" t="s">
        <v>823</v>
      </c>
      <c r="C301" s="175" t="s">
        <v>796</v>
      </c>
      <c r="D301" s="174" t="s">
        <v>826</v>
      </c>
      <c r="E301" s="176">
        <v>40430</v>
      </c>
      <c r="F301" s="177">
        <v>340</v>
      </c>
      <c r="G301" s="178">
        <v>10</v>
      </c>
      <c r="H301" s="179">
        <f t="shared" si="4"/>
        <v>3400</v>
      </c>
    </row>
    <row r="302" spans="1:8" x14ac:dyDescent="0.3">
      <c r="A302" s="61" t="s">
        <v>646</v>
      </c>
      <c r="B302" s="174" t="s">
        <v>823</v>
      </c>
      <c r="C302" s="175" t="s">
        <v>800</v>
      </c>
      <c r="D302" s="174" t="s">
        <v>824</v>
      </c>
      <c r="E302" s="176">
        <v>40432</v>
      </c>
      <c r="F302" s="177">
        <v>340</v>
      </c>
      <c r="G302" s="178">
        <v>5</v>
      </c>
      <c r="H302" s="179">
        <f t="shared" si="4"/>
        <v>1700</v>
      </c>
    </row>
    <row r="303" spans="1:8" x14ac:dyDescent="0.3">
      <c r="A303" s="61" t="s">
        <v>722</v>
      </c>
      <c r="B303" s="174" t="s">
        <v>823</v>
      </c>
      <c r="C303" s="175" t="s">
        <v>800</v>
      </c>
      <c r="D303" s="174" t="s">
        <v>824</v>
      </c>
      <c r="E303" s="176">
        <v>40432</v>
      </c>
      <c r="F303" s="177">
        <v>340</v>
      </c>
      <c r="G303" s="178">
        <v>8</v>
      </c>
      <c r="H303" s="179">
        <f t="shared" si="4"/>
        <v>2720</v>
      </c>
    </row>
    <row r="304" spans="1:8" x14ac:dyDescent="0.3">
      <c r="A304" s="61" t="s">
        <v>735</v>
      </c>
      <c r="B304" s="174" t="s">
        <v>819</v>
      </c>
      <c r="C304" s="175" t="s">
        <v>798</v>
      </c>
      <c r="D304" s="174" t="s">
        <v>825</v>
      </c>
      <c r="E304" s="176">
        <v>40432</v>
      </c>
      <c r="F304" s="177">
        <v>799</v>
      </c>
      <c r="G304" s="178">
        <v>13</v>
      </c>
      <c r="H304" s="179">
        <f t="shared" si="4"/>
        <v>10387</v>
      </c>
    </row>
    <row r="305" spans="1:8" x14ac:dyDescent="0.3">
      <c r="A305" s="61" t="s">
        <v>414</v>
      </c>
      <c r="B305" s="174" t="s">
        <v>822</v>
      </c>
      <c r="C305" s="175" t="s">
        <v>800</v>
      </c>
      <c r="D305" s="174" t="s">
        <v>825</v>
      </c>
      <c r="E305" s="176">
        <v>40432</v>
      </c>
      <c r="F305" s="177">
        <v>79</v>
      </c>
      <c r="G305" s="178">
        <v>13</v>
      </c>
      <c r="H305" s="179">
        <f t="shared" si="4"/>
        <v>1027</v>
      </c>
    </row>
    <row r="306" spans="1:8" x14ac:dyDescent="0.3">
      <c r="A306" s="61" t="s">
        <v>383</v>
      </c>
      <c r="B306" s="174" t="s">
        <v>819</v>
      </c>
      <c r="C306" s="175" t="s">
        <v>796</v>
      </c>
      <c r="D306" s="174" t="s">
        <v>795</v>
      </c>
      <c r="E306" s="176">
        <v>40432</v>
      </c>
      <c r="F306" s="177">
        <v>799</v>
      </c>
      <c r="G306" s="178">
        <v>10</v>
      </c>
      <c r="H306" s="179">
        <f t="shared" si="4"/>
        <v>7990</v>
      </c>
    </row>
    <row r="307" spans="1:8" x14ac:dyDescent="0.3">
      <c r="A307" s="61" t="s">
        <v>754</v>
      </c>
      <c r="B307" s="174" t="s">
        <v>820</v>
      </c>
      <c r="C307" s="175" t="s">
        <v>796</v>
      </c>
      <c r="D307" s="174" t="s">
        <v>824</v>
      </c>
      <c r="E307" s="176">
        <v>40435</v>
      </c>
      <c r="F307" s="177">
        <v>340</v>
      </c>
      <c r="G307" s="178">
        <v>8</v>
      </c>
      <c r="H307" s="179">
        <f t="shared" si="4"/>
        <v>2720</v>
      </c>
    </row>
    <row r="308" spans="1:8" x14ac:dyDescent="0.3">
      <c r="A308" s="61" t="s">
        <v>321</v>
      </c>
      <c r="B308" s="174" t="s">
        <v>823</v>
      </c>
      <c r="C308" s="175" t="s">
        <v>798</v>
      </c>
      <c r="D308" s="174" t="s">
        <v>797</v>
      </c>
      <c r="E308" s="176">
        <v>40435</v>
      </c>
      <c r="F308" s="177">
        <v>340</v>
      </c>
      <c r="G308" s="178">
        <v>9</v>
      </c>
      <c r="H308" s="179">
        <f t="shared" si="4"/>
        <v>3060</v>
      </c>
    </row>
    <row r="309" spans="1:8" x14ac:dyDescent="0.3">
      <c r="A309" s="61" t="s">
        <v>646</v>
      </c>
      <c r="B309" s="174" t="s">
        <v>819</v>
      </c>
      <c r="C309" s="175" t="s">
        <v>800</v>
      </c>
      <c r="D309" s="174" t="s">
        <v>795</v>
      </c>
      <c r="E309" s="176">
        <v>40435</v>
      </c>
      <c r="F309" s="177">
        <v>799</v>
      </c>
      <c r="G309" s="178">
        <v>8</v>
      </c>
      <c r="H309" s="179">
        <f t="shared" si="4"/>
        <v>6392</v>
      </c>
    </row>
    <row r="310" spans="1:8" x14ac:dyDescent="0.3">
      <c r="A310" s="61" t="s">
        <v>414</v>
      </c>
      <c r="B310" s="174" t="s">
        <v>819</v>
      </c>
      <c r="C310" s="175" t="s">
        <v>800</v>
      </c>
      <c r="D310" s="174" t="s">
        <v>795</v>
      </c>
      <c r="E310" s="176">
        <v>40435</v>
      </c>
      <c r="F310" s="177">
        <v>799</v>
      </c>
      <c r="G310" s="178">
        <v>10</v>
      </c>
      <c r="H310" s="179">
        <f t="shared" si="4"/>
        <v>7990</v>
      </c>
    </row>
    <row r="311" spans="1:8" x14ac:dyDescent="0.3">
      <c r="A311" s="61" t="s">
        <v>646</v>
      </c>
      <c r="B311" s="174" t="s">
        <v>819</v>
      </c>
      <c r="C311" s="175" t="s">
        <v>800</v>
      </c>
      <c r="D311" s="174" t="s">
        <v>795</v>
      </c>
      <c r="E311" s="176">
        <v>40437</v>
      </c>
      <c r="F311" s="177">
        <v>799</v>
      </c>
      <c r="G311" s="178">
        <v>13</v>
      </c>
      <c r="H311" s="179">
        <f t="shared" si="4"/>
        <v>10387</v>
      </c>
    </row>
    <row r="312" spans="1:8" x14ac:dyDescent="0.3">
      <c r="A312" s="61" t="s">
        <v>487</v>
      </c>
      <c r="B312" s="174" t="s">
        <v>823</v>
      </c>
      <c r="C312" s="175" t="s">
        <v>799</v>
      </c>
      <c r="D312" s="174" t="s">
        <v>797</v>
      </c>
      <c r="E312" s="176">
        <v>40438</v>
      </c>
      <c r="F312" s="177">
        <v>340</v>
      </c>
      <c r="G312" s="178">
        <v>15</v>
      </c>
      <c r="H312" s="179">
        <f t="shared" si="4"/>
        <v>5100</v>
      </c>
    </row>
    <row r="313" spans="1:8" x14ac:dyDescent="0.3">
      <c r="A313" s="61" t="s">
        <v>383</v>
      </c>
      <c r="B313" s="174" t="s">
        <v>819</v>
      </c>
      <c r="C313" s="175" t="s">
        <v>796</v>
      </c>
      <c r="D313" s="174" t="s">
        <v>795</v>
      </c>
      <c r="E313" s="176">
        <v>40438</v>
      </c>
      <c r="F313" s="177">
        <v>799</v>
      </c>
      <c r="G313" s="178">
        <v>11</v>
      </c>
      <c r="H313" s="179">
        <f t="shared" si="4"/>
        <v>8789</v>
      </c>
    </row>
    <row r="314" spans="1:8" x14ac:dyDescent="0.3">
      <c r="A314" s="61" t="s">
        <v>414</v>
      </c>
      <c r="B314" s="174" t="s">
        <v>822</v>
      </c>
      <c r="C314" s="175" t="s">
        <v>800</v>
      </c>
      <c r="D314" s="174" t="s">
        <v>795</v>
      </c>
      <c r="E314" s="176">
        <v>40438</v>
      </c>
      <c r="F314" s="177">
        <v>79</v>
      </c>
      <c r="G314" s="178">
        <v>14</v>
      </c>
      <c r="H314" s="179">
        <f t="shared" si="4"/>
        <v>1106</v>
      </c>
    </row>
    <row r="315" spans="1:8" x14ac:dyDescent="0.3">
      <c r="A315" s="61" t="s">
        <v>414</v>
      </c>
      <c r="B315" s="174" t="s">
        <v>819</v>
      </c>
      <c r="C315" s="175" t="s">
        <v>800</v>
      </c>
      <c r="D315" s="174" t="s">
        <v>824</v>
      </c>
      <c r="E315" s="176">
        <v>40439</v>
      </c>
      <c r="F315" s="177">
        <v>799</v>
      </c>
      <c r="G315" s="178">
        <v>10</v>
      </c>
      <c r="H315" s="179">
        <f t="shared" si="4"/>
        <v>7990</v>
      </c>
    </row>
    <row r="316" spans="1:8" x14ac:dyDescent="0.3">
      <c r="A316" s="61" t="s">
        <v>735</v>
      </c>
      <c r="B316" s="174" t="s">
        <v>820</v>
      </c>
      <c r="C316" s="175" t="s">
        <v>798</v>
      </c>
      <c r="D316" s="174" t="s">
        <v>826</v>
      </c>
      <c r="E316" s="176">
        <v>40439</v>
      </c>
      <c r="F316" s="177">
        <v>340</v>
      </c>
      <c r="G316" s="178">
        <v>12</v>
      </c>
      <c r="H316" s="179">
        <f t="shared" si="4"/>
        <v>4080</v>
      </c>
    </row>
    <row r="317" spans="1:8" x14ac:dyDescent="0.3">
      <c r="A317" s="61" t="s">
        <v>735</v>
      </c>
      <c r="B317" s="174" t="s">
        <v>822</v>
      </c>
      <c r="C317" s="175" t="s">
        <v>798</v>
      </c>
      <c r="D317" s="174" t="s">
        <v>795</v>
      </c>
      <c r="E317" s="176">
        <v>40442</v>
      </c>
      <c r="F317" s="177">
        <v>79</v>
      </c>
      <c r="G317" s="178">
        <v>12</v>
      </c>
      <c r="H317" s="179">
        <f t="shared" si="4"/>
        <v>948</v>
      </c>
    </row>
    <row r="318" spans="1:8" x14ac:dyDescent="0.3">
      <c r="A318" s="61" t="s">
        <v>414</v>
      </c>
      <c r="B318" s="174" t="s">
        <v>819</v>
      </c>
      <c r="C318" s="175" t="s">
        <v>800</v>
      </c>
      <c r="D318" s="174" t="s">
        <v>826</v>
      </c>
      <c r="E318" s="176">
        <v>40442</v>
      </c>
      <c r="F318" s="177">
        <v>799</v>
      </c>
      <c r="G318" s="178">
        <v>4</v>
      </c>
      <c r="H318" s="179">
        <f t="shared" si="4"/>
        <v>3196</v>
      </c>
    </row>
    <row r="319" spans="1:8" x14ac:dyDescent="0.3">
      <c r="A319" s="61" t="s">
        <v>106</v>
      </c>
      <c r="B319" s="174" t="s">
        <v>822</v>
      </c>
      <c r="C319" s="175" t="s">
        <v>799</v>
      </c>
      <c r="D319" s="174" t="s">
        <v>797</v>
      </c>
      <c r="E319" s="176">
        <v>40444</v>
      </c>
      <c r="F319" s="177">
        <v>79</v>
      </c>
      <c r="G319" s="178">
        <v>3</v>
      </c>
      <c r="H319" s="179">
        <f t="shared" si="4"/>
        <v>237</v>
      </c>
    </row>
    <row r="320" spans="1:8" x14ac:dyDescent="0.3">
      <c r="A320" s="61" t="s">
        <v>487</v>
      </c>
      <c r="B320" s="174" t="s">
        <v>823</v>
      </c>
      <c r="C320" s="175" t="s">
        <v>799</v>
      </c>
      <c r="D320" s="174" t="s">
        <v>824</v>
      </c>
      <c r="E320" s="176">
        <v>40445</v>
      </c>
      <c r="F320" s="177">
        <v>340</v>
      </c>
      <c r="G320" s="178">
        <v>1</v>
      </c>
      <c r="H320" s="179">
        <f t="shared" si="4"/>
        <v>340</v>
      </c>
    </row>
    <row r="321" spans="1:8" x14ac:dyDescent="0.3">
      <c r="A321" s="61" t="s">
        <v>735</v>
      </c>
      <c r="B321" s="174" t="s">
        <v>821</v>
      </c>
      <c r="C321" s="175" t="s">
        <v>798</v>
      </c>
      <c r="D321" s="174" t="s">
        <v>826</v>
      </c>
      <c r="E321" s="176">
        <v>40446</v>
      </c>
      <c r="F321" s="177">
        <v>168</v>
      </c>
      <c r="G321" s="178">
        <v>4</v>
      </c>
      <c r="H321" s="179">
        <f t="shared" si="4"/>
        <v>672</v>
      </c>
    </row>
    <row r="322" spans="1:8" x14ac:dyDescent="0.3">
      <c r="A322" s="61" t="s">
        <v>106</v>
      </c>
      <c r="B322" s="174" t="s">
        <v>819</v>
      </c>
      <c r="C322" s="175" t="s">
        <v>799</v>
      </c>
      <c r="D322" s="174" t="s">
        <v>825</v>
      </c>
      <c r="E322" s="176">
        <v>40448</v>
      </c>
      <c r="F322" s="177">
        <v>799</v>
      </c>
      <c r="G322" s="178">
        <v>6</v>
      </c>
      <c r="H322" s="179">
        <f t="shared" si="4"/>
        <v>4794</v>
      </c>
    </row>
    <row r="323" spans="1:8" x14ac:dyDescent="0.3">
      <c r="A323" s="61" t="s">
        <v>646</v>
      </c>
      <c r="B323" s="174" t="s">
        <v>823</v>
      </c>
      <c r="C323" s="175" t="s">
        <v>800</v>
      </c>
      <c r="D323" s="174" t="s">
        <v>826</v>
      </c>
      <c r="E323" s="176">
        <v>40448</v>
      </c>
      <c r="F323" s="177">
        <v>340</v>
      </c>
      <c r="G323" s="178">
        <v>1</v>
      </c>
      <c r="H323" s="179">
        <f t="shared" si="4"/>
        <v>340</v>
      </c>
    </row>
    <row r="324" spans="1:8" x14ac:dyDescent="0.3">
      <c r="A324" s="61" t="s">
        <v>106</v>
      </c>
      <c r="B324" s="174" t="s">
        <v>820</v>
      </c>
      <c r="C324" s="175" t="s">
        <v>799</v>
      </c>
      <c r="D324" s="174" t="s">
        <v>826</v>
      </c>
      <c r="E324" s="176">
        <v>40449</v>
      </c>
      <c r="F324" s="177">
        <v>340</v>
      </c>
      <c r="G324" s="178">
        <v>12</v>
      </c>
      <c r="H324" s="179">
        <f t="shared" si="4"/>
        <v>4080</v>
      </c>
    </row>
    <row r="325" spans="1:8" x14ac:dyDescent="0.3">
      <c r="A325" s="61" t="s">
        <v>414</v>
      </c>
      <c r="B325" s="174" t="s">
        <v>821</v>
      </c>
      <c r="C325" s="175" t="s">
        <v>800</v>
      </c>
      <c r="D325" s="174" t="s">
        <v>795</v>
      </c>
      <c r="E325" s="176">
        <v>40450</v>
      </c>
      <c r="F325" s="177">
        <v>168</v>
      </c>
      <c r="G325" s="178">
        <v>1</v>
      </c>
      <c r="H325" s="179">
        <f t="shared" si="4"/>
        <v>168</v>
      </c>
    </row>
    <row r="326" spans="1:8" x14ac:dyDescent="0.3">
      <c r="A326" s="61" t="s">
        <v>383</v>
      </c>
      <c r="B326" s="174" t="s">
        <v>823</v>
      </c>
      <c r="C326" s="175" t="s">
        <v>796</v>
      </c>
      <c r="D326" s="174" t="s">
        <v>825</v>
      </c>
      <c r="E326" s="176">
        <v>40451</v>
      </c>
      <c r="F326" s="177">
        <v>340</v>
      </c>
      <c r="G326" s="178">
        <v>19</v>
      </c>
      <c r="H326" s="179">
        <f t="shared" si="4"/>
        <v>6460</v>
      </c>
    </row>
    <row r="327" spans="1:8" x14ac:dyDescent="0.3">
      <c r="A327" s="61" t="s">
        <v>414</v>
      </c>
      <c r="B327" s="174" t="s">
        <v>823</v>
      </c>
      <c r="C327" s="175" t="s">
        <v>800</v>
      </c>
      <c r="D327" s="174" t="s">
        <v>825</v>
      </c>
      <c r="E327" s="176">
        <v>40451</v>
      </c>
      <c r="F327" s="177">
        <v>340</v>
      </c>
      <c r="G327" s="178">
        <v>6</v>
      </c>
      <c r="H327" s="179">
        <f t="shared" ref="H327:H390" si="5">F327*G327</f>
        <v>2040</v>
      </c>
    </row>
    <row r="328" spans="1:8" x14ac:dyDescent="0.3">
      <c r="A328" s="61" t="s">
        <v>711</v>
      </c>
      <c r="B328" s="174" t="s">
        <v>822</v>
      </c>
      <c r="C328" s="175" t="s">
        <v>796</v>
      </c>
      <c r="D328" s="174" t="s">
        <v>825</v>
      </c>
      <c r="E328" s="176">
        <v>40451</v>
      </c>
      <c r="F328" s="177">
        <v>79</v>
      </c>
      <c r="G328" s="178">
        <v>20</v>
      </c>
      <c r="H328" s="179">
        <f t="shared" si="5"/>
        <v>1580</v>
      </c>
    </row>
    <row r="329" spans="1:8" x14ac:dyDescent="0.3">
      <c r="A329" s="61" t="s">
        <v>735</v>
      </c>
      <c r="B329" s="174" t="s">
        <v>821</v>
      </c>
      <c r="C329" s="175" t="s">
        <v>798</v>
      </c>
      <c r="D329" s="174" t="s">
        <v>795</v>
      </c>
      <c r="E329" s="176">
        <v>40452</v>
      </c>
      <c r="F329" s="177">
        <v>168</v>
      </c>
      <c r="G329" s="178">
        <v>6</v>
      </c>
      <c r="H329" s="179">
        <f t="shared" si="5"/>
        <v>1008</v>
      </c>
    </row>
    <row r="330" spans="1:8" x14ac:dyDescent="0.3">
      <c r="A330" s="61" t="s">
        <v>325</v>
      </c>
      <c r="B330" s="174" t="s">
        <v>821</v>
      </c>
      <c r="C330" s="175" t="s">
        <v>800</v>
      </c>
      <c r="D330" s="174" t="s">
        <v>825</v>
      </c>
      <c r="E330" s="176">
        <v>40455</v>
      </c>
      <c r="F330" s="177">
        <v>168</v>
      </c>
      <c r="G330" s="178">
        <v>18</v>
      </c>
      <c r="H330" s="179">
        <f t="shared" si="5"/>
        <v>3024</v>
      </c>
    </row>
    <row r="331" spans="1:8" x14ac:dyDescent="0.3">
      <c r="A331" s="61" t="s">
        <v>754</v>
      </c>
      <c r="B331" s="174" t="s">
        <v>822</v>
      </c>
      <c r="C331" s="175" t="s">
        <v>796</v>
      </c>
      <c r="D331" s="174" t="s">
        <v>824</v>
      </c>
      <c r="E331" s="176">
        <v>40456</v>
      </c>
      <c r="F331" s="177">
        <v>79</v>
      </c>
      <c r="G331" s="178">
        <v>4</v>
      </c>
      <c r="H331" s="179">
        <f t="shared" si="5"/>
        <v>316</v>
      </c>
    </row>
    <row r="332" spans="1:8" x14ac:dyDescent="0.3">
      <c r="A332" s="61" t="s">
        <v>487</v>
      </c>
      <c r="B332" s="174" t="s">
        <v>823</v>
      </c>
      <c r="C332" s="175" t="s">
        <v>799</v>
      </c>
      <c r="D332" s="174" t="s">
        <v>797</v>
      </c>
      <c r="E332" s="176">
        <v>40456</v>
      </c>
      <c r="F332" s="177">
        <v>340</v>
      </c>
      <c r="G332" s="178">
        <v>1</v>
      </c>
      <c r="H332" s="179">
        <f t="shared" si="5"/>
        <v>340</v>
      </c>
    </row>
    <row r="333" spans="1:8" x14ac:dyDescent="0.3">
      <c r="A333" s="61" t="s">
        <v>383</v>
      </c>
      <c r="B333" s="174" t="s">
        <v>820</v>
      </c>
      <c r="C333" s="175" t="s">
        <v>796</v>
      </c>
      <c r="D333" s="174" t="s">
        <v>795</v>
      </c>
      <c r="E333" s="176">
        <v>40456</v>
      </c>
      <c r="F333" s="177">
        <v>340</v>
      </c>
      <c r="G333" s="178">
        <v>15</v>
      </c>
      <c r="H333" s="179">
        <f t="shared" si="5"/>
        <v>5100</v>
      </c>
    </row>
    <row r="334" spans="1:8" x14ac:dyDescent="0.3">
      <c r="A334" s="61" t="s">
        <v>711</v>
      </c>
      <c r="B334" s="174" t="s">
        <v>821</v>
      </c>
      <c r="C334" s="175" t="s">
        <v>796</v>
      </c>
      <c r="D334" s="174" t="s">
        <v>795</v>
      </c>
      <c r="E334" s="176">
        <v>40456</v>
      </c>
      <c r="F334" s="177">
        <v>168</v>
      </c>
      <c r="G334" s="178">
        <v>4</v>
      </c>
      <c r="H334" s="179">
        <f t="shared" si="5"/>
        <v>672</v>
      </c>
    </row>
    <row r="335" spans="1:8" x14ac:dyDescent="0.3">
      <c r="A335" s="61" t="s">
        <v>383</v>
      </c>
      <c r="B335" s="174" t="s">
        <v>823</v>
      </c>
      <c r="C335" s="175" t="s">
        <v>796</v>
      </c>
      <c r="D335" s="174" t="s">
        <v>826</v>
      </c>
      <c r="E335" s="176">
        <v>40456</v>
      </c>
      <c r="F335" s="177">
        <v>340</v>
      </c>
      <c r="G335" s="178">
        <v>6</v>
      </c>
      <c r="H335" s="179">
        <f t="shared" si="5"/>
        <v>2040</v>
      </c>
    </row>
    <row r="336" spans="1:8" x14ac:dyDescent="0.3">
      <c r="A336" s="61" t="s">
        <v>735</v>
      </c>
      <c r="B336" s="174" t="s">
        <v>820</v>
      </c>
      <c r="C336" s="175" t="s">
        <v>798</v>
      </c>
      <c r="D336" s="174" t="s">
        <v>826</v>
      </c>
      <c r="E336" s="176">
        <v>40456</v>
      </c>
      <c r="F336" s="177">
        <v>340</v>
      </c>
      <c r="G336" s="178">
        <v>7</v>
      </c>
      <c r="H336" s="179">
        <f t="shared" si="5"/>
        <v>2380</v>
      </c>
    </row>
    <row r="337" spans="1:8" x14ac:dyDescent="0.3">
      <c r="A337" s="61" t="s">
        <v>414</v>
      </c>
      <c r="B337" s="174" t="s">
        <v>820</v>
      </c>
      <c r="C337" s="175" t="s">
        <v>800</v>
      </c>
      <c r="D337" s="174" t="s">
        <v>826</v>
      </c>
      <c r="E337" s="176">
        <v>40459</v>
      </c>
      <c r="F337" s="177">
        <v>340</v>
      </c>
      <c r="G337" s="178">
        <v>12</v>
      </c>
      <c r="H337" s="179">
        <f t="shared" si="5"/>
        <v>4080</v>
      </c>
    </row>
    <row r="338" spans="1:8" x14ac:dyDescent="0.3">
      <c r="A338" s="61" t="s">
        <v>414</v>
      </c>
      <c r="B338" s="174" t="s">
        <v>822</v>
      </c>
      <c r="C338" s="175" t="s">
        <v>800</v>
      </c>
      <c r="D338" s="174" t="s">
        <v>824</v>
      </c>
      <c r="E338" s="176">
        <v>40462</v>
      </c>
      <c r="F338" s="177">
        <v>79</v>
      </c>
      <c r="G338" s="178">
        <v>1</v>
      </c>
      <c r="H338" s="179">
        <f t="shared" si="5"/>
        <v>79</v>
      </c>
    </row>
    <row r="339" spans="1:8" x14ac:dyDescent="0.3">
      <c r="A339" s="61" t="s">
        <v>325</v>
      </c>
      <c r="B339" s="174" t="s">
        <v>823</v>
      </c>
      <c r="C339" s="175" t="s">
        <v>800</v>
      </c>
      <c r="D339" s="174" t="s">
        <v>825</v>
      </c>
      <c r="E339" s="176">
        <v>40463</v>
      </c>
      <c r="F339" s="177">
        <v>340</v>
      </c>
      <c r="G339" s="178">
        <v>13</v>
      </c>
      <c r="H339" s="179">
        <f t="shared" si="5"/>
        <v>4420</v>
      </c>
    </row>
    <row r="340" spans="1:8" x14ac:dyDescent="0.3">
      <c r="A340" s="61" t="s">
        <v>754</v>
      </c>
      <c r="B340" s="174" t="s">
        <v>822</v>
      </c>
      <c r="C340" s="175" t="s">
        <v>796</v>
      </c>
      <c r="D340" s="174" t="s">
        <v>797</v>
      </c>
      <c r="E340" s="176">
        <v>40463</v>
      </c>
      <c r="F340" s="177">
        <v>79</v>
      </c>
      <c r="G340" s="178">
        <v>2</v>
      </c>
      <c r="H340" s="179">
        <f t="shared" si="5"/>
        <v>158</v>
      </c>
    </row>
    <row r="341" spans="1:8" x14ac:dyDescent="0.3">
      <c r="A341" s="61" t="s">
        <v>735</v>
      </c>
      <c r="B341" s="174" t="s">
        <v>822</v>
      </c>
      <c r="C341" s="175" t="s">
        <v>798</v>
      </c>
      <c r="D341" s="174" t="s">
        <v>824</v>
      </c>
      <c r="E341" s="176">
        <v>40464</v>
      </c>
      <c r="F341" s="177">
        <v>79</v>
      </c>
      <c r="G341" s="178">
        <v>4</v>
      </c>
      <c r="H341" s="179">
        <f t="shared" si="5"/>
        <v>316</v>
      </c>
    </row>
    <row r="342" spans="1:8" x14ac:dyDescent="0.3">
      <c r="A342" s="61" t="s">
        <v>668</v>
      </c>
      <c r="B342" s="174" t="s">
        <v>822</v>
      </c>
      <c r="C342" s="175" t="s">
        <v>796</v>
      </c>
      <c r="D342" s="174" t="s">
        <v>795</v>
      </c>
      <c r="E342" s="176">
        <v>40464</v>
      </c>
      <c r="F342" s="177">
        <v>79</v>
      </c>
      <c r="G342" s="178">
        <v>1</v>
      </c>
      <c r="H342" s="179">
        <f t="shared" si="5"/>
        <v>79</v>
      </c>
    </row>
    <row r="343" spans="1:8" x14ac:dyDescent="0.3">
      <c r="A343" s="61" t="s">
        <v>668</v>
      </c>
      <c r="B343" s="174" t="s">
        <v>823</v>
      </c>
      <c r="C343" s="175" t="s">
        <v>796</v>
      </c>
      <c r="D343" s="174" t="s">
        <v>795</v>
      </c>
      <c r="E343" s="176">
        <v>40464</v>
      </c>
      <c r="F343" s="177">
        <v>340</v>
      </c>
      <c r="G343" s="178">
        <v>3</v>
      </c>
      <c r="H343" s="179">
        <f t="shared" si="5"/>
        <v>1020</v>
      </c>
    </row>
    <row r="344" spans="1:8" x14ac:dyDescent="0.3">
      <c r="A344" s="61" t="s">
        <v>106</v>
      </c>
      <c r="B344" s="174" t="s">
        <v>821</v>
      </c>
      <c r="C344" s="175" t="s">
        <v>799</v>
      </c>
      <c r="D344" s="174" t="s">
        <v>824</v>
      </c>
      <c r="E344" s="176">
        <v>40469</v>
      </c>
      <c r="F344" s="177">
        <v>168</v>
      </c>
      <c r="G344" s="178">
        <v>7</v>
      </c>
      <c r="H344" s="179">
        <f t="shared" si="5"/>
        <v>1176</v>
      </c>
    </row>
    <row r="345" spans="1:8" x14ac:dyDescent="0.3">
      <c r="A345" s="61" t="s">
        <v>754</v>
      </c>
      <c r="B345" s="174" t="s">
        <v>820</v>
      </c>
      <c r="C345" s="175" t="s">
        <v>796</v>
      </c>
      <c r="D345" s="174" t="s">
        <v>824</v>
      </c>
      <c r="E345" s="176">
        <v>40470</v>
      </c>
      <c r="F345" s="177">
        <v>340</v>
      </c>
      <c r="G345" s="178">
        <v>6</v>
      </c>
      <c r="H345" s="179">
        <f t="shared" si="5"/>
        <v>2040</v>
      </c>
    </row>
    <row r="346" spans="1:8" x14ac:dyDescent="0.3">
      <c r="A346" s="61" t="s">
        <v>754</v>
      </c>
      <c r="B346" s="174" t="s">
        <v>823</v>
      </c>
      <c r="C346" s="175" t="s">
        <v>796</v>
      </c>
      <c r="D346" s="174" t="s">
        <v>824</v>
      </c>
      <c r="E346" s="176">
        <v>40470</v>
      </c>
      <c r="F346" s="177">
        <v>340</v>
      </c>
      <c r="G346" s="178">
        <v>7</v>
      </c>
      <c r="H346" s="179">
        <f t="shared" si="5"/>
        <v>2380</v>
      </c>
    </row>
    <row r="347" spans="1:8" x14ac:dyDescent="0.3">
      <c r="A347" s="61" t="s">
        <v>735</v>
      </c>
      <c r="B347" s="174" t="s">
        <v>819</v>
      </c>
      <c r="C347" s="175" t="s">
        <v>798</v>
      </c>
      <c r="D347" s="174" t="s">
        <v>824</v>
      </c>
      <c r="E347" s="176">
        <v>40470</v>
      </c>
      <c r="F347" s="177">
        <v>799</v>
      </c>
      <c r="G347" s="178">
        <v>13</v>
      </c>
      <c r="H347" s="179">
        <f t="shared" si="5"/>
        <v>10387</v>
      </c>
    </row>
    <row r="348" spans="1:8" x14ac:dyDescent="0.3">
      <c r="A348" s="61" t="s">
        <v>321</v>
      </c>
      <c r="B348" s="174" t="s">
        <v>819</v>
      </c>
      <c r="C348" s="175" t="s">
        <v>798</v>
      </c>
      <c r="D348" s="174" t="s">
        <v>797</v>
      </c>
      <c r="E348" s="176">
        <v>40470</v>
      </c>
      <c r="F348" s="177">
        <v>799</v>
      </c>
      <c r="G348" s="178">
        <v>5</v>
      </c>
      <c r="H348" s="179">
        <f t="shared" si="5"/>
        <v>3995</v>
      </c>
    </row>
    <row r="349" spans="1:8" x14ac:dyDescent="0.3">
      <c r="A349" s="61" t="s">
        <v>754</v>
      </c>
      <c r="B349" s="174" t="s">
        <v>821</v>
      </c>
      <c r="C349" s="175" t="s">
        <v>796</v>
      </c>
      <c r="D349" s="174" t="s">
        <v>795</v>
      </c>
      <c r="E349" s="176">
        <v>40470</v>
      </c>
      <c r="F349" s="177">
        <v>168</v>
      </c>
      <c r="G349" s="178">
        <v>2</v>
      </c>
      <c r="H349" s="179">
        <f t="shared" si="5"/>
        <v>336</v>
      </c>
    </row>
    <row r="350" spans="1:8" x14ac:dyDescent="0.3">
      <c r="A350" s="61" t="s">
        <v>754</v>
      </c>
      <c r="B350" s="174" t="s">
        <v>823</v>
      </c>
      <c r="C350" s="175" t="s">
        <v>796</v>
      </c>
      <c r="D350" s="174" t="s">
        <v>826</v>
      </c>
      <c r="E350" s="176">
        <v>40470</v>
      </c>
      <c r="F350" s="177">
        <v>340</v>
      </c>
      <c r="G350" s="178">
        <v>2</v>
      </c>
      <c r="H350" s="179">
        <f t="shared" si="5"/>
        <v>680</v>
      </c>
    </row>
    <row r="351" spans="1:8" x14ac:dyDescent="0.3">
      <c r="A351" s="61" t="s">
        <v>646</v>
      </c>
      <c r="B351" s="174" t="s">
        <v>822</v>
      </c>
      <c r="C351" s="175" t="s">
        <v>800</v>
      </c>
      <c r="D351" s="174" t="s">
        <v>826</v>
      </c>
      <c r="E351" s="176">
        <v>40471</v>
      </c>
      <c r="F351" s="177">
        <v>79</v>
      </c>
      <c r="G351" s="178">
        <v>12</v>
      </c>
      <c r="H351" s="179">
        <f t="shared" si="5"/>
        <v>948</v>
      </c>
    </row>
    <row r="352" spans="1:8" x14ac:dyDescent="0.3">
      <c r="A352" s="61" t="s">
        <v>722</v>
      </c>
      <c r="B352" s="174" t="s">
        <v>822</v>
      </c>
      <c r="C352" s="175" t="s">
        <v>800</v>
      </c>
      <c r="D352" s="174" t="s">
        <v>824</v>
      </c>
      <c r="E352" s="176">
        <v>40473</v>
      </c>
      <c r="F352" s="177">
        <v>79</v>
      </c>
      <c r="G352" s="178">
        <v>12</v>
      </c>
      <c r="H352" s="179">
        <f t="shared" si="5"/>
        <v>948</v>
      </c>
    </row>
    <row r="353" spans="1:8" x14ac:dyDescent="0.3">
      <c r="A353" s="61" t="s">
        <v>414</v>
      </c>
      <c r="B353" s="174" t="s">
        <v>819</v>
      </c>
      <c r="C353" s="175" t="s">
        <v>800</v>
      </c>
      <c r="D353" s="174" t="s">
        <v>824</v>
      </c>
      <c r="E353" s="176">
        <v>40473</v>
      </c>
      <c r="F353" s="177">
        <v>799</v>
      </c>
      <c r="G353" s="178">
        <v>2</v>
      </c>
      <c r="H353" s="179">
        <f t="shared" si="5"/>
        <v>1598</v>
      </c>
    </row>
    <row r="354" spans="1:8" x14ac:dyDescent="0.3">
      <c r="A354" s="61" t="s">
        <v>321</v>
      </c>
      <c r="B354" s="174" t="s">
        <v>820</v>
      </c>
      <c r="C354" s="175" t="s">
        <v>798</v>
      </c>
      <c r="D354" s="174" t="s">
        <v>797</v>
      </c>
      <c r="E354" s="176">
        <v>40473</v>
      </c>
      <c r="F354" s="177">
        <v>340</v>
      </c>
      <c r="G354" s="178">
        <v>5</v>
      </c>
      <c r="H354" s="179">
        <f t="shared" si="5"/>
        <v>1700</v>
      </c>
    </row>
    <row r="355" spans="1:8" x14ac:dyDescent="0.3">
      <c r="A355" s="61" t="s">
        <v>321</v>
      </c>
      <c r="B355" s="174" t="s">
        <v>823</v>
      </c>
      <c r="C355" s="175" t="s">
        <v>798</v>
      </c>
      <c r="D355" s="174" t="s">
        <v>795</v>
      </c>
      <c r="E355" s="176">
        <v>40473</v>
      </c>
      <c r="F355" s="177">
        <v>340</v>
      </c>
      <c r="G355" s="178">
        <v>8</v>
      </c>
      <c r="H355" s="179">
        <f t="shared" si="5"/>
        <v>2720</v>
      </c>
    </row>
    <row r="356" spans="1:8" x14ac:dyDescent="0.3">
      <c r="A356" s="61" t="s">
        <v>414</v>
      </c>
      <c r="B356" s="174" t="s">
        <v>823</v>
      </c>
      <c r="C356" s="175" t="s">
        <v>800</v>
      </c>
      <c r="D356" s="174" t="s">
        <v>824</v>
      </c>
      <c r="E356" s="176">
        <v>40474</v>
      </c>
      <c r="F356" s="177">
        <v>340</v>
      </c>
      <c r="G356" s="178">
        <v>4</v>
      </c>
      <c r="H356" s="179">
        <f t="shared" si="5"/>
        <v>1360</v>
      </c>
    </row>
    <row r="357" spans="1:8" x14ac:dyDescent="0.3">
      <c r="A357" s="61" t="s">
        <v>754</v>
      </c>
      <c r="B357" s="174" t="s">
        <v>820</v>
      </c>
      <c r="C357" s="175" t="s">
        <v>796</v>
      </c>
      <c r="D357" s="174" t="s">
        <v>795</v>
      </c>
      <c r="E357" s="176">
        <v>40476</v>
      </c>
      <c r="F357" s="177">
        <v>340</v>
      </c>
      <c r="G357" s="178">
        <v>2</v>
      </c>
      <c r="H357" s="179">
        <f t="shared" si="5"/>
        <v>680</v>
      </c>
    </row>
    <row r="358" spans="1:8" x14ac:dyDescent="0.3">
      <c r="A358" s="61" t="s">
        <v>668</v>
      </c>
      <c r="B358" s="174" t="s">
        <v>820</v>
      </c>
      <c r="C358" s="175" t="s">
        <v>799</v>
      </c>
      <c r="D358" s="174" t="s">
        <v>826</v>
      </c>
      <c r="E358" s="176">
        <v>40476</v>
      </c>
      <c r="F358" s="177">
        <v>340</v>
      </c>
      <c r="G358" s="178">
        <v>5</v>
      </c>
      <c r="H358" s="179">
        <f t="shared" si="5"/>
        <v>1700</v>
      </c>
    </row>
    <row r="359" spans="1:8" x14ac:dyDescent="0.3">
      <c r="A359" s="61" t="s">
        <v>106</v>
      </c>
      <c r="B359" s="174" t="s">
        <v>821</v>
      </c>
      <c r="C359" s="175" t="s">
        <v>799</v>
      </c>
      <c r="D359" s="174" t="s">
        <v>797</v>
      </c>
      <c r="E359" s="176">
        <v>40477</v>
      </c>
      <c r="F359" s="177">
        <v>168</v>
      </c>
      <c r="G359" s="178">
        <v>12</v>
      </c>
      <c r="H359" s="179">
        <f t="shared" si="5"/>
        <v>2016</v>
      </c>
    </row>
    <row r="360" spans="1:8" x14ac:dyDescent="0.3">
      <c r="A360" s="61" t="s">
        <v>711</v>
      </c>
      <c r="B360" s="174" t="s">
        <v>821</v>
      </c>
      <c r="C360" s="175" t="s">
        <v>796</v>
      </c>
      <c r="D360" s="174" t="s">
        <v>797</v>
      </c>
      <c r="E360" s="176">
        <v>40477</v>
      </c>
      <c r="F360" s="177">
        <v>168</v>
      </c>
      <c r="G360" s="178">
        <v>15</v>
      </c>
      <c r="H360" s="179">
        <f t="shared" si="5"/>
        <v>2520</v>
      </c>
    </row>
    <row r="361" spans="1:8" x14ac:dyDescent="0.3">
      <c r="A361" s="61" t="s">
        <v>414</v>
      </c>
      <c r="B361" s="174" t="s">
        <v>819</v>
      </c>
      <c r="C361" s="175" t="s">
        <v>800</v>
      </c>
      <c r="D361" s="174" t="s">
        <v>824</v>
      </c>
      <c r="E361" s="176">
        <v>40478</v>
      </c>
      <c r="F361" s="177">
        <v>799</v>
      </c>
      <c r="G361" s="178">
        <v>9</v>
      </c>
      <c r="H361" s="179">
        <f t="shared" si="5"/>
        <v>7191</v>
      </c>
    </row>
    <row r="362" spans="1:8" x14ac:dyDescent="0.3">
      <c r="A362" s="61" t="s">
        <v>383</v>
      </c>
      <c r="B362" s="174" t="s">
        <v>820</v>
      </c>
      <c r="C362" s="175" t="s">
        <v>796</v>
      </c>
      <c r="D362" s="174" t="s">
        <v>826</v>
      </c>
      <c r="E362" s="176">
        <v>40478</v>
      </c>
      <c r="F362" s="177">
        <v>340</v>
      </c>
      <c r="G362" s="178">
        <v>5</v>
      </c>
      <c r="H362" s="179">
        <f t="shared" si="5"/>
        <v>1700</v>
      </c>
    </row>
    <row r="363" spans="1:8" x14ac:dyDescent="0.3">
      <c r="A363" s="61" t="s">
        <v>754</v>
      </c>
      <c r="B363" s="174" t="s">
        <v>819</v>
      </c>
      <c r="C363" s="175" t="s">
        <v>796</v>
      </c>
      <c r="D363" s="174" t="s">
        <v>824</v>
      </c>
      <c r="E363" s="176">
        <v>40479</v>
      </c>
      <c r="F363" s="177">
        <v>799</v>
      </c>
      <c r="G363" s="178">
        <v>4</v>
      </c>
      <c r="H363" s="179">
        <f t="shared" si="5"/>
        <v>3196</v>
      </c>
    </row>
    <row r="364" spans="1:8" x14ac:dyDescent="0.3">
      <c r="A364" s="61" t="s">
        <v>735</v>
      </c>
      <c r="B364" s="174" t="s">
        <v>823</v>
      </c>
      <c r="C364" s="175" t="s">
        <v>798</v>
      </c>
      <c r="D364" s="174" t="s">
        <v>826</v>
      </c>
      <c r="E364" s="176">
        <v>40479</v>
      </c>
      <c r="F364" s="177">
        <v>340</v>
      </c>
      <c r="G364" s="178">
        <v>15</v>
      </c>
      <c r="H364" s="179">
        <f t="shared" si="5"/>
        <v>5100</v>
      </c>
    </row>
    <row r="365" spans="1:8" x14ac:dyDescent="0.3">
      <c r="A365" s="61" t="s">
        <v>722</v>
      </c>
      <c r="B365" s="174" t="s">
        <v>819</v>
      </c>
      <c r="C365" s="175" t="s">
        <v>800</v>
      </c>
      <c r="D365" s="174" t="s">
        <v>824</v>
      </c>
      <c r="E365" s="176">
        <v>40480</v>
      </c>
      <c r="F365" s="177">
        <v>799</v>
      </c>
      <c r="G365" s="178">
        <v>10</v>
      </c>
      <c r="H365" s="179">
        <f t="shared" si="5"/>
        <v>7990</v>
      </c>
    </row>
    <row r="366" spans="1:8" x14ac:dyDescent="0.3">
      <c r="A366" s="61" t="s">
        <v>646</v>
      </c>
      <c r="B366" s="174" t="s">
        <v>823</v>
      </c>
      <c r="C366" s="175" t="s">
        <v>800</v>
      </c>
      <c r="D366" s="174" t="s">
        <v>795</v>
      </c>
      <c r="E366" s="176">
        <v>40481</v>
      </c>
      <c r="F366" s="177">
        <v>340</v>
      </c>
      <c r="G366" s="178">
        <v>2</v>
      </c>
      <c r="H366" s="179">
        <f t="shared" si="5"/>
        <v>680</v>
      </c>
    </row>
    <row r="367" spans="1:8" x14ac:dyDescent="0.3">
      <c r="A367" s="61" t="s">
        <v>668</v>
      </c>
      <c r="B367" s="174" t="s">
        <v>821</v>
      </c>
      <c r="C367" s="175" t="s">
        <v>796</v>
      </c>
      <c r="D367" s="174" t="s">
        <v>825</v>
      </c>
      <c r="E367" s="176">
        <v>40483</v>
      </c>
      <c r="F367" s="177">
        <v>168</v>
      </c>
      <c r="G367" s="178">
        <v>11</v>
      </c>
      <c r="H367" s="179">
        <f t="shared" si="5"/>
        <v>1848</v>
      </c>
    </row>
    <row r="368" spans="1:8" x14ac:dyDescent="0.3">
      <c r="A368" s="61" t="s">
        <v>668</v>
      </c>
      <c r="B368" s="174" t="s">
        <v>821</v>
      </c>
      <c r="C368" s="175" t="s">
        <v>796</v>
      </c>
      <c r="D368" s="174" t="s">
        <v>795</v>
      </c>
      <c r="E368" s="176">
        <v>40483</v>
      </c>
      <c r="F368" s="177">
        <v>168</v>
      </c>
      <c r="G368" s="178">
        <v>2</v>
      </c>
      <c r="H368" s="179">
        <f t="shared" si="5"/>
        <v>336</v>
      </c>
    </row>
    <row r="369" spans="1:8" x14ac:dyDescent="0.3">
      <c r="A369" s="61" t="s">
        <v>321</v>
      </c>
      <c r="B369" s="174" t="s">
        <v>819</v>
      </c>
      <c r="C369" s="175" t="s">
        <v>798</v>
      </c>
      <c r="D369" s="174" t="s">
        <v>826</v>
      </c>
      <c r="E369" s="176">
        <v>40484</v>
      </c>
      <c r="F369" s="177">
        <v>799</v>
      </c>
      <c r="G369" s="178">
        <v>7</v>
      </c>
      <c r="H369" s="179">
        <f t="shared" si="5"/>
        <v>5593</v>
      </c>
    </row>
    <row r="370" spans="1:8" x14ac:dyDescent="0.3">
      <c r="A370" s="61" t="s">
        <v>646</v>
      </c>
      <c r="B370" s="174" t="s">
        <v>820</v>
      </c>
      <c r="C370" s="175" t="s">
        <v>800</v>
      </c>
      <c r="D370" s="174" t="s">
        <v>826</v>
      </c>
      <c r="E370" s="176">
        <v>40484</v>
      </c>
      <c r="F370" s="177">
        <v>340</v>
      </c>
      <c r="G370" s="178">
        <v>6</v>
      </c>
      <c r="H370" s="179">
        <f t="shared" si="5"/>
        <v>2040</v>
      </c>
    </row>
    <row r="371" spans="1:8" x14ac:dyDescent="0.3">
      <c r="A371" s="61" t="s">
        <v>106</v>
      </c>
      <c r="B371" s="174" t="s">
        <v>822</v>
      </c>
      <c r="C371" s="175" t="s">
        <v>799</v>
      </c>
      <c r="D371" s="174" t="s">
        <v>825</v>
      </c>
      <c r="E371" s="176">
        <v>40487</v>
      </c>
      <c r="F371" s="177">
        <v>79</v>
      </c>
      <c r="G371" s="178">
        <v>9</v>
      </c>
      <c r="H371" s="179">
        <f t="shared" si="5"/>
        <v>711</v>
      </c>
    </row>
    <row r="372" spans="1:8" x14ac:dyDescent="0.3">
      <c r="A372" s="61" t="s">
        <v>106</v>
      </c>
      <c r="B372" s="174" t="s">
        <v>821</v>
      </c>
      <c r="C372" s="175" t="s">
        <v>799</v>
      </c>
      <c r="D372" s="174" t="s">
        <v>795</v>
      </c>
      <c r="E372" s="176">
        <v>40487</v>
      </c>
      <c r="F372" s="177">
        <v>168</v>
      </c>
      <c r="G372" s="178">
        <v>11</v>
      </c>
      <c r="H372" s="179">
        <f t="shared" si="5"/>
        <v>1848</v>
      </c>
    </row>
    <row r="373" spans="1:8" x14ac:dyDescent="0.3">
      <c r="A373" s="61" t="s">
        <v>646</v>
      </c>
      <c r="B373" s="174" t="s">
        <v>822</v>
      </c>
      <c r="C373" s="175" t="s">
        <v>800</v>
      </c>
      <c r="D373" s="174" t="s">
        <v>824</v>
      </c>
      <c r="E373" s="176">
        <v>40491</v>
      </c>
      <c r="F373" s="177">
        <v>79</v>
      </c>
      <c r="G373" s="178">
        <v>13</v>
      </c>
      <c r="H373" s="179">
        <f t="shared" si="5"/>
        <v>1027</v>
      </c>
    </row>
    <row r="374" spans="1:8" x14ac:dyDescent="0.3">
      <c r="A374" s="61" t="s">
        <v>321</v>
      </c>
      <c r="B374" s="174" t="s">
        <v>820</v>
      </c>
      <c r="C374" s="175" t="s">
        <v>798</v>
      </c>
      <c r="D374" s="174" t="s">
        <v>825</v>
      </c>
      <c r="E374" s="176">
        <v>40491</v>
      </c>
      <c r="F374" s="177">
        <v>340</v>
      </c>
      <c r="G374" s="178">
        <v>16</v>
      </c>
      <c r="H374" s="179">
        <f t="shared" si="5"/>
        <v>5440</v>
      </c>
    </row>
    <row r="375" spans="1:8" x14ac:dyDescent="0.3">
      <c r="A375" s="61" t="s">
        <v>722</v>
      </c>
      <c r="B375" s="174" t="s">
        <v>821</v>
      </c>
      <c r="C375" s="175" t="s">
        <v>800</v>
      </c>
      <c r="D375" s="174" t="s">
        <v>825</v>
      </c>
      <c r="E375" s="176">
        <v>40491</v>
      </c>
      <c r="F375" s="177">
        <v>168</v>
      </c>
      <c r="G375" s="178">
        <v>11</v>
      </c>
      <c r="H375" s="179">
        <f t="shared" si="5"/>
        <v>1848</v>
      </c>
    </row>
    <row r="376" spans="1:8" x14ac:dyDescent="0.3">
      <c r="A376" s="61" t="s">
        <v>383</v>
      </c>
      <c r="B376" s="174" t="s">
        <v>822</v>
      </c>
      <c r="C376" s="175" t="s">
        <v>796</v>
      </c>
      <c r="D376" s="174" t="s">
        <v>825</v>
      </c>
      <c r="E376" s="176">
        <v>40491</v>
      </c>
      <c r="F376" s="177">
        <v>79</v>
      </c>
      <c r="G376" s="178">
        <v>10</v>
      </c>
      <c r="H376" s="179">
        <f t="shared" si="5"/>
        <v>790</v>
      </c>
    </row>
    <row r="377" spans="1:8" x14ac:dyDescent="0.3">
      <c r="A377" s="61" t="s">
        <v>722</v>
      </c>
      <c r="B377" s="174" t="s">
        <v>821</v>
      </c>
      <c r="C377" s="175" t="s">
        <v>800</v>
      </c>
      <c r="D377" s="174" t="s">
        <v>797</v>
      </c>
      <c r="E377" s="176">
        <v>40491</v>
      </c>
      <c r="F377" s="177">
        <v>168</v>
      </c>
      <c r="G377" s="178">
        <v>1</v>
      </c>
      <c r="H377" s="179">
        <f t="shared" si="5"/>
        <v>168</v>
      </c>
    </row>
    <row r="378" spans="1:8" x14ac:dyDescent="0.3">
      <c r="A378" s="61" t="s">
        <v>106</v>
      </c>
      <c r="B378" s="174" t="s">
        <v>823</v>
      </c>
      <c r="C378" s="175" t="s">
        <v>799</v>
      </c>
      <c r="D378" s="174" t="s">
        <v>795</v>
      </c>
      <c r="E378" s="176">
        <v>40491</v>
      </c>
      <c r="F378" s="177">
        <v>340</v>
      </c>
      <c r="G378" s="178">
        <v>2</v>
      </c>
      <c r="H378" s="179">
        <f t="shared" si="5"/>
        <v>680</v>
      </c>
    </row>
    <row r="379" spans="1:8" x14ac:dyDescent="0.3">
      <c r="A379" s="61" t="s">
        <v>711</v>
      </c>
      <c r="B379" s="174" t="s">
        <v>820</v>
      </c>
      <c r="C379" s="175" t="s">
        <v>796</v>
      </c>
      <c r="D379" s="174" t="s">
        <v>826</v>
      </c>
      <c r="E379" s="176">
        <v>40491</v>
      </c>
      <c r="F379" s="177">
        <v>340</v>
      </c>
      <c r="G379" s="178">
        <v>4</v>
      </c>
      <c r="H379" s="179">
        <f t="shared" si="5"/>
        <v>1360</v>
      </c>
    </row>
    <row r="380" spans="1:8" x14ac:dyDescent="0.3">
      <c r="A380" s="61" t="s">
        <v>668</v>
      </c>
      <c r="B380" s="174" t="s">
        <v>819</v>
      </c>
      <c r="C380" s="175" t="s">
        <v>796</v>
      </c>
      <c r="D380" s="174" t="s">
        <v>795</v>
      </c>
      <c r="E380" s="176">
        <v>40494</v>
      </c>
      <c r="F380" s="177">
        <v>799</v>
      </c>
      <c r="G380" s="178">
        <v>3</v>
      </c>
      <c r="H380" s="179">
        <f t="shared" si="5"/>
        <v>2397</v>
      </c>
    </row>
    <row r="381" spans="1:8" x14ac:dyDescent="0.3">
      <c r="A381" s="61" t="s">
        <v>754</v>
      </c>
      <c r="B381" s="174" t="s">
        <v>821</v>
      </c>
      <c r="C381" s="175" t="s">
        <v>796</v>
      </c>
      <c r="D381" s="174" t="s">
        <v>825</v>
      </c>
      <c r="E381" s="176">
        <v>40495</v>
      </c>
      <c r="F381" s="177">
        <v>168</v>
      </c>
      <c r="G381" s="178">
        <v>15</v>
      </c>
      <c r="H381" s="179">
        <f t="shared" si="5"/>
        <v>2520</v>
      </c>
    </row>
    <row r="382" spans="1:8" x14ac:dyDescent="0.3">
      <c r="A382" s="61" t="s">
        <v>668</v>
      </c>
      <c r="B382" s="174" t="s">
        <v>822</v>
      </c>
      <c r="C382" s="175" t="s">
        <v>796</v>
      </c>
      <c r="D382" s="174" t="s">
        <v>824</v>
      </c>
      <c r="E382" s="176">
        <v>40498</v>
      </c>
      <c r="F382" s="177">
        <v>79</v>
      </c>
      <c r="G382" s="178">
        <v>8</v>
      </c>
      <c r="H382" s="179">
        <f t="shared" si="5"/>
        <v>632</v>
      </c>
    </row>
    <row r="383" spans="1:8" x14ac:dyDescent="0.3">
      <c r="A383" s="61" t="s">
        <v>325</v>
      </c>
      <c r="B383" s="174" t="s">
        <v>822</v>
      </c>
      <c r="C383" s="175" t="s">
        <v>800</v>
      </c>
      <c r="D383" s="174" t="s">
        <v>825</v>
      </c>
      <c r="E383" s="176">
        <v>40498</v>
      </c>
      <c r="F383" s="177">
        <v>79</v>
      </c>
      <c r="G383" s="178">
        <v>13</v>
      </c>
      <c r="H383" s="179">
        <f t="shared" si="5"/>
        <v>1027</v>
      </c>
    </row>
    <row r="384" spans="1:8" x14ac:dyDescent="0.3">
      <c r="A384" s="61" t="s">
        <v>106</v>
      </c>
      <c r="B384" s="174" t="s">
        <v>820</v>
      </c>
      <c r="C384" s="175" t="s">
        <v>799</v>
      </c>
      <c r="D384" s="174" t="s">
        <v>795</v>
      </c>
      <c r="E384" s="176">
        <v>40498</v>
      </c>
      <c r="F384" s="177">
        <v>340</v>
      </c>
      <c r="G384" s="178">
        <v>9</v>
      </c>
      <c r="H384" s="179">
        <f t="shared" si="5"/>
        <v>3060</v>
      </c>
    </row>
    <row r="385" spans="1:8" x14ac:dyDescent="0.3">
      <c r="A385" s="61" t="s">
        <v>754</v>
      </c>
      <c r="B385" s="174" t="s">
        <v>821</v>
      </c>
      <c r="C385" s="175" t="s">
        <v>796</v>
      </c>
      <c r="D385" s="174" t="s">
        <v>795</v>
      </c>
      <c r="E385" s="176">
        <v>40498</v>
      </c>
      <c r="F385" s="177">
        <v>168</v>
      </c>
      <c r="G385" s="178">
        <v>5</v>
      </c>
      <c r="H385" s="179">
        <f t="shared" si="5"/>
        <v>840</v>
      </c>
    </row>
    <row r="386" spans="1:8" x14ac:dyDescent="0.3">
      <c r="A386" s="61" t="s">
        <v>414</v>
      </c>
      <c r="B386" s="174" t="s">
        <v>820</v>
      </c>
      <c r="C386" s="175" t="s">
        <v>800</v>
      </c>
      <c r="D386" s="174" t="s">
        <v>795</v>
      </c>
      <c r="E386" s="176">
        <v>40498</v>
      </c>
      <c r="F386" s="177">
        <v>340</v>
      </c>
      <c r="G386" s="178">
        <v>10</v>
      </c>
      <c r="H386" s="179">
        <f t="shared" si="5"/>
        <v>3400</v>
      </c>
    </row>
    <row r="387" spans="1:8" x14ac:dyDescent="0.3">
      <c r="A387" s="61" t="s">
        <v>722</v>
      </c>
      <c r="B387" s="174" t="s">
        <v>822</v>
      </c>
      <c r="C387" s="175" t="s">
        <v>800</v>
      </c>
      <c r="D387" s="174" t="s">
        <v>826</v>
      </c>
      <c r="E387" s="176">
        <v>40498</v>
      </c>
      <c r="F387" s="177">
        <v>79</v>
      </c>
      <c r="G387" s="178">
        <v>10</v>
      </c>
      <c r="H387" s="179">
        <f t="shared" si="5"/>
        <v>790</v>
      </c>
    </row>
    <row r="388" spans="1:8" x14ac:dyDescent="0.3">
      <c r="A388" s="61" t="s">
        <v>414</v>
      </c>
      <c r="B388" s="174" t="s">
        <v>823</v>
      </c>
      <c r="C388" s="175" t="s">
        <v>800</v>
      </c>
      <c r="D388" s="174" t="s">
        <v>826</v>
      </c>
      <c r="E388" s="176">
        <v>40498</v>
      </c>
      <c r="F388" s="177">
        <v>340</v>
      </c>
      <c r="G388" s="178">
        <v>3</v>
      </c>
      <c r="H388" s="179">
        <f t="shared" si="5"/>
        <v>1020</v>
      </c>
    </row>
    <row r="389" spans="1:8" x14ac:dyDescent="0.3">
      <c r="A389" s="61" t="s">
        <v>711</v>
      </c>
      <c r="B389" s="174" t="s">
        <v>821</v>
      </c>
      <c r="C389" s="175" t="s">
        <v>796</v>
      </c>
      <c r="D389" s="174" t="s">
        <v>824</v>
      </c>
      <c r="E389" s="176">
        <v>40499</v>
      </c>
      <c r="F389" s="177">
        <v>168</v>
      </c>
      <c r="G389" s="178">
        <v>4</v>
      </c>
      <c r="H389" s="179">
        <f t="shared" si="5"/>
        <v>672</v>
      </c>
    </row>
    <row r="390" spans="1:8" x14ac:dyDescent="0.3">
      <c r="A390" s="61" t="s">
        <v>106</v>
      </c>
      <c r="B390" s="174" t="s">
        <v>819</v>
      </c>
      <c r="C390" s="175" t="s">
        <v>799</v>
      </c>
      <c r="D390" s="174" t="s">
        <v>797</v>
      </c>
      <c r="E390" s="176">
        <v>40499</v>
      </c>
      <c r="F390" s="177">
        <v>799</v>
      </c>
      <c r="G390" s="178">
        <v>5</v>
      </c>
      <c r="H390" s="179">
        <f t="shared" si="5"/>
        <v>3995</v>
      </c>
    </row>
    <row r="391" spans="1:8" x14ac:dyDescent="0.3">
      <c r="A391" s="61" t="s">
        <v>383</v>
      </c>
      <c r="B391" s="174" t="s">
        <v>823</v>
      </c>
      <c r="C391" s="175" t="s">
        <v>796</v>
      </c>
      <c r="D391" s="174" t="s">
        <v>795</v>
      </c>
      <c r="E391" s="176">
        <v>40499</v>
      </c>
      <c r="F391" s="177">
        <v>340</v>
      </c>
      <c r="G391" s="178">
        <v>7</v>
      </c>
      <c r="H391" s="179">
        <f t="shared" ref="H391:H454" si="6">F391*G391</f>
        <v>2380</v>
      </c>
    </row>
    <row r="392" spans="1:8" x14ac:dyDescent="0.3">
      <c r="A392" s="61" t="s">
        <v>711</v>
      </c>
      <c r="B392" s="174" t="s">
        <v>820</v>
      </c>
      <c r="C392" s="175" t="s">
        <v>796</v>
      </c>
      <c r="D392" s="174" t="s">
        <v>825</v>
      </c>
      <c r="E392" s="176">
        <v>40501</v>
      </c>
      <c r="F392" s="177">
        <v>340</v>
      </c>
      <c r="G392" s="178">
        <v>8</v>
      </c>
      <c r="H392" s="179">
        <f t="shared" si="6"/>
        <v>2720</v>
      </c>
    </row>
    <row r="393" spans="1:8" x14ac:dyDescent="0.3">
      <c r="A393" s="61" t="s">
        <v>383</v>
      </c>
      <c r="B393" s="174" t="s">
        <v>822</v>
      </c>
      <c r="C393" s="175" t="s">
        <v>796</v>
      </c>
      <c r="D393" s="174" t="s">
        <v>795</v>
      </c>
      <c r="E393" s="176">
        <v>40501</v>
      </c>
      <c r="F393" s="177">
        <v>79</v>
      </c>
      <c r="G393" s="178">
        <v>11</v>
      </c>
      <c r="H393" s="179">
        <f t="shared" si="6"/>
        <v>869</v>
      </c>
    </row>
    <row r="394" spans="1:8" x14ac:dyDescent="0.3">
      <c r="A394" s="61" t="s">
        <v>646</v>
      </c>
      <c r="B394" s="174" t="s">
        <v>820</v>
      </c>
      <c r="C394" s="175" t="s">
        <v>800</v>
      </c>
      <c r="D394" s="174" t="s">
        <v>826</v>
      </c>
      <c r="E394" s="176">
        <v>40501</v>
      </c>
      <c r="F394" s="177">
        <v>340</v>
      </c>
      <c r="G394" s="178">
        <v>15</v>
      </c>
      <c r="H394" s="179">
        <f t="shared" si="6"/>
        <v>5100</v>
      </c>
    </row>
    <row r="395" spans="1:8" x14ac:dyDescent="0.3">
      <c r="A395" s="61" t="s">
        <v>383</v>
      </c>
      <c r="B395" s="174" t="s">
        <v>821</v>
      </c>
      <c r="C395" s="175" t="s">
        <v>796</v>
      </c>
      <c r="D395" s="174" t="s">
        <v>826</v>
      </c>
      <c r="E395" s="176">
        <v>40501</v>
      </c>
      <c r="F395" s="177">
        <v>168</v>
      </c>
      <c r="G395" s="178">
        <v>3</v>
      </c>
      <c r="H395" s="179">
        <f t="shared" si="6"/>
        <v>504</v>
      </c>
    </row>
    <row r="396" spans="1:8" x14ac:dyDescent="0.3">
      <c r="A396" s="61" t="s">
        <v>711</v>
      </c>
      <c r="B396" s="174" t="s">
        <v>823</v>
      </c>
      <c r="C396" s="175" t="s">
        <v>796</v>
      </c>
      <c r="D396" s="174" t="s">
        <v>826</v>
      </c>
      <c r="E396" s="176">
        <v>40501</v>
      </c>
      <c r="F396" s="177">
        <v>340</v>
      </c>
      <c r="G396" s="178">
        <v>8</v>
      </c>
      <c r="H396" s="179">
        <f t="shared" si="6"/>
        <v>2720</v>
      </c>
    </row>
    <row r="397" spans="1:8" x14ac:dyDescent="0.3">
      <c r="A397" s="61" t="s">
        <v>722</v>
      </c>
      <c r="B397" s="174" t="s">
        <v>823</v>
      </c>
      <c r="C397" s="175" t="s">
        <v>800</v>
      </c>
      <c r="D397" s="174" t="s">
        <v>825</v>
      </c>
      <c r="E397" s="176">
        <v>40502</v>
      </c>
      <c r="F397" s="177">
        <v>340</v>
      </c>
      <c r="G397" s="178">
        <v>14</v>
      </c>
      <c r="H397" s="179">
        <f t="shared" si="6"/>
        <v>4760</v>
      </c>
    </row>
    <row r="398" spans="1:8" x14ac:dyDescent="0.3">
      <c r="A398" s="61" t="s">
        <v>383</v>
      </c>
      <c r="B398" s="174" t="s">
        <v>823</v>
      </c>
      <c r="C398" s="175" t="s">
        <v>796</v>
      </c>
      <c r="D398" s="174" t="s">
        <v>825</v>
      </c>
      <c r="E398" s="176">
        <v>40502</v>
      </c>
      <c r="F398" s="177">
        <v>340</v>
      </c>
      <c r="G398" s="178">
        <v>19</v>
      </c>
      <c r="H398" s="179">
        <f t="shared" si="6"/>
        <v>6460</v>
      </c>
    </row>
    <row r="399" spans="1:8" x14ac:dyDescent="0.3">
      <c r="A399" s="61" t="s">
        <v>383</v>
      </c>
      <c r="B399" s="174" t="s">
        <v>822</v>
      </c>
      <c r="C399" s="175" t="s">
        <v>796</v>
      </c>
      <c r="D399" s="174" t="s">
        <v>797</v>
      </c>
      <c r="E399" s="176">
        <v>40502</v>
      </c>
      <c r="F399" s="177">
        <v>79</v>
      </c>
      <c r="G399" s="178">
        <v>4</v>
      </c>
      <c r="H399" s="179">
        <f t="shared" si="6"/>
        <v>316</v>
      </c>
    </row>
    <row r="400" spans="1:8" x14ac:dyDescent="0.3">
      <c r="A400" s="61" t="s">
        <v>722</v>
      </c>
      <c r="B400" s="174" t="s">
        <v>823</v>
      </c>
      <c r="C400" s="175" t="s">
        <v>800</v>
      </c>
      <c r="D400" s="174" t="s">
        <v>826</v>
      </c>
      <c r="E400" s="176">
        <v>40502</v>
      </c>
      <c r="F400" s="177">
        <v>340</v>
      </c>
      <c r="G400" s="178">
        <v>15</v>
      </c>
      <c r="H400" s="179">
        <f t="shared" si="6"/>
        <v>5100</v>
      </c>
    </row>
    <row r="401" spans="1:8" x14ac:dyDescent="0.3">
      <c r="A401" s="61" t="s">
        <v>383</v>
      </c>
      <c r="B401" s="174" t="s">
        <v>819</v>
      </c>
      <c r="C401" s="175" t="s">
        <v>796</v>
      </c>
      <c r="D401" s="174" t="s">
        <v>825</v>
      </c>
      <c r="E401" s="176">
        <v>40504</v>
      </c>
      <c r="F401" s="177">
        <v>799</v>
      </c>
      <c r="G401" s="178">
        <v>14</v>
      </c>
      <c r="H401" s="179">
        <f t="shared" si="6"/>
        <v>11186</v>
      </c>
    </row>
    <row r="402" spans="1:8" x14ac:dyDescent="0.3">
      <c r="A402" s="61" t="s">
        <v>711</v>
      </c>
      <c r="B402" s="174" t="s">
        <v>823</v>
      </c>
      <c r="C402" s="175" t="s">
        <v>796</v>
      </c>
      <c r="D402" s="174" t="s">
        <v>825</v>
      </c>
      <c r="E402" s="176">
        <v>40504</v>
      </c>
      <c r="F402" s="177">
        <v>340</v>
      </c>
      <c r="G402" s="178">
        <v>8</v>
      </c>
      <c r="H402" s="179">
        <f t="shared" si="6"/>
        <v>2720</v>
      </c>
    </row>
    <row r="403" spans="1:8" x14ac:dyDescent="0.3">
      <c r="A403" s="61" t="s">
        <v>487</v>
      </c>
      <c r="B403" s="174" t="s">
        <v>819</v>
      </c>
      <c r="C403" s="175" t="s">
        <v>799</v>
      </c>
      <c r="D403" s="174" t="s">
        <v>826</v>
      </c>
      <c r="E403" s="176">
        <v>40504</v>
      </c>
      <c r="F403" s="177">
        <v>799</v>
      </c>
      <c r="G403" s="178">
        <v>2</v>
      </c>
      <c r="H403" s="179">
        <f t="shared" si="6"/>
        <v>1598</v>
      </c>
    </row>
    <row r="404" spans="1:8" x14ac:dyDescent="0.3">
      <c r="A404" s="61" t="s">
        <v>106</v>
      </c>
      <c r="B404" s="174" t="s">
        <v>821</v>
      </c>
      <c r="C404" s="175" t="s">
        <v>799</v>
      </c>
      <c r="D404" s="174" t="s">
        <v>824</v>
      </c>
      <c r="E404" s="176">
        <v>40505</v>
      </c>
      <c r="F404" s="177">
        <v>168</v>
      </c>
      <c r="G404" s="178">
        <v>2</v>
      </c>
      <c r="H404" s="179">
        <f t="shared" si="6"/>
        <v>336</v>
      </c>
    </row>
    <row r="405" spans="1:8" x14ac:dyDescent="0.3">
      <c r="A405" s="61" t="s">
        <v>711</v>
      </c>
      <c r="B405" s="174" t="s">
        <v>819</v>
      </c>
      <c r="C405" s="175" t="s">
        <v>796</v>
      </c>
      <c r="D405" s="174" t="s">
        <v>797</v>
      </c>
      <c r="E405" s="176">
        <v>40505</v>
      </c>
      <c r="F405" s="177">
        <v>799</v>
      </c>
      <c r="G405" s="178">
        <v>14</v>
      </c>
      <c r="H405" s="179">
        <f t="shared" si="6"/>
        <v>11186</v>
      </c>
    </row>
    <row r="406" spans="1:8" x14ac:dyDescent="0.3">
      <c r="A406" s="61" t="s">
        <v>106</v>
      </c>
      <c r="B406" s="174" t="s">
        <v>820</v>
      </c>
      <c r="C406" s="175" t="s">
        <v>799</v>
      </c>
      <c r="D406" s="174" t="s">
        <v>825</v>
      </c>
      <c r="E406" s="176">
        <v>40507</v>
      </c>
      <c r="F406" s="177">
        <v>340</v>
      </c>
      <c r="G406" s="178">
        <v>14</v>
      </c>
      <c r="H406" s="179">
        <f t="shared" si="6"/>
        <v>4760</v>
      </c>
    </row>
    <row r="407" spans="1:8" x14ac:dyDescent="0.3">
      <c r="A407" s="61" t="s">
        <v>711</v>
      </c>
      <c r="B407" s="174" t="s">
        <v>823</v>
      </c>
      <c r="C407" s="175" t="s">
        <v>796</v>
      </c>
      <c r="D407" s="174" t="s">
        <v>797</v>
      </c>
      <c r="E407" s="176">
        <v>40507</v>
      </c>
      <c r="F407" s="177">
        <v>340</v>
      </c>
      <c r="G407" s="178">
        <v>9</v>
      </c>
      <c r="H407" s="179">
        <f t="shared" si="6"/>
        <v>3060</v>
      </c>
    </row>
    <row r="408" spans="1:8" x14ac:dyDescent="0.3">
      <c r="A408" s="61" t="s">
        <v>487</v>
      </c>
      <c r="B408" s="174" t="s">
        <v>822</v>
      </c>
      <c r="C408" s="175" t="s">
        <v>799</v>
      </c>
      <c r="D408" s="174" t="s">
        <v>826</v>
      </c>
      <c r="E408" s="176">
        <v>40507</v>
      </c>
      <c r="F408" s="177">
        <v>79</v>
      </c>
      <c r="G408" s="178">
        <v>5</v>
      </c>
      <c r="H408" s="179">
        <f t="shared" si="6"/>
        <v>395</v>
      </c>
    </row>
    <row r="409" spans="1:8" x14ac:dyDescent="0.3">
      <c r="A409" s="61" t="s">
        <v>711</v>
      </c>
      <c r="B409" s="174" t="s">
        <v>821</v>
      </c>
      <c r="C409" s="175" t="s">
        <v>796</v>
      </c>
      <c r="D409" s="174" t="s">
        <v>824</v>
      </c>
      <c r="E409" s="176">
        <v>40508</v>
      </c>
      <c r="F409" s="177">
        <v>168</v>
      </c>
      <c r="G409" s="178">
        <v>3</v>
      </c>
      <c r="H409" s="179">
        <f t="shared" si="6"/>
        <v>504</v>
      </c>
    </row>
    <row r="410" spans="1:8" x14ac:dyDescent="0.3">
      <c r="A410" s="61" t="s">
        <v>668</v>
      </c>
      <c r="B410" s="174" t="s">
        <v>820</v>
      </c>
      <c r="C410" s="175" t="s">
        <v>799</v>
      </c>
      <c r="D410" s="174" t="s">
        <v>825</v>
      </c>
      <c r="E410" s="176">
        <v>40508</v>
      </c>
      <c r="F410" s="177">
        <v>340</v>
      </c>
      <c r="G410" s="178">
        <v>17</v>
      </c>
      <c r="H410" s="179">
        <f t="shared" si="6"/>
        <v>5780</v>
      </c>
    </row>
    <row r="411" spans="1:8" x14ac:dyDescent="0.3">
      <c r="A411" s="61" t="s">
        <v>711</v>
      </c>
      <c r="B411" s="174" t="s">
        <v>823</v>
      </c>
      <c r="C411" s="175" t="s">
        <v>796</v>
      </c>
      <c r="D411" s="174" t="s">
        <v>795</v>
      </c>
      <c r="E411" s="176">
        <v>40508</v>
      </c>
      <c r="F411" s="177">
        <v>340</v>
      </c>
      <c r="G411" s="178">
        <v>12</v>
      </c>
      <c r="H411" s="179">
        <f t="shared" si="6"/>
        <v>4080</v>
      </c>
    </row>
    <row r="412" spans="1:8" x14ac:dyDescent="0.3">
      <c r="A412" s="61" t="s">
        <v>487</v>
      </c>
      <c r="B412" s="174" t="s">
        <v>821</v>
      </c>
      <c r="C412" s="175" t="s">
        <v>799</v>
      </c>
      <c r="D412" s="174" t="s">
        <v>797</v>
      </c>
      <c r="E412" s="176">
        <v>40509</v>
      </c>
      <c r="F412" s="177">
        <v>168</v>
      </c>
      <c r="G412" s="178">
        <v>14</v>
      </c>
      <c r="H412" s="179">
        <f t="shared" si="6"/>
        <v>2352</v>
      </c>
    </row>
    <row r="413" spans="1:8" x14ac:dyDescent="0.3">
      <c r="A413" s="61" t="s">
        <v>754</v>
      </c>
      <c r="B413" s="174" t="s">
        <v>823</v>
      </c>
      <c r="C413" s="175" t="s">
        <v>796</v>
      </c>
      <c r="D413" s="174" t="s">
        <v>795</v>
      </c>
      <c r="E413" s="176">
        <v>40511</v>
      </c>
      <c r="F413" s="177">
        <v>340</v>
      </c>
      <c r="G413" s="178">
        <v>14</v>
      </c>
      <c r="H413" s="179">
        <f t="shared" si="6"/>
        <v>4760</v>
      </c>
    </row>
    <row r="414" spans="1:8" x14ac:dyDescent="0.3">
      <c r="A414" s="61" t="s">
        <v>487</v>
      </c>
      <c r="B414" s="174" t="s">
        <v>821</v>
      </c>
      <c r="C414" s="175" t="s">
        <v>799</v>
      </c>
      <c r="D414" s="174" t="s">
        <v>824</v>
      </c>
      <c r="E414" s="176">
        <v>40512</v>
      </c>
      <c r="F414" s="177">
        <v>168</v>
      </c>
      <c r="G414" s="178">
        <v>9</v>
      </c>
      <c r="H414" s="179">
        <f t="shared" si="6"/>
        <v>1512</v>
      </c>
    </row>
    <row r="415" spans="1:8" x14ac:dyDescent="0.3">
      <c r="A415" s="61" t="s">
        <v>106</v>
      </c>
      <c r="B415" s="174" t="s">
        <v>823</v>
      </c>
      <c r="C415" s="175" t="s">
        <v>799</v>
      </c>
      <c r="D415" s="174" t="s">
        <v>825</v>
      </c>
      <c r="E415" s="176">
        <v>40512</v>
      </c>
      <c r="F415" s="177">
        <v>340</v>
      </c>
      <c r="G415" s="178">
        <v>13</v>
      </c>
      <c r="H415" s="179">
        <f t="shared" si="6"/>
        <v>4420</v>
      </c>
    </row>
    <row r="416" spans="1:8" x14ac:dyDescent="0.3">
      <c r="A416" s="61" t="s">
        <v>325</v>
      </c>
      <c r="B416" s="174" t="s">
        <v>819</v>
      </c>
      <c r="C416" s="175" t="s">
        <v>800</v>
      </c>
      <c r="D416" s="174" t="s">
        <v>825</v>
      </c>
      <c r="E416" s="176">
        <v>40513</v>
      </c>
      <c r="F416" s="177">
        <v>799</v>
      </c>
      <c r="G416" s="178">
        <v>12</v>
      </c>
      <c r="H416" s="179">
        <f t="shared" si="6"/>
        <v>9588</v>
      </c>
    </row>
    <row r="417" spans="1:8" x14ac:dyDescent="0.3">
      <c r="A417" s="61" t="s">
        <v>754</v>
      </c>
      <c r="B417" s="174" t="s">
        <v>823</v>
      </c>
      <c r="C417" s="175" t="s">
        <v>796</v>
      </c>
      <c r="D417" s="174" t="s">
        <v>795</v>
      </c>
      <c r="E417" s="176">
        <v>40513</v>
      </c>
      <c r="F417" s="177">
        <v>340</v>
      </c>
      <c r="G417" s="178">
        <v>15</v>
      </c>
      <c r="H417" s="179">
        <f t="shared" si="6"/>
        <v>5100</v>
      </c>
    </row>
    <row r="418" spans="1:8" x14ac:dyDescent="0.3">
      <c r="A418" s="61" t="s">
        <v>383</v>
      </c>
      <c r="B418" s="174" t="s">
        <v>823</v>
      </c>
      <c r="C418" s="175" t="s">
        <v>796</v>
      </c>
      <c r="D418" s="174" t="s">
        <v>826</v>
      </c>
      <c r="E418" s="176">
        <v>40514</v>
      </c>
      <c r="F418" s="177">
        <v>340</v>
      </c>
      <c r="G418" s="178">
        <v>13</v>
      </c>
      <c r="H418" s="179">
        <f t="shared" si="6"/>
        <v>4420</v>
      </c>
    </row>
    <row r="419" spans="1:8" x14ac:dyDescent="0.3">
      <c r="A419" s="61" t="s">
        <v>646</v>
      </c>
      <c r="B419" s="174" t="s">
        <v>822</v>
      </c>
      <c r="C419" s="175" t="s">
        <v>800</v>
      </c>
      <c r="D419" s="174" t="s">
        <v>824</v>
      </c>
      <c r="E419" s="176">
        <v>40515</v>
      </c>
      <c r="F419" s="177">
        <v>79</v>
      </c>
      <c r="G419" s="178">
        <v>3</v>
      </c>
      <c r="H419" s="179">
        <f t="shared" si="6"/>
        <v>237</v>
      </c>
    </row>
    <row r="420" spans="1:8" x14ac:dyDescent="0.3">
      <c r="A420" s="61" t="s">
        <v>754</v>
      </c>
      <c r="B420" s="174" t="s">
        <v>822</v>
      </c>
      <c r="C420" s="175" t="s">
        <v>796</v>
      </c>
      <c r="D420" s="174" t="s">
        <v>825</v>
      </c>
      <c r="E420" s="176">
        <v>40518</v>
      </c>
      <c r="F420" s="177">
        <v>79</v>
      </c>
      <c r="G420" s="178">
        <v>13</v>
      </c>
      <c r="H420" s="179">
        <f t="shared" si="6"/>
        <v>1027</v>
      </c>
    </row>
    <row r="421" spans="1:8" x14ac:dyDescent="0.3">
      <c r="A421" s="61" t="s">
        <v>754</v>
      </c>
      <c r="B421" s="174" t="s">
        <v>821</v>
      </c>
      <c r="C421" s="175" t="s">
        <v>796</v>
      </c>
      <c r="D421" s="174" t="s">
        <v>795</v>
      </c>
      <c r="E421" s="176">
        <v>40519</v>
      </c>
      <c r="F421" s="177">
        <v>168</v>
      </c>
      <c r="G421" s="178">
        <v>15</v>
      </c>
      <c r="H421" s="179">
        <f t="shared" si="6"/>
        <v>2520</v>
      </c>
    </row>
    <row r="422" spans="1:8" x14ac:dyDescent="0.3">
      <c r="A422" s="61" t="s">
        <v>646</v>
      </c>
      <c r="B422" s="174" t="s">
        <v>822</v>
      </c>
      <c r="C422" s="175" t="s">
        <v>800</v>
      </c>
      <c r="D422" s="174" t="s">
        <v>826</v>
      </c>
      <c r="E422" s="176">
        <v>40519</v>
      </c>
      <c r="F422" s="177">
        <v>79</v>
      </c>
      <c r="G422" s="178">
        <v>10</v>
      </c>
      <c r="H422" s="179">
        <f t="shared" si="6"/>
        <v>790</v>
      </c>
    </row>
    <row r="423" spans="1:8" x14ac:dyDescent="0.3">
      <c r="A423" s="61" t="s">
        <v>106</v>
      </c>
      <c r="B423" s="174" t="s">
        <v>821</v>
      </c>
      <c r="C423" s="175" t="s">
        <v>799</v>
      </c>
      <c r="D423" s="174" t="s">
        <v>826</v>
      </c>
      <c r="E423" s="176">
        <v>40520</v>
      </c>
      <c r="F423" s="177">
        <v>168</v>
      </c>
      <c r="G423" s="178">
        <v>5</v>
      </c>
      <c r="H423" s="179">
        <f t="shared" si="6"/>
        <v>840</v>
      </c>
    </row>
    <row r="424" spans="1:8" x14ac:dyDescent="0.3">
      <c r="A424" s="61" t="s">
        <v>414</v>
      </c>
      <c r="B424" s="174" t="s">
        <v>822</v>
      </c>
      <c r="C424" s="175" t="s">
        <v>800</v>
      </c>
      <c r="D424" s="174" t="s">
        <v>826</v>
      </c>
      <c r="E424" s="176">
        <v>40520</v>
      </c>
      <c r="F424" s="177">
        <v>79</v>
      </c>
      <c r="G424" s="178">
        <v>7</v>
      </c>
      <c r="H424" s="179">
        <f t="shared" si="6"/>
        <v>553</v>
      </c>
    </row>
    <row r="425" spans="1:8" x14ac:dyDescent="0.3">
      <c r="A425" s="61" t="s">
        <v>414</v>
      </c>
      <c r="B425" s="174" t="s">
        <v>822</v>
      </c>
      <c r="C425" s="175" t="s">
        <v>800</v>
      </c>
      <c r="D425" s="174" t="s">
        <v>824</v>
      </c>
      <c r="E425" s="176">
        <v>40522</v>
      </c>
      <c r="F425" s="177">
        <v>79</v>
      </c>
      <c r="G425" s="178">
        <v>6</v>
      </c>
      <c r="H425" s="179">
        <f t="shared" si="6"/>
        <v>474</v>
      </c>
    </row>
    <row r="426" spans="1:8" x14ac:dyDescent="0.3">
      <c r="A426" s="61" t="s">
        <v>487</v>
      </c>
      <c r="B426" s="174" t="s">
        <v>821</v>
      </c>
      <c r="C426" s="175" t="s">
        <v>799</v>
      </c>
      <c r="D426" s="174" t="s">
        <v>797</v>
      </c>
      <c r="E426" s="176">
        <v>40522</v>
      </c>
      <c r="F426" s="177">
        <v>168</v>
      </c>
      <c r="G426" s="178">
        <v>1</v>
      </c>
      <c r="H426" s="179">
        <f t="shared" si="6"/>
        <v>168</v>
      </c>
    </row>
    <row r="427" spans="1:8" x14ac:dyDescent="0.3">
      <c r="A427" s="61" t="s">
        <v>722</v>
      </c>
      <c r="B427" s="174" t="s">
        <v>820</v>
      </c>
      <c r="C427" s="175" t="s">
        <v>800</v>
      </c>
      <c r="D427" s="174" t="s">
        <v>795</v>
      </c>
      <c r="E427" s="176">
        <v>40522</v>
      </c>
      <c r="F427" s="177">
        <v>340</v>
      </c>
      <c r="G427" s="178">
        <v>1</v>
      </c>
      <c r="H427" s="179">
        <f t="shared" si="6"/>
        <v>340</v>
      </c>
    </row>
    <row r="428" spans="1:8" x14ac:dyDescent="0.3">
      <c r="A428" s="61" t="s">
        <v>711</v>
      </c>
      <c r="B428" s="174" t="s">
        <v>819</v>
      </c>
      <c r="C428" s="175" t="s">
        <v>796</v>
      </c>
      <c r="D428" s="174" t="s">
        <v>824</v>
      </c>
      <c r="E428" s="176">
        <v>40523</v>
      </c>
      <c r="F428" s="177">
        <v>799</v>
      </c>
      <c r="G428" s="178">
        <v>7</v>
      </c>
      <c r="H428" s="179">
        <f t="shared" si="6"/>
        <v>5593</v>
      </c>
    </row>
    <row r="429" spans="1:8" x14ac:dyDescent="0.3">
      <c r="A429" s="61" t="s">
        <v>321</v>
      </c>
      <c r="B429" s="174" t="s">
        <v>819</v>
      </c>
      <c r="C429" s="175" t="s">
        <v>798</v>
      </c>
      <c r="D429" s="174" t="s">
        <v>825</v>
      </c>
      <c r="E429" s="176">
        <v>40525</v>
      </c>
      <c r="F429" s="177">
        <v>799</v>
      </c>
      <c r="G429" s="178">
        <v>13</v>
      </c>
      <c r="H429" s="179">
        <f t="shared" si="6"/>
        <v>10387</v>
      </c>
    </row>
    <row r="430" spans="1:8" x14ac:dyDescent="0.3">
      <c r="A430" s="61" t="s">
        <v>383</v>
      </c>
      <c r="B430" s="174" t="s">
        <v>820</v>
      </c>
      <c r="C430" s="175" t="s">
        <v>796</v>
      </c>
      <c r="D430" s="174" t="s">
        <v>824</v>
      </c>
      <c r="E430" s="176">
        <v>40526</v>
      </c>
      <c r="F430" s="177">
        <v>340</v>
      </c>
      <c r="G430" s="178">
        <v>9</v>
      </c>
      <c r="H430" s="179">
        <f t="shared" si="6"/>
        <v>3060</v>
      </c>
    </row>
    <row r="431" spans="1:8" x14ac:dyDescent="0.3">
      <c r="A431" s="61" t="s">
        <v>722</v>
      </c>
      <c r="B431" s="174" t="s">
        <v>823</v>
      </c>
      <c r="C431" s="175" t="s">
        <v>800</v>
      </c>
      <c r="D431" s="174" t="s">
        <v>825</v>
      </c>
      <c r="E431" s="176">
        <v>40526</v>
      </c>
      <c r="F431" s="177">
        <v>340</v>
      </c>
      <c r="G431" s="178">
        <v>13</v>
      </c>
      <c r="H431" s="179">
        <f t="shared" si="6"/>
        <v>4420</v>
      </c>
    </row>
    <row r="432" spans="1:8" x14ac:dyDescent="0.3">
      <c r="A432" s="61" t="s">
        <v>754</v>
      </c>
      <c r="B432" s="174" t="s">
        <v>820</v>
      </c>
      <c r="C432" s="175" t="s">
        <v>796</v>
      </c>
      <c r="D432" s="174" t="s">
        <v>797</v>
      </c>
      <c r="E432" s="176">
        <v>40526</v>
      </c>
      <c r="F432" s="177">
        <v>340</v>
      </c>
      <c r="G432" s="178">
        <v>2</v>
      </c>
      <c r="H432" s="179">
        <f t="shared" si="6"/>
        <v>680</v>
      </c>
    </row>
    <row r="433" spans="1:8" x14ac:dyDescent="0.3">
      <c r="A433" s="61" t="s">
        <v>487</v>
      </c>
      <c r="B433" s="174" t="s">
        <v>822</v>
      </c>
      <c r="C433" s="175" t="s">
        <v>799</v>
      </c>
      <c r="D433" s="174" t="s">
        <v>797</v>
      </c>
      <c r="E433" s="176">
        <v>40527</v>
      </c>
      <c r="F433" s="177">
        <v>79</v>
      </c>
      <c r="G433" s="178">
        <v>4</v>
      </c>
      <c r="H433" s="179">
        <f t="shared" si="6"/>
        <v>316</v>
      </c>
    </row>
    <row r="434" spans="1:8" x14ac:dyDescent="0.3">
      <c r="A434" s="61" t="s">
        <v>487</v>
      </c>
      <c r="B434" s="174" t="s">
        <v>819</v>
      </c>
      <c r="C434" s="175" t="s">
        <v>799</v>
      </c>
      <c r="D434" s="174" t="s">
        <v>826</v>
      </c>
      <c r="E434" s="176">
        <v>40528</v>
      </c>
      <c r="F434" s="177">
        <v>799</v>
      </c>
      <c r="G434" s="178">
        <v>14</v>
      </c>
      <c r="H434" s="179">
        <f t="shared" si="6"/>
        <v>11186</v>
      </c>
    </row>
    <row r="435" spans="1:8" x14ac:dyDescent="0.3">
      <c r="A435" s="61" t="s">
        <v>383</v>
      </c>
      <c r="B435" s="174" t="s">
        <v>823</v>
      </c>
      <c r="C435" s="175" t="s">
        <v>796</v>
      </c>
      <c r="D435" s="174" t="s">
        <v>797</v>
      </c>
      <c r="E435" s="176">
        <v>40529</v>
      </c>
      <c r="F435" s="177">
        <v>340</v>
      </c>
      <c r="G435" s="178">
        <v>11</v>
      </c>
      <c r="H435" s="179">
        <f t="shared" si="6"/>
        <v>3740</v>
      </c>
    </row>
    <row r="436" spans="1:8" x14ac:dyDescent="0.3">
      <c r="A436" s="61" t="s">
        <v>711</v>
      </c>
      <c r="B436" s="174" t="s">
        <v>821</v>
      </c>
      <c r="C436" s="175" t="s">
        <v>796</v>
      </c>
      <c r="D436" s="174" t="s">
        <v>797</v>
      </c>
      <c r="E436" s="176">
        <v>40529</v>
      </c>
      <c r="F436" s="177">
        <v>168</v>
      </c>
      <c r="G436" s="178">
        <v>11</v>
      </c>
      <c r="H436" s="179">
        <f t="shared" si="6"/>
        <v>1848</v>
      </c>
    </row>
    <row r="437" spans="1:8" x14ac:dyDescent="0.3">
      <c r="A437" s="61" t="s">
        <v>106</v>
      </c>
      <c r="B437" s="174" t="s">
        <v>819</v>
      </c>
      <c r="C437" s="175" t="s">
        <v>799</v>
      </c>
      <c r="D437" s="174" t="s">
        <v>825</v>
      </c>
      <c r="E437" s="176">
        <v>40530</v>
      </c>
      <c r="F437" s="177">
        <v>799</v>
      </c>
      <c r="G437" s="178">
        <v>11</v>
      </c>
      <c r="H437" s="179">
        <f t="shared" si="6"/>
        <v>8789</v>
      </c>
    </row>
    <row r="438" spans="1:8" x14ac:dyDescent="0.3">
      <c r="A438" s="61" t="s">
        <v>383</v>
      </c>
      <c r="B438" s="174" t="s">
        <v>822</v>
      </c>
      <c r="C438" s="175" t="s">
        <v>796</v>
      </c>
      <c r="D438" s="174" t="s">
        <v>825</v>
      </c>
      <c r="E438" s="176">
        <v>40530</v>
      </c>
      <c r="F438" s="177">
        <v>79</v>
      </c>
      <c r="G438" s="178">
        <v>19</v>
      </c>
      <c r="H438" s="179">
        <f t="shared" si="6"/>
        <v>1501</v>
      </c>
    </row>
    <row r="439" spans="1:8" x14ac:dyDescent="0.3">
      <c r="A439" s="61" t="s">
        <v>754</v>
      </c>
      <c r="B439" s="174" t="s">
        <v>819</v>
      </c>
      <c r="C439" s="175" t="s">
        <v>796</v>
      </c>
      <c r="D439" s="174" t="s">
        <v>795</v>
      </c>
      <c r="E439" s="176">
        <v>40532</v>
      </c>
      <c r="F439" s="177">
        <v>799</v>
      </c>
      <c r="G439" s="178">
        <v>6</v>
      </c>
      <c r="H439" s="179">
        <f t="shared" si="6"/>
        <v>4794</v>
      </c>
    </row>
    <row r="440" spans="1:8" x14ac:dyDescent="0.3">
      <c r="A440" s="61" t="s">
        <v>668</v>
      </c>
      <c r="B440" s="174" t="s">
        <v>821</v>
      </c>
      <c r="C440" s="175" t="s">
        <v>796</v>
      </c>
      <c r="D440" s="174" t="s">
        <v>824</v>
      </c>
      <c r="E440" s="176">
        <v>40533</v>
      </c>
      <c r="F440" s="177">
        <v>168</v>
      </c>
      <c r="G440" s="178">
        <v>9</v>
      </c>
      <c r="H440" s="179">
        <f t="shared" si="6"/>
        <v>1512</v>
      </c>
    </row>
    <row r="441" spans="1:8" x14ac:dyDescent="0.3">
      <c r="A441" s="61" t="s">
        <v>414</v>
      </c>
      <c r="B441" s="174" t="s">
        <v>821</v>
      </c>
      <c r="C441" s="175" t="s">
        <v>800</v>
      </c>
      <c r="D441" s="174" t="s">
        <v>825</v>
      </c>
      <c r="E441" s="176">
        <v>40533</v>
      </c>
      <c r="F441" s="177">
        <v>168</v>
      </c>
      <c r="G441" s="178">
        <v>19</v>
      </c>
      <c r="H441" s="179">
        <f t="shared" si="6"/>
        <v>3192</v>
      </c>
    </row>
    <row r="442" spans="1:8" x14ac:dyDescent="0.3">
      <c r="A442" s="61" t="s">
        <v>668</v>
      </c>
      <c r="B442" s="174" t="s">
        <v>822</v>
      </c>
      <c r="C442" s="175" t="s">
        <v>796</v>
      </c>
      <c r="D442" s="174" t="s">
        <v>797</v>
      </c>
      <c r="E442" s="176">
        <v>40533</v>
      </c>
      <c r="F442" s="177">
        <v>79</v>
      </c>
      <c r="G442" s="178">
        <v>3</v>
      </c>
      <c r="H442" s="179">
        <f t="shared" si="6"/>
        <v>237</v>
      </c>
    </row>
    <row r="443" spans="1:8" x14ac:dyDescent="0.3">
      <c r="A443" s="61" t="s">
        <v>325</v>
      </c>
      <c r="B443" s="174" t="s">
        <v>819</v>
      </c>
      <c r="C443" s="175" t="s">
        <v>800</v>
      </c>
      <c r="D443" s="174" t="s">
        <v>825</v>
      </c>
      <c r="E443" s="176">
        <v>40534</v>
      </c>
      <c r="F443" s="177">
        <v>799</v>
      </c>
      <c r="G443" s="178">
        <v>20</v>
      </c>
      <c r="H443" s="179">
        <f t="shared" si="6"/>
        <v>15980</v>
      </c>
    </row>
    <row r="444" spans="1:8" x14ac:dyDescent="0.3">
      <c r="A444" s="61" t="s">
        <v>668</v>
      </c>
      <c r="B444" s="174" t="s">
        <v>821</v>
      </c>
      <c r="C444" s="175" t="s">
        <v>796</v>
      </c>
      <c r="D444" s="174" t="s">
        <v>797</v>
      </c>
      <c r="E444" s="176">
        <v>40534</v>
      </c>
      <c r="F444" s="177">
        <v>168</v>
      </c>
      <c r="G444" s="178">
        <v>12</v>
      </c>
      <c r="H444" s="179">
        <f t="shared" si="6"/>
        <v>2016</v>
      </c>
    </row>
    <row r="445" spans="1:8" x14ac:dyDescent="0.3">
      <c r="A445" s="61" t="s">
        <v>735</v>
      </c>
      <c r="B445" s="174" t="s">
        <v>822</v>
      </c>
      <c r="C445" s="175" t="s">
        <v>798</v>
      </c>
      <c r="D445" s="174" t="s">
        <v>797</v>
      </c>
      <c r="E445" s="176">
        <v>40534</v>
      </c>
      <c r="F445" s="177">
        <v>79</v>
      </c>
      <c r="G445" s="178">
        <v>1</v>
      </c>
      <c r="H445" s="179">
        <f t="shared" si="6"/>
        <v>79</v>
      </c>
    </row>
    <row r="446" spans="1:8" x14ac:dyDescent="0.3">
      <c r="A446" s="61" t="s">
        <v>414</v>
      </c>
      <c r="B446" s="174" t="s">
        <v>823</v>
      </c>
      <c r="C446" s="175" t="s">
        <v>800</v>
      </c>
      <c r="D446" s="174" t="s">
        <v>824</v>
      </c>
      <c r="E446" s="176">
        <v>40536</v>
      </c>
      <c r="F446" s="177">
        <v>340</v>
      </c>
      <c r="G446" s="178">
        <v>3</v>
      </c>
      <c r="H446" s="179">
        <f t="shared" si="6"/>
        <v>1020</v>
      </c>
    </row>
    <row r="447" spans="1:8" x14ac:dyDescent="0.3">
      <c r="A447" s="61" t="s">
        <v>106</v>
      </c>
      <c r="B447" s="174" t="s">
        <v>823</v>
      </c>
      <c r="C447" s="175" t="s">
        <v>799</v>
      </c>
      <c r="D447" s="174" t="s">
        <v>825</v>
      </c>
      <c r="E447" s="176">
        <v>40536</v>
      </c>
      <c r="F447" s="177">
        <v>340</v>
      </c>
      <c r="G447" s="178">
        <v>16</v>
      </c>
      <c r="H447" s="179">
        <f t="shared" si="6"/>
        <v>5440</v>
      </c>
    </row>
    <row r="448" spans="1:8" x14ac:dyDescent="0.3">
      <c r="A448" s="61" t="s">
        <v>711</v>
      </c>
      <c r="B448" s="174" t="s">
        <v>820</v>
      </c>
      <c r="C448" s="175" t="s">
        <v>796</v>
      </c>
      <c r="D448" s="174" t="s">
        <v>797</v>
      </c>
      <c r="E448" s="176">
        <v>40536</v>
      </c>
      <c r="F448" s="177">
        <v>340</v>
      </c>
      <c r="G448" s="178">
        <v>3</v>
      </c>
      <c r="H448" s="179">
        <f t="shared" si="6"/>
        <v>1020</v>
      </c>
    </row>
    <row r="449" spans="1:8" x14ac:dyDescent="0.3">
      <c r="A449" s="61" t="s">
        <v>711</v>
      </c>
      <c r="B449" s="174" t="s">
        <v>821</v>
      </c>
      <c r="C449" s="175" t="s">
        <v>796</v>
      </c>
      <c r="D449" s="174" t="s">
        <v>825</v>
      </c>
      <c r="E449" s="176">
        <v>40537</v>
      </c>
      <c r="F449" s="177">
        <v>168</v>
      </c>
      <c r="G449" s="178">
        <v>20</v>
      </c>
      <c r="H449" s="179">
        <f t="shared" si="6"/>
        <v>3360</v>
      </c>
    </row>
    <row r="450" spans="1:8" x14ac:dyDescent="0.3">
      <c r="A450" s="61" t="s">
        <v>754</v>
      </c>
      <c r="B450" s="174" t="s">
        <v>823</v>
      </c>
      <c r="C450" s="175" t="s">
        <v>796</v>
      </c>
      <c r="D450" s="174" t="s">
        <v>797</v>
      </c>
      <c r="E450" s="176">
        <v>40537</v>
      </c>
      <c r="F450" s="177">
        <v>340</v>
      </c>
      <c r="G450" s="178">
        <v>8</v>
      </c>
      <c r="H450" s="179">
        <f t="shared" si="6"/>
        <v>2720</v>
      </c>
    </row>
    <row r="451" spans="1:8" x14ac:dyDescent="0.3">
      <c r="A451" s="61" t="s">
        <v>735</v>
      </c>
      <c r="B451" s="174" t="s">
        <v>823</v>
      </c>
      <c r="C451" s="175" t="s">
        <v>798</v>
      </c>
      <c r="D451" s="174" t="s">
        <v>795</v>
      </c>
      <c r="E451" s="176">
        <v>40537</v>
      </c>
      <c r="F451" s="177">
        <v>340</v>
      </c>
      <c r="G451" s="178">
        <v>9</v>
      </c>
      <c r="H451" s="179">
        <f t="shared" si="6"/>
        <v>3060</v>
      </c>
    </row>
    <row r="452" spans="1:8" x14ac:dyDescent="0.3">
      <c r="A452" s="61" t="s">
        <v>321</v>
      </c>
      <c r="B452" s="174" t="s">
        <v>823</v>
      </c>
      <c r="C452" s="175" t="s">
        <v>798</v>
      </c>
      <c r="D452" s="174" t="s">
        <v>824</v>
      </c>
      <c r="E452" s="176">
        <v>40539</v>
      </c>
      <c r="F452" s="177">
        <v>340</v>
      </c>
      <c r="G452" s="178">
        <v>12</v>
      </c>
      <c r="H452" s="179">
        <f t="shared" si="6"/>
        <v>4080</v>
      </c>
    </row>
    <row r="453" spans="1:8" x14ac:dyDescent="0.3">
      <c r="A453" s="61" t="s">
        <v>668</v>
      </c>
      <c r="B453" s="174" t="s">
        <v>821</v>
      </c>
      <c r="C453" s="175" t="s">
        <v>796</v>
      </c>
      <c r="D453" s="174" t="s">
        <v>825</v>
      </c>
      <c r="E453" s="176">
        <v>40539</v>
      </c>
      <c r="F453" s="177">
        <v>168</v>
      </c>
      <c r="G453" s="178">
        <v>9</v>
      </c>
      <c r="H453" s="179">
        <f t="shared" si="6"/>
        <v>1512</v>
      </c>
    </row>
    <row r="454" spans="1:8" x14ac:dyDescent="0.3">
      <c r="A454" s="61" t="s">
        <v>711</v>
      </c>
      <c r="B454" s="174" t="s">
        <v>822</v>
      </c>
      <c r="C454" s="175" t="s">
        <v>796</v>
      </c>
      <c r="D454" s="174" t="s">
        <v>825</v>
      </c>
      <c r="E454" s="176">
        <v>40539</v>
      </c>
      <c r="F454" s="177">
        <v>79</v>
      </c>
      <c r="G454" s="178">
        <v>20</v>
      </c>
      <c r="H454" s="179">
        <f t="shared" si="6"/>
        <v>1580</v>
      </c>
    </row>
    <row r="455" spans="1:8" x14ac:dyDescent="0.3">
      <c r="A455" s="61" t="s">
        <v>722</v>
      </c>
      <c r="B455" s="174" t="s">
        <v>823</v>
      </c>
      <c r="C455" s="175" t="s">
        <v>800</v>
      </c>
      <c r="D455" s="174" t="s">
        <v>797</v>
      </c>
      <c r="E455" s="176">
        <v>40539</v>
      </c>
      <c r="F455" s="177">
        <v>340</v>
      </c>
      <c r="G455" s="178">
        <v>6</v>
      </c>
      <c r="H455" s="179">
        <f t="shared" ref="H455:H518" si="7">F455*G455</f>
        <v>2040</v>
      </c>
    </row>
    <row r="456" spans="1:8" x14ac:dyDescent="0.3">
      <c r="A456" s="61" t="s">
        <v>646</v>
      </c>
      <c r="B456" s="174" t="s">
        <v>822</v>
      </c>
      <c r="C456" s="175" t="s">
        <v>800</v>
      </c>
      <c r="D456" s="174" t="s">
        <v>795</v>
      </c>
      <c r="E456" s="176">
        <v>40539</v>
      </c>
      <c r="F456" s="177">
        <v>79</v>
      </c>
      <c r="G456" s="178">
        <v>1</v>
      </c>
      <c r="H456" s="179">
        <f t="shared" si="7"/>
        <v>79</v>
      </c>
    </row>
    <row r="457" spans="1:8" x14ac:dyDescent="0.3">
      <c r="A457" s="61" t="s">
        <v>722</v>
      </c>
      <c r="B457" s="174" t="s">
        <v>822</v>
      </c>
      <c r="C457" s="175" t="s">
        <v>800</v>
      </c>
      <c r="D457" s="174" t="s">
        <v>826</v>
      </c>
      <c r="E457" s="176">
        <v>40539</v>
      </c>
      <c r="F457" s="177">
        <v>79</v>
      </c>
      <c r="G457" s="178">
        <v>5</v>
      </c>
      <c r="H457" s="179">
        <f t="shared" si="7"/>
        <v>395</v>
      </c>
    </row>
    <row r="458" spans="1:8" x14ac:dyDescent="0.3">
      <c r="A458" s="61" t="s">
        <v>325</v>
      </c>
      <c r="B458" s="174" t="s">
        <v>821</v>
      </c>
      <c r="C458" s="175" t="s">
        <v>800</v>
      </c>
      <c r="D458" s="174" t="s">
        <v>826</v>
      </c>
      <c r="E458" s="176">
        <v>40539</v>
      </c>
      <c r="F458" s="177">
        <v>168</v>
      </c>
      <c r="G458" s="178">
        <v>3</v>
      </c>
      <c r="H458" s="179">
        <f t="shared" si="7"/>
        <v>504</v>
      </c>
    </row>
    <row r="459" spans="1:8" x14ac:dyDescent="0.3">
      <c r="A459" s="61" t="s">
        <v>711</v>
      </c>
      <c r="B459" s="174" t="s">
        <v>822</v>
      </c>
      <c r="C459" s="175" t="s">
        <v>796</v>
      </c>
      <c r="D459" s="174" t="s">
        <v>825</v>
      </c>
      <c r="E459" s="176">
        <v>40541</v>
      </c>
      <c r="F459" s="177">
        <v>79</v>
      </c>
      <c r="G459" s="178">
        <v>9</v>
      </c>
      <c r="H459" s="179">
        <f t="shared" si="7"/>
        <v>711</v>
      </c>
    </row>
    <row r="460" spans="1:8" x14ac:dyDescent="0.3">
      <c r="A460" s="61" t="s">
        <v>383</v>
      </c>
      <c r="B460" s="174" t="s">
        <v>821</v>
      </c>
      <c r="C460" s="175" t="s">
        <v>796</v>
      </c>
      <c r="D460" s="174" t="s">
        <v>795</v>
      </c>
      <c r="E460" s="176">
        <v>40541</v>
      </c>
      <c r="F460" s="177">
        <v>168</v>
      </c>
      <c r="G460" s="178">
        <v>4</v>
      </c>
      <c r="H460" s="179">
        <f t="shared" si="7"/>
        <v>672</v>
      </c>
    </row>
    <row r="461" spans="1:8" x14ac:dyDescent="0.3">
      <c r="A461" s="61" t="s">
        <v>735</v>
      </c>
      <c r="B461" s="174" t="s">
        <v>822</v>
      </c>
      <c r="C461" s="175" t="s">
        <v>798</v>
      </c>
      <c r="D461" s="174" t="s">
        <v>795</v>
      </c>
      <c r="E461" s="176">
        <v>40541</v>
      </c>
      <c r="F461" s="177">
        <v>79</v>
      </c>
      <c r="G461" s="178">
        <v>11</v>
      </c>
      <c r="H461" s="179">
        <f t="shared" si="7"/>
        <v>869</v>
      </c>
    </row>
    <row r="462" spans="1:8" x14ac:dyDescent="0.3">
      <c r="A462" s="61" t="s">
        <v>414</v>
      </c>
      <c r="B462" s="174" t="s">
        <v>821</v>
      </c>
      <c r="C462" s="175" t="s">
        <v>800</v>
      </c>
      <c r="D462" s="174" t="s">
        <v>795</v>
      </c>
      <c r="E462" s="176">
        <v>40541</v>
      </c>
      <c r="F462" s="177">
        <v>168</v>
      </c>
      <c r="G462" s="178">
        <v>15</v>
      </c>
      <c r="H462" s="179">
        <f t="shared" si="7"/>
        <v>2520</v>
      </c>
    </row>
    <row r="463" spans="1:8" x14ac:dyDescent="0.3">
      <c r="A463" s="61" t="s">
        <v>646</v>
      </c>
      <c r="B463" s="174" t="s">
        <v>820</v>
      </c>
      <c r="C463" s="175" t="s">
        <v>800</v>
      </c>
      <c r="D463" s="174" t="s">
        <v>826</v>
      </c>
      <c r="E463" s="176">
        <v>40541</v>
      </c>
      <c r="F463" s="177">
        <v>340</v>
      </c>
      <c r="G463" s="178">
        <v>8</v>
      </c>
      <c r="H463" s="179">
        <f t="shared" si="7"/>
        <v>2720</v>
      </c>
    </row>
    <row r="464" spans="1:8" x14ac:dyDescent="0.3">
      <c r="A464" s="61" t="s">
        <v>735</v>
      </c>
      <c r="B464" s="174" t="s">
        <v>823</v>
      </c>
      <c r="C464" s="175" t="s">
        <v>798</v>
      </c>
      <c r="D464" s="174" t="s">
        <v>825</v>
      </c>
      <c r="E464" s="176">
        <v>40542</v>
      </c>
      <c r="F464" s="177">
        <v>340</v>
      </c>
      <c r="G464" s="178">
        <v>12</v>
      </c>
      <c r="H464" s="179">
        <f t="shared" si="7"/>
        <v>4080</v>
      </c>
    </row>
    <row r="465" spans="1:8" x14ac:dyDescent="0.3">
      <c r="A465" s="61" t="s">
        <v>668</v>
      </c>
      <c r="B465" s="174" t="s">
        <v>820</v>
      </c>
      <c r="C465" s="175" t="s">
        <v>799</v>
      </c>
      <c r="D465" s="174" t="s">
        <v>797</v>
      </c>
      <c r="E465" s="176">
        <v>40542</v>
      </c>
      <c r="F465" s="177">
        <v>340</v>
      </c>
      <c r="G465" s="178">
        <v>4</v>
      </c>
      <c r="H465" s="179">
        <f t="shared" si="7"/>
        <v>1360</v>
      </c>
    </row>
    <row r="466" spans="1:8" x14ac:dyDescent="0.3">
      <c r="A466" s="61" t="s">
        <v>754</v>
      </c>
      <c r="B466" s="174" t="s">
        <v>823</v>
      </c>
      <c r="C466" s="175" t="s">
        <v>796</v>
      </c>
      <c r="D466" s="174" t="s">
        <v>824</v>
      </c>
      <c r="E466" s="176">
        <v>40547</v>
      </c>
      <c r="F466" s="177">
        <v>340</v>
      </c>
      <c r="G466" s="178">
        <v>2</v>
      </c>
      <c r="H466" s="179">
        <f t="shared" si="7"/>
        <v>680</v>
      </c>
    </row>
    <row r="467" spans="1:8" x14ac:dyDescent="0.3">
      <c r="A467" s="61" t="s">
        <v>735</v>
      </c>
      <c r="B467" s="174" t="s">
        <v>821</v>
      </c>
      <c r="C467" s="175" t="s">
        <v>798</v>
      </c>
      <c r="D467" s="174" t="s">
        <v>797</v>
      </c>
      <c r="E467" s="176">
        <v>40547</v>
      </c>
      <c r="F467" s="177">
        <v>168</v>
      </c>
      <c r="G467" s="178">
        <v>15</v>
      </c>
      <c r="H467" s="179">
        <f t="shared" si="7"/>
        <v>2520</v>
      </c>
    </row>
    <row r="468" spans="1:8" x14ac:dyDescent="0.3">
      <c r="A468" s="61" t="s">
        <v>735</v>
      </c>
      <c r="B468" s="174" t="s">
        <v>822</v>
      </c>
      <c r="C468" s="175" t="s">
        <v>798</v>
      </c>
      <c r="D468" s="174" t="s">
        <v>826</v>
      </c>
      <c r="E468" s="176">
        <v>40547</v>
      </c>
      <c r="F468" s="177">
        <v>79</v>
      </c>
      <c r="G468" s="178">
        <v>1</v>
      </c>
      <c r="H468" s="179">
        <f t="shared" si="7"/>
        <v>79</v>
      </c>
    </row>
    <row r="469" spans="1:8" x14ac:dyDescent="0.3">
      <c r="A469" s="61" t="s">
        <v>414</v>
      </c>
      <c r="B469" s="174" t="s">
        <v>819</v>
      </c>
      <c r="C469" s="175" t="s">
        <v>800</v>
      </c>
      <c r="D469" s="174" t="s">
        <v>825</v>
      </c>
      <c r="E469" s="176">
        <v>40548</v>
      </c>
      <c r="F469" s="177">
        <v>799</v>
      </c>
      <c r="G469" s="178">
        <v>18</v>
      </c>
      <c r="H469" s="179">
        <f t="shared" si="7"/>
        <v>14382</v>
      </c>
    </row>
    <row r="470" spans="1:8" x14ac:dyDescent="0.3">
      <c r="A470" s="61" t="s">
        <v>711</v>
      </c>
      <c r="B470" s="174" t="s">
        <v>821</v>
      </c>
      <c r="C470" s="175" t="s">
        <v>796</v>
      </c>
      <c r="D470" s="174" t="s">
        <v>825</v>
      </c>
      <c r="E470" s="176">
        <v>40548</v>
      </c>
      <c r="F470" s="177">
        <v>168</v>
      </c>
      <c r="G470" s="178">
        <v>20</v>
      </c>
      <c r="H470" s="179">
        <f t="shared" si="7"/>
        <v>3360</v>
      </c>
    </row>
    <row r="471" spans="1:8" x14ac:dyDescent="0.3">
      <c r="A471" s="61" t="s">
        <v>754</v>
      </c>
      <c r="B471" s="174" t="s">
        <v>821</v>
      </c>
      <c r="C471" s="175" t="s">
        <v>796</v>
      </c>
      <c r="D471" s="174" t="s">
        <v>795</v>
      </c>
      <c r="E471" s="176">
        <v>40548</v>
      </c>
      <c r="F471" s="177">
        <v>168</v>
      </c>
      <c r="G471" s="178">
        <v>4</v>
      </c>
      <c r="H471" s="179">
        <f t="shared" si="7"/>
        <v>672</v>
      </c>
    </row>
    <row r="472" spans="1:8" x14ac:dyDescent="0.3">
      <c r="A472" s="61" t="s">
        <v>646</v>
      </c>
      <c r="B472" s="174" t="s">
        <v>823</v>
      </c>
      <c r="C472" s="175" t="s">
        <v>800</v>
      </c>
      <c r="D472" s="174" t="s">
        <v>824</v>
      </c>
      <c r="E472" s="176">
        <v>40549</v>
      </c>
      <c r="F472" s="177">
        <v>340</v>
      </c>
      <c r="G472" s="178">
        <v>11</v>
      </c>
      <c r="H472" s="179">
        <f t="shared" si="7"/>
        <v>3740</v>
      </c>
    </row>
    <row r="473" spans="1:8" x14ac:dyDescent="0.3">
      <c r="A473" s="61" t="s">
        <v>383</v>
      </c>
      <c r="B473" s="174" t="s">
        <v>823</v>
      </c>
      <c r="C473" s="175" t="s">
        <v>796</v>
      </c>
      <c r="D473" s="174" t="s">
        <v>824</v>
      </c>
      <c r="E473" s="176">
        <v>40549</v>
      </c>
      <c r="F473" s="177">
        <v>340</v>
      </c>
      <c r="G473" s="178">
        <v>1</v>
      </c>
      <c r="H473" s="179">
        <f t="shared" si="7"/>
        <v>340</v>
      </c>
    </row>
    <row r="474" spans="1:8" x14ac:dyDescent="0.3">
      <c r="A474" s="61" t="s">
        <v>668</v>
      </c>
      <c r="B474" s="174" t="s">
        <v>820</v>
      </c>
      <c r="C474" s="175" t="s">
        <v>799</v>
      </c>
      <c r="D474" s="174" t="s">
        <v>797</v>
      </c>
      <c r="E474" s="176">
        <v>40549</v>
      </c>
      <c r="F474" s="177">
        <v>340</v>
      </c>
      <c r="G474" s="178">
        <v>7</v>
      </c>
      <c r="H474" s="179">
        <f t="shared" si="7"/>
        <v>2380</v>
      </c>
    </row>
    <row r="475" spans="1:8" x14ac:dyDescent="0.3">
      <c r="A475" s="61" t="s">
        <v>321</v>
      </c>
      <c r="B475" s="174" t="s">
        <v>819</v>
      </c>
      <c r="C475" s="175" t="s">
        <v>798</v>
      </c>
      <c r="D475" s="174" t="s">
        <v>824</v>
      </c>
      <c r="E475" s="176">
        <v>40550</v>
      </c>
      <c r="F475" s="177">
        <v>799</v>
      </c>
      <c r="G475" s="178">
        <v>7</v>
      </c>
      <c r="H475" s="179">
        <f t="shared" si="7"/>
        <v>5593</v>
      </c>
    </row>
    <row r="476" spans="1:8" x14ac:dyDescent="0.3">
      <c r="A476" s="61" t="s">
        <v>106</v>
      </c>
      <c r="B476" s="174" t="s">
        <v>819</v>
      </c>
      <c r="C476" s="175" t="s">
        <v>799</v>
      </c>
      <c r="D476" s="174" t="s">
        <v>824</v>
      </c>
      <c r="E476" s="176">
        <v>40550</v>
      </c>
      <c r="F476" s="177">
        <v>799</v>
      </c>
      <c r="G476" s="178">
        <v>8</v>
      </c>
      <c r="H476" s="179">
        <f t="shared" si="7"/>
        <v>6392</v>
      </c>
    </row>
    <row r="477" spans="1:8" x14ac:dyDescent="0.3">
      <c r="A477" s="61" t="s">
        <v>722</v>
      </c>
      <c r="B477" s="174" t="s">
        <v>822</v>
      </c>
      <c r="C477" s="175" t="s">
        <v>800</v>
      </c>
      <c r="D477" s="174" t="s">
        <v>825</v>
      </c>
      <c r="E477" s="176">
        <v>40550</v>
      </c>
      <c r="F477" s="177">
        <v>79</v>
      </c>
      <c r="G477" s="178">
        <v>16</v>
      </c>
      <c r="H477" s="179">
        <f t="shared" si="7"/>
        <v>1264</v>
      </c>
    </row>
    <row r="478" spans="1:8" x14ac:dyDescent="0.3">
      <c r="A478" s="61" t="s">
        <v>754</v>
      </c>
      <c r="B478" s="174" t="s">
        <v>821</v>
      </c>
      <c r="C478" s="175" t="s">
        <v>796</v>
      </c>
      <c r="D478" s="174" t="s">
        <v>825</v>
      </c>
      <c r="E478" s="176">
        <v>40550</v>
      </c>
      <c r="F478" s="177">
        <v>168</v>
      </c>
      <c r="G478" s="178">
        <v>16</v>
      </c>
      <c r="H478" s="179">
        <f t="shared" si="7"/>
        <v>2688</v>
      </c>
    </row>
    <row r="479" spans="1:8" x14ac:dyDescent="0.3">
      <c r="A479" s="61" t="s">
        <v>321</v>
      </c>
      <c r="B479" s="174" t="s">
        <v>821</v>
      </c>
      <c r="C479" s="175" t="s">
        <v>798</v>
      </c>
      <c r="D479" s="174" t="s">
        <v>797</v>
      </c>
      <c r="E479" s="176">
        <v>40550</v>
      </c>
      <c r="F479" s="177">
        <v>168</v>
      </c>
      <c r="G479" s="178">
        <v>6</v>
      </c>
      <c r="H479" s="179">
        <f t="shared" si="7"/>
        <v>1008</v>
      </c>
    </row>
    <row r="480" spans="1:8" x14ac:dyDescent="0.3">
      <c r="A480" s="61" t="s">
        <v>668</v>
      </c>
      <c r="B480" s="174" t="s">
        <v>819</v>
      </c>
      <c r="C480" s="175" t="s">
        <v>796</v>
      </c>
      <c r="D480" s="174" t="s">
        <v>826</v>
      </c>
      <c r="E480" s="176">
        <v>40550</v>
      </c>
      <c r="F480" s="177">
        <v>799</v>
      </c>
      <c r="G480" s="178">
        <v>15</v>
      </c>
      <c r="H480" s="179">
        <f t="shared" si="7"/>
        <v>11985</v>
      </c>
    </row>
    <row r="481" spans="1:8" x14ac:dyDescent="0.3">
      <c r="A481" s="61" t="s">
        <v>668</v>
      </c>
      <c r="B481" s="174" t="s">
        <v>823</v>
      </c>
      <c r="C481" s="175" t="s">
        <v>796</v>
      </c>
      <c r="D481" s="174" t="s">
        <v>826</v>
      </c>
      <c r="E481" s="176">
        <v>40550</v>
      </c>
      <c r="F481" s="177">
        <v>340</v>
      </c>
      <c r="G481" s="178">
        <v>11</v>
      </c>
      <c r="H481" s="179">
        <f t="shared" si="7"/>
        <v>3740</v>
      </c>
    </row>
    <row r="482" spans="1:8" x14ac:dyDescent="0.3">
      <c r="A482" s="61" t="s">
        <v>735</v>
      </c>
      <c r="B482" s="174" t="s">
        <v>821</v>
      </c>
      <c r="C482" s="175" t="s">
        <v>798</v>
      </c>
      <c r="D482" s="174" t="s">
        <v>825</v>
      </c>
      <c r="E482" s="176">
        <v>40551</v>
      </c>
      <c r="F482" s="177">
        <v>168</v>
      </c>
      <c r="G482" s="178">
        <v>6</v>
      </c>
      <c r="H482" s="179">
        <f t="shared" si="7"/>
        <v>1008</v>
      </c>
    </row>
    <row r="483" spans="1:8" x14ac:dyDescent="0.3">
      <c r="A483" s="61" t="s">
        <v>106</v>
      </c>
      <c r="B483" s="174" t="s">
        <v>821</v>
      </c>
      <c r="C483" s="175" t="s">
        <v>799</v>
      </c>
      <c r="D483" s="174" t="s">
        <v>826</v>
      </c>
      <c r="E483" s="176">
        <v>40551</v>
      </c>
      <c r="F483" s="177">
        <v>168</v>
      </c>
      <c r="G483" s="178">
        <v>11</v>
      </c>
      <c r="H483" s="179">
        <f t="shared" si="7"/>
        <v>1848</v>
      </c>
    </row>
    <row r="484" spans="1:8" x14ac:dyDescent="0.3">
      <c r="A484" s="61" t="s">
        <v>646</v>
      </c>
      <c r="B484" s="174" t="s">
        <v>819</v>
      </c>
      <c r="C484" s="175" t="s">
        <v>800</v>
      </c>
      <c r="D484" s="174" t="s">
        <v>826</v>
      </c>
      <c r="E484" s="176">
        <v>40551</v>
      </c>
      <c r="F484" s="177">
        <v>799</v>
      </c>
      <c r="G484" s="178">
        <v>7</v>
      </c>
      <c r="H484" s="179">
        <f t="shared" si="7"/>
        <v>5593</v>
      </c>
    </row>
    <row r="485" spans="1:8" x14ac:dyDescent="0.3">
      <c r="A485" s="61" t="s">
        <v>383</v>
      </c>
      <c r="B485" s="174" t="s">
        <v>821</v>
      </c>
      <c r="C485" s="175" t="s">
        <v>796</v>
      </c>
      <c r="D485" s="174" t="s">
        <v>826</v>
      </c>
      <c r="E485" s="176">
        <v>40553</v>
      </c>
      <c r="F485" s="177">
        <v>168</v>
      </c>
      <c r="G485" s="178">
        <v>1</v>
      </c>
      <c r="H485" s="179">
        <f t="shared" si="7"/>
        <v>168</v>
      </c>
    </row>
    <row r="486" spans="1:8" x14ac:dyDescent="0.3">
      <c r="A486" s="61" t="s">
        <v>321</v>
      </c>
      <c r="B486" s="174" t="s">
        <v>821</v>
      </c>
      <c r="C486" s="175" t="s">
        <v>798</v>
      </c>
      <c r="D486" s="174" t="s">
        <v>824</v>
      </c>
      <c r="E486" s="176">
        <v>40554</v>
      </c>
      <c r="F486" s="177">
        <v>168</v>
      </c>
      <c r="G486" s="178">
        <v>15</v>
      </c>
      <c r="H486" s="179">
        <f t="shared" si="7"/>
        <v>2520</v>
      </c>
    </row>
    <row r="487" spans="1:8" x14ac:dyDescent="0.3">
      <c r="A487" s="61" t="s">
        <v>106</v>
      </c>
      <c r="B487" s="174" t="s">
        <v>822</v>
      </c>
      <c r="C487" s="175" t="s">
        <v>799</v>
      </c>
      <c r="D487" s="174" t="s">
        <v>824</v>
      </c>
      <c r="E487" s="176">
        <v>40554</v>
      </c>
      <c r="F487" s="177">
        <v>79</v>
      </c>
      <c r="G487" s="178">
        <v>12</v>
      </c>
      <c r="H487" s="179">
        <f t="shared" si="7"/>
        <v>948</v>
      </c>
    </row>
    <row r="488" spans="1:8" x14ac:dyDescent="0.3">
      <c r="A488" s="61" t="s">
        <v>321</v>
      </c>
      <c r="B488" s="174" t="s">
        <v>821</v>
      </c>
      <c r="C488" s="175" t="s">
        <v>798</v>
      </c>
      <c r="D488" s="174" t="s">
        <v>825</v>
      </c>
      <c r="E488" s="176">
        <v>40554</v>
      </c>
      <c r="F488" s="177">
        <v>168</v>
      </c>
      <c r="G488" s="178">
        <v>13</v>
      </c>
      <c r="H488" s="179">
        <f t="shared" si="7"/>
        <v>2184</v>
      </c>
    </row>
    <row r="489" spans="1:8" x14ac:dyDescent="0.3">
      <c r="A489" s="61" t="s">
        <v>722</v>
      </c>
      <c r="B489" s="174" t="s">
        <v>823</v>
      </c>
      <c r="C489" s="175" t="s">
        <v>800</v>
      </c>
      <c r="D489" s="174" t="s">
        <v>826</v>
      </c>
      <c r="E489" s="176">
        <v>40554</v>
      </c>
      <c r="F489" s="177">
        <v>340</v>
      </c>
      <c r="G489" s="178">
        <v>1</v>
      </c>
      <c r="H489" s="179">
        <f t="shared" si="7"/>
        <v>340</v>
      </c>
    </row>
    <row r="490" spans="1:8" x14ac:dyDescent="0.3">
      <c r="A490" s="61" t="s">
        <v>487</v>
      </c>
      <c r="B490" s="174" t="s">
        <v>823</v>
      </c>
      <c r="C490" s="175" t="s">
        <v>799</v>
      </c>
      <c r="D490" s="174" t="s">
        <v>826</v>
      </c>
      <c r="E490" s="176">
        <v>40554</v>
      </c>
      <c r="F490" s="177">
        <v>340</v>
      </c>
      <c r="G490" s="178">
        <v>15</v>
      </c>
      <c r="H490" s="179">
        <f t="shared" si="7"/>
        <v>5100</v>
      </c>
    </row>
    <row r="491" spans="1:8" x14ac:dyDescent="0.3">
      <c r="A491" s="61" t="s">
        <v>106</v>
      </c>
      <c r="B491" s="174" t="s">
        <v>819</v>
      </c>
      <c r="C491" s="175" t="s">
        <v>799</v>
      </c>
      <c r="D491" s="174" t="s">
        <v>825</v>
      </c>
      <c r="E491" s="176">
        <v>40556</v>
      </c>
      <c r="F491" s="177">
        <v>799</v>
      </c>
      <c r="G491" s="178">
        <v>6</v>
      </c>
      <c r="H491" s="179">
        <f t="shared" si="7"/>
        <v>4794</v>
      </c>
    </row>
    <row r="492" spans="1:8" x14ac:dyDescent="0.3">
      <c r="A492" s="61" t="s">
        <v>735</v>
      </c>
      <c r="B492" s="174" t="s">
        <v>820</v>
      </c>
      <c r="C492" s="175" t="s">
        <v>798</v>
      </c>
      <c r="D492" s="174" t="s">
        <v>826</v>
      </c>
      <c r="E492" s="176">
        <v>40556</v>
      </c>
      <c r="F492" s="177">
        <v>340</v>
      </c>
      <c r="G492" s="178">
        <v>13</v>
      </c>
      <c r="H492" s="179">
        <f t="shared" si="7"/>
        <v>4420</v>
      </c>
    </row>
    <row r="493" spans="1:8" x14ac:dyDescent="0.3">
      <c r="A493" s="61" t="s">
        <v>668</v>
      </c>
      <c r="B493" s="174" t="s">
        <v>821</v>
      </c>
      <c r="C493" s="175" t="s">
        <v>796</v>
      </c>
      <c r="D493" s="174" t="s">
        <v>824</v>
      </c>
      <c r="E493" s="176">
        <v>40557</v>
      </c>
      <c r="F493" s="177">
        <v>168</v>
      </c>
      <c r="G493" s="178">
        <v>15</v>
      </c>
      <c r="H493" s="179">
        <f t="shared" si="7"/>
        <v>2520</v>
      </c>
    </row>
    <row r="494" spans="1:8" x14ac:dyDescent="0.3">
      <c r="A494" s="61" t="s">
        <v>711</v>
      </c>
      <c r="B494" s="174" t="s">
        <v>820</v>
      </c>
      <c r="C494" s="175" t="s">
        <v>796</v>
      </c>
      <c r="D494" s="174" t="s">
        <v>795</v>
      </c>
      <c r="E494" s="176">
        <v>40557</v>
      </c>
      <c r="F494" s="177">
        <v>340</v>
      </c>
      <c r="G494" s="178">
        <v>12</v>
      </c>
      <c r="H494" s="179">
        <f t="shared" si="7"/>
        <v>4080</v>
      </c>
    </row>
    <row r="495" spans="1:8" x14ac:dyDescent="0.3">
      <c r="A495" s="61" t="s">
        <v>383</v>
      </c>
      <c r="B495" s="174" t="s">
        <v>820</v>
      </c>
      <c r="C495" s="175" t="s">
        <v>796</v>
      </c>
      <c r="D495" s="174" t="s">
        <v>826</v>
      </c>
      <c r="E495" s="176">
        <v>40557</v>
      </c>
      <c r="F495" s="177">
        <v>340</v>
      </c>
      <c r="G495" s="178">
        <v>2</v>
      </c>
      <c r="H495" s="179">
        <f t="shared" si="7"/>
        <v>680</v>
      </c>
    </row>
    <row r="496" spans="1:8" x14ac:dyDescent="0.3">
      <c r="A496" s="61" t="s">
        <v>383</v>
      </c>
      <c r="B496" s="174" t="s">
        <v>822</v>
      </c>
      <c r="C496" s="175" t="s">
        <v>796</v>
      </c>
      <c r="D496" s="174" t="s">
        <v>824</v>
      </c>
      <c r="E496" s="176">
        <v>40558</v>
      </c>
      <c r="F496" s="177">
        <v>79</v>
      </c>
      <c r="G496" s="178">
        <v>2</v>
      </c>
      <c r="H496" s="179">
        <f t="shared" si="7"/>
        <v>158</v>
      </c>
    </row>
    <row r="497" spans="1:8" x14ac:dyDescent="0.3">
      <c r="A497" s="61" t="s">
        <v>325</v>
      </c>
      <c r="B497" s="174" t="s">
        <v>822</v>
      </c>
      <c r="C497" s="175" t="s">
        <v>800</v>
      </c>
      <c r="D497" s="174" t="s">
        <v>825</v>
      </c>
      <c r="E497" s="176">
        <v>40558</v>
      </c>
      <c r="F497" s="177">
        <v>79</v>
      </c>
      <c r="G497" s="178">
        <v>8</v>
      </c>
      <c r="H497" s="179">
        <f t="shared" si="7"/>
        <v>632</v>
      </c>
    </row>
    <row r="498" spans="1:8" x14ac:dyDescent="0.3">
      <c r="A498" s="61" t="s">
        <v>735</v>
      </c>
      <c r="B498" s="174" t="s">
        <v>823</v>
      </c>
      <c r="C498" s="175" t="s">
        <v>798</v>
      </c>
      <c r="D498" s="174" t="s">
        <v>797</v>
      </c>
      <c r="E498" s="176">
        <v>40558</v>
      </c>
      <c r="F498" s="177">
        <v>340</v>
      </c>
      <c r="G498" s="178">
        <v>10</v>
      </c>
      <c r="H498" s="179">
        <f t="shared" si="7"/>
        <v>3400</v>
      </c>
    </row>
    <row r="499" spans="1:8" x14ac:dyDescent="0.3">
      <c r="A499" s="61" t="s">
        <v>711</v>
      </c>
      <c r="B499" s="174" t="s">
        <v>819</v>
      </c>
      <c r="C499" s="175" t="s">
        <v>796</v>
      </c>
      <c r="D499" s="174" t="s">
        <v>824</v>
      </c>
      <c r="E499" s="176">
        <v>40561</v>
      </c>
      <c r="F499" s="177">
        <v>799</v>
      </c>
      <c r="G499" s="178">
        <v>3</v>
      </c>
      <c r="H499" s="179">
        <f t="shared" si="7"/>
        <v>2397</v>
      </c>
    </row>
    <row r="500" spans="1:8" x14ac:dyDescent="0.3">
      <c r="A500" s="61" t="s">
        <v>754</v>
      </c>
      <c r="B500" s="174" t="s">
        <v>822</v>
      </c>
      <c r="C500" s="175" t="s">
        <v>796</v>
      </c>
      <c r="D500" s="174" t="s">
        <v>795</v>
      </c>
      <c r="E500" s="176">
        <v>40561</v>
      </c>
      <c r="F500" s="177">
        <v>79</v>
      </c>
      <c r="G500" s="178">
        <v>14</v>
      </c>
      <c r="H500" s="179">
        <f t="shared" si="7"/>
        <v>1106</v>
      </c>
    </row>
    <row r="501" spans="1:8" x14ac:dyDescent="0.3">
      <c r="A501" s="61" t="s">
        <v>711</v>
      </c>
      <c r="B501" s="174" t="s">
        <v>820</v>
      </c>
      <c r="C501" s="175" t="s">
        <v>796</v>
      </c>
      <c r="D501" s="174" t="s">
        <v>826</v>
      </c>
      <c r="E501" s="176">
        <v>40561</v>
      </c>
      <c r="F501" s="177">
        <v>340</v>
      </c>
      <c r="G501" s="178">
        <v>8</v>
      </c>
      <c r="H501" s="179">
        <f t="shared" si="7"/>
        <v>2720</v>
      </c>
    </row>
    <row r="502" spans="1:8" x14ac:dyDescent="0.3">
      <c r="A502" s="61" t="s">
        <v>487</v>
      </c>
      <c r="B502" s="174" t="s">
        <v>819</v>
      </c>
      <c r="C502" s="175" t="s">
        <v>799</v>
      </c>
      <c r="D502" s="174" t="s">
        <v>795</v>
      </c>
      <c r="E502" s="176">
        <v>40562</v>
      </c>
      <c r="F502" s="177">
        <v>799</v>
      </c>
      <c r="G502" s="178">
        <v>10</v>
      </c>
      <c r="H502" s="179">
        <f t="shared" si="7"/>
        <v>7990</v>
      </c>
    </row>
    <row r="503" spans="1:8" x14ac:dyDescent="0.3">
      <c r="A503" s="61" t="s">
        <v>325</v>
      </c>
      <c r="B503" s="174" t="s">
        <v>819</v>
      </c>
      <c r="C503" s="175" t="s">
        <v>800</v>
      </c>
      <c r="D503" s="174" t="s">
        <v>825</v>
      </c>
      <c r="E503" s="176">
        <v>40564</v>
      </c>
      <c r="F503" s="177">
        <v>799</v>
      </c>
      <c r="G503" s="178">
        <v>15</v>
      </c>
      <c r="H503" s="179">
        <f t="shared" si="7"/>
        <v>11985</v>
      </c>
    </row>
    <row r="504" spans="1:8" x14ac:dyDescent="0.3">
      <c r="A504" s="61" t="s">
        <v>106</v>
      </c>
      <c r="B504" s="174" t="s">
        <v>823</v>
      </c>
      <c r="C504" s="175" t="s">
        <v>799</v>
      </c>
      <c r="D504" s="174" t="s">
        <v>797</v>
      </c>
      <c r="E504" s="176">
        <v>40564</v>
      </c>
      <c r="F504" s="177">
        <v>340</v>
      </c>
      <c r="G504" s="178">
        <v>11</v>
      </c>
      <c r="H504" s="179">
        <f t="shared" si="7"/>
        <v>3740</v>
      </c>
    </row>
    <row r="505" spans="1:8" x14ac:dyDescent="0.3">
      <c r="A505" s="61" t="s">
        <v>487</v>
      </c>
      <c r="B505" s="174" t="s">
        <v>822</v>
      </c>
      <c r="C505" s="175" t="s">
        <v>799</v>
      </c>
      <c r="D505" s="174" t="s">
        <v>826</v>
      </c>
      <c r="E505" s="176">
        <v>40565</v>
      </c>
      <c r="F505" s="177">
        <v>79</v>
      </c>
      <c r="G505" s="178">
        <v>10</v>
      </c>
      <c r="H505" s="179">
        <f t="shared" si="7"/>
        <v>790</v>
      </c>
    </row>
    <row r="506" spans="1:8" x14ac:dyDescent="0.3">
      <c r="A506" s="61" t="s">
        <v>106</v>
      </c>
      <c r="B506" s="174" t="s">
        <v>821</v>
      </c>
      <c r="C506" s="175" t="s">
        <v>799</v>
      </c>
      <c r="D506" s="174" t="s">
        <v>797</v>
      </c>
      <c r="E506" s="176">
        <v>40567</v>
      </c>
      <c r="F506" s="177">
        <v>168</v>
      </c>
      <c r="G506" s="178">
        <v>11</v>
      </c>
      <c r="H506" s="179">
        <f t="shared" si="7"/>
        <v>1848</v>
      </c>
    </row>
    <row r="507" spans="1:8" x14ac:dyDescent="0.3">
      <c r="A507" s="61" t="s">
        <v>668</v>
      </c>
      <c r="B507" s="174" t="s">
        <v>819</v>
      </c>
      <c r="C507" s="175" t="s">
        <v>796</v>
      </c>
      <c r="D507" s="174" t="s">
        <v>824</v>
      </c>
      <c r="E507" s="176">
        <v>40568</v>
      </c>
      <c r="F507" s="177">
        <v>799</v>
      </c>
      <c r="G507" s="178">
        <v>2</v>
      </c>
      <c r="H507" s="179">
        <f t="shared" si="7"/>
        <v>1598</v>
      </c>
    </row>
    <row r="508" spans="1:8" x14ac:dyDescent="0.3">
      <c r="A508" s="61" t="s">
        <v>321</v>
      </c>
      <c r="B508" s="174" t="s">
        <v>820</v>
      </c>
      <c r="C508" s="175" t="s">
        <v>798</v>
      </c>
      <c r="D508" s="174" t="s">
        <v>797</v>
      </c>
      <c r="E508" s="176">
        <v>40568</v>
      </c>
      <c r="F508" s="177">
        <v>340</v>
      </c>
      <c r="G508" s="178">
        <v>15</v>
      </c>
      <c r="H508" s="179">
        <f t="shared" si="7"/>
        <v>5100</v>
      </c>
    </row>
    <row r="509" spans="1:8" x14ac:dyDescent="0.3">
      <c r="A509" s="61" t="s">
        <v>722</v>
      </c>
      <c r="B509" s="174" t="s">
        <v>819</v>
      </c>
      <c r="C509" s="175" t="s">
        <v>800</v>
      </c>
      <c r="D509" s="174" t="s">
        <v>795</v>
      </c>
      <c r="E509" s="176">
        <v>40568</v>
      </c>
      <c r="F509" s="177">
        <v>799</v>
      </c>
      <c r="G509" s="178">
        <v>11</v>
      </c>
      <c r="H509" s="179">
        <f t="shared" si="7"/>
        <v>8789</v>
      </c>
    </row>
    <row r="510" spans="1:8" x14ac:dyDescent="0.3">
      <c r="A510" s="61" t="s">
        <v>722</v>
      </c>
      <c r="B510" s="174" t="s">
        <v>823</v>
      </c>
      <c r="C510" s="175" t="s">
        <v>800</v>
      </c>
      <c r="D510" s="174" t="s">
        <v>825</v>
      </c>
      <c r="E510" s="176">
        <v>40569</v>
      </c>
      <c r="F510" s="177">
        <v>340</v>
      </c>
      <c r="G510" s="178">
        <v>17</v>
      </c>
      <c r="H510" s="179">
        <f t="shared" si="7"/>
        <v>5780</v>
      </c>
    </row>
    <row r="511" spans="1:8" x14ac:dyDescent="0.3">
      <c r="A511" s="61" t="s">
        <v>711</v>
      </c>
      <c r="B511" s="174" t="s">
        <v>823</v>
      </c>
      <c r="C511" s="175" t="s">
        <v>796</v>
      </c>
      <c r="D511" s="174" t="s">
        <v>797</v>
      </c>
      <c r="E511" s="176">
        <v>40569</v>
      </c>
      <c r="F511" s="177">
        <v>340</v>
      </c>
      <c r="G511" s="178">
        <v>8</v>
      </c>
      <c r="H511" s="179">
        <f t="shared" si="7"/>
        <v>2720</v>
      </c>
    </row>
    <row r="512" spans="1:8" x14ac:dyDescent="0.3">
      <c r="A512" s="61" t="s">
        <v>735</v>
      </c>
      <c r="B512" s="174" t="s">
        <v>821</v>
      </c>
      <c r="C512" s="175" t="s">
        <v>798</v>
      </c>
      <c r="D512" s="174" t="s">
        <v>824</v>
      </c>
      <c r="E512" s="176">
        <v>40570</v>
      </c>
      <c r="F512" s="177">
        <v>168</v>
      </c>
      <c r="G512" s="178">
        <v>9</v>
      </c>
      <c r="H512" s="179">
        <f t="shared" si="7"/>
        <v>1512</v>
      </c>
    </row>
    <row r="513" spans="1:8" x14ac:dyDescent="0.3">
      <c r="A513" s="61" t="s">
        <v>487</v>
      </c>
      <c r="B513" s="174" t="s">
        <v>822</v>
      </c>
      <c r="C513" s="175" t="s">
        <v>799</v>
      </c>
      <c r="D513" s="174" t="s">
        <v>795</v>
      </c>
      <c r="E513" s="176">
        <v>40570</v>
      </c>
      <c r="F513" s="177">
        <v>79</v>
      </c>
      <c r="G513" s="178">
        <v>2</v>
      </c>
      <c r="H513" s="179">
        <f t="shared" si="7"/>
        <v>158</v>
      </c>
    </row>
    <row r="514" spans="1:8" x14ac:dyDescent="0.3">
      <c r="A514" s="61" t="s">
        <v>414</v>
      </c>
      <c r="B514" s="174" t="s">
        <v>819</v>
      </c>
      <c r="C514" s="175" t="s">
        <v>800</v>
      </c>
      <c r="D514" s="174" t="s">
        <v>826</v>
      </c>
      <c r="E514" s="176">
        <v>40571</v>
      </c>
      <c r="F514" s="177">
        <v>799</v>
      </c>
      <c r="G514" s="178">
        <v>15</v>
      </c>
      <c r="H514" s="179">
        <f t="shared" si="7"/>
        <v>11985</v>
      </c>
    </row>
    <row r="515" spans="1:8" x14ac:dyDescent="0.3">
      <c r="A515" s="61" t="s">
        <v>754</v>
      </c>
      <c r="B515" s="174" t="s">
        <v>821</v>
      </c>
      <c r="C515" s="175" t="s">
        <v>796</v>
      </c>
      <c r="D515" s="174" t="s">
        <v>824</v>
      </c>
      <c r="E515" s="176">
        <v>40572</v>
      </c>
      <c r="F515" s="177">
        <v>168</v>
      </c>
      <c r="G515" s="178">
        <v>4</v>
      </c>
      <c r="H515" s="179">
        <f t="shared" si="7"/>
        <v>672</v>
      </c>
    </row>
    <row r="516" spans="1:8" x14ac:dyDescent="0.3">
      <c r="A516" s="61" t="s">
        <v>735</v>
      </c>
      <c r="B516" s="174" t="s">
        <v>823</v>
      </c>
      <c r="C516" s="175" t="s">
        <v>798</v>
      </c>
      <c r="D516" s="174" t="s">
        <v>824</v>
      </c>
      <c r="E516" s="176">
        <v>40572</v>
      </c>
      <c r="F516" s="177">
        <v>340</v>
      </c>
      <c r="G516" s="178">
        <v>15</v>
      </c>
      <c r="H516" s="179">
        <f t="shared" si="7"/>
        <v>5100</v>
      </c>
    </row>
    <row r="517" spans="1:8" x14ac:dyDescent="0.3">
      <c r="A517" s="61" t="s">
        <v>711</v>
      </c>
      <c r="B517" s="174" t="s">
        <v>821</v>
      </c>
      <c r="C517" s="175" t="s">
        <v>796</v>
      </c>
      <c r="D517" s="174" t="s">
        <v>825</v>
      </c>
      <c r="E517" s="176">
        <v>40574</v>
      </c>
      <c r="F517" s="177">
        <v>168</v>
      </c>
      <c r="G517" s="178">
        <v>13</v>
      </c>
      <c r="H517" s="179">
        <f t="shared" si="7"/>
        <v>2184</v>
      </c>
    </row>
    <row r="518" spans="1:8" x14ac:dyDescent="0.3">
      <c r="A518" s="61" t="s">
        <v>646</v>
      </c>
      <c r="B518" s="174" t="s">
        <v>822</v>
      </c>
      <c r="C518" s="175" t="s">
        <v>800</v>
      </c>
      <c r="D518" s="174" t="s">
        <v>797</v>
      </c>
      <c r="E518" s="176">
        <v>40574</v>
      </c>
      <c r="F518" s="177">
        <v>79</v>
      </c>
      <c r="G518" s="178">
        <v>8</v>
      </c>
      <c r="H518" s="179">
        <f t="shared" si="7"/>
        <v>632</v>
      </c>
    </row>
    <row r="519" spans="1:8" x14ac:dyDescent="0.3">
      <c r="A519" s="61" t="s">
        <v>487</v>
      </c>
      <c r="B519" s="174" t="s">
        <v>822</v>
      </c>
      <c r="C519" s="175" t="s">
        <v>799</v>
      </c>
      <c r="D519" s="174" t="s">
        <v>797</v>
      </c>
      <c r="E519" s="176">
        <v>40574</v>
      </c>
      <c r="F519" s="177">
        <v>79</v>
      </c>
      <c r="G519" s="178">
        <v>1</v>
      </c>
      <c r="H519" s="179">
        <f t="shared" ref="H519:H582" si="8">F519*G519</f>
        <v>79</v>
      </c>
    </row>
    <row r="520" spans="1:8" x14ac:dyDescent="0.3">
      <c r="A520" s="61" t="s">
        <v>414</v>
      </c>
      <c r="B520" s="174" t="s">
        <v>821</v>
      </c>
      <c r="C520" s="175" t="s">
        <v>800</v>
      </c>
      <c r="D520" s="174" t="s">
        <v>797</v>
      </c>
      <c r="E520" s="176">
        <v>40574</v>
      </c>
      <c r="F520" s="177">
        <v>168</v>
      </c>
      <c r="G520" s="178">
        <v>13</v>
      </c>
      <c r="H520" s="179">
        <f t="shared" si="8"/>
        <v>2184</v>
      </c>
    </row>
    <row r="521" spans="1:8" x14ac:dyDescent="0.3">
      <c r="A521" s="61" t="s">
        <v>414</v>
      </c>
      <c r="B521" s="174" t="s">
        <v>820</v>
      </c>
      <c r="C521" s="175" t="s">
        <v>800</v>
      </c>
      <c r="D521" s="174" t="s">
        <v>825</v>
      </c>
      <c r="E521" s="176">
        <v>40575</v>
      </c>
      <c r="F521" s="177">
        <v>340</v>
      </c>
      <c r="G521" s="178">
        <v>13</v>
      </c>
      <c r="H521" s="179">
        <f t="shared" si="8"/>
        <v>4420</v>
      </c>
    </row>
    <row r="522" spans="1:8" x14ac:dyDescent="0.3">
      <c r="A522" s="61" t="s">
        <v>106</v>
      </c>
      <c r="B522" s="174" t="s">
        <v>820</v>
      </c>
      <c r="C522" s="175" t="s">
        <v>799</v>
      </c>
      <c r="D522" s="174" t="s">
        <v>825</v>
      </c>
      <c r="E522" s="176">
        <v>40576</v>
      </c>
      <c r="F522" s="177">
        <v>340</v>
      </c>
      <c r="G522" s="178">
        <v>12</v>
      </c>
      <c r="H522" s="179">
        <f t="shared" si="8"/>
        <v>4080</v>
      </c>
    </row>
    <row r="523" spans="1:8" x14ac:dyDescent="0.3">
      <c r="A523" s="61" t="s">
        <v>106</v>
      </c>
      <c r="B523" s="174" t="s">
        <v>820</v>
      </c>
      <c r="C523" s="175" t="s">
        <v>799</v>
      </c>
      <c r="D523" s="174" t="s">
        <v>826</v>
      </c>
      <c r="E523" s="176">
        <v>40576</v>
      </c>
      <c r="F523" s="177">
        <v>340</v>
      </c>
      <c r="G523" s="178">
        <v>9</v>
      </c>
      <c r="H523" s="179">
        <f t="shared" si="8"/>
        <v>3060</v>
      </c>
    </row>
    <row r="524" spans="1:8" x14ac:dyDescent="0.3">
      <c r="A524" s="61" t="s">
        <v>711</v>
      </c>
      <c r="B524" s="174" t="s">
        <v>821</v>
      </c>
      <c r="C524" s="175" t="s">
        <v>796</v>
      </c>
      <c r="D524" s="174" t="s">
        <v>826</v>
      </c>
      <c r="E524" s="176">
        <v>40576</v>
      </c>
      <c r="F524" s="177">
        <v>168</v>
      </c>
      <c r="G524" s="178">
        <v>6</v>
      </c>
      <c r="H524" s="179">
        <f t="shared" si="8"/>
        <v>1008</v>
      </c>
    </row>
    <row r="525" spans="1:8" x14ac:dyDescent="0.3">
      <c r="A525" s="61" t="s">
        <v>321</v>
      </c>
      <c r="B525" s="174" t="s">
        <v>820</v>
      </c>
      <c r="C525" s="175" t="s">
        <v>798</v>
      </c>
      <c r="D525" s="174" t="s">
        <v>795</v>
      </c>
      <c r="E525" s="176">
        <v>40577</v>
      </c>
      <c r="F525" s="177">
        <v>340</v>
      </c>
      <c r="G525" s="178">
        <v>14</v>
      </c>
      <c r="H525" s="179">
        <f t="shared" si="8"/>
        <v>4760</v>
      </c>
    </row>
    <row r="526" spans="1:8" x14ac:dyDescent="0.3">
      <c r="A526" s="61" t="s">
        <v>487</v>
      </c>
      <c r="B526" s="174" t="s">
        <v>822</v>
      </c>
      <c r="C526" s="175" t="s">
        <v>799</v>
      </c>
      <c r="D526" s="174" t="s">
        <v>795</v>
      </c>
      <c r="E526" s="176">
        <v>40577</v>
      </c>
      <c r="F526" s="177">
        <v>79</v>
      </c>
      <c r="G526" s="178">
        <v>3</v>
      </c>
      <c r="H526" s="179">
        <f t="shared" si="8"/>
        <v>237</v>
      </c>
    </row>
    <row r="527" spans="1:8" x14ac:dyDescent="0.3">
      <c r="A527" s="61" t="s">
        <v>668</v>
      </c>
      <c r="B527" s="174" t="s">
        <v>819</v>
      </c>
      <c r="C527" s="175" t="s">
        <v>796</v>
      </c>
      <c r="D527" s="174" t="s">
        <v>797</v>
      </c>
      <c r="E527" s="176">
        <v>40578</v>
      </c>
      <c r="F527" s="177">
        <v>799</v>
      </c>
      <c r="G527" s="178">
        <v>6</v>
      </c>
      <c r="H527" s="179">
        <f t="shared" si="8"/>
        <v>4794</v>
      </c>
    </row>
    <row r="528" spans="1:8" x14ac:dyDescent="0.3">
      <c r="A528" s="61" t="s">
        <v>754</v>
      </c>
      <c r="B528" s="174" t="s">
        <v>822</v>
      </c>
      <c r="C528" s="175" t="s">
        <v>796</v>
      </c>
      <c r="D528" s="174" t="s">
        <v>797</v>
      </c>
      <c r="E528" s="176">
        <v>40578</v>
      </c>
      <c r="F528" s="177">
        <v>79</v>
      </c>
      <c r="G528" s="178">
        <v>1</v>
      </c>
      <c r="H528" s="179">
        <f t="shared" si="8"/>
        <v>79</v>
      </c>
    </row>
    <row r="529" spans="1:8" x14ac:dyDescent="0.3">
      <c r="A529" s="61" t="s">
        <v>325</v>
      </c>
      <c r="B529" s="174" t="s">
        <v>821</v>
      </c>
      <c r="C529" s="175" t="s">
        <v>800</v>
      </c>
      <c r="D529" s="174" t="s">
        <v>824</v>
      </c>
      <c r="E529" s="176">
        <v>40582</v>
      </c>
      <c r="F529" s="177">
        <v>168</v>
      </c>
      <c r="G529" s="178">
        <v>14</v>
      </c>
      <c r="H529" s="179">
        <f t="shared" si="8"/>
        <v>2352</v>
      </c>
    </row>
    <row r="530" spans="1:8" x14ac:dyDescent="0.3">
      <c r="A530" s="61" t="s">
        <v>414</v>
      </c>
      <c r="B530" s="174" t="s">
        <v>820</v>
      </c>
      <c r="C530" s="175" t="s">
        <v>800</v>
      </c>
      <c r="D530" s="174" t="s">
        <v>825</v>
      </c>
      <c r="E530" s="176">
        <v>40582</v>
      </c>
      <c r="F530" s="177">
        <v>340</v>
      </c>
      <c r="G530" s="178">
        <v>11</v>
      </c>
      <c r="H530" s="179">
        <f t="shared" si="8"/>
        <v>3740</v>
      </c>
    </row>
    <row r="531" spans="1:8" x14ac:dyDescent="0.3">
      <c r="A531" s="61" t="s">
        <v>646</v>
      </c>
      <c r="B531" s="174" t="s">
        <v>820</v>
      </c>
      <c r="C531" s="175" t="s">
        <v>800</v>
      </c>
      <c r="D531" s="174" t="s">
        <v>797</v>
      </c>
      <c r="E531" s="176">
        <v>40582</v>
      </c>
      <c r="F531" s="177">
        <v>340</v>
      </c>
      <c r="G531" s="178">
        <v>7</v>
      </c>
      <c r="H531" s="179">
        <f t="shared" si="8"/>
        <v>2380</v>
      </c>
    </row>
    <row r="532" spans="1:8" x14ac:dyDescent="0.3">
      <c r="A532" s="61" t="s">
        <v>325</v>
      </c>
      <c r="B532" s="174" t="s">
        <v>819</v>
      </c>
      <c r="C532" s="175" t="s">
        <v>800</v>
      </c>
      <c r="D532" s="174" t="s">
        <v>797</v>
      </c>
      <c r="E532" s="176">
        <v>40582</v>
      </c>
      <c r="F532" s="177">
        <v>799</v>
      </c>
      <c r="G532" s="178">
        <v>11</v>
      </c>
      <c r="H532" s="179">
        <f t="shared" si="8"/>
        <v>8789</v>
      </c>
    </row>
    <row r="533" spans="1:8" x14ac:dyDescent="0.3">
      <c r="A533" s="61" t="s">
        <v>722</v>
      </c>
      <c r="B533" s="174" t="s">
        <v>821</v>
      </c>
      <c r="C533" s="175" t="s">
        <v>800</v>
      </c>
      <c r="D533" s="174" t="s">
        <v>826</v>
      </c>
      <c r="E533" s="176">
        <v>40582</v>
      </c>
      <c r="F533" s="177">
        <v>168</v>
      </c>
      <c r="G533" s="178">
        <v>7</v>
      </c>
      <c r="H533" s="179">
        <f t="shared" si="8"/>
        <v>1176</v>
      </c>
    </row>
    <row r="534" spans="1:8" x14ac:dyDescent="0.3">
      <c r="A534" s="61" t="s">
        <v>754</v>
      </c>
      <c r="B534" s="174" t="s">
        <v>821</v>
      </c>
      <c r="C534" s="175" t="s">
        <v>796</v>
      </c>
      <c r="D534" s="174" t="s">
        <v>825</v>
      </c>
      <c r="E534" s="176">
        <v>40588</v>
      </c>
      <c r="F534" s="177">
        <v>168</v>
      </c>
      <c r="G534" s="178">
        <v>14</v>
      </c>
      <c r="H534" s="179">
        <f t="shared" si="8"/>
        <v>2352</v>
      </c>
    </row>
    <row r="535" spans="1:8" x14ac:dyDescent="0.3">
      <c r="A535" s="61" t="s">
        <v>414</v>
      </c>
      <c r="B535" s="174" t="s">
        <v>823</v>
      </c>
      <c r="C535" s="175" t="s">
        <v>800</v>
      </c>
      <c r="D535" s="174" t="s">
        <v>797</v>
      </c>
      <c r="E535" s="176">
        <v>40589</v>
      </c>
      <c r="F535" s="177">
        <v>340</v>
      </c>
      <c r="G535" s="178">
        <v>2</v>
      </c>
      <c r="H535" s="179">
        <f t="shared" si="8"/>
        <v>680</v>
      </c>
    </row>
    <row r="536" spans="1:8" x14ac:dyDescent="0.3">
      <c r="A536" s="61" t="s">
        <v>106</v>
      </c>
      <c r="B536" s="174" t="s">
        <v>823</v>
      </c>
      <c r="C536" s="175" t="s">
        <v>799</v>
      </c>
      <c r="D536" s="174" t="s">
        <v>826</v>
      </c>
      <c r="E536" s="176">
        <v>40589</v>
      </c>
      <c r="F536" s="177">
        <v>340</v>
      </c>
      <c r="G536" s="178">
        <v>15</v>
      </c>
      <c r="H536" s="179">
        <f t="shared" si="8"/>
        <v>5100</v>
      </c>
    </row>
    <row r="537" spans="1:8" x14ac:dyDescent="0.3">
      <c r="A537" s="61" t="s">
        <v>414</v>
      </c>
      <c r="B537" s="174" t="s">
        <v>823</v>
      </c>
      <c r="C537" s="175" t="s">
        <v>800</v>
      </c>
      <c r="D537" s="174" t="s">
        <v>824</v>
      </c>
      <c r="E537" s="176">
        <v>40590</v>
      </c>
      <c r="F537" s="177">
        <v>340</v>
      </c>
      <c r="G537" s="178">
        <v>7</v>
      </c>
      <c r="H537" s="179">
        <f t="shared" si="8"/>
        <v>2380</v>
      </c>
    </row>
    <row r="538" spans="1:8" x14ac:dyDescent="0.3">
      <c r="A538" s="61" t="s">
        <v>735</v>
      </c>
      <c r="B538" s="174" t="s">
        <v>819</v>
      </c>
      <c r="C538" s="175" t="s">
        <v>798</v>
      </c>
      <c r="D538" s="174" t="s">
        <v>795</v>
      </c>
      <c r="E538" s="176">
        <v>40591</v>
      </c>
      <c r="F538" s="177">
        <v>799</v>
      </c>
      <c r="G538" s="178">
        <v>4</v>
      </c>
      <c r="H538" s="179">
        <f t="shared" si="8"/>
        <v>3196</v>
      </c>
    </row>
    <row r="539" spans="1:8" x14ac:dyDescent="0.3">
      <c r="A539" s="61" t="s">
        <v>106</v>
      </c>
      <c r="B539" s="174" t="s">
        <v>823</v>
      </c>
      <c r="C539" s="175" t="s">
        <v>799</v>
      </c>
      <c r="D539" s="174" t="s">
        <v>824</v>
      </c>
      <c r="E539" s="176">
        <v>40593</v>
      </c>
      <c r="F539" s="177">
        <v>340</v>
      </c>
      <c r="G539" s="178">
        <v>6</v>
      </c>
      <c r="H539" s="179">
        <f t="shared" si="8"/>
        <v>2040</v>
      </c>
    </row>
    <row r="540" spans="1:8" x14ac:dyDescent="0.3">
      <c r="A540" s="61" t="s">
        <v>487</v>
      </c>
      <c r="B540" s="174" t="s">
        <v>822</v>
      </c>
      <c r="C540" s="175" t="s">
        <v>799</v>
      </c>
      <c r="D540" s="174" t="s">
        <v>824</v>
      </c>
      <c r="E540" s="176">
        <v>40593</v>
      </c>
      <c r="F540" s="177">
        <v>79</v>
      </c>
      <c r="G540" s="178">
        <v>3</v>
      </c>
      <c r="H540" s="179">
        <f t="shared" si="8"/>
        <v>237</v>
      </c>
    </row>
    <row r="541" spans="1:8" x14ac:dyDescent="0.3">
      <c r="A541" s="61" t="s">
        <v>754</v>
      </c>
      <c r="B541" s="174" t="s">
        <v>820</v>
      </c>
      <c r="C541" s="175" t="s">
        <v>796</v>
      </c>
      <c r="D541" s="174" t="s">
        <v>825</v>
      </c>
      <c r="E541" s="176">
        <v>40593</v>
      </c>
      <c r="F541" s="177">
        <v>340</v>
      </c>
      <c r="G541" s="178">
        <v>19</v>
      </c>
      <c r="H541" s="179">
        <f t="shared" si="8"/>
        <v>6460</v>
      </c>
    </row>
    <row r="542" spans="1:8" x14ac:dyDescent="0.3">
      <c r="A542" s="61" t="s">
        <v>646</v>
      </c>
      <c r="B542" s="174" t="s">
        <v>819</v>
      </c>
      <c r="C542" s="175" t="s">
        <v>800</v>
      </c>
      <c r="D542" s="174" t="s">
        <v>826</v>
      </c>
      <c r="E542" s="176">
        <v>40593</v>
      </c>
      <c r="F542" s="177">
        <v>799</v>
      </c>
      <c r="G542" s="178">
        <v>13</v>
      </c>
      <c r="H542" s="179">
        <f t="shared" si="8"/>
        <v>10387</v>
      </c>
    </row>
    <row r="543" spans="1:8" x14ac:dyDescent="0.3">
      <c r="A543" s="61" t="s">
        <v>711</v>
      </c>
      <c r="B543" s="174" t="s">
        <v>820</v>
      </c>
      <c r="C543" s="175" t="s">
        <v>796</v>
      </c>
      <c r="D543" s="174" t="s">
        <v>824</v>
      </c>
      <c r="E543" s="176">
        <v>40595</v>
      </c>
      <c r="F543" s="177">
        <v>340</v>
      </c>
      <c r="G543" s="178">
        <v>11</v>
      </c>
      <c r="H543" s="179">
        <f t="shared" si="8"/>
        <v>3740</v>
      </c>
    </row>
    <row r="544" spans="1:8" x14ac:dyDescent="0.3">
      <c r="A544" s="61" t="s">
        <v>325</v>
      </c>
      <c r="B544" s="174" t="s">
        <v>820</v>
      </c>
      <c r="C544" s="175" t="s">
        <v>800</v>
      </c>
      <c r="D544" s="174" t="s">
        <v>797</v>
      </c>
      <c r="E544" s="176">
        <v>40596</v>
      </c>
      <c r="F544" s="177">
        <v>340</v>
      </c>
      <c r="G544" s="178">
        <v>6</v>
      </c>
      <c r="H544" s="179">
        <f t="shared" si="8"/>
        <v>2040</v>
      </c>
    </row>
    <row r="545" spans="1:8" x14ac:dyDescent="0.3">
      <c r="A545" s="61" t="s">
        <v>487</v>
      </c>
      <c r="B545" s="174" t="s">
        <v>820</v>
      </c>
      <c r="C545" s="175" t="s">
        <v>799</v>
      </c>
      <c r="D545" s="174" t="s">
        <v>826</v>
      </c>
      <c r="E545" s="176">
        <v>40596</v>
      </c>
      <c r="F545" s="177">
        <v>340</v>
      </c>
      <c r="G545" s="178">
        <v>3</v>
      </c>
      <c r="H545" s="179">
        <f t="shared" si="8"/>
        <v>1020</v>
      </c>
    </row>
    <row r="546" spans="1:8" x14ac:dyDescent="0.3">
      <c r="A546" s="61" t="s">
        <v>754</v>
      </c>
      <c r="B546" s="174" t="s">
        <v>822</v>
      </c>
      <c r="C546" s="175" t="s">
        <v>796</v>
      </c>
      <c r="D546" s="174" t="s">
        <v>797</v>
      </c>
      <c r="E546" s="176">
        <v>40598</v>
      </c>
      <c r="F546" s="177">
        <v>79</v>
      </c>
      <c r="G546" s="178">
        <v>6</v>
      </c>
      <c r="H546" s="179">
        <f t="shared" si="8"/>
        <v>474</v>
      </c>
    </row>
    <row r="547" spans="1:8" x14ac:dyDescent="0.3">
      <c r="A547" s="61" t="s">
        <v>668</v>
      </c>
      <c r="B547" s="174" t="s">
        <v>821</v>
      </c>
      <c r="C547" s="175" t="s">
        <v>796</v>
      </c>
      <c r="D547" s="174" t="s">
        <v>826</v>
      </c>
      <c r="E547" s="176">
        <v>40598</v>
      </c>
      <c r="F547" s="177">
        <v>168</v>
      </c>
      <c r="G547" s="178">
        <v>8</v>
      </c>
      <c r="H547" s="179">
        <f t="shared" si="8"/>
        <v>1344</v>
      </c>
    </row>
    <row r="548" spans="1:8" x14ac:dyDescent="0.3">
      <c r="A548" s="61" t="s">
        <v>754</v>
      </c>
      <c r="B548" s="174" t="s">
        <v>823</v>
      </c>
      <c r="C548" s="175" t="s">
        <v>796</v>
      </c>
      <c r="D548" s="174" t="s">
        <v>795</v>
      </c>
      <c r="E548" s="176">
        <v>40600</v>
      </c>
      <c r="F548" s="177">
        <v>340</v>
      </c>
      <c r="G548" s="178">
        <v>11</v>
      </c>
      <c r="H548" s="179">
        <f t="shared" si="8"/>
        <v>3740</v>
      </c>
    </row>
    <row r="549" spans="1:8" x14ac:dyDescent="0.3">
      <c r="A549" s="61" t="s">
        <v>711</v>
      </c>
      <c r="B549" s="174" t="s">
        <v>823</v>
      </c>
      <c r="C549" s="175" t="s">
        <v>796</v>
      </c>
      <c r="D549" s="174" t="s">
        <v>795</v>
      </c>
      <c r="E549" s="176">
        <v>40600</v>
      </c>
      <c r="F549" s="177">
        <v>340</v>
      </c>
      <c r="G549" s="178">
        <v>11</v>
      </c>
      <c r="H549" s="179">
        <f t="shared" si="8"/>
        <v>3740</v>
      </c>
    </row>
    <row r="550" spans="1:8" x14ac:dyDescent="0.3">
      <c r="A550" s="61" t="s">
        <v>646</v>
      </c>
      <c r="B550" s="174" t="s">
        <v>823</v>
      </c>
      <c r="C550" s="175" t="s">
        <v>800</v>
      </c>
      <c r="D550" s="174" t="s">
        <v>826</v>
      </c>
      <c r="E550" s="176">
        <v>40602</v>
      </c>
      <c r="F550" s="177">
        <v>340</v>
      </c>
      <c r="G550" s="178">
        <v>12</v>
      </c>
      <c r="H550" s="179">
        <f t="shared" si="8"/>
        <v>4080</v>
      </c>
    </row>
    <row r="551" spans="1:8" x14ac:dyDescent="0.3">
      <c r="A551" s="61" t="s">
        <v>722</v>
      </c>
      <c r="B551" s="174" t="s">
        <v>819</v>
      </c>
      <c r="C551" s="175" t="s">
        <v>800</v>
      </c>
      <c r="D551" s="174" t="s">
        <v>826</v>
      </c>
      <c r="E551" s="176">
        <v>40603</v>
      </c>
      <c r="F551" s="177">
        <v>799</v>
      </c>
      <c r="G551" s="178">
        <v>13</v>
      </c>
      <c r="H551" s="179">
        <f t="shared" si="8"/>
        <v>10387</v>
      </c>
    </row>
    <row r="552" spans="1:8" x14ac:dyDescent="0.3">
      <c r="A552" s="61" t="s">
        <v>646</v>
      </c>
      <c r="B552" s="174" t="s">
        <v>821</v>
      </c>
      <c r="C552" s="175" t="s">
        <v>800</v>
      </c>
      <c r="D552" s="174" t="s">
        <v>825</v>
      </c>
      <c r="E552" s="176">
        <v>40606</v>
      </c>
      <c r="F552" s="177">
        <v>168</v>
      </c>
      <c r="G552" s="178">
        <v>8</v>
      </c>
      <c r="H552" s="179">
        <f t="shared" si="8"/>
        <v>1344</v>
      </c>
    </row>
    <row r="553" spans="1:8" x14ac:dyDescent="0.3">
      <c r="A553" s="61" t="s">
        <v>487</v>
      </c>
      <c r="B553" s="174" t="s">
        <v>820</v>
      </c>
      <c r="C553" s="175" t="s">
        <v>799</v>
      </c>
      <c r="D553" s="174" t="s">
        <v>797</v>
      </c>
      <c r="E553" s="176">
        <v>40610</v>
      </c>
      <c r="F553" s="177">
        <v>340</v>
      </c>
      <c r="G553" s="178">
        <v>2</v>
      </c>
      <c r="H553" s="179">
        <f t="shared" si="8"/>
        <v>680</v>
      </c>
    </row>
    <row r="554" spans="1:8" x14ac:dyDescent="0.3">
      <c r="A554" s="61" t="s">
        <v>487</v>
      </c>
      <c r="B554" s="174" t="s">
        <v>822</v>
      </c>
      <c r="C554" s="175" t="s">
        <v>799</v>
      </c>
      <c r="D554" s="174" t="s">
        <v>797</v>
      </c>
      <c r="E554" s="176">
        <v>40610</v>
      </c>
      <c r="F554" s="177">
        <v>79</v>
      </c>
      <c r="G554" s="178">
        <v>2</v>
      </c>
      <c r="H554" s="179">
        <f t="shared" si="8"/>
        <v>158</v>
      </c>
    </row>
    <row r="555" spans="1:8" x14ac:dyDescent="0.3">
      <c r="A555" s="61" t="s">
        <v>325</v>
      </c>
      <c r="B555" s="174" t="s">
        <v>823</v>
      </c>
      <c r="C555" s="175" t="s">
        <v>800</v>
      </c>
      <c r="D555" s="174" t="s">
        <v>795</v>
      </c>
      <c r="E555" s="176">
        <v>40610</v>
      </c>
      <c r="F555" s="177">
        <v>340</v>
      </c>
      <c r="G555" s="178">
        <v>12</v>
      </c>
      <c r="H555" s="179">
        <f t="shared" si="8"/>
        <v>4080</v>
      </c>
    </row>
    <row r="556" spans="1:8" x14ac:dyDescent="0.3">
      <c r="A556" s="61" t="s">
        <v>325</v>
      </c>
      <c r="B556" s="174" t="s">
        <v>820</v>
      </c>
      <c r="C556" s="175" t="s">
        <v>800</v>
      </c>
      <c r="D556" s="174" t="s">
        <v>824</v>
      </c>
      <c r="E556" s="176">
        <v>40613</v>
      </c>
      <c r="F556" s="177">
        <v>340</v>
      </c>
      <c r="G556" s="178">
        <v>13</v>
      </c>
      <c r="H556" s="179">
        <f t="shared" si="8"/>
        <v>4420</v>
      </c>
    </row>
    <row r="557" spans="1:8" x14ac:dyDescent="0.3">
      <c r="A557" s="61" t="s">
        <v>646</v>
      </c>
      <c r="B557" s="174" t="s">
        <v>819</v>
      </c>
      <c r="C557" s="175" t="s">
        <v>800</v>
      </c>
      <c r="D557" s="174" t="s">
        <v>825</v>
      </c>
      <c r="E557" s="176">
        <v>40613</v>
      </c>
      <c r="F557" s="177">
        <v>799</v>
      </c>
      <c r="G557" s="178">
        <v>9</v>
      </c>
      <c r="H557" s="179">
        <f t="shared" si="8"/>
        <v>7191</v>
      </c>
    </row>
    <row r="558" spans="1:8" x14ac:dyDescent="0.3">
      <c r="A558" s="61" t="s">
        <v>754</v>
      </c>
      <c r="B558" s="174" t="s">
        <v>823</v>
      </c>
      <c r="C558" s="175" t="s">
        <v>796</v>
      </c>
      <c r="D558" s="174" t="s">
        <v>797</v>
      </c>
      <c r="E558" s="176">
        <v>40613</v>
      </c>
      <c r="F558" s="177">
        <v>340</v>
      </c>
      <c r="G558" s="178">
        <v>11</v>
      </c>
      <c r="H558" s="179">
        <f t="shared" si="8"/>
        <v>3740</v>
      </c>
    </row>
    <row r="559" spans="1:8" x14ac:dyDescent="0.3">
      <c r="A559" s="61" t="s">
        <v>668</v>
      </c>
      <c r="B559" s="174" t="s">
        <v>819</v>
      </c>
      <c r="C559" s="175" t="s">
        <v>796</v>
      </c>
      <c r="D559" s="174" t="s">
        <v>825</v>
      </c>
      <c r="E559" s="176">
        <v>40614</v>
      </c>
      <c r="F559" s="177">
        <v>799</v>
      </c>
      <c r="G559" s="178">
        <v>8</v>
      </c>
      <c r="H559" s="179">
        <f t="shared" si="8"/>
        <v>6392</v>
      </c>
    </row>
    <row r="560" spans="1:8" x14ac:dyDescent="0.3">
      <c r="A560" s="61" t="s">
        <v>735</v>
      </c>
      <c r="B560" s="174" t="s">
        <v>820</v>
      </c>
      <c r="C560" s="175" t="s">
        <v>798</v>
      </c>
      <c r="D560" s="174" t="s">
        <v>826</v>
      </c>
      <c r="E560" s="176">
        <v>40614</v>
      </c>
      <c r="F560" s="177">
        <v>340</v>
      </c>
      <c r="G560" s="178">
        <v>4</v>
      </c>
      <c r="H560" s="179">
        <f t="shared" si="8"/>
        <v>1360</v>
      </c>
    </row>
    <row r="561" spans="1:8" x14ac:dyDescent="0.3">
      <c r="A561" s="61" t="s">
        <v>646</v>
      </c>
      <c r="B561" s="174" t="s">
        <v>823</v>
      </c>
      <c r="C561" s="175" t="s">
        <v>800</v>
      </c>
      <c r="D561" s="174" t="s">
        <v>795</v>
      </c>
      <c r="E561" s="176">
        <v>40617</v>
      </c>
      <c r="F561" s="177">
        <v>340</v>
      </c>
      <c r="G561" s="178">
        <v>4</v>
      </c>
      <c r="H561" s="179">
        <f t="shared" si="8"/>
        <v>1360</v>
      </c>
    </row>
    <row r="562" spans="1:8" x14ac:dyDescent="0.3">
      <c r="A562" s="61" t="s">
        <v>487</v>
      </c>
      <c r="B562" s="174" t="s">
        <v>823</v>
      </c>
      <c r="C562" s="175" t="s">
        <v>799</v>
      </c>
      <c r="D562" s="174" t="s">
        <v>826</v>
      </c>
      <c r="E562" s="176">
        <v>40617</v>
      </c>
      <c r="F562" s="177">
        <v>340</v>
      </c>
      <c r="G562" s="178">
        <v>8</v>
      </c>
      <c r="H562" s="179">
        <f t="shared" si="8"/>
        <v>2720</v>
      </c>
    </row>
    <row r="563" spans="1:8" x14ac:dyDescent="0.3">
      <c r="A563" s="61" t="s">
        <v>325</v>
      </c>
      <c r="B563" s="174" t="s">
        <v>822</v>
      </c>
      <c r="C563" s="175" t="s">
        <v>800</v>
      </c>
      <c r="D563" s="174" t="s">
        <v>825</v>
      </c>
      <c r="E563" s="176">
        <v>40618</v>
      </c>
      <c r="F563" s="177">
        <v>79</v>
      </c>
      <c r="G563" s="178">
        <v>18</v>
      </c>
      <c r="H563" s="179">
        <f t="shared" si="8"/>
        <v>1422</v>
      </c>
    </row>
    <row r="564" spans="1:8" x14ac:dyDescent="0.3">
      <c r="A564" s="61" t="s">
        <v>414</v>
      </c>
      <c r="B564" s="174" t="s">
        <v>822</v>
      </c>
      <c r="C564" s="175" t="s">
        <v>800</v>
      </c>
      <c r="D564" s="174" t="s">
        <v>795</v>
      </c>
      <c r="E564" s="176">
        <v>40618</v>
      </c>
      <c r="F564" s="177">
        <v>79</v>
      </c>
      <c r="G564" s="178">
        <v>9</v>
      </c>
      <c r="H564" s="179">
        <f t="shared" si="8"/>
        <v>711</v>
      </c>
    </row>
    <row r="565" spans="1:8" x14ac:dyDescent="0.3">
      <c r="A565" s="61" t="s">
        <v>646</v>
      </c>
      <c r="B565" s="174" t="s">
        <v>822</v>
      </c>
      <c r="C565" s="175" t="s">
        <v>800</v>
      </c>
      <c r="D565" s="174" t="s">
        <v>824</v>
      </c>
      <c r="E565" s="176">
        <v>40621</v>
      </c>
      <c r="F565" s="177">
        <v>79</v>
      </c>
      <c r="G565" s="178">
        <v>1</v>
      </c>
      <c r="H565" s="179">
        <f t="shared" si="8"/>
        <v>79</v>
      </c>
    </row>
    <row r="566" spans="1:8" x14ac:dyDescent="0.3">
      <c r="A566" s="61" t="s">
        <v>722</v>
      </c>
      <c r="B566" s="174" t="s">
        <v>819</v>
      </c>
      <c r="C566" s="175" t="s">
        <v>800</v>
      </c>
      <c r="D566" s="174" t="s">
        <v>826</v>
      </c>
      <c r="E566" s="176">
        <v>40624</v>
      </c>
      <c r="F566" s="177">
        <v>799</v>
      </c>
      <c r="G566" s="178">
        <v>10</v>
      </c>
      <c r="H566" s="179">
        <f t="shared" si="8"/>
        <v>7990</v>
      </c>
    </row>
    <row r="567" spans="1:8" x14ac:dyDescent="0.3">
      <c r="A567" s="61" t="s">
        <v>722</v>
      </c>
      <c r="B567" s="174" t="s">
        <v>820</v>
      </c>
      <c r="C567" s="175" t="s">
        <v>800</v>
      </c>
      <c r="D567" s="174" t="s">
        <v>825</v>
      </c>
      <c r="E567" s="176">
        <v>40626</v>
      </c>
      <c r="F567" s="177">
        <v>340</v>
      </c>
      <c r="G567" s="178">
        <v>18</v>
      </c>
      <c r="H567" s="179">
        <f t="shared" si="8"/>
        <v>6120</v>
      </c>
    </row>
    <row r="568" spans="1:8" x14ac:dyDescent="0.3">
      <c r="A568" s="61" t="s">
        <v>106</v>
      </c>
      <c r="B568" s="174" t="s">
        <v>823</v>
      </c>
      <c r="C568" s="175" t="s">
        <v>799</v>
      </c>
      <c r="D568" s="174" t="s">
        <v>797</v>
      </c>
      <c r="E568" s="176">
        <v>40626</v>
      </c>
      <c r="F568" s="177">
        <v>340</v>
      </c>
      <c r="G568" s="178">
        <v>4</v>
      </c>
      <c r="H568" s="179">
        <f t="shared" si="8"/>
        <v>1360</v>
      </c>
    </row>
    <row r="569" spans="1:8" x14ac:dyDescent="0.3">
      <c r="A569" s="61" t="s">
        <v>754</v>
      </c>
      <c r="B569" s="174" t="s">
        <v>821</v>
      </c>
      <c r="C569" s="175" t="s">
        <v>796</v>
      </c>
      <c r="D569" s="174" t="s">
        <v>795</v>
      </c>
      <c r="E569" s="176">
        <v>40626</v>
      </c>
      <c r="F569" s="177">
        <v>168</v>
      </c>
      <c r="G569" s="178">
        <v>9</v>
      </c>
      <c r="H569" s="179">
        <f t="shared" si="8"/>
        <v>1512</v>
      </c>
    </row>
    <row r="570" spans="1:8" x14ac:dyDescent="0.3">
      <c r="A570" s="61" t="s">
        <v>711</v>
      </c>
      <c r="B570" s="174" t="s">
        <v>820</v>
      </c>
      <c r="C570" s="175" t="s">
        <v>796</v>
      </c>
      <c r="D570" s="174" t="s">
        <v>797</v>
      </c>
      <c r="E570" s="176">
        <v>40627</v>
      </c>
      <c r="F570" s="177">
        <v>340</v>
      </c>
      <c r="G570" s="178">
        <v>4</v>
      </c>
      <c r="H570" s="179">
        <f t="shared" si="8"/>
        <v>1360</v>
      </c>
    </row>
    <row r="571" spans="1:8" x14ac:dyDescent="0.3">
      <c r="A571" s="61" t="s">
        <v>735</v>
      </c>
      <c r="B571" s="174" t="s">
        <v>819</v>
      </c>
      <c r="C571" s="175" t="s">
        <v>798</v>
      </c>
      <c r="D571" s="174" t="s">
        <v>825</v>
      </c>
      <c r="E571" s="176">
        <v>40628</v>
      </c>
      <c r="F571" s="177">
        <v>799</v>
      </c>
      <c r="G571" s="178">
        <v>7</v>
      </c>
      <c r="H571" s="179">
        <f t="shared" si="8"/>
        <v>5593</v>
      </c>
    </row>
    <row r="572" spans="1:8" x14ac:dyDescent="0.3">
      <c r="A572" s="61" t="s">
        <v>754</v>
      </c>
      <c r="B572" s="174" t="s">
        <v>820</v>
      </c>
      <c r="C572" s="175" t="s">
        <v>796</v>
      </c>
      <c r="D572" s="174" t="s">
        <v>797</v>
      </c>
      <c r="E572" s="176">
        <v>40628</v>
      </c>
      <c r="F572" s="177">
        <v>340</v>
      </c>
      <c r="G572" s="178">
        <v>6</v>
      </c>
      <c r="H572" s="179">
        <f t="shared" si="8"/>
        <v>2040</v>
      </c>
    </row>
    <row r="573" spans="1:8" x14ac:dyDescent="0.3">
      <c r="A573" s="61" t="s">
        <v>106</v>
      </c>
      <c r="B573" s="174" t="s">
        <v>821</v>
      </c>
      <c r="C573" s="175" t="s">
        <v>799</v>
      </c>
      <c r="D573" s="174" t="s">
        <v>797</v>
      </c>
      <c r="E573" s="176">
        <v>40630</v>
      </c>
      <c r="F573" s="177">
        <v>168</v>
      </c>
      <c r="G573" s="178">
        <v>14</v>
      </c>
      <c r="H573" s="179">
        <f t="shared" si="8"/>
        <v>2352</v>
      </c>
    </row>
    <row r="574" spans="1:8" x14ac:dyDescent="0.3">
      <c r="A574" s="61" t="s">
        <v>646</v>
      </c>
      <c r="B574" s="174" t="s">
        <v>822</v>
      </c>
      <c r="C574" s="175" t="s">
        <v>800</v>
      </c>
      <c r="D574" s="174" t="s">
        <v>825</v>
      </c>
      <c r="E574" s="176">
        <v>40631</v>
      </c>
      <c r="F574" s="177">
        <v>79</v>
      </c>
      <c r="G574" s="178">
        <v>9</v>
      </c>
      <c r="H574" s="179">
        <f t="shared" si="8"/>
        <v>711</v>
      </c>
    </row>
    <row r="575" spans="1:8" x14ac:dyDescent="0.3">
      <c r="A575" s="61" t="s">
        <v>668</v>
      </c>
      <c r="B575" s="174" t="s">
        <v>820</v>
      </c>
      <c r="C575" s="175" t="s">
        <v>799</v>
      </c>
      <c r="D575" s="174" t="s">
        <v>826</v>
      </c>
      <c r="E575" s="176">
        <v>40631</v>
      </c>
      <c r="F575" s="177">
        <v>340</v>
      </c>
      <c r="G575" s="178">
        <v>10</v>
      </c>
      <c r="H575" s="179">
        <f t="shared" si="8"/>
        <v>3400</v>
      </c>
    </row>
    <row r="576" spans="1:8" x14ac:dyDescent="0.3">
      <c r="A576" s="61" t="s">
        <v>668</v>
      </c>
      <c r="B576" s="174" t="s">
        <v>823</v>
      </c>
      <c r="C576" s="175" t="s">
        <v>796</v>
      </c>
      <c r="D576" s="174" t="s">
        <v>826</v>
      </c>
      <c r="E576" s="176">
        <v>40631</v>
      </c>
      <c r="F576" s="177">
        <v>340</v>
      </c>
      <c r="G576" s="178">
        <v>13</v>
      </c>
      <c r="H576" s="179">
        <f t="shared" si="8"/>
        <v>4420</v>
      </c>
    </row>
    <row r="577" spans="1:8" x14ac:dyDescent="0.3">
      <c r="A577" s="61" t="s">
        <v>414</v>
      </c>
      <c r="B577" s="174" t="s">
        <v>819</v>
      </c>
      <c r="C577" s="175" t="s">
        <v>800</v>
      </c>
      <c r="D577" s="174" t="s">
        <v>825</v>
      </c>
      <c r="E577" s="176">
        <v>40632</v>
      </c>
      <c r="F577" s="177">
        <v>799</v>
      </c>
      <c r="G577" s="178">
        <v>12</v>
      </c>
      <c r="H577" s="179">
        <f t="shared" si="8"/>
        <v>9588</v>
      </c>
    </row>
    <row r="578" spans="1:8" x14ac:dyDescent="0.3">
      <c r="A578" s="61" t="s">
        <v>668</v>
      </c>
      <c r="B578" s="174" t="s">
        <v>820</v>
      </c>
      <c r="C578" s="175" t="s">
        <v>799</v>
      </c>
      <c r="D578" s="174" t="s">
        <v>797</v>
      </c>
      <c r="E578" s="176">
        <v>40632</v>
      </c>
      <c r="F578" s="177">
        <v>340</v>
      </c>
      <c r="G578" s="178">
        <v>4</v>
      </c>
      <c r="H578" s="179">
        <f t="shared" si="8"/>
        <v>1360</v>
      </c>
    </row>
    <row r="579" spans="1:8" x14ac:dyDescent="0.3">
      <c r="A579" s="61" t="s">
        <v>487</v>
      </c>
      <c r="B579" s="174" t="s">
        <v>823</v>
      </c>
      <c r="C579" s="175" t="s">
        <v>799</v>
      </c>
      <c r="D579" s="174" t="s">
        <v>824</v>
      </c>
      <c r="E579" s="176">
        <v>40633</v>
      </c>
      <c r="F579" s="177">
        <v>340</v>
      </c>
      <c r="G579" s="178">
        <v>6</v>
      </c>
      <c r="H579" s="179">
        <f t="shared" si="8"/>
        <v>2040</v>
      </c>
    </row>
    <row r="580" spans="1:8" x14ac:dyDescent="0.3">
      <c r="A580" s="61" t="s">
        <v>106</v>
      </c>
      <c r="B580" s="174" t="s">
        <v>822</v>
      </c>
      <c r="C580" s="175" t="s">
        <v>799</v>
      </c>
      <c r="D580" s="174" t="s">
        <v>797</v>
      </c>
      <c r="E580" s="176">
        <v>40634</v>
      </c>
      <c r="F580" s="177">
        <v>79</v>
      </c>
      <c r="G580" s="178">
        <v>2</v>
      </c>
      <c r="H580" s="179">
        <f t="shared" si="8"/>
        <v>158</v>
      </c>
    </row>
    <row r="581" spans="1:8" x14ac:dyDescent="0.3">
      <c r="A581" s="61" t="s">
        <v>487</v>
      </c>
      <c r="B581" s="174" t="s">
        <v>821</v>
      </c>
      <c r="C581" s="175" t="s">
        <v>799</v>
      </c>
      <c r="D581" s="174" t="s">
        <v>795</v>
      </c>
      <c r="E581" s="176">
        <v>40634</v>
      </c>
      <c r="F581" s="177">
        <v>168</v>
      </c>
      <c r="G581" s="178">
        <v>15</v>
      </c>
      <c r="H581" s="179">
        <f t="shared" si="8"/>
        <v>2520</v>
      </c>
    </row>
    <row r="582" spans="1:8" x14ac:dyDescent="0.3">
      <c r="A582" s="61" t="s">
        <v>325</v>
      </c>
      <c r="B582" s="174" t="s">
        <v>821</v>
      </c>
      <c r="C582" s="175" t="s">
        <v>800</v>
      </c>
      <c r="D582" s="174" t="s">
        <v>826</v>
      </c>
      <c r="E582" s="176">
        <v>40637</v>
      </c>
      <c r="F582" s="177">
        <v>168</v>
      </c>
      <c r="G582" s="178">
        <v>9</v>
      </c>
      <c r="H582" s="179">
        <f t="shared" si="8"/>
        <v>1512</v>
      </c>
    </row>
    <row r="583" spans="1:8" x14ac:dyDescent="0.3">
      <c r="A583" s="61" t="s">
        <v>711</v>
      </c>
      <c r="B583" s="174" t="s">
        <v>823</v>
      </c>
      <c r="C583" s="175" t="s">
        <v>796</v>
      </c>
      <c r="D583" s="174" t="s">
        <v>824</v>
      </c>
      <c r="E583" s="176">
        <v>40638</v>
      </c>
      <c r="F583" s="177">
        <v>340</v>
      </c>
      <c r="G583" s="178">
        <v>4</v>
      </c>
      <c r="H583" s="179">
        <f t="shared" ref="H583:H646" si="9">F583*G583</f>
        <v>1360</v>
      </c>
    </row>
    <row r="584" spans="1:8" x14ac:dyDescent="0.3">
      <c r="A584" s="61" t="s">
        <v>321</v>
      </c>
      <c r="B584" s="174" t="s">
        <v>820</v>
      </c>
      <c r="C584" s="175" t="s">
        <v>798</v>
      </c>
      <c r="D584" s="174" t="s">
        <v>797</v>
      </c>
      <c r="E584" s="176">
        <v>40638</v>
      </c>
      <c r="F584" s="177">
        <v>340</v>
      </c>
      <c r="G584" s="178">
        <v>10</v>
      </c>
      <c r="H584" s="179">
        <f t="shared" si="9"/>
        <v>3400</v>
      </c>
    </row>
    <row r="585" spans="1:8" x14ac:dyDescent="0.3">
      <c r="A585" s="61" t="s">
        <v>646</v>
      </c>
      <c r="B585" s="174" t="s">
        <v>823</v>
      </c>
      <c r="C585" s="175" t="s">
        <v>800</v>
      </c>
      <c r="D585" s="174" t="s">
        <v>797</v>
      </c>
      <c r="E585" s="176">
        <v>40638</v>
      </c>
      <c r="F585" s="177">
        <v>340</v>
      </c>
      <c r="G585" s="178">
        <v>10</v>
      </c>
      <c r="H585" s="179">
        <f t="shared" si="9"/>
        <v>3400</v>
      </c>
    </row>
    <row r="586" spans="1:8" x14ac:dyDescent="0.3">
      <c r="A586" s="61" t="s">
        <v>711</v>
      </c>
      <c r="B586" s="174" t="s">
        <v>820</v>
      </c>
      <c r="C586" s="175" t="s">
        <v>796</v>
      </c>
      <c r="D586" s="174" t="s">
        <v>795</v>
      </c>
      <c r="E586" s="176">
        <v>40639</v>
      </c>
      <c r="F586" s="177">
        <v>340</v>
      </c>
      <c r="G586" s="178">
        <v>4</v>
      </c>
      <c r="H586" s="179">
        <f t="shared" si="9"/>
        <v>1360</v>
      </c>
    </row>
    <row r="587" spans="1:8" x14ac:dyDescent="0.3">
      <c r="A587" s="61" t="s">
        <v>668</v>
      </c>
      <c r="B587" s="174" t="s">
        <v>823</v>
      </c>
      <c r="C587" s="175" t="s">
        <v>796</v>
      </c>
      <c r="D587" s="174" t="s">
        <v>797</v>
      </c>
      <c r="E587" s="176">
        <v>40640</v>
      </c>
      <c r="F587" s="177">
        <v>340</v>
      </c>
      <c r="G587" s="178">
        <v>6</v>
      </c>
      <c r="H587" s="179">
        <f t="shared" si="9"/>
        <v>2040</v>
      </c>
    </row>
    <row r="588" spans="1:8" x14ac:dyDescent="0.3">
      <c r="A588" s="61" t="s">
        <v>711</v>
      </c>
      <c r="B588" s="174" t="s">
        <v>823</v>
      </c>
      <c r="C588" s="175" t="s">
        <v>796</v>
      </c>
      <c r="D588" s="174" t="s">
        <v>795</v>
      </c>
      <c r="E588" s="176">
        <v>40640</v>
      </c>
      <c r="F588" s="177">
        <v>340</v>
      </c>
      <c r="G588" s="178">
        <v>6</v>
      </c>
      <c r="H588" s="179">
        <f t="shared" si="9"/>
        <v>2040</v>
      </c>
    </row>
    <row r="589" spans="1:8" x14ac:dyDescent="0.3">
      <c r="A589" s="61" t="s">
        <v>487</v>
      </c>
      <c r="B589" s="174" t="s">
        <v>823</v>
      </c>
      <c r="C589" s="175" t="s">
        <v>799</v>
      </c>
      <c r="D589" s="174" t="s">
        <v>824</v>
      </c>
      <c r="E589" s="176">
        <v>40642</v>
      </c>
      <c r="F589" s="177">
        <v>340</v>
      </c>
      <c r="G589" s="178">
        <v>7</v>
      </c>
      <c r="H589" s="179">
        <f t="shared" si="9"/>
        <v>2380</v>
      </c>
    </row>
    <row r="590" spans="1:8" x14ac:dyDescent="0.3">
      <c r="A590" s="61" t="s">
        <v>325</v>
      </c>
      <c r="B590" s="174" t="s">
        <v>821</v>
      </c>
      <c r="C590" s="175" t="s">
        <v>800</v>
      </c>
      <c r="D590" s="174" t="s">
        <v>825</v>
      </c>
      <c r="E590" s="176">
        <v>40642</v>
      </c>
      <c r="F590" s="177">
        <v>168</v>
      </c>
      <c r="G590" s="178">
        <v>8</v>
      </c>
      <c r="H590" s="179">
        <f t="shared" si="9"/>
        <v>1344</v>
      </c>
    </row>
    <row r="591" spans="1:8" x14ac:dyDescent="0.3">
      <c r="A591" s="61" t="s">
        <v>414</v>
      </c>
      <c r="B591" s="174" t="s">
        <v>823</v>
      </c>
      <c r="C591" s="175" t="s">
        <v>800</v>
      </c>
      <c r="D591" s="174" t="s">
        <v>825</v>
      </c>
      <c r="E591" s="176">
        <v>40642</v>
      </c>
      <c r="F591" s="177">
        <v>340</v>
      </c>
      <c r="G591" s="178">
        <v>15</v>
      </c>
      <c r="H591" s="179">
        <f t="shared" si="9"/>
        <v>5100</v>
      </c>
    </row>
    <row r="592" spans="1:8" x14ac:dyDescent="0.3">
      <c r="A592" s="61" t="s">
        <v>325</v>
      </c>
      <c r="B592" s="174" t="s">
        <v>820</v>
      </c>
      <c r="C592" s="175" t="s">
        <v>800</v>
      </c>
      <c r="D592" s="174" t="s">
        <v>795</v>
      </c>
      <c r="E592" s="176">
        <v>40642</v>
      </c>
      <c r="F592" s="177">
        <v>340</v>
      </c>
      <c r="G592" s="178">
        <v>4</v>
      </c>
      <c r="H592" s="179">
        <f t="shared" si="9"/>
        <v>1360</v>
      </c>
    </row>
    <row r="593" spans="1:8" x14ac:dyDescent="0.3">
      <c r="A593" s="61" t="s">
        <v>711</v>
      </c>
      <c r="B593" s="174" t="s">
        <v>823</v>
      </c>
      <c r="C593" s="175" t="s">
        <v>796</v>
      </c>
      <c r="D593" s="174" t="s">
        <v>797</v>
      </c>
      <c r="E593" s="176">
        <v>40645</v>
      </c>
      <c r="F593" s="177">
        <v>340</v>
      </c>
      <c r="G593" s="178">
        <v>12</v>
      </c>
      <c r="H593" s="179">
        <f t="shared" si="9"/>
        <v>4080</v>
      </c>
    </row>
    <row r="594" spans="1:8" x14ac:dyDescent="0.3">
      <c r="A594" s="61" t="s">
        <v>414</v>
      </c>
      <c r="B594" s="174" t="s">
        <v>819</v>
      </c>
      <c r="C594" s="175" t="s">
        <v>800</v>
      </c>
      <c r="D594" s="174" t="s">
        <v>826</v>
      </c>
      <c r="E594" s="176">
        <v>40646</v>
      </c>
      <c r="F594" s="177">
        <v>799</v>
      </c>
      <c r="G594" s="178">
        <v>9</v>
      </c>
      <c r="H594" s="179">
        <f t="shared" si="9"/>
        <v>7191</v>
      </c>
    </row>
    <row r="595" spans="1:8" x14ac:dyDescent="0.3">
      <c r="A595" s="61" t="s">
        <v>106</v>
      </c>
      <c r="B595" s="174" t="s">
        <v>820</v>
      </c>
      <c r="C595" s="175" t="s">
        <v>799</v>
      </c>
      <c r="D595" s="174" t="s">
        <v>795</v>
      </c>
      <c r="E595" s="176">
        <v>40648</v>
      </c>
      <c r="F595" s="177">
        <v>340</v>
      </c>
      <c r="G595" s="178">
        <v>12</v>
      </c>
      <c r="H595" s="179">
        <f t="shared" si="9"/>
        <v>4080</v>
      </c>
    </row>
    <row r="596" spans="1:8" x14ac:dyDescent="0.3">
      <c r="A596" s="61" t="s">
        <v>646</v>
      </c>
      <c r="B596" s="174" t="s">
        <v>819</v>
      </c>
      <c r="C596" s="175" t="s">
        <v>800</v>
      </c>
      <c r="D596" s="174" t="s">
        <v>795</v>
      </c>
      <c r="E596" s="176">
        <v>40648</v>
      </c>
      <c r="F596" s="177">
        <v>799</v>
      </c>
      <c r="G596" s="178">
        <v>13</v>
      </c>
      <c r="H596" s="179">
        <f t="shared" si="9"/>
        <v>10387</v>
      </c>
    </row>
    <row r="597" spans="1:8" x14ac:dyDescent="0.3">
      <c r="A597" s="61" t="s">
        <v>722</v>
      </c>
      <c r="B597" s="174" t="s">
        <v>822</v>
      </c>
      <c r="C597" s="175" t="s">
        <v>800</v>
      </c>
      <c r="D597" s="174" t="s">
        <v>795</v>
      </c>
      <c r="E597" s="176">
        <v>40648</v>
      </c>
      <c r="F597" s="177">
        <v>79</v>
      </c>
      <c r="G597" s="178">
        <v>7</v>
      </c>
      <c r="H597" s="179">
        <f t="shared" si="9"/>
        <v>553</v>
      </c>
    </row>
    <row r="598" spans="1:8" x14ac:dyDescent="0.3">
      <c r="A598" s="61" t="s">
        <v>325</v>
      </c>
      <c r="B598" s="174" t="s">
        <v>821</v>
      </c>
      <c r="C598" s="175" t="s">
        <v>800</v>
      </c>
      <c r="D598" s="174" t="s">
        <v>824</v>
      </c>
      <c r="E598" s="176">
        <v>40652</v>
      </c>
      <c r="F598" s="177">
        <v>168</v>
      </c>
      <c r="G598" s="178">
        <v>1</v>
      </c>
      <c r="H598" s="179">
        <f t="shared" si="9"/>
        <v>168</v>
      </c>
    </row>
    <row r="599" spans="1:8" x14ac:dyDescent="0.3">
      <c r="A599" s="61" t="s">
        <v>754</v>
      </c>
      <c r="B599" s="174" t="s">
        <v>822</v>
      </c>
      <c r="C599" s="175" t="s">
        <v>796</v>
      </c>
      <c r="D599" s="174" t="s">
        <v>825</v>
      </c>
      <c r="E599" s="176">
        <v>40652</v>
      </c>
      <c r="F599" s="177">
        <v>79</v>
      </c>
      <c r="G599" s="178">
        <v>7</v>
      </c>
      <c r="H599" s="179">
        <f t="shared" si="9"/>
        <v>553</v>
      </c>
    </row>
    <row r="600" spans="1:8" x14ac:dyDescent="0.3">
      <c r="A600" s="61" t="s">
        <v>414</v>
      </c>
      <c r="B600" s="174" t="s">
        <v>821</v>
      </c>
      <c r="C600" s="175" t="s">
        <v>800</v>
      </c>
      <c r="D600" s="174" t="s">
        <v>797</v>
      </c>
      <c r="E600" s="176">
        <v>40653</v>
      </c>
      <c r="F600" s="177">
        <v>168</v>
      </c>
      <c r="G600" s="178">
        <v>12</v>
      </c>
      <c r="H600" s="179">
        <f t="shared" si="9"/>
        <v>2016</v>
      </c>
    </row>
    <row r="601" spans="1:8" x14ac:dyDescent="0.3">
      <c r="A601" s="61" t="s">
        <v>754</v>
      </c>
      <c r="B601" s="174" t="s">
        <v>819</v>
      </c>
      <c r="C601" s="175" t="s">
        <v>796</v>
      </c>
      <c r="D601" s="174" t="s">
        <v>826</v>
      </c>
      <c r="E601" s="176">
        <v>40653</v>
      </c>
      <c r="F601" s="177">
        <v>799</v>
      </c>
      <c r="G601" s="178">
        <v>5</v>
      </c>
      <c r="H601" s="179">
        <f t="shared" si="9"/>
        <v>3995</v>
      </c>
    </row>
    <row r="602" spans="1:8" x14ac:dyDescent="0.3">
      <c r="A602" s="61" t="s">
        <v>487</v>
      </c>
      <c r="B602" s="174" t="s">
        <v>823</v>
      </c>
      <c r="C602" s="175" t="s">
        <v>799</v>
      </c>
      <c r="D602" s="174" t="s">
        <v>797</v>
      </c>
      <c r="E602" s="176">
        <v>40654</v>
      </c>
      <c r="F602" s="177">
        <v>340</v>
      </c>
      <c r="G602" s="178">
        <v>2</v>
      </c>
      <c r="H602" s="179">
        <f t="shared" si="9"/>
        <v>680</v>
      </c>
    </row>
    <row r="603" spans="1:8" x14ac:dyDescent="0.3">
      <c r="A603" s="61" t="s">
        <v>487</v>
      </c>
      <c r="B603" s="174" t="s">
        <v>819</v>
      </c>
      <c r="C603" s="175" t="s">
        <v>799</v>
      </c>
      <c r="D603" s="174" t="s">
        <v>795</v>
      </c>
      <c r="E603" s="176">
        <v>40655</v>
      </c>
      <c r="F603" s="177">
        <v>799</v>
      </c>
      <c r="G603" s="178">
        <v>14</v>
      </c>
      <c r="H603" s="179">
        <f t="shared" si="9"/>
        <v>11186</v>
      </c>
    </row>
    <row r="604" spans="1:8" x14ac:dyDescent="0.3">
      <c r="A604" s="61" t="s">
        <v>735</v>
      </c>
      <c r="B604" s="174" t="s">
        <v>822</v>
      </c>
      <c r="C604" s="175" t="s">
        <v>798</v>
      </c>
      <c r="D604" s="174" t="s">
        <v>795</v>
      </c>
      <c r="E604" s="176">
        <v>40656</v>
      </c>
      <c r="F604" s="177">
        <v>79</v>
      </c>
      <c r="G604" s="178">
        <v>9</v>
      </c>
      <c r="H604" s="179">
        <f t="shared" si="9"/>
        <v>711</v>
      </c>
    </row>
    <row r="605" spans="1:8" x14ac:dyDescent="0.3">
      <c r="A605" s="61" t="s">
        <v>711</v>
      </c>
      <c r="B605" s="174" t="s">
        <v>819</v>
      </c>
      <c r="C605" s="175" t="s">
        <v>796</v>
      </c>
      <c r="D605" s="174" t="s">
        <v>797</v>
      </c>
      <c r="E605" s="176">
        <v>40658</v>
      </c>
      <c r="F605" s="177">
        <v>799</v>
      </c>
      <c r="G605" s="178">
        <v>10</v>
      </c>
      <c r="H605" s="179">
        <f t="shared" si="9"/>
        <v>7990</v>
      </c>
    </row>
    <row r="606" spans="1:8" x14ac:dyDescent="0.3">
      <c r="A606" s="61" t="s">
        <v>735</v>
      </c>
      <c r="B606" s="174" t="s">
        <v>819</v>
      </c>
      <c r="C606" s="175" t="s">
        <v>798</v>
      </c>
      <c r="D606" s="174" t="s">
        <v>824</v>
      </c>
      <c r="E606" s="176">
        <v>40659</v>
      </c>
      <c r="F606" s="177">
        <v>799</v>
      </c>
      <c r="G606" s="178">
        <v>8</v>
      </c>
      <c r="H606" s="179">
        <f t="shared" si="9"/>
        <v>6392</v>
      </c>
    </row>
    <row r="607" spans="1:8" x14ac:dyDescent="0.3">
      <c r="A607" s="61" t="s">
        <v>106</v>
      </c>
      <c r="B607" s="174" t="s">
        <v>819</v>
      </c>
      <c r="C607" s="175" t="s">
        <v>799</v>
      </c>
      <c r="D607" s="174" t="s">
        <v>825</v>
      </c>
      <c r="E607" s="176">
        <v>40660</v>
      </c>
      <c r="F607" s="177">
        <v>799</v>
      </c>
      <c r="G607" s="178">
        <v>11</v>
      </c>
      <c r="H607" s="179">
        <f t="shared" si="9"/>
        <v>8789</v>
      </c>
    </row>
    <row r="608" spans="1:8" x14ac:dyDescent="0.3">
      <c r="A608" s="61" t="s">
        <v>646</v>
      </c>
      <c r="B608" s="174" t="s">
        <v>822</v>
      </c>
      <c r="C608" s="175" t="s">
        <v>800</v>
      </c>
      <c r="D608" s="174" t="s">
        <v>795</v>
      </c>
      <c r="E608" s="176">
        <v>40660</v>
      </c>
      <c r="F608" s="177">
        <v>79</v>
      </c>
      <c r="G608" s="178">
        <v>6</v>
      </c>
      <c r="H608" s="179">
        <f t="shared" si="9"/>
        <v>474</v>
      </c>
    </row>
    <row r="609" spans="1:8" x14ac:dyDescent="0.3">
      <c r="A609" s="61" t="s">
        <v>735</v>
      </c>
      <c r="B609" s="174" t="s">
        <v>819</v>
      </c>
      <c r="C609" s="175" t="s">
        <v>798</v>
      </c>
      <c r="D609" s="174" t="s">
        <v>826</v>
      </c>
      <c r="E609" s="176">
        <v>40661</v>
      </c>
      <c r="F609" s="177">
        <v>799</v>
      </c>
      <c r="G609" s="178">
        <v>9</v>
      </c>
      <c r="H609" s="179">
        <f t="shared" si="9"/>
        <v>7191</v>
      </c>
    </row>
    <row r="610" spans="1:8" x14ac:dyDescent="0.3">
      <c r="A610" s="61" t="s">
        <v>668</v>
      </c>
      <c r="B610" s="174" t="s">
        <v>823</v>
      </c>
      <c r="C610" s="175" t="s">
        <v>796</v>
      </c>
      <c r="D610" s="174" t="s">
        <v>795</v>
      </c>
      <c r="E610" s="176">
        <v>40662</v>
      </c>
      <c r="F610" s="177">
        <v>340</v>
      </c>
      <c r="G610" s="178">
        <v>4</v>
      </c>
      <c r="H610" s="179">
        <f t="shared" si="9"/>
        <v>1360</v>
      </c>
    </row>
    <row r="611" spans="1:8" x14ac:dyDescent="0.3">
      <c r="A611" s="61" t="s">
        <v>487</v>
      </c>
      <c r="B611" s="174" t="s">
        <v>819</v>
      </c>
      <c r="C611" s="175" t="s">
        <v>799</v>
      </c>
      <c r="D611" s="174" t="s">
        <v>825</v>
      </c>
      <c r="E611" s="176">
        <v>40663</v>
      </c>
      <c r="F611" s="177">
        <v>799</v>
      </c>
      <c r="G611" s="178">
        <v>20</v>
      </c>
      <c r="H611" s="179">
        <f t="shared" si="9"/>
        <v>15980</v>
      </c>
    </row>
    <row r="612" spans="1:8" x14ac:dyDescent="0.3">
      <c r="A612" s="61" t="s">
        <v>325</v>
      </c>
      <c r="B612" s="174" t="s">
        <v>821</v>
      </c>
      <c r="C612" s="175" t="s">
        <v>800</v>
      </c>
      <c r="D612" s="174" t="s">
        <v>826</v>
      </c>
      <c r="E612" s="176">
        <v>40663</v>
      </c>
      <c r="F612" s="177">
        <v>168</v>
      </c>
      <c r="G612" s="178">
        <v>1</v>
      </c>
      <c r="H612" s="179">
        <f t="shared" si="9"/>
        <v>168</v>
      </c>
    </row>
    <row r="613" spans="1:8" x14ac:dyDescent="0.3">
      <c r="A613" s="61" t="s">
        <v>487</v>
      </c>
      <c r="B613" s="174" t="s">
        <v>820</v>
      </c>
      <c r="C613" s="175" t="s">
        <v>799</v>
      </c>
      <c r="D613" s="174" t="s">
        <v>824</v>
      </c>
      <c r="E613" s="176">
        <v>40665</v>
      </c>
      <c r="F613" s="177">
        <v>340</v>
      </c>
      <c r="G613" s="178">
        <v>10</v>
      </c>
      <c r="H613" s="179">
        <f t="shared" si="9"/>
        <v>3400</v>
      </c>
    </row>
    <row r="614" spans="1:8" x14ac:dyDescent="0.3">
      <c r="A614" s="61" t="s">
        <v>668</v>
      </c>
      <c r="B614" s="174" t="s">
        <v>820</v>
      </c>
      <c r="C614" s="175" t="s">
        <v>799</v>
      </c>
      <c r="D614" s="174" t="s">
        <v>795</v>
      </c>
      <c r="E614" s="176">
        <v>40665</v>
      </c>
      <c r="F614" s="177">
        <v>340</v>
      </c>
      <c r="G614" s="178">
        <v>1</v>
      </c>
      <c r="H614" s="179">
        <f t="shared" si="9"/>
        <v>340</v>
      </c>
    </row>
    <row r="615" spans="1:8" x14ac:dyDescent="0.3">
      <c r="A615" s="61" t="s">
        <v>722</v>
      </c>
      <c r="B615" s="174" t="s">
        <v>821</v>
      </c>
      <c r="C615" s="175" t="s">
        <v>800</v>
      </c>
      <c r="D615" s="174" t="s">
        <v>824</v>
      </c>
      <c r="E615" s="176">
        <v>40666</v>
      </c>
      <c r="F615" s="177">
        <v>168</v>
      </c>
      <c r="G615" s="178">
        <v>7</v>
      </c>
      <c r="H615" s="179">
        <f t="shared" si="9"/>
        <v>1176</v>
      </c>
    </row>
    <row r="616" spans="1:8" x14ac:dyDescent="0.3">
      <c r="A616" s="61" t="s">
        <v>646</v>
      </c>
      <c r="B616" s="174" t="s">
        <v>822</v>
      </c>
      <c r="C616" s="175" t="s">
        <v>800</v>
      </c>
      <c r="D616" s="174" t="s">
        <v>797</v>
      </c>
      <c r="E616" s="176">
        <v>40666</v>
      </c>
      <c r="F616" s="177">
        <v>79</v>
      </c>
      <c r="G616" s="178">
        <v>11</v>
      </c>
      <c r="H616" s="179">
        <f t="shared" si="9"/>
        <v>869</v>
      </c>
    </row>
    <row r="617" spans="1:8" x14ac:dyDescent="0.3">
      <c r="A617" s="61" t="s">
        <v>668</v>
      </c>
      <c r="B617" s="174" t="s">
        <v>820</v>
      </c>
      <c r="C617" s="175" t="s">
        <v>799</v>
      </c>
      <c r="D617" s="174" t="s">
        <v>826</v>
      </c>
      <c r="E617" s="176">
        <v>40666</v>
      </c>
      <c r="F617" s="177">
        <v>340</v>
      </c>
      <c r="G617" s="178">
        <v>9</v>
      </c>
      <c r="H617" s="179">
        <f t="shared" si="9"/>
        <v>3060</v>
      </c>
    </row>
    <row r="618" spans="1:8" x14ac:dyDescent="0.3">
      <c r="A618" s="61" t="s">
        <v>735</v>
      </c>
      <c r="B618" s="174" t="s">
        <v>822</v>
      </c>
      <c r="C618" s="175" t="s">
        <v>798</v>
      </c>
      <c r="D618" s="174" t="s">
        <v>826</v>
      </c>
      <c r="E618" s="176">
        <v>40666</v>
      </c>
      <c r="F618" s="177">
        <v>79</v>
      </c>
      <c r="G618" s="178">
        <v>7</v>
      </c>
      <c r="H618" s="179">
        <f t="shared" si="9"/>
        <v>553</v>
      </c>
    </row>
    <row r="619" spans="1:8" x14ac:dyDescent="0.3">
      <c r="A619" s="61" t="s">
        <v>646</v>
      </c>
      <c r="B619" s="174" t="s">
        <v>821</v>
      </c>
      <c r="C619" s="175" t="s">
        <v>800</v>
      </c>
      <c r="D619" s="174" t="s">
        <v>797</v>
      </c>
      <c r="E619" s="176">
        <v>40667</v>
      </c>
      <c r="F619" s="177">
        <v>168</v>
      </c>
      <c r="G619" s="178">
        <v>3</v>
      </c>
      <c r="H619" s="179">
        <f t="shared" si="9"/>
        <v>504</v>
      </c>
    </row>
    <row r="620" spans="1:8" x14ac:dyDescent="0.3">
      <c r="A620" s="61" t="s">
        <v>711</v>
      </c>
      <c r="B620" s="174" t="s">
        <v>820</v>
      </c>
      <c r="C620" s="175" t="s">
        <v>796</v>
      </c>
      <c r="D620" s="174" t="s">
        <v>824</v>
      </c>
      <c r="E620" s="176">
        <v>40670</v>
      </c>
      <c r="F620" s="177">
        <v>340</v>
      </c>
      <c r="G620" s="178">
        <v>10</v>
      </c>
      <c r="H620" s="179">
        <f t="shared" si="9"/>
        <v>3400</v>
      </c>
    </row>
    <row r="621" spans="1:8" x14ac:dyDescent="0.3">
      <c r="A621" s="61" t="s">
        <v>487</v>
      </c>
      <c r="B621" s="174" t="s">
        <v>822</v>
      </c>
      <c r="C621" s="175" t="s">
        <v>799</v>
      </c>
      <c r="D621" s="174" t="s">
        <v>825</v>
      </c>
      <c r="E621" s="176">
        <v>40670</v>
      </c>
      <c r="F621" s="177">
        <v>79</v>
      </c>
      <c r="G621" s="178">
        <v>8</v>
      </c>
      <c r="H621" s="179">
        <f t="shared" si="9"/>
        <v>632</v>
      </c>
    </row>
    <row r="622" spans="1:8" x14ac:dyDescent="0.3">
      <c r="A622" s="61" t="s">
        <v>321</v>
      </c>
      <c r="B622" s="174" t="s">
        <v>820</v>
      </c>
      <c r="C622" s="175" t="s">
        <v>798</v>
      </c>
      <c r="D622" s="174" t="s">
        <v>797</v>
      </c>
      <c r="E622" s="176">
        <v>40670</v>
      </c>
      <c r="F622" s="177">
        <v>340</v>
      </c>
      <c r="G622" s="178">
        <v>2</v>
      </c>
      <c r="H622" s="179">
        <f t="shared" si="9"/>
        <v>680</v>
      </c>
    </row>
    <row r="623" spans="1:8" x14ac:dyDescent="0.3">
      <c r="A623" s="61" t="s">
        <v>646</v>
      </c>
      <c r="B623" s="174" t="s">
        <v>823</v>
      </c>
      <c r="C623" s="175" t="s">
        <v>800</v>
      </c>
      <c r="D623" s="174" t="s">
        <v>797</v>
      </c>
      <c r="E623" s="176">
        <v>40670</v>
      </c>
      <c r="F623" s="177">
        <v>340</v>
      </c>
      <c r="G623" s="178">
        <v>8</v>
      </c>
      <c r="H623" s="179">
        <f t="shared" si="9"/>
        <v>2720</v>
      </c>
    </row>
    <row r="624" spans="1:8" x14ac:dyDescent="0.3">
      <c r="A624" s="61" t="s">
        <v>487</v>
      </c>
      <c r="B624" s="174" t="s">
        <v>821</v>
      </c>
      <c r="C624" s="175" t="s">
        <v>799</v>
      </c>
      <c r="D624" s="174" t="s">
        <v>797</v>
      </c>
      <c r="E624" s="176">
        <v>40672</v>
      </c>
      <c r="F624" s="177">
        <v>168</v>
      </c>
      <c r="G624" s="178">
        <v>14</v>
      </c>
      <c r="H624" s="179">
        <f t="shared" si="9"/>
        <v>2352</v>
      </c>
    </row>
    <row r="625" spans="1:8" x14ac:dyDescent="0.3">
      <c r="A625" s="61" t="s">
        <v>711</v>
      </c>
      <c r="B625" s="174" t="s">
        <v>822</v>
      </c>
      <c r="C625" s="175" t="s">
        <v>796</v>
      </c>
      <c r="D625" s="174" t="s">
        <v>797</v>
      </c>
      <c r="E625" s="176">
        <v>40672</v>
      </c>
      <c r="F625" s="177">
        <v>79</v>
      </c>
      <c r="G625" s="178">
        <v>10</v>
      </c>
      <c r="H625" s="179">
        <f t="shared" si="9"/>
        <v>790</v>
      </c>
    </row>
    <row r="626" spans="1:8" x14ac:dyDescent="0.3">
      <c r="A626" s="61" t="s">
        <v>711</v>
      </c>
      <c r="B626" s="174" t="s">
        <v>823</v>
      </c>
      <c r="C626" s="175" t="s">
        <v>796</v>
      </c>
      <c r="D626" s="174" t="s">
        <v>795</v>
      </c>
      <c r="E626" s="176">
        <v>40672</v>
      </c>
      <c r="F626" s="177">
        <v>340</v>
      </c>
      <c r="G626" s="178">
        <v>5</v>
      </c>
      <c r="H626" s="179">
        <f t="shared" si="9"/>
        <v>1700</v>
      </c>
    </row>
    <row r="627" spans="1:8" x14ac:dyDescent="0.3">
      <c r="A627" s="61" t="s">
        <v>754</v>
      </c>
      <c r="B627" s="174" t="s">
        <v>822</v>
      </c>
      <c r="C627" s="175" t="s">
        <v>796</v>
      </c>
      <c r="D627" s="174" t="s">
        <v>797</v>
      </c>
      <c r="E627" s="176">
        <v>40673</v>
      </c>
      <c r="F627" s="177">
        <v>79</v>
      </c>
      <c r="G627" s="178">
        <v>15</v>
      </c>
      <c r="H627" s="179">
        <f t="shared" si="9"/>
        <v>1185</v>
      </c>
    </row>
    <row r="628" spans="1:8" x14ac:dyDescent="0.3">
      <c r="A628" s="61" t="s">
        <v>414</v>
      </c>
      <c r="B628" s="174" t="s">
        <v>820</v>
      </c>
      <c r="C628" s="175" t="s">
        <v>800</v>
      </c>
      <c r="D628" s="174" t="s">
        <v>797</v>
      </c>
      <c r="E628" s="176">
        <v>40673</v>
      </c>
      <c r="F628" s="177">
        <v>340</v>
      </c>
      <c r="G628" s="178">
        <v>12</v>
      </c>
      <c r="H628" s="179">
        <f t="shared" si="9"/>
        <v>4080</v>
      </c>
    </row>
    <row r="629" spans="1:8" x14ac:dyDescent="0.3">
      <c r="A629" s="61" t="s">
        <v>414</v>
      </c>
      <c r="B629" s="174" t="s">
        <v>821</v>
      </c>
      <c r="C629" s="175" t="s">
        <v>800</v>
      </c>
      <c r="D629" s="174" t="s">
        <v>826</v>
      </c>
      <c r="E629" s="176">
        <v>40675</v>
      </c>
      <c r="F629" s="177">
        <v>168</v>
      </c>
      <c r="G629" s="178">
        <v>2</v>
      </c>
      <c r="H629" s="179">
        <f t="shared" si="9"/>
        <v>336</v>
      </c>
    </row>
    <row r="630" spans="1:8" x14ac:dyDescent="0.3">
      <c r="A630" s="61" t="s">
        <v>106</v>
      </c>
      <c r="B630" s="174" t="s">
        <v>820</v>
      </c>
      <c r="C630" s="175" t="s">
        <v>799</v>
      </c>
      <c r="D630" s="174" t="s">
        <v>825</v>
      </c>
      <c r="E630" s="176">
        <v>40677</v>
      </c>
      <c r="F630" s="177">
        <v>340</v>
      </c>
      <c r="G630" s="178">
        <v>11</v>
      </c>
      <c r="H630" s="179">
        <f t="shared" si="9"/>
        <v>3740</v>
      </c>
    </row>
    <row r="631" spans="1:8" x14ac:dyDescent="0.3">
      <c r="A631" s="61" t="s">
        <v>325</v>
      </c>
      <c r="B631" s="174" t="s">
        <v>819</v>
      </c>
      <c r="C631" s="175" t="s">
        <v>800</v>
      </c>
      <c r="D631" s="174" t="s">
        <v>825</v>
      </c>
      <c r="E631" s="176">
        <v>40677</v>
      </c>
      <c r="F631" s="177">
        <v>799</v>
      </c>
      <c r="G631" s="178">
        <v>14</v>
      </c>
      <c r="H631" s="179">
        <f t="shared" si="9"/>
        <v>11186</v>
      </c>
    </row>
    <row r="632" spans="1:8" x14ac:dyDescent="0.3">
      <c r="A632" s="61" t="s">
        <v>711</v>
      </c>
      <c r="B632" s="174" t="s">
        <v>822</v>
      </c>
      <c r="C632" s="175" t="s">
        <v>796</v>
      </c>
      <c r="D632" s="174" t="s">
        <v>825</v>
      </c>
      <c r="E632" s="176">
        <v>40679</v>
      </c>
      <c r="F632" s="177">
        <v>79</v>
      </c>
      <c r="G632" s="178">
        <v>17</v>
      </c>
      <c r="H632" s="179">
        <f t="shared" si="9"/>
        <v>1343</v>
      </c>
    </row>
    <row r="633" spans="1:8" x14ac:dyDescent="0.3">
      <c r="A633" s="61" t="s">
        <v>106</v>
      </c>
      <c r="B633" s="174" t="s">
        <v>820</v>
      </c>
      <c r="C633" s="175" t="s">
        <v>799</v>
      </c>
      <c r="D633" s="174" t="s">
        <v>797</v>
      </c>
      <c r="E633" s="176">
        <v>40679</v>
      </c>
      <c r="F633" s="177">
        <v>340</v>
      </c>
      <c r="G633" s="178">
        <v>8</v>
      </c>
      <c r="H633" s="179">
        <f t="shared" si="9"/>
        <v>2720</v>
      </c>
    </row>
    <row r="634" spans="1:8" x14ac:dyDescent="0.3">
      <c r="A634" s="61" t="s">
        <v>325</v>
      </c>
      <c r="B634" s="174" t="s">
        <v>819</v>
      </c>
      <c r="C634" s="175" t="s">
        <v>800</v>
      </c>
      <c r="D634" s="174" t="s">
        <v>797</v>
      </c>
      <c r="E634" s="176">
        <v>40680</v>
      </c>
      <c r="F634" s="177">
        <v>799</v>
      </c>
      <c r="G634" s="178">
        <v>13</v>
      </c>
      <c r="H634" s="179">
        <f t="shared" si="9"/>
        <v>10387</v>
      </c>
    </row>
    <row r="635" spans="1:8" x14ac:dyDescent="0.3">
      <c r="A635" s="61" t="s">
        <v>668</v>
      </c>
      <c r="B635" s="174" t="s">
        <v>820</v>
      </c>
      <c r="C635" s="175" t="s">
        <v>799</v>
      </c>
      <c r="D635" s="174" t="s">
        <v>795</v>
      </c>
      <c r="E635" s="176">
        <v>40680</v>
      </c>
      <c r="F635" s="177">
        <v>340</v>
      </c>
      <c r="G635" s="178">
        <v>8</v>
      </c>
      <c r="H635" s="179">
        <f t="shared" si="9"/>
        <v>2720</v>
      </c>
    </row>
    <row r="636" spans="1:8" x14ac:dyDescent="0.3">
      <c r="A636" s="61" t="s">
        <v>711</v>
      </c>
      <c r="B636" s="174" t="s">
        <v>821</v>
      </c>
      <c r="C636" s="175" t="s">
        <v>796</v>
      </c>
      <c r="D636" s="174" t="s">
        <v>826</v>
      </c>
      <c r="E636" s="176">
        <v>40680</v>
      </c>
      <c r="F636" s="177">
        <v>168</v>
      </c>
      <c r="G636" s="178">
        <v>13</v>
      </c>
      <c r="H636" s="179">
        <f t="shared" si="9"/>
        <v>2184</v>
      </c>
    </row>
    <row r="637" spans="1:8" x14ac:dyDescent="0.3">
      <c r="A637" s="61" t="s">
        <v>325</v>
      </c>
      <c r="B637" s="174" t="s">
        <v>821</v>
      </c>
      <c r="C637" s="175" t="s">
        <v>800</v>
      </c>
      <c r="D637" s="174" t="s">
        <v>797</v>
      </c>
      <c r="E637" s="176">
        <v>40681</v>
      </c>
      <c r="F637" s="177">
        <v>168</v>
      </c>
      <c r="G637" s="178">
        <v>6</v>
      </c>
      <c r="H637" s="179">
        <f t="shared" si="9"/>
        <v>1008</v>
      </c>
    </row>
    <row r="638" spans="1:8" x14ac:dyDescent="0.3">
      <c r="A638" s="61" t="s">
        <v>106</v>
      </c>
      <c r="B638" s="174" t="s">
        <v>823</v>
      </c>
      <c r="C638" s="175" t="s">
        <v>799</v>
      </c>
      <c r="D638" s="174" t="s">
        <v>825</v>
      </c>
      <c r="E638" s="176">
        <v>40683</v>
      </c>
      <c r="F638" s="177">
        <v>340</v>
      </c>
      <c r="G638" s="178">
        <v>7</v>
      </c>
      <c r="H638" s="179">
        <f t="shared" si="9"/>
        <v>2380</v>
      </c>
    </row>
    <row r="639" spans="1:8" x14ac:dyDescent="0.3">
      <c r="A639" s="61" t="s">
        <v>668</v>
      </c>
      <c r="B639" s="174" t="s">
        <v>822</v>
      </c>
      <c r="C639" s="175" t="s">
        <v>796</v>
      </c>
      <c r="D639" s="174" t="s">
        <v>797</v>
      </c>
      <c r="E639" s="176">
        <v>40683</v>
      </c>
      <c r="F639" s="177">
        <v>79</v>
      </c>
      <c r="G639" s="178">
        <v>2</v>
      </c>
      <c r="H639" s="179">
        <f t="shared" si="9"/>
        <v>158</v>
      </c>
    </row>
    <row r="640" spans="1:8" x14ac:dyDescent="0.3">
      <c r="A640" s="61" t="s">
        <v>414</v>
      </c>
      <c r="B640" s="174" t="s">
        <v>819</v>
      </c>
      <c r="C640" s="175" t="s">
        <v>800</v>
      </c>
      <c r="D640" s="174" t="s">
        <v>825</v>
      </c>
      <c r="E640" s="176">
        <v>40684</v>
      </c>
      <c r="F640" s="177">
        <v>799</v>
      </c>
      <c r="G640" s="178">
        <v>7</v>
      </c>
      <c r="H640" s="179">
        <f t="shared" si="9"/>
        <v>5593</v>
      </c>
    </row>
    <row r="641" spans="1:8" x14ac:dyDescent="0.3">
      <c r="A641" s="61" t="s">
        <v>668</v>
      </c>
      <c r="B641" s="174" t="s">
        <v>821</v>
      </c>
      <c r="C641" s="175" t="s">
        <v>796</v>
      </c>
      <c r="D641" s="174" t="s">
        <v>824</v>
      </c>
      <c r="E641" s="176">
        <v>40686</v>
      </c>
      <c r="F641" s="177">
        <v>168</v>
      </c>
      <c r="G641" s="178">
        <v>14</v>
      </c>
      <c r="H641" s="179">
        <f t="shared" si="9"/>
        <v>2352</v>
      </c>
    </row>
    <row r="642" spans="1:8" x14ac:dyDescent="0.3">
      <c r="A642" s="61" t="s">
        <v>754</v>
      </c>
      <c r="B642" s="174" t="s">
        <v>821</v>
      </c>
      <c r="C642" s="175" t="s">
        <v>796</v>
      </c>
      <c r="D642" s="174" t="s">
        <v>824</v>
      </c>
      <c r="E642" s="176">
        <v>40686</v>
      </c>
      <c r="F642" s="177">
        <v>168</v>
      </c>
      <c r="G642" s="178">
        <v>12</v>
      </c>
      <c r="H642" s="179">
        <f t="shared" si="9"/>
        <v>2016</v>
      </c>
    </row>
    <row r="643" spans="1:8" x14ac:dyDescent="0.3">
      <c r="A643" s="61" t="s">
        <v>668</v>
      </c>
      <c r="B643" s="174" t="s">
        <v>821</v>
      </c>
      <c r="C643" s="175" t="s">
        <v>796</v>
      </c>
      <c r="D643" s="174" t="s">
        <v>795</v>
      </c>
      <c r="E643" s="176">
        <v>40686</v>
      </c>
      <c r="F643" s="177">
        <v>168</v>
      </c>
      <c r="G643" s="178">
        <v>13</v>
      </c>
      <c r="H643" s="179">
        <f t="shared" si="9"/>
        <v>2184</v>
      </c>
    </row>
    <row r="644" spans="1:8" x14ac:dyDescent="0.3">
      <c r="A644" s="61" t="s">
        <v>711</v>
      </c>
      <c r="B644" s="174" t="s">
        <v>820</v>
      </c>
      <c r="C644" s="175" t="s">
        <v>796</v>
      </c>
      <c r="D644" s="174" t="s">
        <v>826</v>
      </c>
      <c r="E644" s="176">
        <v>40686</v>
      </c>
      <c r="F644" s="177">
        <v>340</v>
      </c>
      <c r="G644" s="178">
        <v>10</v>
      </c>
      <c r="H644" s="179">
        <f t="shared" si="9"/>
        <v>3400</v>
      </c>
    </row>
    <row r="645" spans="1:8" x14ac:dyDescent="0.3">
      <c r="A645" s="61" t="s">
        <v>735</v>
      </c>
      <c r="B645" s="174" t="s">
        <v>819</v>
      </c>
      <c r="C645" s="175" t="s">
        <v>798</v>
      </c>
      <c r="D645" s="174" t="s">
        <v>825</v>
      </c>
      <c r="E645" s="176">
        <v>40687</v>
      </c>
      <c r="F645" s="177">
        <v>799</v>
      </c>
      <c r="G645" s="178">
        <v>20</v>
      </c>
      <c r="H645" s="179">
        <f t="shared" si="9"/>
        <v>15980</v>
      </c>
    </row>
    <row r="646" spans="1:8" x14ac:dyDescent="0.3">
      <c r="A646" s="61" t="s">
        <v>325</v>
      </c>
      <c r="B646" s="174" t="s">
        <v>820</v>
      </c>
      <c r="C646" s="175" t="s">
        <v>800</v>
      </c>
      <c r="D646" s="174" t="s">
        <v>797</v>
      </c>
      <c r="E646" s="176">
        <v>40687</v>
      </c>
      <c r="F646" s="177">
        <v>340</v>
      </c>
      <c r="G646" s="178">
        <v>5</v>
      </c>
      <c r="H646" s="179">
        <f t="shared" si="9"/>
        <v>1700</v>
      </c>
    </row>
    <row r="647" spans="1:8" x14ac:dyDescent="0.3">
      <c r="A647" s="61" t="s">
        <v>668</v>
      </c>
      <c r="B647" s="174" t="s">
        <v>819</v>
      </c>
      <c r="C647" s="175" t="s">
        <v>796</v>
      </c>
      <c r="D647" s="174" t="s">
        <v>795</v>
      </c>
      <c r="E647" s="176">
        <v>40687</v>
      </c>
      <c r="F647" s="177">
        <v>799</v>
      </c>
      <c r="G647" s="178">
        <v>4</v>
      </c>
      <c r="H647" s="179">
        <f t="shared" ref="H647:H710" si="10">F647*G647</f>
        <v>3196</v>
      </c>
    </row>
    <row r="648" spans="1:8" x14ac:dyDescent="0.3">
      <c r="A648" s="61" t="s">
        <v>325</v>
      </c>
      <c r="B648" s="174" t="s">
        <v>819</v>
      </c>
      <c r="C648" s="175" t="s">
        <v>800</v>
      </c>
      <c r="D648" s="174" t="s">
        <v>795</v>
      </c>
      <c r="E648" s="176">
        <v>40687</v>
      </c>
      <c r="F648" s="177">
        <v>799</v>
      </c>
      <c r="G648" s="178">
        <v>2</v>
      </c>
      <c r="H648" s="179">
        <f t="shared" si="10"/>
        <v>1598</v>
      </c>
    </row>
    <row r="649" spans="1:8" x14ac:dyDescent="0.3">
      <c r="A649" s="61" t="s">
        <v>414</v>
      </c>
      <c r="B649" s="174" t="s">
        <v>822</v>
      </c>
      <c r="C649" s="175" t="s">
        <v>800</v>
      </c>
      <c r="D649" s="174" t="s">
        <v>826</v>
      </c>
      <c r="E649" s="176">
        <v>40687</v>
      </c>
      <c r="F649" s="177">
        <v>79</v>
      </c>
      <c r="G649" s="178">
        <v>2</v>
      </c>
      <c r="H649" s="179">
        <f t="shared" si="10"/>
        <v>158</v>
      </c>
    </row>
    <row r="650" spans="1:8" x14ac:dyDescent="0.3">
      <c r="A650" s="61" t="s">
        <v>735</v>
      </c>
      <c r="B650" s="174" t="s">
        <v>821</v>
      </c>
      <c r="C650" s="175" t="s">
        <v>798</v>
      </c>
      <c r="D650" s="174" t="s">
        <v>825</v>
      </c>
      <c r="E650" s="176">
        <v>40689</v>
      </c>
      <c r="F650" s="177">
        <v>168</v>
      </c>
      <c r="G650" s="178">
        <v>17</v>
      </c>
      <c r="H650" s="179">
        <f t="shared" si="10"/>
        <v>2856</v>
      </c>
    </row>
    <row r="651" spans="1:8" x14ac:dyDescent="0.3">
      <c r="A651" s="61" t="s">
        <v>668</v>
      </c>
      <c r="B651" s="174" t="s">
        <v>821</v>
      </c>
      <c r="C651" s="175" t="s">
        <v>796</v>
      </c>
      <c r="D651" s="174" t="s">
        <v>797</v>
      </c>
      <c r="E651" s="176">
        <v>40689</v>
      </c>
      <c r="F651" s="177">
        <v>168</v>
      </c>
      <c r="G651" s="178">
        <v>13</v>
      </c>
      <c r="H651" s="179">
        <f t="shared" si="10"/>
        <v>2184</v>
      </c>
    </row>
    <row r="652" spans="1:8" x14ac:dyDescent="0.3">
      <c r="A652" s="61" t="s">
        <v>414</v>
      </c>
      <c r="B652" s="174" t="s">
        <v>823</v>
      </c>
      <c r="C652" s="175" t="s">
        <v>800</v>
      </c>
      <c r="D652" s="174" t="s">
        <v>826</v>
      </c>
      <c r="E652" s="176">
        <v>40690</v>
      </c>
      <c r="F652" s="177">
        <v>340</v>
      </c>
      <c r="G652" s="178">
        <v>9</v>
      </c>
      <c r="H652" s="179">
        <f t="shared" si="10"/>
        <v>3060</v>
      </c>
    </row>
    <row r="653" spans="1:8" x14ac:dyDescent="0.3">
      <c r="A653" s="61" t="s">
        <v>668</v>
      </c>
      <c r="B653" s="174" t="s">
        <v>819</v>
      </c>
      <c r="C653" s="175" t="s">
        <v>796</v>
      </c>
      <c r="D653" s="174" t="s">
        <v>825</v>
      </c>
      <c r="E653" s="176">
        <v>40691</v>
      </c>
      <c r="F653" s="177">
        <v>799</v>
      </c>
      <c r="G653" s="178">
        <v>8</v>
      </c>
      <c r="H653" s="179">
        <f t="shared" si="10"/>
        <v>6392</v>
      </c>
    </row>
    <row r="654" spans="1:8" x14ac:dyDescent="0.3">
      <c r="A654" s="61" t="s">
        <v>414</v>
      </c>
      <c r="B654" s="174" t="s">
        <v>823</v>
      </c>
      <c r="C654" s="175" t="s">
        <v>800</v>
      </c>
      <c r="D654" s="174" t="s">
        <v>825</v>
      </c>
      <c r="E654" s="176">
        <v>40691</v>
      </c>
      <c r="F654" s="177">
        <v>340</v>
      </c>
      <c r="G654" s="178">
        <v>20</v>
      </c>
      <c r="H654" s="179">
        <f t="shared" si="10"/>
        <v>6800</v>
      </c>
    </row>
    <row r="655" spans="1:8" x14ac:dyDescent="0.3">
      <c r="A655" s="61" t="s">
        <v>106</v>
      </c>
      <c r="B655" s="174" t="s">
        <v>819</v>
      </c>
      <c r="C655" s="175" t="s">
        <v>799</v>
      </c>
      <c r="D655" s="174" t="s">
        <v>826</v>
      </c>
      <c r="E655" s="176">
        <v>40691</v>
      </c>
      <c r="F655" s="177">
        <v>799</v>
      </c>
      <c r="G655" s="178">
        <v>12</v>
      </c>
      <c r="H655" s="179">
        <f t="shared" si="10"/>
        <v>9588</v>
      </c>
    </row>
    <row r="656" spans="1:8" x14ac:dyDescent="0.3">
      <c r="A656" s="61" t="s">
        <v>106</v>
      </c>
      <c r="B656" s="174" t="s">
        <v>820</v>
      </c>
      <c r="C656" s="175" t="s">
        <v>799</v>
      </c>
      <c r="D656" s="174" t="s">
        <v>826</v>
      </c>
      <c r="E656" s="176">
        <v>40691</v>
      </c>
      <c r="F656" s="177">
        <v>340</v>
      </c>
      <c r="G656" s="178">
        <v>9</v>
      </c>
      <c r="H656" s="179">
        <f t="shared" si="10"/>
        <v>3060</v>
      </c>
    </row>
    <row r="657" spans="1:8" x14ac:dyDescent="0.3">
      <c r="A657" s="61" t="s">
        <v>646</v>
      </c>
      <c r="B657" s="174" t="s">
        <v>822</v>
      </c>
      <c r="C657" s="175" t="s">
        <v>800</v>
      </c>
      <c r="D657" s="174" t="s">
        <v>826</v>
      </c>
      <c r="E657" s="176">
        <v>40693</v>
      </c>
      <c r="F657" s="177">
        <v>79</v>
      </c>
      <c r="G657" s="178">
        <v>3</v>
      </c>
      <c r="H657" s="179">
        <f t="shared" si="10"/>
        <v>237</v>
      </c>
    </row>
    <row r="658" spans="1:8" x14ac:dyDescent="0.3">
      <c r="A658" s="61" t="s">
        <v>668</v>
      </c>
      <c r="B658" s="174" t="s">
        <v>821</v>
      </c>
      <c r="C658" s="175" t="s">
        <v>796</v>
      </c>
      <c r="D658" s="174" t="s">
        <v>825</v>
      </c>
      <c r="E658" s="176">
        <v>40694</v>
      </c>
      <c r="F658" s="177">
        <v>168</v>
      </c>
      <c r="G658" s="178">
        <v>14</v>
      </c>
      <c r="H658" s="179">
        <f t="shared" si="10"/>
        <v>2352</v>
      </c>
    </row>
    <row r="659" spans="1:8" x14ac:dyDescent="0.3">
      <c r="A659" s="61" t="s">
        <v>325</v>
      </c>
      <c r="B659" s="174" t="s">
        <v>819</v>
      </c>
      <c r="C659" s="175" t="s">
        <v>800</v>
      </c>
      <c r="D659" s="174" t="s">
        <v>797</v>
      </c>
      <c r="E659" s="176">
        <v>40694</v>
      </c>
      <c r="F659" s="177">
        <v>799</v>
      </c>
      <c r="G659" s="178">
        <v>10</v>
      </c>
      <c r="H659" s="179">
        <f t="shared" si="10"/>
        <v>7990</v>
      </c>
    </row>
    <row r="660" spans="1:8" x14ac:dyDescent="0.3">
      <c r="A660" s="61" t="s">
        <v>754</v>
      </c>
      <c r="B660" s="174" t="s">
        <v>821</v>
      </c>
      <c r="C660" s="175" t="s">
        <v>796</v>
      </c>
      <c r="D660" s="174" t="s">
        <v>797</v>
      </c>
      <c r="E660" s="176">
        <v>40694</v>
      </c>
      <c r="F660" s="177">
        <v>168</v>
      </c>
      <c r="G660" s="178">
        <v>4</v>
      </c>
      <c r="H660" s="179">
        <f t="shared" si="10"/>
        <v>672</v>
      </c>
    </row>
    <row r="661" spans="1:8" x14ac:dyDescent="0.3">
      <c r="A661" s="61" t="s">
        <v>668</v>
      </c>
      <c r="B661" s="174" t="s">
        <v>820</v>
      </c>
      <c r="C661" s="175" t="s">
        <v>799</v>
      </c>
      <c r="D661" s="174" t="s">
        <v>824</v>
      </c>
      <c r="E661" s="176">
        <v>40697</v>
      </c>
      <c r="F661" s="177">
        <v>340</v>
      </c>
      <c r="G661" s="178">
        <v>2</v>
      </c>
      <c r="H661" s="179">
        <f t="shared" si="10"/>
        <v>680</v>
      </c>
    </row>
    <row r="662" spans="1:8" x14ac:dyDescent="0.3">
      <c r="A662" s="61" t="s">
        <v>711</v>
      </c>
      <c r="B662" s="174" t="s">
        <v>821</v>
      </c>
      <c r="C662" s="175" t="s">
        <v>796</v>
      </c>
      <c r="D662" s="174" t="s">
        <v>825</v>
      </c>
      <c r="E662" s="176">
        <v>40697</v>
      </c>
      <c r="F662" s="177">
        <v>168</v>
      </c>
      <c r="G662" s="178">
        <v>6</v>
      </c>
      <c r="H662" s="179">
        <f t="shared" si="10"/>
        <v>1008</v>
      </c>
    </row>
    <row r="663" spans="1:8" x14ac:dyDescent="0.3">
      <c r="A663" s="61" t="s">
        <v>711</v>
      </c>
      <c r="B663" s="174" t="s">
        <v>823</v>
      </c>
      <c r="C663" s="175" t="s">
        <v>796</v>
      </c>
      <c r="D663" s="174" t="s">
        <v>824</v>
      </c>
      <c r="E663" s="176">
        <v>40700</v>
      </c>
      <c r="F663" s="177">
        <v>340</v>
      </c>
      <c r="G663" s="178">
        <v>7</v>
      </c>
      <c r="H663" s="179">
        <f t="shared" si="10"/>
        <v>2380</v>
      </c>
    </row>
    <row r="664" spans="1:8" x14ac:dyDescent="0.3">
      <c r="A664" s="61" t="s">
        <v>754</v>
      </c>
      <c r="B664" s="174" t="s">
        <v>819</v>
      </c>
      <c r="C664" s="175" t="s">
        <v>796</v>
      </c>
      <c r="D664" s="174" t="s">
        <v>795</v>
      </c>
      <c r="E664" s="176">
        <v>40701</v>
      </c>
      <c r="F664" s="177">
        <v>799</v>
      </c>
      <c r="G664" s="178">
        <v>3</v>
      </c>
      <c r="H664" s="179">
        <f t="shared" si="10"/>
        <v>2397</v>
      </c>
    </row>
    <row r="665" spans="1:8" x14ac:dyDescent="0.3">
      <c r="A665" s="61" t="s">
        <v>735</v>
      </c>
      <c r="B665" s="174" t="s">
        <v>820</v>
      </c>
      <c r="C665" s="175" t="s">
        <v>798</v>
      </c>
      <c r="D665" s="174" t="s">
        <v>825</v>
      </c>
      <c r="E665" s="176">
        <v>40703</v>
      </c>
      <c r="F665" s="177">
        <v>340</v>
      </c>
      <c r="G665" s="178">
        <v>8</v>
      </c>
      <c r="H665" s="179">
        <f t="shared" si="10"/>
        <v>2720</v>
      </c>
    </row>
    <row r="666" spans="1:8" x14ac:dyDescent="0.3">
      <c r="A666" s="61" t="s">
        <v>646</v>
      </c>
      <c r="B666" s="174" t="s">
        <v>823</v>
      </c>
      <c r="C666" s="175" t="s">
        <v>800</v>
      </c>
      <c r="D666" s="174" t="s">
        <v>826</v>
      </c>
      <c r="E666" s="176">
        <v>40703</v>
      </c>
      <c r="F666" s="177">
        <v>340</v>
      </c>
      <c r="G666" s="178">
        <v>9</v>
      </c>
      <c r="H666" s="179">
        <f t="shared" si="10"/>
        <v>3060</v>
      </c>
    </row>
    <row r="667" spans="1:8" x14ac:dyDescent="0.3">
      <c r="A667" s="61" t="s">
        <v>646</v>
      </c>
      <c r="B667" s="174" t="s">
        <v>819</v>
      </c>
      <c r="C667" s="175" t="s">
        <v>800</v>
      </c>
      <c r="D667" s="174" t="s">
        <v>825</v>
      </c>
      <c r="E667" s="176">
        <v>40704</v>
      </c>
      <c r="F667" s="177">
        <v>799</v>
      </c>
      <c r="G667" s="178">
        <v>11</v>
      </c>
      <c r="H667" s="179">
        <f t="shared" si="10"/>
        <v>8789</v>
      </c>
    </row>
    <row r="668" spans="1:8" x14ac:dyDescent="0.3">
      <c r="A668" s="61" t="s">
        <v>487</v>
      </c>
      <c r="B668" s="174" t="s">
        <v>823</v>
      </c>
      <c r="C668" s="175" t="s">
        <v>799</v>
      </c>
      <c r="D668" s="174" t="s">
        <v>795</v>
      </c>
      <c r="E668" s="176">
        <v>40704</v>
      </c>
      <c r="F668" s="177">
        <v>340</v>
      </c>
      <c r="G668" s="178">
        <v>11</v>
      </c>
      <c r="H668" s="179">
        <f t="shared" si="10"/>
        <v>3740</v>
      </c>
    </row>
    <row r="669" spans="1:8" x14ac:dyDescent="0.3">
      <c r="A669" s="61" t="s">
        <v>646</v>
      </c>
      <c r="B669" s="174" t="s">
        <v>819</v>
      </c>
      <c r="C669" s="175" t="s">
        <v>800</v>
      </c>
      <c r="D669" s="174" t="s">
        <v>824</v>
      </c>
      <c r="E669" s="176">
        <v>40708</v>
      </c>
      <c r="F669" s="177">
        <v>799</v>
      </c>
      <c r="G669" s="178">
        <v>1</v>
      </c>
      <c r="H669" s="179">
        <f t="shared" si="10"/>
        <v>799</v>
      </c>
    </row>
    <row r="670" spans="1:8" x14ac:dyDescent="0.3">
      <c r="A670" s="61" t="s">
        <v>321</v>
      </c>
      <c r="B670" s="174" t="s">
        <v>822</v>
      </c>
      <c r="C670" s="175" t="s">
        <v>798</v>
      </c>
      <c r="D670" s="174" t="s">
        <v>826</v>
      </c>
      <c r="E670" s="176">
        <v>40708</v>
      </c>
      <c r="F670" s="177">
        <v>79</v>
      </c>
      <c r="G670" s="178">
        <v>11</v>
      </c>
      <c r="H670" s="179">
        <f t="shared" si="10"/>
        <v>869</v>
      </c>
    </row>
    <row r="671" spans="1:8" x14ac:dyDescent="0.3">
      <c r="A671" s="61" t="s">
        <v>106</v>
      </c>
      <c r="B671" s="174" t="s">
        <v>822</v>
      </c>
      <c r="C671" s="175" t="s">
        <v>799</v>
      </c>
      <c r="D671" s="174" t="s">
        <v>826</v>
      </c>
      <c r="E671" s="176">
        <v>40708</v>
      </c>
      <c r="F671" s="177">
        <v>79</v>
      </c>
      <c r="G671" s="178">
        <v>11</v>
      </c>
      <c r="H671" s="179">
        <f t="shared" si="10"/>
        <v>869</v>
      </c>
    </row>
    <row r="672" spans="1:8" x14ac:dyDescent="0.3">
      <c r="A672" s="61" t="s">
        <v>754</v>
      </c>
      <c r="B672" s="174" t="s">
        <v>823</v>
      </c>
      <c r="C672" s="175" t="s">
        <v>796</v>
      </c>
      <c r="D672" s="174" t="s">
        <v>824</v>
      </c>
      <c r="E672" s="176">
        <v>40710</v>
      </c>
      <c r="F672" s="177">
        <v>340</v>
      </c>
      <c r="G672" s="178">
        <v>3</v>
      </c>
      <c r="H672" s="179">
        <f t="shared" si="10"/>
        <v>1020</v>
      </c>
    </row>
    <row r="673" spans="1:8" x14ac:dyDescent="0.3">
      <c r="A673" s="61" t="s">
        <v>711</v>
      </c>
      <c r="B673" s="174" t="s">
        <v>819</v>
      </c>
      <c r="C673" s="175" t="s">
        <v>796</v>
      </c>
      <c r="D673" s="174" t="s">
        <v>824</v>
      </c>
      <c r="E673" s="176">
        <v>40710</v>
      </c>
      <c r="F673" s="177">
        <v>799</v>
      </c>
      <c r="G673" s="178">
        <v>1</v>
      </c>
      <c r="H673" s="179">
        <f t="shared" si="10"/>
        <v>799</v>
      </c>
    </row>
    <row r="674" spans="1:8" x14ac:dyDescent="0.3">
      <c r="A674" s="61" t="s">
        <v>487</v>
      </c>
      <c r="B674" s="174" t="s">
        <v>820</v>
      </c>
      <c r="C674" s="175" t="s">
        <v>799</v>
      </c>
      <c r="D674" s="174" t="s">
        <v>797</v>
      </c>
      <c r="E674" s="176">
        <v>40710</v>
      </c>
      <c r="F674" s="177">
        <v>340</v>
      </c>
      <c r="G674" s="178">
        <v>1</v>
      </c>
      <c r="H674" s="179">
        <f t="shared" si="10"/>
        <v>340</v>
      </c>
    </row>
    <row r="675" spans="1:8" x14ac:dyDescent="0.3">
      <c r="A675" s="61" t="s">
        <v>668</v>
      </c>
      <c r="B675" s="174" t="s">
        <v>820</v>
      </c>
      <c r="C675" s="175" t="s">
        <v>799</v>
      </c>
      <c r="D675" s="174" t="s">
        <v>824</v>
      </c>
      <c r="E675" s="176">
        <v>40712</v>
      </c>
      <c r="F675" s="177">
        <v>340</v>
      </c>
      <c r="G675" s="178">
        <v>7</v>
      </c>
      <c r="H675" s="179">
        <f t="shared" si="10"/>
        <v>2380</v>
      </c>
    </row>
    <row r="676" spans="1:8" x14ac:dyDescent="0.3">
      <c r="A676" s="61" t="s">
        <v>754</v>
      </c>
      <c r="B676" s="174" t="s">
        <v>819</v>
      </c>
      <c r="C676" s="175" t="s">
        <v>796</v>
      </c>
      <c r="D676" s="174" t="s">
        <v>824</v>
      </c>
      <c r="E676" s="176">
        <v>40712</v>
      </c>
      <c r="F676" s="177">
        <v>799</v>
      </c>
      <c r="G676" s="178">
        <v>12</v>
      </c>
      <c r="H676" s="179">
        <f t="shared" si="10"/>
        <v>9588</v>
      </c>
    </row>
    <row r="677" spans="1:8" x14ac:dyDescent="0.3">
      <c r="A677" s="61" t="s">
        <v>668</v>
      </c>
      <c r="B677" s="174" t="s">
        <v>819</v>
      </c>
      <c r="C677" s="175" t="s">
        <v>796</v>
      </c>
      <c r="D677" s="174" t="s">
        <v>825</v>
      </c>
      <c r="E677" s="176">
        <v>40715</v>
      </c>
      <c r="F677" s="177">
        <v>799</v>
      </c>
      <c r="G677" s="178">
        <v>19</v>
      </c>
      <c r="H677" s="179">
        <f t="shared" si="10"/>
        <v>15181</v>
      </c>
    </row>
    <row r="678" spans="1:8" x14ac:dyDescent="0.3">
      <c r="A678" s="61" t="s">
        <v>106</v>
      </c>
      <c r="B678" s="174" t="s">
        <v>819</v>
      </c>
      <c r="C678" s="175" t="s">
        <v>799</v>
      </c>
      <c r="D678" s="174" t="s">
        <v>825</v>
      </c>
      <c r="E678" s="176">
        <v>40716</v>
      </c>
      <c r="F678" s="177">
        <v>799</v>
      </c>
      <c r="G678" s="178">
        <v>16</v>
      </c>
      <c r="H678" s="179">
        <f t="shared" si="10"/>
        <v>12784</v>
      </c>
    </row>
    <row r="679" spans="1:8" x14ac:dyDescent="0.3">
      <c r="A679" s="61" t="s">
        <v>711</v>
      </c>
      <c r="B679" s="174" t="s">
        <v>819</v>
      </c>
      <c r="C679" s="175" t="s">
        <v>796</v>
      </c>
      <c r="D679" s="174" t="s">
        <v>825</v>
      </c>
      <c r="E679" s="176">
        <v>40716</v>
      </c>
      <c r="F679" s="177">
        <v>799</v>
      </c>
      <c r="G679" s="178">
        <v>17</v>
      </c>
      <c r="H679" s="179">
        <f t="shared" si="10"/>
        <v>13583</v>
      </c>
    </row>
    <row r="680" spans="1:8" x14ac:dyDescent="0.3">
      <c r="A680" s="61" t="s">
        <v>414</v>
      </c>
      <c r="B680" s="174" t="s">
        <v>819</v>
      </c>
      <c r="C680" s="175" t="s">
        <v>800</v>
      </c>
      <c r="D680" s="174" t="s">
        <v>826</v>
      </c>
      <c r="E680" s="176">
        <v>40716</v>
      </c>
      <c r="F680" s="177">
        <v>799</v>
      </c>
      <c r="G680" s="178">
        <v>8</v>
      </c>
      <c r="H680" s="179">
        <f t="shared" si="10"/>
        <v>6392</v>
      </c>
    </row>
    <row r="681" spans="1:8" x14ac:dyDescent="0.3">
      <c r="A681" s="61" t="s">
        <v>711</v>
      </c>
      <c r="B681" s="174" t="s">
        <v>822</v>
      </c>
      <c r="C681" s="175" t="s">
        <v>796</v>
      </c>
      <c r="D681" s="174" t="s">
        <v>826</v>
      </c>
      <c r="E681" s="176">
        <v>40716</v>
      </c>
      <c r="F681" s="177">
        <v>79</v>
      </c>
      <c r="G681" s="178">
        <v>3</v>
      </c>
      <c r="H681" s="179">
        <f t="shared" si="10"/>
        <v>237</v>
      </c>
    </row>
    <row r="682" spans="1:8" x14ac:dyDescent="0.3">
      <c r="A682" s="61" t="s">
        <v>325</v>
      </c>
      <c r="B682" s="174" t="s">
        <v>822</v>
      </c>
      <c r="C682" s="175" t="s">
        <v>800</v>
      </c>
      <c r="D682" s="174" t="s">
        <v>797</v>
      </c>
      <c r="E682" s="176">
        <v>40717</v>
      </c>
      <c r="F682" s="177">
        <v>79</v>
      </c>
      <c r="G682" s="178">
        <v>15</v>
      </c>
      <c r="H682" s="179">
        <f t="shared" si="10"/>
        <v>1185</v>
      </c>
    </row>
    <row r="683" spans="1:8" x14ac:dyDescent="0.3">
      <c r="A683" s="61" t="s">
        <v>414</v>
      </c>
      <c r="B683" s="174" t="s">
        <v>821</v>
      </c>
      <c r="C683" s="175" t="s">
        <v>800</v>
      </c>
      <c r="D683" s="174" t="s">
        <v>824</v>
      </c>
      <c r="E683" s="176">
        <v>40718</v>
      </c>
      <c r="F683" s="177">
        <v>168</v>
      </c>
      <c r="G683" s="178">
        <v>13</v>
      </c>
      <c r="H683" s="179">
        <f t="shared" si="10"/>
        <v>2184</v>
      </c>
    </row>
    <row r="684" spans="1:8" x14ac:dyDescent="0.3">
      <c r="A684" s="61" t="s">
        <v>414</v>
      </c>
      <c r="B684" s="174" t="s">
        <v>821</v>
      </c>
      <c r="C684" s="175" t="s">
        <v>800</v>
      </c>
      <c r="D684" s="174" t="s">
        <v>797</v>
      </c>
      <c r="E684" s="176">
        <v>40718</v>
      </c>
      <c r="F684" s="177">
        <v>168</v>
      </c>
      <c r="G684" s="178">
        <v>3</v>
      </c>
      <c r="H684" s="179">
        <f t="shared" si="10"/>
        <v>504</v>
      </c>
    </row>
    <row r="685" spans="1:8" x14ac:dyDescent="0.3">
      <c r="A685" s="61" t="s">
        <v>754</v>
      </c>
      <c r="B685" s="174" t="s">
        <v>822</v>
      </c>
      <c r="C685" s="175" t="s">
        <v>796</v>
      </c>
      <c r="D685" s="174" t="s">
        <v>824</v>
      </c>
      <c r="E685" s="176">
        <v>40719</v>
      </c>
      <c r="F685" s="177">
        <v>79</v>
      </c>
      <c r="G685" s="178">
        <v>6</v>
      </c>
      <c r="H685" s="179">
        <f t="shared" si="10"/>
        <v>474</v>
      </c>
    </row>
    <row r="686" spans="1:8" x14ac:dyDescent="0.3">
      <c r="A686" s="61" t="s">
        <v>754</v>
      </c>
      <c r="B686" s="174" t="s">
        <v>820</v>
      </c>
      <c r="C686" s="175" t="s">
        <v>796</v>
      </c>
      <c r="D686" s="174" t="s">
        <v>795</v>
      </c>
      <c r="E686" s="176">
        <v>40719</v>
      </c>
      <c r="F686" s="177">
        <v>340</v>
      </c>
      <c r="G686" s="178">
        <v>5</v>
      </c>
      <c r="H686" s="179">
        <f t="shared" si="10"/>
        <v>1700</v>
      </c>
    </row>
    <row r="687" spans="1:8" x14ac:dyDescent="0.3">
      <c r="A687" s="61" t="s">
        <v>106</v>
      </c>
      <c r="B687" s="174" t="s">
        <v>823</v>
      </c>
      <c r="C687" s="175" t="s">
        <v>799</v>
      </c>
      <c r="D687" s="174" t="s">
        <v>795</v>
      </c>
      <c r="E687" s="176">
        <v>40721</v>
      </c>
      <c r="F687" s="177">
        <v>340</v>
      </c>
      <c r="G687" s="178">
        <v>15</v>
      </c>
      <c r="H687" s="179">
        <f t="shared" si="10"/>
        <v>5100</v>
      </c>
    </row>
    <row r="688" spans="1:8" x14ac:dyDescent="0.3">
      <c r="A688" s="61" t="s">
        <v>711</v>
      </c>
      <c r="B688" s="174" t="s">
        <v>820</v>
      </c>
      <c r="C688" s="175" t="s">
        <v>796</v>
      </c>
      <c r="D688" s="174" t="s">
        <v>795</v>
      </c>
      <c r="E688" s="176">
        <v>40721</v>
      </c>
      <c r="F688" s="177">
        <v>340</v>
      </c>
      <c r="G688" s="178">
        <v>2</v>
      </c>
      <c r="H688" s="179">
        <f t="shared" si="10"/>
        <v>680</v>
      </c>
    </row>
    <row r="689" spans="1:8" x14ac:dyDescent="0.3">
      <c r="A689" s="61" t="s">
        <v>646</v>
      </c>
      <c r="B689" s="174" t="s">
        <v>822</v>
      </c>
      <c r="C689" s="175" t="s">
        <v>800</v>
      </c>
      <c r="D689" s="174" t="s">
        <v>824</v>
      </c>
      <c r="E689" s="176">
        <v>40722</v>
      </c>
      <c r="F689" s="177">
        <v>79</v>
      </c>
      <c r="G689" s="178">
        <v>4</v>
      </c>
      <c r="H689" s="179">
        <f t="shared" si="10"/>
        <v>316</v>
      </c>
    </row>
    <row r="690" spans="1:8" x14ac:dyDescent="0.3">
      <c r="A690" s="61" t="s">
        <v>106</v>
      </c>
      <c r="B690" s="174" t="s">
        <v>823</v>
      </c>
      <c r="C690" s="175" t="s">
        <v>799</v>
      </c>
      <c r="D690" s="174" t="s">
        <v>825</v>
      </c>
      <c r="E690" s="176">
        <v>40722</v>
      </c>
      <c r="F690" s="177">
        <v>340</v>
      </c>
      <c r="G690" s="178">
        <v>9</v>
      </c>
      <c r="H690" s="179">
        <f t="shared" si="10"/>
        <v>3060</v>
      </c>
    </row>
    <row r="691" spans="1:8" x14ac:dyDescent="0.3">
      <c r="A691" s="61" t="s">
        <v>414</v>
      </c>
      <c r="B691" s="174" t="s">
        <v>822</v>
      </c>
      <c r="C691" s="175" t="s">
        <v>800</v>
      </c>
      <c r="D691" s="174" t="s">
        <v>795</v>
      </c>
      <c r="E691" s="176">
        <v>40722</v>
      </c>
      <c r="F691" s="177">
        <v>79</v>
      </c>
      <c r="G691" s="178">
        <v>8</v>
      </c>
      <c r="H691" s="179">
        <f t="shared" si="10"/>
        <v>632</v>
      </c>
    </row>
    <row r="692" spans="1:8" x14ac:dyDescent="0.3">
      <c r="A692" s="61" t="s">
        <v>325</v>
      </c>
      <c r="B692" s="174" t="s">
        <v>819</v>
      </c>
      <c r="C692" s="175" t="s">
        <v>800</v>
      </c>
      <c r="D692" s="174" t="s">
        <v>825</v>
      </c>
      <c r="E692" s="176">
        <v>40723</v>
      </c>
      <c r="F692" s="177">
        <v>799</v>
      </c>
      <c r="G692" s="178">
        <v>10</v>
      </c>
      <c r="H692" s="179">
        <f t="shared" si="10"/>
        <v>7990</v>
      </c>
    </row>
    <row r="693" spans="1:8" x14ac:dyDescent="0.3">
      <c r="A693" s="61" t="s">
        <v>711</v>
      </c>
      <c r="B693" s="174" t="s">
        <v>822</v>
      </c>
      <c r="C693" s="175" t="s">
        <v>796</v>
      </c>
      <c r="D693" s="174" t="s">
        <v>824</v>
      </c>
      <c r="E693" s="176">
        <v>40724</v>
      </c>
      <c r="F693" s="177">
        <v>79</v>
      </c>
      <c r="G693" s="178">
        <v>4</v>
      </c>
      <c r="H693" s="179">
        <f t="shared" si="10"/>
        <v>316</v>
      </c>
    </row>
    <row r="694" spans="1:8" x14ac:dyDescent="0.3">
      <c r="A694" s="61" t="s">
        <v>414</v>
      </c>
      <c r="B694" s="174" t="s">
        <v>823</v>
      </c>
      <c r="C694" s="175" t="s">
        <v>800</v>
      </c>
      <c r="D694" s="174" t="s">
        <v>797</v>
      </c>
      <c r="E694" s="176">
        <v>40724</v>
      </c>
      <c r="F694" s="177">
        <v>340</v>
      </c>
      <c r="G694" s="178">
        <v>13</v>
      </c>
      <c r="H694" s="179">
        <f t="shared" si="10"/>
        <v>4420</v>
      </c>
    </row>
    <row r="695" spans="1:8" x14ac:dyDescent="0.3">
      <c r="A695" s="61" t="s">
        <v>711</v>
      </c>
      <c r="B695" s="174" t="s">
        <v>821</v>
      </c>
      <c r="C695" s="175" t="s">
        <v>796</v>
      </c>
      <c r="D695" s="174" t="s">
        <v>825</v>
      </c>
      <c r="E695" s="176">
        <v>40726</v>
      </c>
      <c r="F695" s="177">
        <v>168</v>
      </c>
      <c r="G695" s="178">
        <v>8</v>
      </c>
      <c r="H695" s="179">
        <f t="shared" si="10"/>
        <v>1344</v>
      </c>
    </row>
    <row r="696" spans="1:8" x14ac:dyDescent="0.3">
      <c r="A696" s="61" t="s">
        <v>668</v>
      </c>
      <c r="B696" s="174" t="s">
        <v>822</v>
      </c>
      <c r="C696" s="175" t="s">
        <v>796</v>
      </c>
      <c r="D696" s="174" t="s">
        <v>795</v>
      </c>
      <c r="E696" s="176">
        <v>40728</v>
      </c>
      <c r="F696" s="177">
        <v>79</v>
      </c>
      <c r="G696" s="178">
        <v>10</v>
      </c>
      <c r="H696" s="179">
        <f t="shared" si="10"/>
        <v>790</v>
      </c>
    </row>
    <row r="697" spans="1:8" x14ac:dyDescent="0.3">
      <c r="A697" s="61" t="s">
        <v>711</v>
      </c>
      <c r="B697" s="174" t="s">
        <v>820</v>
      </c>
      <c r="C697" s="175" t="s">
        <v>796</v>
      </c>
      <c r="D697" s="174" t="s">
        <v>795</v>
      </c>
      <c r="E697" s="176">
        <v>40728</v>
      </c>
      <c r="F697" s="177">
        <v>340</v>
      </c>
      <c r="G697" s="178">
        <v>7</v>
      </c>
      <c r="H697" s="179">
        <f t="shared" si="10"/>
        <v>2380</v>
      </c>
    </row>
    <row r="698" spans="1:8" x14ac:dyDescent="0.3">
      <c r="A698" s="61" t="s">
        <v>754</v>
      </c>
      <c r="B698" s="174" t="s">
        <v>822</v>
      </c>
      <c r="C698" s="175" t="s">
        <v>796</v>
      </c>
      <c r="D698" s="174" t="s">
        <v>826</v>
      </c>
      <c r="E698" s="176">
        <v>40728</v>
      </c>
      <c r="F698" s="177">
        <v>79</v>
      </c>
      <c r="G698" s="178">
        <v>15</v>
      </c>
      <c r="H698" s="179">
        <f t="shared" si="10"/>
        <v>1185</v>
      </c>
    </row>
    <row r="699" spans="1:8" x14ac:dyDescent="0.3">
      <c r="A699" s="61" t="s">
        <v>487</v>
      </c>
      <c r="B699" s="174" t="s">
        <v>821</v>
      </c>
      <c r="C699" s="175" t="s">
        <v>799</v>
      </c>
      <c r="D699" s="174" t="s">
        <v>826</v>
      </c>
      <c r="E699" s="176">
        <v>40728</v>
      </c>
      <c r="F699" s="177">
        <v>168</v>
      </c>
      <c r="G699" s="178">
        <v>3</v>
      </c>
      <c r="H699" s="179">
        <f t="shared" si="10"/>
        <v>504</v>
      </c>
    </row>
    <row r="700" spans="1:8" x14ac:dyDescent="0.3">
      <c r="A700" s="61" t="s">
        <v>414</v>
      </c>
      <c r="B700" s="174" t="s">
        <v>822</v>
      </c>
      <c r="C700" s="175" t="s">
        <v>800</v>
      </c>
      <c r="D700" s="174" t="s">
        <v>824</v>
      </c>
      <c r="E700" s="176">
        <v>40729</v>
      </c>
      <c r="F700" s="177">
        <v>79</v>
      </c>
      <c r="G700" s="178">
        <v>3</v>
      </c>
      <c r="H700" s="179">
        <f t="shared" si="10"/>
        <v>237</v>
      </c>
    </row>
    <row r="701" spans="1:8" x14ac:dyDescent="0.3">
      <c r="A701" s="61" t="s">
        <v>722</v>
      </c>
      <c r="B701" s="174" t="s">
        <v>821</v>
      </c>
      <c r="C701" s="175" t="s">
        <v>800</v>
      </c>
      <c r="D701" s="174" t="s">
        <v>825</v>
      </c>
      <c r="E701" s="176">
        <v>40729</v>
      </c>
      <c r="F701" s="177">
        <v>168</v>
      </c>
      <c r="G701" s="178">
        <v>17</v>
      </c>
      <c r="H701" s="179">
        <f t="shared" si="10"/>
        <v>2856</v>
      </c>
    </row>
    <row r="702" spans="1:8" x14ac:dyDescent="0.3">
      <c r="A702" s="61" t="s">
        <v>646</v>
      </c>
      <c r="B702" s="174" t="s">
        <v>822</v>
      </c>
      <c r="C702" s="175" t="s">
        <v>800</v>
      </c>
      <c r="D702" s="174" t="s">
        <v>797</v>
      </c>
      <c r="E702" s="176">
        <v>40729</v>
      </c>
      <c r="F702" s="177">
        <v>79</v>
      </c>
      <c r="G702" s="178">
        <v>14</v>
      </c>
      <c r="H702" s="179">
        <f t="shared" si="10"/>
        <v>1106</v>
      </c>
    </row>
    <row r="703" spans="1:8" x14ac:dyDescent="0.3">
      <c r="A703" s="61" t="s">
        <v>735</v>
      </c>
      <c r="B703" s="174" t="s">
        <v>819</v>
      </c>
      <c r="C703" s="175" t="s">
        <v>798</v>
      </c>
      <c r="D703" s="174" t="s">
        <v>826</v>
      </c>
      <c r="E703" s="176">
        <v>40729</v>
      </c>
      <c r="F703" s="177">
        <v>799</v>
      </c>
      <c r="G703" s="178">
        <v>5</v>
      </c>
      <c r="H703" s="179">
        <f t="shared" si="10"/>
        <v>3995</v>
      </c>
    </row>
    <row r="704" spans="1:8" x14ac:dyDescent="0.3">
      <c r="A704" s="61" t="s">
        <v>321</v>
      </c>
      <c r="B704" s="174" t="s">
        <v>820</v>
      </c>
      <c r="C704" s="175" t="s">
        <v>798</v>
      </c>
      <c r="D704" s="174" t="s">
        <v>825</v>
      </c>
      <c r="E704" s="176">
        <v>40730</v>
      </c>
      <c r="F704" s="177">
        <v>340</v>
      </c>
      <c r="G704" s="178">
        <v>6</v>
      </c>
      <c r="H704" s="179">
        <f t="shared" si="10"/>
        <v>2040</v>
      </c>
    </row>
    <row r="705" spans="1:8" x14ac:dyDescent="0.3">
      <c r="A705" s="61" t="s">
        <v>487</v>
      </c>
      <c r="B705" s="174" t="s">
        <v>820</v>
      </c>
      <c r="C705" s="175" t="s">
        <v>799</v>
      </c>
      <c r="D705" s="174" t="s">
        <v>825</v>
      </c>
      <c r="E705" s="176">
        <v>40731</v>
      </c>
      <c r="F705" s="177">
        <v>340</v>
      </c>
      <c r="G705" s="178">
        <v>9</v>
      </c>
      <c r="H705" s="179">
        <f t="shared" si="10"/>
        <v>3060</v>
      </c>
    </row>
    <row r="706" spans="1:8" x14ac:dyDescent="0.3">
      <c r="A706" s="61" t="s">
        <v>487</v>
      </c>
      <c r="B706" s="174" t="s">
        <v>820</v>
      </c>
      <c r="C706" s="175" t="s">
        <v>799</v>
      </c>
      <c r="D706" s="174" t="s">
        <v>795</v>
      </c>
      <c r="E706" s="176">
        <v>40731</v>
      </c>
      <c r="F706" s="177">
        <v>340</v>
      </c>
      <c r="G706" s="178">
        <v>6</v>
      </c>
      <c r="H706" s="179">
        <f t="shared" si="10"/>
        <v>2040</v>
      </c>
    </row>
    <row r="707" spans="1:8" x14ac:dyDescent="0.3">
      <c r="A707" s="61" t="s">
        <v>106</v>
      </c>
      <c r="B707" s="174" t="s">
        <v>819</v>
      </c>
      <c r="C707" s="175" t="s">
        <v>799</v>
      </c>
      <c r="D707" s="174" t="s">
        <v>795</v>
      </c>
      <c r="E707" s="176">
        <v>40732</v>
      </c>
      <c r="F707" s="177">
        <v>799</v>
      </c>
      <c r="G707" s="178">
        <v>7</v>
      </c>
      <c r="H707" s="179">
        <f t="shared" si="10"/>
        <v>5593</v>
      </c>
    </row>
    <row r="708" spans="1:8" x14ac:dyDescent="0.3">
      <c r="A708" s="61" t="s">
        <v>414</v>
      </c>
      <c r="B708" s="174" t="s">
        <v>821</v>
      </c>
      <c r="C708" s="175" t="s">
        <v>800</v>
      </c>
      <c r="D708" s="174" t="s">
        <v>795</v>
      </c>
      <c r="E708" s="176">
        <v>40732</v>
      </c>
      <c r="F708" s="177">
        <v>168</v>
      </c>
      <c r="G708" s="178">
        <v>4</v>
      </c>
      <c r="H708" s="179">
        <f t="shared" si="10"/>
        <v>672</v>
      </c>
    </row>
    <row r="709" spans="1:8" x14ac:dyDescent="0.3">
      <c r="A709" s="61" t="s">
        <v>106</v>
      </c>
      <c r="B709" s="174" t="s">
        <v>821</v>
      </c>
      <c r="C709" s="175" t="s">
        <v>799</v>
      </c>
      <c r="D709" s="174" t="s">
        <v>825</v>
      </c>
      <c r="E709" s="176">
        <v>40733</v>
      </c>
      <c r="F709" s="177">
        <v>168</v>
      </c>
      <c r="G709" s="178">
        <v>13</v>
      </c>
      <c r="H709" s="179">
        <f t="shared" si="10"/>
        <v>2184</v>
      </c>
    </row>
    <row r="710" spans="1:8" x14ac:dyDescent="0.3">
      <c r="A710" s="61" t="s">
        <v>325</v>
      </c>
      <c r="B710" s="174" t="s">
        <v>822</v>
      </c>
      <c r="C710" s="175" t="s">
        <v>800</v>
      </c>
      <c r="D710" s="174" t="s">
        <v>795</v>
      </c>
      <c r="E710" s="176">
        <v>40736</v>
      </c>
      <c r="F710" s="177">
        <v>79</v>
      </c>
      <c r="G710" s="178">
        <v>8</v>
      </c>
      <c r="H710" s="179">
        <f t="shared" si="10"/>
        <v>632</v>
      </c>
    </row>
    <row r="711" spans="1:8" x14ac:dyDescent="0.3">
      <c r="A711" s="61" t="s">
        <v>325</v>
      </c>
      <c r="B711" s="174" t="s">
        <v>822</v>
      </c>
      <c r="C711" s="175" t="s">
        <v>800</v>
      </c>
      <c r="D711" s="174" t="s">
        <v>795</v>
      </c>
      <c r="E711" s="176">
        <v>40736</v>
      </c>
      <c r="F711" s="177">
        <v>79</v>
      </c>
      <c r="G711" s="178">
        <v>12</v>
      </c>
      <c r="H711" s="179">
        <f t="shared" ref="H711:H774" si="11">F711*G711</f>
        <v>948</v>
      </c>
    </row>
    <row r="712" spans="1:8" x14ac:dyDescent="0.3">
      <c r="A712" s="61" t="s">
        <v>106</v>
      </c>
      <c r="B712" s="174" t="s">
        <v>822</v>
      </c>
      <c r="C712" s="175" t="s">
        <v>799</v>
      </c>
      <c r="D712" s="174" t="s">
        <v>826</v>
      </c>
      <c r="E712" s="176">
        <v>40736</v>
      </c>
      <c r="F712" s="177">
        <v>79</v>
      </c>
      <c r="G712" s="178">
        <v>3</v>
      </c>
      <c r="H712" s="179">
        <f t="shared" si="11"/>
        <v>237</v>
      </c>
    </row>
    <row r="713" spans="1:8" x14ac:dyDescent="0.3">
      <c r="A713" s="61" t="s">
        <v>722</v>
      </c>
      <c r="B713" s="174" t="s">
        <v>822</v>
      </c>
      <c r="C713" s="175" t="s">
        <v>800</v>
      </c>
      <c r="D713" s="174" t="s">
        <v>824</v>
      </c>
      <c r="E713" s="176">
        <v>40737</v>
      </c>
      <c r="F713" s="177">
        <v>79</v>
      </c>
      <c r="G713" s="178">
        <v>15</v>
      </c>
      <c r="H713" s="179">
        <f t="shared" si="11"/>
        <v>1185</v>
      </c>
    </row>
    <row r="714" spans="1:8" x14ac:dyDescent="0.3">
      <c r="A714" s="61" t="s">
        <v>106</v>
      </c>
      <c r="B714" s="174" t="s">
        <v>821</v>
      </c>
      <c r="C714" s="175" t="s">
        <v>799</v>
      </c>
      <c r="D714" s="174" t="s">
        <v>797</v>
      </c>
      <c r="E714" s="176">
        <v>40737</v>
      </c>
      <c r="F714" s="177">
        <v>168</v>
      </c>
      <c r="G714" s="178">
        <v>4</v>
      </c>
      <c r="H714" s="179">
        <f t="shared" si="11"/>
        <v>672</v>
      </c>
    </row>
    <row r="715" spans="1:8" x14ac:dyDescent="0.3">
      <c r="A715" s="61" t="s">
        <v>754</v>
      </c>
      <c r="B715" s="174" t="s">
        <v>822</v>
      </c>
      <c r="C715" s="175" t="s">
        <v>796</v>
      </c>
      <c r="D715" s="174" t="s">
        <v>797</v>
      </c>
      <c r="E715" s="176">
        <v>40738</v>
      </c>
      <c r="F715" s="177">
        <v>79</v>
      </c>
      <c r="G715" s="178">
        <v>12</v>
      </c>
      <c r="H715" s="179">
        <f t="shared" si="11"/>
        <v>948</v>
      </c>
    </row>
    <row r="716" spans="1:8" x14ac:dyDescent="0.3">
      <c r="A716" s="61" t="s">
        <v>668</v>
      </c>
      <c r="B716" s="174" t="s">
        <v>820</v>
      </c>
      <c r="C716" s="175" t="s">
        <v>799</v>
      </c>
      <c r="D716" s="174" t="s">
        <v>795</v>
      </c>
      <c r="E716" s="176">
        <v>40738</v>
      </c>
      <c r="F716" s="177">
        <v>340</v>
      </c>
      <c r="G716" s="178">
        <v>2</v>
      </c>
      <c r="H716" s="179">
        <f t="shared" si="11"/>
        <v>680</v>
      </c>
    </row>
    <row r="717" spans="1:8" x14ac:dyDescent="0.3">
      <c r="A717" s="61" t="s">
        <v>487</v>
      </c>
      <c r="B717" s="174" t="s">
        <v>823</v>
      </c>
      <c r="C717" s="175" t="s">
        <v>799</v>
      </c>
      <c r="D717" s="174" t="s">
        <v>795</v>
      </c>
      <c r="E717" s="176">
        <v>40739</v>
      </c>
      <c r="F717" s="177">
        <v>340</v>
      </c>
      <c r="G717" s="178">
        <v>5</v>
      </c>
      <c r="H717" s="179">
        <f t="shared" si="11"/>
        <v>1700</v>
      </c>
    </row>
    <row r="718" spans="1:8" x14ac:dyDescent="0.3">
      <c r="A718" s="61" t="s">
        <v>754</v>
      </c>
      <c r="B718" s="174" t="s">
        <v>823</v>
      </c>
      <c r="C718" s="175" t="s">
        <v>796</v>
      </c>
      <c r="D718" s="174" t="s">
        <v>826</v>
      </c>
      <c r="E718" s="176">
        <v>40739</v>
      </c>
      <c r="F718" s="177">
        <v>340</v>
      </c>
      <c r="G718" s="178">
        <v>3</v>
      </c>
      <c r="H718" s="179">
        <f t="shared" si="11"/>
        <v>1020</v>
      </c>
    </row>
    <row r="719" spans="1:8" x14ac:dyDescent="0.3">
      <c r="A719" s="61" t="s">
        <v>711</v>
      </c>
      <c r="B719" s="174" t="s">
        <v>822</v>
      </c>
      <c r="C719" s="175" t="s">
        <v>796</v>
      </c>
      <c r="D719" s="174" t="s">
        <v>797</v>
      </c>
      <c r="E719" s="176">
        <v>40740</v>
      </c>
      <c r="F719" s="177">
        <v>79</v>
      </c>
      <c r="G719" s="178">
        <v>3</v>
      </c>
      <c r="H719" s="179">
        <f t="shared" si="11"/>
        <v>237</v>
      </c>
    </row>
    <row r="720" spans="1:8" x14ac:dyDescent="0.3">
      <c r="A720" s="61" t="s">
        <v>646</v>
      </c>
      <c r="B720" s="174" t="s">
        <v>821</v>
      </c>
      <c r="C720" s="175" t="s">
        <v>800</v>
      </c>
      <c r="D720" s="174" t="s">
        <v>824</v>
      </c>
      <c r="E720" s="176">
        <v>40744</v>
      </c>
      <c r="F720" s="177">
        <v>168</v>
      </c>
      <c r="G720" s="178">
        <v>2</v>
      </c>
      <c r="H720" s="179">
        <f t="shared" si="11"/>
        <v>336</v>
      </c>
    </row>
    <row r="721" spans="1:8" x14ac:dyDescent="0.3">
      <c r="A721" s="61" t="s">
        <v>487</v>
      </c>
      <c r="B721" s="174" t="s">
        <v>821</v>
      </c>
      <c r="C721" s="175" t="s">
        <v>799</v>
      </c>
      <c r="D721" s="174" t="s">
        <v>824</v>
      </c>
      <c r="E721" s="176">
        <v>40744</v>
      </c>
      <c r="F721" s="177">
        <v>168</v>
      </c>
      <c r="G721" s="178">
        <v>2</v>
      </c>
      <c r="H721" s="179">
        <f t="shared" si="11"/>
        <v>336</v>
      </c>
    </row>
    <row r="722" spans="1:8" x14ac:dyDescent="0.3">
      <c r="A722" s="61" t="s">
        <v>646</v>
      </c>
      <c r="B722" s="174" t="s">
        <v>822</v>
      </c>
      <c r="C722" s="175" t="s">
        <v>800</v>
      </c>
      <c r="D722" s="174" t="s">
        <v>826</v>
      </c>
      <c r="E722" s="176">
        <v>40745</v>
      </c>
      <c r="F722" s="177">
        <v>79</v>
      </c>
      <c r="G722" s="178">
        <v>2</v>
      </c>
      <c r="H722" s="179">
        <f t="shared" si="11"/>
        <v>158</v>
      </c>
    </row>
    <row r="723" spans="1:8" x14ac:dyDescent="0.3">
      <c r="A723" s="61" t="s">
        <v>325</v>
      </c>
      <c r="B723" s="174" t="s">
        <v>820</v>
      </c>
      <c r="C723" s="175" t="s">
        <v>800</v>
      </c>
      <c r="D723" s="174" t="s">
        <v>826</v>
      </c>
      <c r="E723" s="176">
        <v>40746</v>
      </c>
      <c r="F723" s="177">
        <v>340</v>
      </c>
      <c r="G723" s="178">
        <v>6</v>
      </c>
      <c r="H723" s="179">
        <f t="shared" si="11"/>
        <v>2040</v>
      </c>
    </row>
    <row r="724" spans="1:8" x14ac:dyDescent="0.3">
      <c r="A724" s="61" t="s">
        <v>711</v>
      </c>
      <c r="B724" s="174" t="s">
        <v>821</v>
      </c>
      <c r="C724" s="175" t="s">
        <v>796</v>
      </c>
      <c r="D724" s="174" t="s">
        <v>825</v>
      </c>
      <c r="E724" s="176">
        <v>40747</v>
      </c>
      <c r="F724" s="177">
        <v>168</v>
      </c>
      <c r="G724" s="178">
        <v>17</v>
      </c>
      <c r="H724" s="179">
        <f t="shared" si="11"/>
        <v>2856</v>
      </c>
    </row>
    <row r="725" spans="1:8" x14ac:dyDescent="0.3">
      <c r="A725" s="61" t="s">
        <v>487</v>
      </c>
      <c r="B725" s="174" t="s">
        <v>819</v>
      </c>
      <c r="C725" s="175" t="s">
        <v>799</v>
      </c>
      <c r="D725" s="174" t="s">
        <v>795</v>
      </c>
      <c r="E725" s="176">
        <v>40749</v>
      </c>
      <c r="F725" s="177">
        <v>799</v>
      </c>
      <c r="G725" s="178">
        <v>10</v>
      </c>
      <c r="H725" s="179">
        <f t="shared" si="11"/>
        <v>7990</v>
      </c>
    </row>
    <row r="726" spans="1:8" x14ac:dyDescent="0.3">
      <c r="A726" s="61" t="s">
        <v>414</v>
      </c>
      <c r="B726" s="174" t="s">
        <v>823</v>
      </c>
      <c r="C726" s="175" t="s">
        <v>800</v>
      </c>
      <c r="D726" s="174" t="s">
        <v>795</v>
      </c>
      <c r="E726" s="176">
        <v>40749</v>
      </c>
      <c r="F726" s="177">
        <v>340</v>
      </c>
      <c r="G726" s="178">
        <v>14</v>
      </c>
      <c r="H726" s="179">
        <f t="shared" si="11"/>
        <v>4760</v>
      </c>
    </row>
    <row r="727" spans="1:8" x14ac:dyDescent="0.3">
      <c r="A727" s="61" t="s">
        <v>487</v>
      </c>
      <c r="B727" s="174" t="s">
        <v>820</v>
      </c>
      <c r="C727" s="175" t="s">
        <v>799</v>
      </c>
      <c r="D727" s="174" t="s">
        <v>824</v>
      </c>
      <c r="E727" s="176">
        <v>40750</v>
      </c>
      <c r="F727" s="177">
        <v>340</v>
      </c>
      <c r="G727" s="178">
        <v>9</v>
      </c>
      <c r="H727" s="179">
        <f t="shared" si="11"/>
        <v>3060</v>
      </c>
    </row>
    <row r="728" spans="1:8" x14ac:dyDescent="0.3">
      <c r="A728" s="61" t="s">
        <v>754</v>
      </c>
      <c r="B728" s="174" t="s">
        <v>822</v>
      </c>
      <c r="C728" s="175" t="s">
        <v>796</v>
      </c>
      <c r="D728" s="174" t="s">
        <v>797</v>
      </c>
      <c r="E728" s="176">
        <v>40750</v>
      </c>
      <c r="F728" s="177">
        <v>79</v>
      </c>
      <c r="G728" s="178">
        <v>10</v>
      </c>
      <c r="H728" s="179">
        <f t="shared" si="11"/>
        <v>790</v>
      </c>
    </row>
    <row r="729" spans="1:8" x14ac:dyDescent="0.3">
      <c r="A729" s="61" t="s">
        <v>325</v>
      </c>
      <c r="B729" s="174" t="s">
        <v>822</v>
      </c>
      <c r="C729" s="175" t="s">
        <v>800</v>
      </c>
      <c r="D729" s="174" t="s">
        <v>825</v>
      </c>
      <c r="E729" s="176">
        <v>40752</v>
      </c>
      <c r="F729" s="177">
        <v>79</v>
      </c>
      <c r="G729" s="178">
        <v>8</v>
      </c>
      <c r="H729" s="179">
        <f t="shared" si="11"/>
        <v>632</v>
      </c>
    </row>
    <row r="730" spans="1:8" x14ac:dyDescent="0.3">
      <c r="A730" s="61" t="s">
        <v>487</v>
      </c>
      <c r="B730" s="174" t="s">
        <v>822</v>
      </c>
      <c r="C730" s="175" t="s">
        <v>799</v>
      </c>
      <c r="D730" s="174" t="s">
        <v>826</v>
      </c>
      <c r="E730" s="176">
        <v>40753</v>
      </c>
      <c r="F730" s="177">
        <v>79</v>
      </c>
      <c r="G730" s="178">
        <v>9</v>
      </c>
      <c r="H730" s="179">
        <f t="shared" si="11"/>
        <v>711</v>
      </c>
    </row>
    <row r="731" spans="1:8" x14ac:dyDescent="0.3">
      <c r="A731" s="61" t="s">
        <v>711</v>
      </c>
      <c r="B731" s="174" t="s">
        <v>819</v>
      </c>
      <c r="C731" s="175" t="s">
        <v>796</v>
      </c>
      <c r="D731" s="174" t="s">
        <v>795</v>
      </c>
      <c r="E731" s="176">
        <v>40754</v>
      </c>
      <c r="F731" s="177">
        <v>799</v>
      </c>
      <c r="G731" s="178">
        <v>7</v>
      </c>
      <c r="H731" s="179">
        <f t="shared" si="11"/>
        <v>5593</v>
      </c>
    </row>
    <row r="732" spans="1:8" x14ac:dyDescent="0.3">
      <c r="A732" s="61" t="s">
        <v>646</v>
      </c>
      <c r="B732" s="174" t="s">
        <v>819</v>
      </c>
      <c r="C732" s="175" t="s">
        <v>800</v>
      </c>
      <c r="D732" s="174" t="s">
        <v>826</v>
      </c>
      <c r="E732" s="176">
        <v>40754</v>
      </c>
      <c r="F732" s="177">
        <v>799</v>
      </c>
      <c r="G732" s="178">
        <v>5</v>
      </c>
      <c r="H732" s="179">
        <f t="shared" si="11"/>
        <v>3995</v>
      </c>
    </row>
    <row r="733" spans="1:8" x14ac:dyDescent="0.3">
      <c r="A733" s="61" t="s">
        <v>106</v>
      </c>
      <c r="B733" s="174" t="s">
        <v>820</v>
      </c>
      <c r="C733" s="175" t="s">
        <v>799</v>
      </c>
      <c r="D733" s="174" t="s">
        <v>795</v>
      </c>
      <c r="E733" s="176">
        <v>40756</v>
      </c>
      <c r="F733" s="177">
        <v>340</v>
      </c>
      <c r="G733" s="178">
        <v>8</v>
      </c>
      <c r="H733" s="179">
        <f t="shared" si="11"/>
        <v>2720</v>
      </c>
    </row>
    <row r="734" spans="1:8" x14ac:dyDescent="0.3">
      <c r="A734" s="61" t="s">
        <v>646</v>
      </c>
      <c r="B734" s="174" t="s">
        <v>823</v>
      </c>
      <c r="C734" s="175" t="s">
        <v>800</v>
      </c>
      <c r="D734" s="174" t="s">
        <v>795</v>
      </c>
      <c r="E734" s="176">
        <v>40757</v>
      </c>
      <c r="F734" s="177">
        <v>340</v>
      </c>
      <c r="G734" s="178">
        <v>10</v>
      </c>
      <c r="H734" s="179">
        <f t="shared" si="11"/>
        <v>3400</v>
      </c>
    </row>
    <row r="735" spans="1:8" x14ac:dyDescent="0.3">
      <c r="A735" s="61" t="s">
        <v>106</v>
      </c>
      <c r="B735" s="174" t="s">
        <v>821</v>
      </c>
      <c r="C735" s="175" t="s">
        <v>799</v>
      </c>
      <c r="D735" s="174" t="s">
        <v>826</v>
      </c>
      <c r="E735" s="176">
        <v>40757</v>
      </c>
      <c r="F735" s="177">
        <v>168</v>
      </c>
      <c r="G735" s="178">
        <v>5</v>
      </c>
      <c r="H735" s="179">
        <f t="shared" si="11"/>
        <v>840</v>
      </c>
    </row>
    <row r="736" spans="1:8" x14ac:dyDescent="0.3">
      <c r="A736" s="61" t="s">
        <v>325</v>
      </c>
      <c r="B736" s="174" t="s">
        <v>820</v>
      </c>
      <c r="C736" s="175" t="s">
        <v>800</v>
      </c>
      <c r="D736" s="174" t="s">
        <v>824</v>
      </c>
      <c r="E736" s="176">
        <v>40759</v>
      </c>
      <c r="F736" s="177">
        <v>340</v>
      </c>
      <c r="G736" s="178">
        <v>10</v>
      </c>
      <c r="H736" s="179">
        <f t="shared" si="11"/>
        <v>3400</v>
      </c>
    </row>
    <row r="737" spans="1:8" x14ac:dyDescent="0.3">
      <c r="A737" s="61" t="s">
        <v>646</v>
      </c>
      <c r="B737" s="174" t="s">
        <v>822</v>
      </c>
      <c r="C737" s="175" t="s">
        <v>800</v>
      </c>
      <c r="D737" s="174" t="s">
        <v>795</v>
      </c>
      <c r="E737" s="176">
        <v>40759</v>
      </c>
      <c r="F737" s="177">
        <v>79</v>
      </c>
      <c r="G737" s="178">
        <v>3</v>
      </c>
      <c r="H737" s="179">
        <f t="shared" si="11"/>
        <v>237</v>
      </c>
    </row>
    <row r="738" spans="1:8" x14ac:dyDescent="0.3">
      <c r="A738" s="61" t="s">
        <v>487</v>
      </c>
      <c r="B738" s="174" t="s">
        <v>820</v>
      </c>
      <c r="C738" s="175" t="s">
        <v>799</v>
      </c>
      <c r="D738" s="174" t="s">
        <v>825</v>
      </c>
      <c r="E738" s="176">
        <v>40760</v>
      </c>
      <c r="F738" s="177">
        <v>340</v>
      </c>
      <c r="G738" s="178">
        <v>16</v>
      </c>
      <c r="H738" s="179">
        <f t="shared" si="11"/>
        <v>5440</v>
      </c>
    </row>
    <row r="739" spans="1:8" x14ac:dyDescent="0.3">
      <c r="A739" s="61" t="s">
        <v>321</v>
      </c>
      <c r="B739" s="174" t="s">
        <v>822</v>
      </c>
      <c r="C739" s="175" t="s">
        <v>798</v>
      </c>
      <c r="D739" s="174" t="s">
        <v>824</v>
      </c>
      <c r="E739" s="176">
        <v>40761</v>
      </c>
      <c r="F739" s="177">
        <v>79</v>
      </c>
      <c r="G739" s="178">
        <v>8</v>
      </c>
      <c r="H739" s="179">
        <f t="shared" si="11"/>
        <v>632</v>
      </c>
    </row>
    <row r="740" spans="1:8" x14ac:dyDescent="0.3">
      <c r="A740" s="61" t="s">
        <v>106</v>
      </c>
      <c r="B740" s="174" t="s">
        <v>823</v>
      </c>
      <c r="C740" s="175" t="s">
        <v>799</v>
      </c>
      <c r="D740" s="174" t="s">
        <v>795</v>
      </c>
      <c r="E740" s="176">
        <v>40761</v>
      </c>
      <c r="F740" s="177">
        <v>340</v>
      </c>
      <c r="G740" s="178">
        <v>5</v>
      </c>
      <c r="H740" s="179">
        <f t="shared" si="11"/>
        <v>1700</v>
      </c>
    </row>
    <row r="741" spans="1:8" x14ac:dyDescent="0.3">
      <c r="A741" s="61" t="s">
        <v>722</v>
      </c>
      <c r="B741" s="174" t="s">
        <v>823</v>
      </c>
      <c r="C741" s="175" t="s">
        <v>800</v>
      </c>
      <c r="D741" s="174" t="s">
        <v>824</v>
      </c>
      <c r="E741" s="176">
        <v>40764</v>
      </c>
      <c r="F741" s="177">
        <v>340</v>
      </c>
      <c r="G741" s="178">
        <v>13</v>
      </c>
      <c r="H741" s="179">
        <f t="shared" si="11"/>
        <v>4420</v>
      </c>
    </row>
    <row r="742" spans="1:8" x14ac:dyDescent="0.3">
      <c r="A742" s="61" t="s">
        <v>325</v>
      </c>
      <c r="B742" s="174" t="s">
        <v>822</v>
      </c>
      <c r="C742" s="175" t="s">
        <v>800</v>
      </c>
      <c r="D742" s="174" t="s">
        <v>824</v>
      </c>
      <c r="E742" s="176">
        <v>40764</v>
      </c>
      <c r="F742" s="177">
        <v>79</v>
      </c>
      <c r="G742" s="178">
        <v>13</v>
      </c>
      <c r="H742" s="179">
        <f t="shared" si="11"/>
        <v>1027</v>
      </c>
    </row>
    <row r="743" spans="1:8" x14ac:dyDescent="0.3">
      <c r="A743" s="61" t="s">
        <v>735</v>
      </c>
      <c r="B743" s="174" t="s">
        <v>820</v>
      </c>
      <c r="C743" s="175" t="s">
        <v>798</v>
      </c>
      <c r="D743" s="174" t="s">
        <v>824</v>
      </c>
      <c r="E743" s="176">
        <v>40764</v>
      </c>
      <c r="F743" s="177">
        <v>340</v>
      </c>
      <c r="G743" s="178">
        <v>11</v>
      </c>
      <c r="H743" s="179">
        <f t="shared" si="11"/>
        <v>3740</v>
      </c>
    </row>
    <row r="744" spans="1:8" x14ac:dyDescent="0.3">
      <c r="A744" s="61" t="s">
        <v>711</v>
      </c>
      <c r="B744" s="174" t="s">
        <v>819</v>
      </c>
      <c r="C744" s="175" t="s">
        <v>796</v>
      </c>
      <c r="D744" s="174" t="s">
        <v>795</v>
      </c>
      <c r="E744" s="176">
        <v>40764</v>
      </c>
      <c r="F744" s="177">
        <v>799</v>
      </c>
      <c r="G744" s="178">
        <v>12</v>
      </c>
      <c r="H744" s="179">
        <f t="shared" si="11"/>
        <v>9588</v>
      </c>
    </row>
    <row r="745" spans="1:8" x14ac:dyDescent="0.3">
      <c r="A745" s="61" t="s">
        <v>722</v>
      </c>
      <c r="B745" s="174" t="s">
        <v>822</v>
      </c>
      <c r="C745" s="175" t="s">
        <v>800</v>
      </c>
      <c r="D745" s="174" t="s">
        <v>826</v>
      </c>
      <c r="E745" s="176">
        <v>40764</v>
      </c>
      <c r="F745" s="177">
        <v>79</v>
      </c>
      <c r="G745" s="178">
        <v>1</v>
      </c>
      <c r="H745" s="179">
        <f t="shared" si="11"/>
        <v>79</v>
      </c>
    </row>
    <row r="746" spans="1:8" x14ac:dyDescent="0.3">
      <c r="A746" s="61" t="s">
        <v>414</v>
      </c>
      <c r="B746" s="174" t="s">
        <v>821</v>
      </c>
      <c r="C746" s="175" t="s">
        <v>800</v>
      </c>
      <c r="D746" s="174" t="s">
        <v>825</v>
      </c>
      <c r="E746" s="176">
        <v>40765</v>
      </c>
      <c r="F746" s="177">
        <v>168</v>
      </c>
      <c r="G746" s="178">
        <v>8</v>
      </c>
      <c r="H746" s="179">
        <f t="shared" si="11"/>
        <v>1344</v>
      </c>
    </row>
    <row r="747" spans="1:8" x14ac:dyDescent="0.3">
      <c r="A747" s="61" t="s">
        <v>711</v>
      </c>
      <c r="B747" s="174" t="s">
        <v>820</v>
      </c>
      <c r="C747" s="175" t="s">
        <v>796</v>
      </c>
      <c r="D747" s="174" t="s">
        <v>826</v>
      </c>
      <c r="E747" s="176">
        <v>40765</v>
      </c>
      <c r="F747" s="177">
        <v>340</v>
      </c>
      <c r="G747" s="178">
        <v>7</v>
      </c>
      <c r="H747" s="179">
        <f t="shared" si="11"/>
        <v>2380</v>
      </c>
    </row>
    <row r="748" spans="1:8" x14ac:dyDescent="0.3">
      <c r="A748" s="61" t="s">
        <v>711</v>
      </c>
      <c r="B748" s="174" t="s">
        <v>819</v>
      </c>
      <c r="C748" s="175" t="s">
        <v>796</v>
      </c>
      <c r="D748" s="174" t="s">
        <v>825</v>
      </c>
      <c r="E748" s="176">
        <v>40767</v>
      </c>
      <c r="F748" s="177">
        <v>799</v>
      </c>
      <c r="G748" s="178">
        <v>16</v>
      </c>
      <c r="H748" s="179">
        <f t="shared" si="11"/>
        <v>12784</v>
      </c>
    </row>
    <row r="749" spans="1:8" x14ac:dyDescent="0.3">
      <c r="A749" s="61" t="s">
        <v>754</v>
      </c>
      <c r="B749" s="174" t="s">
        <v>821</v>
      </c>
      <c r="C749" s="175" t="s">
        <v>796</v>
      </c>
      <c r="D749" s="174" t="s">
        <v>826</v>
      </c>
      <c r="E749" s="176">
        <v>40767</v>
      </c>
      <c r="F749" s="177">
        <v>168</v>
      </c>
      <c r="G749" s="178">
        <v>5</v>
      </c>
      <c r="H749" s="179">
        <f t="shared" si="11"/>
        <v>840</v>
      </c>
    </row>
    <row r="750" spans="1:8" x14ac:dyDescent="0.3">
      <c r="A750" s="61" t="s">
        <v>711</v>
      </c>
      <c r="B750" s="174" t="s">
        <v>822</v>
      </c>
      <c r="C750" s="175" t="s">
        <v>796</v>
      </c>
      <c r="D750" s="174" t="s">
        <v>826</v>
      </c>
      <c r="E750" s="176">
        <v>40767</v>
      </c>
      <c r="F750" s="177">
        <v>79</v>
      </c>
      <c r="G750" s="178">
        <v>8</v>
      </c>
      <c r="H750" s="179">
        <f t="shared" si="11"/>
        <v>632</v>
      </c>
    </row>
    <row r="751" spans="1:8" x14ac:dyDescent="0.3">
      <c r="A751" s="61" t="s">
        <v>754</v>
      </c>
      <c r="B751" s="174" t="s">
        <v>823</v>
      </c>
      <c r="C751" s="175" t="s">
        <v>796</v>
      </c>
      <c r="D751" s="174" t="s">
        <v>824</v>
      </c>
      <c r="E751" s="176">
        <v>40768</v>
      </c>
      <c r="F751" s="177">
        <v>340</v>
      </c>
      <c r="G751" s="178">
        <v>9</v>
      </c>
      <c r="H751" s="179">
        <f t="shared" si="11"/>
        <v>3060</v>
      </c>
    </row>
    <row r="752" spans="1:8" x14ac:dyDescent="0.3">
      <c r="A752" s="61" t="s">
        <v>735</v>
      </c>
      <c r="B752" s="174" t="s">
        <v>823</v>
      </c>
      <c r="C752" s="175" t="s">
        <v>798</v>
      </c>
      <c r="D752" s="174" t="s">
        <v>797</v>
      </c>
      <c r="E752" s="176">
        <v>40768</v>
      </c>
      <c r="F752" s="177">
        <v>340</v>
      </c>
      <c r="G752" s="178">
        <v>8</v>
      </c>
      <c r="H752" s="179">
        <f t="shared" si="11"/>
        <v>2720</v>
      </c>
    </row>
    <row r="753" spans="1:8" x14ac:dyDescent="0.3">
      <c r="A753" s="61" t="s">
        <v>711</v>
      </c>
      <c r="B753" s="174" t="s">
        <v>820</v>
      </c>
      <c r="C753" s="175" t="s">
        <v>796</v>
      </c>
      <c r="D753" s="174" t="s">
        <v>795</v>
      </c>
      <c r="E753" s="176">
        <v>40768</v>
      </c>
      <c r="F753" s="177">
        <v>340</v>
      </c>
      <c r="G753" s="178">
        <v>3</v>
      </c>
      <c r="H753" s="179">
        <f t="shared" si="11"/>
        <v>1020</v>
      </c>
    </row>
    <row r="754" spans="1:8" x14ac:dyDescent="0.3">
      <c r="A754" s="61" t="s">
        <v>754</v>
      </c>
      <c r="B754" s="174" t="s">
        <v>823</v>
      </c>
      <c r="C754" s="175" t="s">
        <v>796</v>
      </c>
      <c r="D754" s="174" t="s">
        <v>826</v>
      </c>
      <c r="E754" s="176">
        <v>40768</v>
      </c>
      <c r="F754" s="177">
        <v>340</v>
      </c>
      <c r="G754" s="178">
        <v>15</v>
      </c>
      <c r="H754" s="179">
        <f t="shared" si="11"/>
        <v>5100</v>
      </c>
    </row>
    <row r="755" spans="1:8" x14ac:dyDescent="0.3">
      <c r="A755" s="61" t="s">
        <v>646</v>
      </c>
      <c r="B755" s="174" t="s">
        <v>819</v>
      </c>
      <c r="C755" s="175" t="s">
        <v>800</v>
      </c>
      <c r="D755" s="174" t="s">
        <v>795</v>
      </c>
      <c r="E755" s="176">
        <v>40771</v>
      </c>
      <c r="F755" s="177">
        <v>799</v>
      </c>
      <c r="G755" s="178">
        <v>13</v>
      </c>
      <c r="H755" s="179">
        <f t="shared" si="11"/>
        <v>10387</v>
      </c>
    </row>
    <row r="756" spans="1:8" x14ac:dyDescent="0.3">
      <c r="A756" s="61" t="s">
        <v>487</v>
      </c>
      <c r="B756" s="174" t="s">
        <v>822</v>
      </c>
      <c r="C756" s="175" t="s">
        <v>799</v>
      </c>
      <c r="D756" s="174" t="s">
        <v>795</v>
      </c>
      <c r="E756" s="176">
        <v>40771</v>
      </c>
      <c r="F756" s="177">
        <v>79</v>
      </c>
      <c r="G756" s="178">
        <v>7</v>
      </c>
      <c r="H756" s="179">
        <f t="shared" si="11"/>
        <v>553</v>
      </c>
    </row>
    <row r="757" spans="1:8" x14ac:dyDescent="0.3">
      <c r="A757" s="61" t="s">
        <v>106</v>
      </c>
      <c r="B757" s="174" t="s">
        <v>823</v>
      </c>
      <c r="C757" s="175" t="s">
        <v>799</v>
      </c>
      <c r="D757" s="174" t="s">
        <v>826</v>
      </c>
      <c r="E757" s="176">
        <v>40771</v>
      </c>
      <c r="F757" s="177">
        <v>340</v>
      </c>
      <c r="G757" s="178">
        <v>1</v>
      </c>
      <c r="H757" s="179">
        <f t="shared" si="11"/>
        <v>340</v>
      </c>
    </row>
    <row r="758" spans="1:8" x14ac:dyDescent="0.3">
      <c r="A758" s="61" t="s">
        <v>668</v>
      </c>
      <c r="B758" s="174" t="s">
        <v>822</v>
      </c>
      <c r="C758" s="175" t="s">
        <v>796</v>
      </c>
      <c r="D758" s="174" t="s">
        <v>824</v>
      </c>
      <c r="E758" s="176">
        <v>40772</v>
      </c>
      <c r="F758" s="177">
        <v>79</v>
      </c>
      <c r="G758" s="178">
        <v>13</v>
      </c>
      <c r="H758" s="179">
        <f t="shared" si="11"/>
        <v>1027</v>
      </c>
    </row>
    <row r="759" spans="1:8" x14ac:dyDescent="0.3">
      <c r="A759" s="61" t="s">
        <v>646</v>
      </c>
      <c r="B759" s="174" t="s">
        <v>821</v>
      </c>
      <c r="C759" s="175" t="s">
        <v>800</v>
      </c>
      <c r="D759" s="174" t="s">
        <v>795</v>
      </c>
      <c r="E759" s="176">
        <v>40772</v>
      </c>
      <c r="F759" s="177">
        <v>168</v>
      </c>
      <c r="G759" s="178">
        <v>2</v>
      </c>
      <c r="H759" s="179">
        <f t="shared" si="11"/>
        <v>336</v>
      </c>
    </row>
    <row r="760" spans="1:8" x14ac:dyDescent="0.3">
      <c r="A760" s="61" t="s">
        <v>106</v>
      </c>
      <c r="B760" s="174" t="s">
        <v>820</v>
      </c>
      <c r="C760" s="175" t="s">
        <v>799</v>
      </c>
      <c r="D760" s="174" t="s">
        <v>797</v>
      </c>
      <c r="E760" s="176">
        <v>40774</v>
      </c>
      <c r="F760" s="177">
        <v>340</v>
      </c>
      <c r="G760" s="178">
        <v>1</v>
      </c>
      <c r="H760" s="179">
        <f t="shared" si="11"/>
        <v>340</v>
      </c>
    </row>
    <row r="761" spans="1:8" x14ac:dyDescent="0.3">
      <c r="A761" s="61" t="s">
        <v>106</v>
      </c>
      <c r="B761" s="174" t="s">
        <v>823</v>
      </c>
      <c r="C761" s="175" t="s">
        <v>799</v>
      </c>
      <c r="D761" s="174" t="s">
        <v>795</v>
      </c>
      <c r="E761" s="176">
        <v>40775</v>
      </c>
      <c r="F761" s="177">
        <v>340</v>
      </c>
      <c r="G761" s="178">
        <v>1</v>
      </c>
      <c r="H761" s="179">
        <f t="shared" si="11"/>
        <v>340</v>
      </c>
    </row>
    <row r="762" spans="1:8" x14ac:dyDescent="0.3">
      <c r="A762" s="61" t="s">
        <v>321</v>
      </c>
      <c r="B762" s="174" t="s">
        <v>822</v>
      </c>
      <c r="C762" s="175" t="s">
        <v>798</v>
      </c>
      <c r="D762" s="174" t="s">
        <v>826</v>
      </c>
      <c r="E762" s="176">
        <v>40777</v>
      </c>
      <c r="F762" s="177">
        <v>79</v>
      </c>
      <c r="G762" s="178">
        <v>8</v>
      </c>
      <c r="H762" s="179">
        <f t="shared" si="11"/>
        <v>632</v>
      </c>
    </row>
    <row r="763" spans="1:8" x14ac:dyDescent="0.3">
      <c r="A763" s="61" t="s">
        <v>325</v>
      </c>
      <c r="B763" s="174" t="s">
        <v>819</v>
      </c>
      <c r="C763" s="175" t="s">
        <v>800</v>
      </c>
      <c r="D763" s="174" t="s">
        <v>797</v>
      </c>
      <c r="E763" s="176">
        <v>40778</v>
      </c>
      <c r="F763" s="177">
        <v>799</v>
      </c>
      <c r="G763" s="178">
        <v>10</v>
      </c>
      <c r="H763" s="179">
        <f t="shared" si="11"/>
        <v>7990</v>
      </c>
    </row>
    <row r="764" spans="1:8" x14ac:dyDescent="0.3">
      <c r="A764" s="61" t="s">
        <v>735</v>
      </c>
      <c r="B764" s="174" t="s">
        <v>822</v>
      </c>
      <c r="C764" s="175" t="s">
        <v>798</v>
      </c>
      <c r="D764" s="174" t="s">
        <v>826</v>
      </c>
      <c r="E764" s="176">
        <v>40779</v>
      </c>
      <c r="F764" s="177">
        <v>79</v>
      </c>
      <c r="G764" s="178">
        <v>15</v>
      </c>
      <c r="H764" s="179">
        <f t="shared" si="11"/>
        <v>1185</v>
      </c>
    </row>
    <row r="765" spans="1:8" x14ac:dyDescent="0.3">
      <c r="A765" s="61" t="s">
        <v>106</v>
      </c>
      <c r="B765" s="174" t="s">
        <v>821</v>
      </c>
      <c r="C765" s="175" t="s">
        <v>799</v>
      </c>
      <c r="D765" s="174" t="s">
        <v>797</v>
      </c>
      <c r="E765" s="176">
        <v>40780</v>
      </c>
      <c r="F765" s="177">
        <v>168</v>
      </c>
      <c r="G765" s="178">
        <v>13</v>
      </c>
      <c r="H765" s="179">
        <f t="shared" si="11"/>
        <v>2184</v>
      </c>
    </row>
    <row r="766" spans="1:8" x14ac:dyDescent="0.3">
      <c r="A766" s="61" t="s">
        <v>722</v>
      </c>
      <c r="B766" s="174" t="s">
        <v>821</v>
      </c>
      <c r="C766" s="175" t="s">
        <v>800</v>
      </c>
      <c r="D766" s="174" t="s">
        <v>826</v>
      </c>
      <c r="E766" s="176">
        <v>40780</v>
      </c>
      <c r="F766" s="177">
        <v>168</v>
      </c>
      <c r="G766" s="178">
        <v>12</v>
      </c>
      <c r="H766" s="179">
        <f t="shared" si="11"/>
        <v>2016</v>
      </c>
    </row>
    <row r="767" spans="1:8" x14ac:dyDescent="0.3">
      <c r="A767" s="61" t="s">
        <v>106</v>
      </c>
      <c r="B767" s="174" t="s">
        <v>823</v>
      </c>
      <c r="C767" s="175" t="s">
        <v>799</v>
      </c>
      <c r="D767" s="174" t="s">
        <v>824</v>
      </c>
      <c r="E767" s="176">
        <v>40781</v>
      </c>
      <c r="F767" s="177">
        <v>340</v>
      </c>
      <c r="G767" s="178">
        <v>5</v>
      </c>
      <c r="H767" s="179">
        <f t="shared" si="11"/>
        <v>1700</v>
      </c>
    </row>
    <row r="768" spans="1:8" x14ac:dyDescent="0.3">
      <c r="A768" s="61" t="s">
        <v>646</v>
      </c>
      <c r="B768" s="174" t="s">
        <v>820</v>
      </c>
      <c r="C768" s="175" t="s">
        <v>800</v>
      </c>
      <c r="D768" s="174" t="s">
        <v>826</v>
      </c>
      <c r="E768" s="176">
        <v>40782</v>
      </c>
      <c r="F768" s="177">
        <v>340</v>
      </c>
      <c r="G768" s="178">
        <v>7</v>
      </c>
      <c r="H768" s="179">
        <f t="shared" si="11"/>
        <v>2380</v>
      </c>
    </row>
    <row r="769" spans="1:8" x14ac:dyDescent="0.3">
      <c r="A769" s="61" t="s">
        <v>106</v>
      </c>
      <c r="B769" s="174" t="s">
        <v>823</v>
      </c>
      <c r="C769" s="175" t="s">
        <v>799</v>
      </c>
      <c r="D769" s="174" t="s">
        <v>795</v>
      </c>
      <c r="E769" s="176">
        <v>40785</v>
      </c>
      <c r="F769" s="177">
        <v>340</v>
      </c>
      <c r="G769" s="178">
        <v>5</v>
      </c>
      <c r="H769" s="179">
        <f t="shared" si="11"/>
        <v>1700</v>
      </c>
    </row>
    <row r="770" spans="1:8" x14ac:dyDescent="0.3">
      <c r="A770" s="61" t="s">
        <v>106</v>
      </c>
      <c r="B770" s="174" t="s">
        <v>823</v>
      </c>
      <c r="C770" s="175" t="s">
        <v>799</v>
      </c>
      <c r="D770" s="174" t="s">
        <v>795</v>
      </c>
      <c r="E770" s="176">
        <v>40786</v>
      </c>
      <c r="F770" s="177">
        <v>340</v>
      </c>
      <c r="G770" s="178">
        <v>10</v>
      </c>
      <c r="H770" s="179">
        <f t="shared" si="11"/>
        <v>3400</v>
      </c>
    </row>
    <row r="771" spans="1:8" x14ac:dyDescent="0.3">
      <c r="A771" s="61" t="s">
        <v>106</v>
      </c>
      <c r="B771" s="174" t="s">
        <v>822</v>
      </c>
      <c r="C771" s="175" t="s">
        <v>799</v>
      </c>
      <c r="D771" s="174" t="s">
        <v>795</v>
      </c>
      <c r="E771" s="176">
        <v>40787</v>
      </c>
      <c r="F771" s="177">
        <v>79</v>
      </c>
      <c r="G771" s="178">
        <v>7</v>
      </c>
      <c r="H771" s="179">
        <f t="shared" si="11"/>
        <v>553</v>
      </c>
    </row>
    <row r="772" spans="1:8" x14ac:dyDescent="0.3">
      <c r="A772" s="61" t="s">
        <v>414</v>
      </c>
      <c r="B772" s="174" t="s">
        <v>819</v>
      </c>
      <c r="C772" s="175" t="s">
        <v>800</v>
      </c>
      <c r="D772" s="174" t="s">
        <v>824</v>
      </c>
      <c r="E772" s="176">
        <v>40788</v>
      </c>
      <c r="F772" s="177">
        <v>799</v>
      </c>
      <c r="G772" s="178">
        <v>13</v>
      </c>
      <c r="H772" s="179">
        <f t="shared" si="11"/>
        <v>10387</v>
      </c>
    </row>
    <row r="773" spans="1:8" x14ac:dyDescent="0.3">
      <c r="A773" s="61" t="s">
        <v>321</v>
      </c>
      <c r="B773" s="174" t="s">
        <v>821</v>
      </c>
      <c r="C773" s="175" t="s">
        <v>798</v>
      </c>
      <c r="D773" s="174" t="s">
        <v>797</v>
      </c>
      <c r="E773" s="176">
        <v>40789</v>
      </c>
      <c r="F773" s="177">
        <v>168</v>
      </c>
      <c r="G773" s="178">
        <v>3</v>
      </c>
      <c r="H773" s="179">
        <f t="shared" si="11"/>
        <v>504</v>
      </c>
    </row>
    <row r="774" spans="1:8" x14ac:dyDescent="0.3">
      <c r="A774" s="61" t="s">
        <v>711</v>
      </c>
      <c r="B774" s="174" t="s">
        <v>820</v>
      </c>
      <c r="C774" s="175" t="s">
        <v>796</v>
      </c>
      <c r="D774" s="174" t="s">
        <v>826</v>
      </c>
      <c r="E774" s="176">
        <v>40789</v>
      </c>
      <c r="F774" s="177">
        <v>340</v>
      </c>
      <c r="G774" s="178">
        <v>7</v>
      </c>
      <c r="H774" s="179">
        <f t="shared" si="11"/>
        <v>2380</v>
      </c>
    </row>
    <row r="775" spans="1:8" x14ac:dyDescent="0.3">
      <c r="A775" s="61" t="s">
        <v>325</v>
      </c>
      <c r="B775" s="174" t="s">
        <v>820</v>
      </c>
      <c r="C775" s="175" t="s">
        <v>800</v>
      </c>
      <c r="D775" s="174" t="s">
        <v>824</v>
      </c>
      <c r="E775" s="176">
        <v>40792</v>
      </c>
      <c r="F775" s="177">
        <v>340</v>
      </c>
      <c r="G775" s="178">
        <v>9</v>
      </c>
      <c r="H775" s="179">
        <f t="shared" ref="H775:H838" si="12">F775*G775</f>
        <v>3060</v>
      </c>
    </row>
    <row r="776" spans="1:8" x14ac:dyDescent="0.3">
      <c r="A776" s="61" t="s">
        <v>754</v>
      </c>
      <c r="B776" s="174" t="s">
        <v>822</v>
      </c>
      <c r="C776" s="175" t="s">
        <v>796</v>
      </c>
      <c r="D776" s="174" t="s">
        <v>824</v>
      </c>
      <c r="E776" s="176">
        <v>40792</v>
      </c>
      <c r="F776" s="177">
        <v>79</v>
      </c>
      <c r="G776" s="178">
        <v>2</v>
      </c>
      <c r="H776" s="179">
        <f t="shared" si="12"/>
        <v>158</v>
      </c>
    </row>
    <row r="777" spans="1:8" x14ac:dyDescent="0.3">
      <c r="A777" s="61" t="s">
        <v>487</v>
      </c>
      <c r="B777" s="174" t="s">
        <v>821</v>
      </c>
      <c r="C777" s="175" t="s">
        <v>799</v>
      </c>
      <c r="D777" s="174" t="s">
        <v>824</v>
      </c>
      <c r="E777" s="176">
        <v>40792</v>
      </c>
      <c r="F777" s="177">
        <v>168</v>
      </c>
      <c r="G777" s="178">
        <v>1</v>
      </c>
      <c r="H777" s="179">
        <f t="shared" si="12"/>
        <v>168</v>
      </c>
    </row>
    <row r="778" spans="1:8" x14ac:dyDescent="0.3">
      <c r="A778" s="61" t="s">
        <v>711</v>
      </c>
      <c r="B778" s="174" t="s">
        <v>823</v>
      </c>
      <c r="C778" s="175" t="s">
        <v>796</v>
      </c>
      <c r="D778" s="174" t="s">
        <v>824</v>
      </c>
      <c r="E778" s="176">
        <v>40792</v>
      </c>
      <c r="F778" s="177">
        <v>340</v>
      </c>
      <c r="G778" s="178">
        <v>14</v>
      </c>
      <c r="H778" s="179">
        <f t="shared" si="12"/>
        <v>4760</v>
      </c>
    </row>
    <row r="779" spans="1:8" x14ac:dyDescent="0.3">
      <c r="A779" s="61" t="s">
        <v>106</v>
      </c>
      <c r="B779" s="174" t="s">
        <v>821</v>
      </c>
      <c r="C779" s="175" t="s">
        <v>799</v>
      </c>
      <c r="D779" s="174" t="s">
        <v>797</v>
      </c>
      <c r="E779" s="176">
        <v>40792</v>
      </c>
      <c r="F779" s="177">
        <v>168</v>
      </c>
      <c r="G779" s="178">
        <v>6</v>
      </c>
      <c r="H779" s="179">
        <f t="shared" si="12"/>
        <v>1008</v>
      </c>
    </row>
    <row r="780" spans="1:8" x14ac:dyDescent="0.3">
      <c r="A780" s="61" t="s">
        <v>735</v>
      </c>
      <c r="B780" s="174" t="s">
        <v>821</v>
      </c>
      <c r="C780" s="175" t="s">
        <v>798</v>
      </c>
      <c r="D780" s="174" t="s">
        <v>797</v>
      </c>
      <c r="E780" s="176">
        <v>40792</v>
      </c>
      <c r="F780" s="177">
        <v>168</v>
      </c>
      <c r="G780" s="178">
        <v>15</v>
      </c>
      <c r="H780" s="179">
        <f t="shared" si="12"/>
        <v>2520</v>
      </c>
    </row>
    <row r="781" spans="1:8" x14ac:dyDescent="0.3">
      <c r="A781" s="61" t="s">
        <v>735</v>
      </c>
      <c r="B781" s="174" t="s">
        <v>823</v>
      </c>
      <c r="C781" s="175" t="s">
        <v>798</v>
      </c>
      <c r="D781" s="174" t="s">
        <v>826</v>
      </c>
      <c r="E781" s="176">
        <v>40792</v>
      </c>
      <c r="F781" s="177">
        <v>340</v>
      </c>
      <c r="G781" s="178">
        <v>8</v>
      </c>
      <c r="H781" s="179">
        <f t="shared" si="12"/>
        <v>2720</v>
      </c>
    </row>
    <row r="782" spans="1:8" x14ac:dyDescent="0.3">
      <c r="A782" s="61" t="s">
        <v>106</v>
      </c>
      <c r="B782" s="174" t="s">
        <v>822</v>
      </c>
      <c r="C782" s="175" t="s">
        <v>799</v>
      </c>
      <c r="D782" s="174" t="s">
        <v>824</v>
      </c>
      <c r="E782" s="176">
        <v>40798</v>
      </c>
      <c r="F782" s="177">
        <v>79</v>
      </c>
      <c r="G782" s="178">
        <v>7</v>
      </c>
      <c r="H782" s="179">
        <f t="shared" si="12"/>
        <v>553</v>
      </c>
    </row>
    <row r="783" spans="1:8" x14ac:dyDescent="0.3">
      <c r="A783" s="61" t="s">
        <v>321</v>
      </c>
      <c r="B783" s="174" t="s">
        <v>823</v>
      </c>
      <c r="C783" s="175" t="s">
        <v>798</v>
      </c>
      <c r="D783" s="174" t="s">
        <v>826</v>
      </c>
      <c r="E783" s="176">
        <v>40798</v>
      </c>
      <c r="F783" s="177">
        <v>340</v>
      </c>
      <c r="G783" s="178">
        <v>13</v>
      </c>
      <c r="H783" s="179">
        <f t="shared" si="12"/>
        <v>4420</v>
      </c>
    </row>
    <row r="784" spans="1:8" x14ac:dyDescent="0.3">
      <c r="A784" s="61" t="s">
        <v>325</v>
      </c>
      <c r="B784" s="174" t="s">
        <v>822</v>
      </c>
      <c r="C784" s="175" t="s">
        <v>800</v>
      </c>
      <c r="D784" s="174" t="s">
        <v>826</v>
      </c>
      <c r="E784" s="176">
        <v>40798</v>
      </c>
      <c r="F784" s="177">
        <v>79</v>
      </c>
      <c r="G784" s="178">
        <v>15</v>
      </c>
      <c r="H784" s="179">
        <f t="shared" si="12"/>
        <v>1185</v>
      </c>
    </row>
    <row r="785" spans="1:8" x14ac:dyDescent="0.3">
      <c r="A785" s="61" t="s">
        <v>735</v>
      </c>
      <c r="B785" s="174" t="s">
        <v>822</v>
      </c>
      <c r="C785" s="175" t="s">
        <v>798</v>
      </c>
      <c r="D785" s="174" t="s">
        <v>795</v>
      </c>
      <c r="E785" s="176">
        <v>40800</v>
      </c>
      <c r="F785" s="177">
        <v>79</v>
      </c>
      <c r="G785" s="178">
        <v>1</v>
      </c>
      <c r="H785" s="179">
        <f t="shared" si="12"/>
        <v>79</v>
      </c>
    </row>
    <row r="786" spans="1:8" x14ac:dyDescent="0.3">
      <c r="A786" s="61" t="s">
        <v>711</v>
      </c>
      <c r="B786" s="174" t="s">
        <v>821</v>
      </c>
      <c r="C786" s="175" t="s">
        <v>796</v>
      </c>
      <c r="D786" s="174" t="s">
        <v>825</v>
      </c>
      <c r="E786" s="176">
        <v>40801</v>
      </c>
      <c r="F786" s="177">
        <v>168</v>
      </c>
      <c r="G786" s="178">
        <v>20</v>
      </c>
      <c r="H786" s="179">
        <f t="shared" si="12"/>
        <v>3360</v>
      </c>
    </row>
    <row r="787" spans="1:8" x14ac:dyDescent="0.3">
      <c r="A787" s="61" t="s">
        <v>711</v>
      </c>
      <c r="B787" s="174" t="s">
        <v>823</v>
      </c>
      <c r="C787" s="175" t="s">
        <v>796</v>
      </c>
      <c r="D787" s="174" t="s">
        <v>795</v>
      </c>
      <c r="E787" s="176">
        <v>40801</v>
      </c>
      <c r="F787" s="177">
        <v>340</v>
      </c>
      <c r="G787" s="178">
        <v>13</v>
      </c>
      <c r="H787" s="179">
        <f t="shared" si="12"/>
        <v>4420</v>
      </c>
    </row>
    <row r="788" spans="1:8" x14ac:dyDescent="0.3">
      <c r="A788" s="61" t="s">
        <v>668</v>
      </c>
      <c r="B788" s="174" t="s">
        <v>819</v>
      </c>
      <c r="C788" s="175" t="s">
        <v>796</v>
      </c>
      <c r="D788" s="174" t="s">
        <v>826</v>
      </c>
      <c r="E788" s="176">
        <v>40801</v>
      </c>
      <c r="F788" s="177">
        <v>799</v>
      </c>
      <c r="G788" s="178">
        <v>9</v>
      </c>
      <c r="H788" s="179">
        <f t="shared" si="12"/>
        <v>7191</v>
      </c>
    </row>
    <row r="789" spans="1:8" x14ac:dyDescent="0.3">
      <c r="A789" s="61" t="s">
        <v>646</v>
      </c>
      <c r="B789" s="174" t="s">
        <v>823</v>
      </c>
      <c r="C789" s="175" t="s">
        <v>800</v>
      </c>
      <c r="D789" s="174" t="s">
        <v>824</v>
      </c>
      <c r="E789" s="176">
        <v>40806</v>
      </c>
      <c r="F789" s="177">
        <v>340</v>
      </c>
      <c r="G789" s="178">
        <v>8</v>
      </c>
      <c r="H789" s="179">
        <f t="shared" si="12"/>
        <v>2720</v>
      </c>
    </row>
    <row r="790" spans="1:8" x14ac:dyDescent="0.3">
      <c r="A790" s="61" t="s">
        <v>487</v>
      </c>
      <c r="B790" s="174" t="s">
        <v>821</v>
      </c>
      <c r="C790" s="175" t="s">
        <v>799</v>
      </c>
      <c r="D790" s="174" t="s">
        <v>825</v>
      </c>
      <c r="E790" s="176">
        <v>40806</v>
      </c>
      <c r="F790" s="177">
        <v>168</v>
      </c>
      <c r="G790" s="178">
        <v>20</v>
      </c>
      <c r="H790" s="179">
        <f t="shared" si="12"/>
        <v>3360</v>
      </c>
    </row>
    <row r="791" spans="1:8" x14ac:dyDescent="0.3">
      <c r="A791" s="61" t="s">
        <v>487</v>
      </c>
      <c r="B791" s="174" t="s">
        <v>823</v>
      </c>
      <c r="C791" s="175" t="s">
        <v>799</v>
      </c>
      <c r="D791" s="174" t="s">
        <v>797</v>
      </c>
      <c r="E791" s="176">
        <v>40806</v>
      </c>
      <c r="F791" s="177">
        <v>340</v>
      </c>
      <c r="G791" s="178">
        <v>6</v>
      </c>
      <c r="H791" s="179">
        <f t="shared" si="12"/>
        <v>2040</v>
      </c>
    </row>
    <row r="792" spans="1:8" x14ac:dyDescent="0.3">
      <c r="A792" s="61" t="s">
        <v>646</v>
      </c>
      <c r="B792" s="174" t="s">
        <v>823</v>
      </c>
      <c r="C792" s="175" t="s">
        <v>800</v>
      </c>
      <c r="D792" s="174" t="s">
        <v>826</v>
      </c>
      <c r="E792" s="176">
        <v>40806</v>
      </c>
      <c r="F792" s="177">
        <v>340</v>
      </c>
      <c r="G792" s="178">
        <v>6</v>
      </c>
      <c r="H792" s="179">
        <f t="shared" si="12"/>
        <v>2040</v>
      </c>
    </row>
    <row r="793" spans="1:8" x14ac:dyDescent="0.3">
      <c r="A793" s="61" t="s">
        <v>722</v>
      </c>
      <c r="B793" s="174" t="s">
        <v>821</v>
      </c>
      <c r="C793" s="175" t="s">
        <v>800</v>
      </c>
      <c r="D793" s="174" t="s">
        <v>826</v>
      </c>
      <c r="E793" s="176">
        <v>40806</v>
      </c>
      <c r="F793" s="177">
        <v>168</v>
      </c>
      <c r="G793" s="178">
        <v>6</v>
      </c>
      <c r="H793" s="179">
        <f t="shared" si="12"/>
        <v>1008</v>
      </c>
    </row>
    <row r="794" spans="1:8" x14ac:dyDescent="0.3">
      <c r="A794" s="61" t="s">
        <v>735</v>
      </c>
      <c r="B794" s="174" t="s">
        <v>819</v>
      </c>
      <c r="C794" s="175" t="s">
        <v>798</v>
      </c>
      <c r="D794" s="174" t="s">
        <v>825</v>
      </c>
      <c r="E794" s="176">
        <v>40807</v>
      </c>
      <c r="F794" s="177">
        <v>799</v>
      </c>
      <c r="G794" s="178">
        <v>19</v>
      </c>
      <c r="H794" s="179">
        <f t="shared" si="12"/>
        <v>15181</v>
      </c>
    </row>
    <row r="795" spans="1:8" x14ac:dyDescent="0.3">
      <c r="A795" s="61" t="s">
        <v>711</v>
      </c>
      <c r="B795" s="174" t="s">
        <v>823</v>
      </c>
      <c r="C795" s="175" t="s">
        <v>796</v>
      </c>
      <c r="D795" s="174" t="s">
        <v>826</v>
      </c>
      <c r="E795" s="176">
        <v>40807</v>
      </c>
      <c r="F795" s="177">
        <v>340</v>
      </c>
      <c r="G795" s="178">
        <v>10</v>
      </c>
      <c r="H795" s="179">
        <f t="shared" si="12"/>
        <v>3400</v>
      </c>
    </row>
    <row r="796" spans="1:8" x14ac:dyDescent="0.3">
      <c r="A796" s="61" t="s">
        <v>711</v>
      </c>
      <c r="B796" s="174" t="s">
        <v>821</v>
      </c>
      <c r="C796" s="175" t="s">
        <v>796</v>
      </c>
      <c r="D796" s="174" t="s">
        <v>824</v>
      </c>
      <c r="E796" s="176">
        <v>40808</v>
      </c>
      <c r="F796" s="177">
        <v>168</v>
      </c>
      <c r="G796" s="178">
        <v>6</v>
      </c>
      <c r="H796" s="179">
        <f t="shared" si="12"/>
        <v>1008</v>
      </c>
    </row>
    <row r="797" spans="1:8" x14ac:dyDescent="0.3">
      <c r="A797" s="61" t="s">
        <v>106</v>
      </c>
      <c r="B797" s="174" t="s">
        <v>822</v>
      </c>
      <c r="C797" s="175" t="s">
        <v>799</v>
      </c>
      <c r="D797" s="174" t="s">
        <v>826</v>
      </c>
      <c r="E797" s="176">
        <v>40809</v>
      </c>
      <c r="F797" s="177">
        <v>79</v>
      </c>
      <c r="G797" s="178">
        <v>7</v>
      </c>
      <c r="H797" s="179">
        <f t="shared" si="12"/>
        <v>553</v>
      </c>
    </row>
    <row r="798" spans="1:8" x14ac:dyDescent="0.3">
      <c r="A798" s="61" t="s">
        <v>106</v>
      </c>
      <c r="B798" s="174" t="s">
        <v>823</v>
      </c>
      <c r="C798" s="175" t="s">
        <v>799</v>
      </c>
      <c r="D798" s="174" t="s">
        <v>824</v>
      </c>
      <c r="E798" s="176">
        <v>40812</v>
      </c>
      <c r="F798" s="177">
        <v>340</v>
      </c>
      <c r="G798" s="178">
        <v>13</v>
      </c>
      <c r="H798" s="179">
        <f t="shared" si="12"/>
        <v>4420</v>
      </c>
    </row>
    <row r="799" spans="1:8" x14ac:dyDescent="0.3">
      <c r="A799" s="61" t="s">
        <v>321</v>
      </c>
      <c r="B799" s="174" t="s">
        <v>821</v>
      </c>
      <c r="C799" s="175" t="s">
        <v>798</v>
      </c>
      <c r="D799" s="174" t="s">
        <v>797</v>
      </c>
      <c r="E799" s="176">
        <v>40812</v>
      </c>
      <c r="F799" s="177">
        <v>168</v>
      </c>
      <c r="G799" s="178">
        <v>10</v>
      </c>
      <c r="H799" s="179">
        <f t="shared" si="12"/>
        <v>1680</v>
      </c>
    </row>
    <row r="800" spans="1:8" x14ac:dyDescent="0.3">
      <c r="A800" s="61" t="s">
        <v>722</v>
      </c>
      <c r="B800" s="174" t="s">
        <v>819</v>
      </c>
      <c r="C800" s="175" t="s">
        <v>800</v>
      </c>
      <c r="D800" s="174" t="s">
        <v>795</v>
      </c>
      <c r="E800" s="176">
        <v>40813</v>
      </c>
      <c r="F800" s="177">
        <v>799</v>
      </c>
      <c r="G800" s="178">
        <v>15</v>
      </c>
      <c r="H800" s="179">
        <f t="shared" si="12"/>
        <v>11985</v>
      </c>
    </row>
    <row r="801" spans="1:8" x14ac:dyDescent="0.3">
      <c r="A801" s="61" t="s">
        <v>414</v>
      </c>
      <c r="B801" s="174" t="s">
        <v>820</v>
      </c>
      <c r="C801" s="175" t="s">
        <v>800</v>
      </c>
      <c r="D801" s="174" t="s">
        <v>795</v>
      </c>
      <c r="E801" s="176">
        <v>40813</v>
      </c>
      <c r="F801" s="177">
        <v>340</v>
      </c>
      <c r="G801" s="178">
        <v>3</v>
      </c>
      <c r="H801" s="179">
        <f t="shared" si="12"/>
        <v>1020</v>
      </c>
    </row>
    <row r="802" spans="1:8" x14ac:dyDescent="0.3">
      <c r="A802" s="61" t="s">
        <v>722</v>
      </c>
      <c r="B802" s="174" t="s">
        <v>821</v>
      </c>
      <c r="C802" s="175" t="s">
        <v>800</v>
      </c>
      <c r="D802" s="174" t="s">
        <v>826</v>
      </c>
      <c r="E802" s="176">
        <v>40813</v>
      </c>
      <c r="F802" s="177">
        <v>168</v>
      </c>
      <c r="G802" s="178">
        <v>10</v>
      </c>
      <c r="H802" s="179">
        <f t="shared" si="12"/>
        <v>1680</v>
      </c>
    </row>
    <row r="803" spans="1:8" x14ac:dyDescent="0.3">
      <c r="A803" s="61" t="s">
        <v>325</v>
      </c>
      <c r="B803" s="174" t="s">
        <v>819</v>
      </c>
      <c r="C803" s="175" t="s">
        <v>800</v>
      </c>
      <c r="D803" s="174" t="s">
        <v>797</v>
      </c>
      <c r="E803" s="176">
        <v>40814</v>
      </c>
      <c r="F803" s="177">
        <v>799</v>
      </c>
      <c r="G803" s="178">
        <v>11</v>
      </c>
      <c r="H803" s="179">
        <f t="shared" si="12"/>
        <v>8789</v>
      </c>
    </row>
    <row r="804" spans="1:8" x14ac:dyDescent="0.3">
      <c r="A804" s="61" t="s">
        <v>487</v>
      </c>
      <c r="B804" s="174" t="s">
        <v>819</v>
      </c>
      <c r="C804" s="175" t="s">
        <v>799</v>
      </c>
      <c r="D804" s="174" t="s">
        <v>795</v>
      </c>
      <c r="E804" s="176">
        <v>40814</v>
      </c>
      <c r="F804" s="177">
        <v>799</v>
      </c>
      <c r="G804" s="178">
        <v>4</v>
      </c>
      <c r="H804" s="179">
        <f t="shared" si="12"/>
        <v>3196</v>
      </c>
    </row>
    <row r="805" spans="1:8" x14ac:dyDescent="0.3">
      <c r="A805" s="61" t="s">
        <v>722</v>
      </c>
      <c r="B805" s="174" t="s">
        <v>822</v>
      </c>
      <c r="C805" s="175" t="s">
        <v>800</v>
      </c>
      <c r="D805" s="174" t="s">
        <v>826</v>
      </c>
      <c r="E805" s="176">
        <v>40814</v>
      </c>
      <c r="F805" s="177">
        <v>79</v>
      </c>
      <c r="G805" s="178">
        <v>11</v>
      </c>
      <c r="H805" s="179">
        <f t="shared" si="12"/>
        <v>869</v>
      </c>
    </row>
    <row r="806" spans="1:8" x14ac:dyDescent="0.3">
      <c r="A806" s="61" t="s">
        <v>487</v>
      </c>
      <c r="B806" s="174" t="s">
        <v>823</v>
      </c>
      <c r="C806" s="175" t="s">
        <v>799</v>
      </c>
      <c r="D806" s="174" t="s">
        <v>795</v>
      </c>
      <c r="E806" s="176">
        <v>40815</v>
      </c>
      <c r="F806" s="177">
        <v>340</v>
      </c>
      <c r="G806" s="178">
        <v>9</v>
      </c>
      <c r="H806" s="179">
        <f t="shared" si="12"/>
        <v>3060</v>
      </c>
    </row>
    <row r="807" spans="1:8" x14ac:dyDescent="0.3">
      <c r="A807" s="61" t="s">
        <v>668</v>
      </c>
      <c r="B807" s="174" t="s">
        <v>819</v>
      </c>
      <c r="C807" s="175" t="s">
        <v>796</v>
      </c>
      <c r="D807" s="174" t="s">
        <v>824</v>
      </c>
      <c r="E807" s="176">
        <v>40816</v>
      </c>
      <c r="F807" s="177">
        <v>799</v>
      </c>
      <c r="G807" s="178">
        <v>9</v>
      </c>
      <c r="H807" s="179">
        <f t="shared" si="12"/>
        <v>7191</v>
      </c>
    </row>
    <row r="808" spans="1:8" x14ac:dyDescent="0.3">
      <c r="A808" s="61" t="s">
        <v>722</v>
      </c>
      <c r="B808" s="174" t="s">
        <v>822</v>
      </c>
      <c r="C808" s="175" t="s">
        <v>800</v>
      </c>
      <c r="D808" s="174" t="s">
        <v>825</v>
      </c>
      <c r="E808" s="176">
        <v>40816</v>
      </c>
      <c r="F808" s="177">
        <v>79</v>
      </c>
      <c r="G808" s="178">
        <v>19</v>
      </c>
      <c r="H808" s="179">
        <f t="shared" si="12"/>
        <v>1501</v>
      </c>
    </row>
    <row r="809" spans="1:8" x14ac:dyDescent="0.3">
      <c r="A809" s="61" t="s">
        <v>646</v>
      </c>
      <c r="B809" s="174" t="s">
        <v>819</v>
      </c>
      <c r="C809" s="175" t="s">
        <v>800</v>
      </c>
      <c r="D809" s="174" t="s">
        <v>825</v>
      </c>
      <c r="E809" s="176">
        <v>40819</v>
      </c>
      <c r="F809" s="177">
        <v>799</v>
      </c>
      <c r="G809" s="178">
        <v>14</v>
      </c>
      <c r="H809" s="179">
        <f t="shared" si="12"/>
        <v>11186</v>
      </c>
    </row>
    <row r="810" spans="1:8" x14ac:dyDescent="0.3">
      <c r="A810" s="61" t="s">
        <v>646</v>
      </c>
      <c r="B810" s="174" t="s">
        <v>821</v>
      </c>
      <c r="C810" s="175" t="s">
        <v>800</v>
      </c>
      <c r="D810" s="174" t="s">
        <v>824</v>
      </c>
      <c r="E810" s="176">
        <v>40820</v>
      </c>
      <c r="F810" s="177">
        <v>168</v>
      </c>
      <c r="G810" s="178">
        <v>1</v>
      </c>
      <c r="H810" s="179">
        <f t="shared" si="12"/>
        <v>168</v>
      </c>
    </row>
    <row r="811" spans="1:8" x14ac:dyDescent="0.3">
      <c r="A811" s="61" t="s">
        <v>414</v>
      </c>
      <c r="B811" s="174" t="s">
        <v>821</v>
      </c>
      <c r="C811" s="175" t="s">
        <v>800</v>
      </c>
      <c r="D811" s="174" t="s">
        <v>824</v>
      </c>
      <c r="E811" s="176">
        <v>40820</v>
      </c>
      <c r="F811" s="177">
        <v>168</v>
      </c>
      <c r="G811" s="178">
        <v>1</v>
      </c>
      <c r="H811" s="179">
        <f t="shared" si="12"/>
        <v>168</v>
      </c>
    </row>
    <row r="812" spans="1:8" x14ac:dyDescent="0.3">
      <c r="A812" s="61" t="s">
        <v>668</v>
      </c>
      <c r="B812" s="174" t="s">
        <v>823</v>
      </c>
      <c r="C812" s="175" t="s">
        <v>796</v>
      </c>
      <c r="D812" s="174" t="s">
        <v>825</v>
      </c>
      <c r="E812" s="176">
        <v>40820</v>
      </c>
      <c r="F812" s="177">
        <v>340</v>
      </c>
      <c r="G812" s="178">
        <v>12</v>
      </c>
      <c r="H812" s="179">
        <f t="shared" si="12"/>
        <v>4080</v>
      </c>
    </row>
    <row r="813" spans="1:8" x14ac:dyDescent="0.3">
      <c r="A813" s="61" t="s">
        <v>722</v>
      </c>
      <c r="B813" s="174" t="s">
        <v>822</v>
      </c>
      <c r="C813" s="175" t="s">
        <v>800</v>
      </c>
      <c r="D813" s="174" t="s">
        <v>797</v>
      </c>
      <c r="E813" s="176">
        <v>40820</v>
      </c>
      <c r="F813" s="177">
        <v>79</v>
      </c>
      <c r="G813" s="178">
        <v>15</v>
      </c>
      <c r="H813" s="179">
        <f t="shared" si="12"/>
        <v>1185</v>
      </c>
    </row>
    <row r="814" spans="1:8" x14ac:dyDescent="0.3">
      <c r="A814" s="61" t="s">
        <v>487</v>
      </c>
      <c r="B814" s="174" t="s">
        <v>821</v>
      </c>
      <c r="C814" s="175" t="s">
        <v>799</v>
      </c>
      <c r="D814" s="174" t="s">
        <v>825</v>
      </c>
      <c r="E814" s="176">
        <v>40821</v>
      </c>
      <c r="F814" s="177">
        <v>168</v>
      </c>
      <c r="G814" s="178">
        <v>6</v>
      </c>
      <c r="H814" s="179">
        <f t="shared" si="12"/>
        <v>1008</v>
      </c>
    </row>
    <row r="815" spans="1:8" x14ac:dyDescent="0.3">
      <c r="A815" s="61" t="s">
        <v>321</v>
      </c>
      <c r="B815" s="174" t="s">
        <v>819</v>
      </c>
      <c r="C815" s="175" t="s">
        <v>798</v>
      </c>
      <c r="D815" s="174" t="s">
        <v>797</v>
      </c>
      <c r="E815" s="176">
        <v>40821</v>
      </c>
      <c r="F815" s="177">
        <v>799</v>
      </c>
      <c r="G815" s="178">
        <v>15</v>
      </c>
      <c r="H815" s="179">
        <f t="shared" si="12"/>
        <v>11985</v>
      </c>
    </row>
    <row r="816" spans="1:8" x14ac:dyDescent="0.3">
      <c r="A816" s="61" t="s">
        <v>321</v>
      </c>
      <c r="B816" s="174" t="s">
        <v>821</v>
      </c>
      <c r="C816" s="175" t="s">
        <v>798</v>
      </c>
      <c r="D816" s="174" t="s">
        <v>826</v>
      </c>
      <c r="E816" s="176">
        <v>40821</v>
      </c>
      <c r="F816" s="177">
        <v>168</v>
      </c>
      <c r="G816" s="178">
        <v>14</v>
      </c>
      <c r="H816" s="179">
        <f t="shared" si="12"/>
        <v>2352</v>
      </c>
    </row>
    <row r="817" spans="1:8" x14ac:dyDescent="0.3">
      <c r="A817" s="61" t="s">
        <v>321</v>
      </c>
      <c r="B817" s="174" t="s">
        <v>823</v>
      </c>
      <c r="C817" s="175" t="s">
        <v>798</v>
      </c>
      <c r="D817" s="174" t="s">
        <v>826</v>
      </c>
      <c r="E817" s="176">
        <v>40821</v>
      </c>
      <c r="F817" s="177">
        <v>340</v>
      </c>
      <c r="G817" s="178">
        <v>1</v>
      </c>
      <c r="H817" s="179">
        <f t="shared" si="12"/>
        <v>340</v>
      </c>
    </row>
    <row r="818" spans="1:8" x14ac:dyDescent="0.3">
      <c r="A818" s="61" t="s">
        <v>106</v>
      </c>
      <c r="B818" s="174" t="s">
        <v>821</v>
      </c>
      <c r="C818" s="175" t="s">
        <v>799</v>
      </c>
      <c r="D818" s="174" t="s">
        <v>826</v>
      </c>
      <c r="E818" s="176">
        <v>40822</v>
      </c>
      <c r="F818" s="177">
        <v>168</v>
      </c>
      <c r="G818" s="178">
        <v>12</v>
      </c>
      <c r="H818" s="179">
        <f t="shared" si="12"/>
        <v>2016</v>
      </c>
    </row>
    <row r="819" spans="1:8" x14ac:dyDescent="0.3">
      <c r="A819" s="61" t="s">
        <v>711</v>
      </c>
      <c r="B819" s="174" t="s">
        <v>821</v>
      </c>
      <c r="C819" s="175" t="s">
        <v>796</v>
      </c>
      <c r="D819" s="174" t="s">
        <v>825</v>
      </c>
      <c r="E819" s="176">
        <v>40823</v>
      </c>
      <c r="F819" s="177">
        <v>168</v>
      </c>
      <c r="G819" s="178">
        <v>8</v>
      </c>
      <c r="H819" s="179">
        <f t="shared" si="12"/>
        <v>1344</v>
      </c>
    </row>
    <row r="820" spans="1:8" x14ac:dyDescent="0.3">
      <c r="A820" s="61" t="s">
        <v>106</v>
      </c>
      <c r="B820" s="174" t="s">
        <v>821</v>
      </c>
      <c r="C820" s="175" t="s">
        <v>799</v>
      </c>
      <c r="D820" s="174" t="s">
        <v>824</v>
      </c>
      <c r="E820" s="176">
        <v>40824</v>
      </c>
      <c r="F820" s="177">
        <v>168</v>
      </c>
      <c r="G820" s="178">
        <v>10</v>
      </c>
      <c r="H820" s="179">
        <f t="shared" si="12"/>
        <v>1680</v>
      </c>
    </row>
    <row r="821" spans="1:8" x14ac:dyDescent="0.3">
      <c r="A821" s="61" t="s">
        <v>106</v>
      </c>
      <c r="B821" s="174" t="s">
        <v>820</v>
      </c>
      <c r="C821" s="175" t="s">
        <v>799</v>
      </c>
      <c r="D821" s="174" t="s">
        <v>824</v>
      </c>
      <c r="E821" s="176">
        <v>40826</v>
      </c>
      <c r="F821" s="177">
        <v>340</v>
      </c>
      <c r="G821" s="178">
        <v>4</v>
      </c>
      <c r="H821" s="179">
        <f t="shared" si="12"/>
        <v>1360</v>
      </c>
    </row>
    <row r="822" spans="1:8" x14ac:dyDescent="0.3">
      <c r="A822" s="61" t="s">
        <v>325</v>
      </c>
      <c r="B822" s="174" t="s">
        <v>823</v>
      </c>
      <c r="C822" s="175" t="s">
        <v>800</v>
      </c>
      <c r="D822" s="174" t="s">
        <v>826</v>
      </c>
      <c r="E822" s="176">
        <v>40826</v>
      </c>
      <c r="F822" s="177">
        <v>340</v>
      </c>
      <c r="G822" s="178">
        <v>1</v>
      </c>
      <c r="H822" s="179">
        <f t="shared" si="12"/>
        <v>340</v>
      </c>
    </row>
    <row r="823" spans="1:8" x14ac:dyDescent="0.3">
      <c r="A823" s="61" t="s">
        <v>711</v>
      </c>
      <c r="B823" s="174" t="s">
        <v>819</v>
      </c>
      <c r="C823" s="175" t="s">
        <v>796</v>
      </c>
      <c r="D823" s="174" t="s">
        <v>797</v>
      </c>
      <c r="E823" s="176">
        <v>40827</v>
      </c>
      <c r="F823" s="177">
        <v>799</v>
      </c>
      <c r="G823" s="178">
        <v>3</v>
      </c>
      <c r="H823" s="179">
        <f t="shared" si="12"/>
        <v>2397</v>
      </c>
    </row>
    <row r="824" spans="1:8" x14ac:dyDescent="0.3">
      <c r="A824" s="61" t="s">
        <v>414</v>
      </c>
      <c r="B824" s="174" t="s">
        <v>820</v>
      </c>
      <c r="C824" s="175" t="s">
        <v>800</v>
      </c>
      <c r="D824" s="174" t="s">
        <v>797</v>
      </c>
      <c r="E824" s="176">
        <v>40831</v>
      </c>
      <c r="F824" s="177">
        <v>340</v>
      </c>
      <c r="G824" s="178">
        <v>8</v>
      </c>
      <c r="H824" s="179">
        <f t="shared" si="12"/>
        <v>2720</v>
      </c>
    </row>
    <row r="825" spans="1:8" x14ac:dyDescent="0.3">
      <c r="A825" s="61" t="s">
        <v>668</v>
      </c>
      <c r="B825" s="174" t="s">
        <v>819</v>
      </c>
      <c r="C825" s="175" t="s">
        <v>796</v>
      </c>
      <c r="D825" s="174" t="s">
        <v>825</v>
      </c>
      <c r="E825" s="176">
        <v>40833</v>
      </c>
      <c r="F825" s="177">
        <v>799</v>
      </c>
      <c r="G825" s="178">
        <v>11</v>
      </c>
      <c r="H825" s="179">
        <f t="shared" si="12"/>
        <v>8789</v>
      </c>
    </row>
    <row r="826" spans="1:8" x14ac:dyDescent="0.3">
      <c r="A826" s="61" t="s">
        <v>321</v>
      </c>
      <c r="B826" s="174" t="s">
        <v>823</v>
      </c>
      <c r="C826" s="175" t="s">
        <v>798</v>
      </c>
      <c r="D826" s="174" t="s">
        <v>824</v>
      </c>
      <c r="E826" s="176">
        <v>40837</v>
      </c>
      <c r="F826" s="177">
        <v>340</v>
      </c>
      <c r="G826" s="178">
        <v>6</v>
      </c>
      <c r="H826" s="179">
        <f t="shared" si="12"/>
        <v>2040</v>
      </c>
    </row>
    <row r="827" spans="1:8" x14ac:dyDescent="0.3">
      <c r="A827" s="61" t="s">
        <v>321</v>
      </c>
      <c r="B827" s="174" t="s">
        <v>820</v>
      </c>
      <c r="C827" s="175" t="s">
        <v>798</v>
      </c>
      <c r="D827" s="174" t="s">
        <v>795</v>
      </c>
      <c r="E827" s="176">
        <v>40837</v>
      </c>
      <c r="F827" s="177">
        <v>340</v>
      </c>
      <c r="G827" s="178">
        <v>1</v>
      </c>
      <c r="H827" s="179">
        <f t="shared" si="12"/>
        <v>340</v>
      </c>
    </row>
    <row r="828" spans="1:8" x14ac:dyDescent="0.3">
      <c r="A828" s="61" t="s">
        <v>487</v>
      </c>
      <c r="B828" s="174" t="s">
        <v>823</v>
      </c>
      <c r="C828" s="175" t="s">
        <v>799</v>
      </c>
      <c r="D828" s="174" t="s">
        <v>825</v>
      </c>
      <c r="E828" s="176">
        <v>40838</v>
      </c>
      <c r="F828" s="177">
        <v>340</v>
      </c>
      <c r="G828" s="178">
        <v>18</v>
      </c>
      <c r="H828" s="179">
        <f t="shared" si="12"/>
        <v>6120</v>
      </c>
    </row>
    <row r="829" spans="1:8" x14ac:dyDescent="0.3">
      <c r="A829" s="61" t="s">
        <v>106</v>
      </c>
      <c r="B829" s="174" t="s">
        <v>821</v>
      </c>
      <c r="C829" s="175" t="s">
        <v>799</v>
      </c>
      <c r="D829" s="174" t="s">
        <v>795</v>
      </c>
      <c r="E829" s="176">
        <v>40838</v>
      </c>
      <c r="F829" s="177">
        <v>168</v>
      </c>
      <c r="G829" s="178">
        <v>1</v>
      </c>
      <c r="H829" s="179">
        <f t="shared" si="12"/>
        <v>168</v>
      </c>
    </row>
    <row r="830" spans="1:8" x14ac:dyDescent="0.3">
      <c r="A830" s="61" t="s">
        <v>711</v>
      </c>
      <c r="B830" s="174" t="s">
        <v>823</v>
      </c>
      <c r="C830" s="175" t="s">
        <v>796</v>
      </c>
      <c r="D830" s="174" t="s">
        <v>825</v>
      </c>
      <c r="E830" s="176">
        <v>40840</v>
      </c>
      <c r="F830" s="177">
        <v>340</v>
      </c>
      <c r="G830" s="178">
        <v>16</v>
      </c>
      <c r="H830" s="179">
        <f t="shared" si="12"/>
        <v>5440</v>
      </c>
    </row>
    <row r="831" spans="1:8" x14ac:dyDescent="0.3">
      <c r="A831" s="61" t="s">
        <v>321</v>
      </c>
      <c r="B831" s="174" t="s">
        <v>821</v>
      </c>
      <c r="C831" s="175" t="s">
        <v>798</v>
      </c>
      <c r="D831" s="174" t="s">
        <v>825</v>
      </c>
      <c r="E831" s="176">
        <v>40841</v>
      </c>
      <c r="F831" s="177">
        <v>168</v>
      </c>
      <c r="G831" s="178">
        <v>18</v>
      </c>
      <c r="H831" s="179">
        <f t="shared" si="12"/>
        <v>3024</v>
      </c>
    </row>
    <row r="832" spans="1:8" x14ac:dyDescent="0.3">
      <c r="A832" s="61" t="s">
        <v>487</v>
      </c>
      <c r="B832" s="174" t="s">
        <v>822</v>
      </c>
      <c r="C832" s="175" t="s">
        <v>799</v>
      </c>
      <c r="D832" s="174" t="s">
        <v>797</v>
      </c>
      <c r="E832" s="176">
        <v>40841</v>
      </c>
      <c r="F832" s="177">
        <v>79</v>
      </c>
      <c r="G832" s="178">
        <v>8</v>
      </c>
      <c r="H832" s="179">
        <f t="shared" si="12"/>
        <v>632</v>
      </c>
    </row>
    <row r="833" spans="1:8" x14ac:dyDescent="0.3">
      <c r="A833" s="61" t="s">
        <v>321</v>
      </c>
      <c r="B833" s="174" t="s">
        <v>819</v>
      </c>
      <c r="C833" s="175" t="s">
        <v>798</v>
      </c>
      <c r="D833" s="174" t="s">
        <v>795</v>
      </c>
      <c r="E833" s="176">
        <v>40841</v>
      </c>
      <c r="F833" s="177">
        <v>799</v>
      </c>
      <c r="G833" s="178">
        <v>13</v>
      </c>
      <c r="H833" s="179">
        <f t="shared" si="12"/>
        <v>10387</v>
      </c>
    </row>
    <row r="834" spans="1:8" x14ac:dyDescent="0.3">
      <c r="A834" s="61" t="s">
        <v>711</v>
      </c>
      <c r="B834" s="174" t="s">
        <v>819</v>
      </c>
      <c r="C834" s="175" t="s">
        <v>796</v>
      </c>
      <c r="D834" s="174" t="s">
        <v>795</v>
      </c>
      <c r="E834" s="176">
        <v>40841</v>
      </c>
      <c r="F834" s="177">
        <v>799</v>
      </c>
      <c r="G834" s="178">
        <v>5</v>
      </c>
      <c r="H834" s="179">
        <f t="shared" si="12"/>
        <v>3995</v>
      </c>
    </row>
    <row r="835" spans="1:8" x14ac:dyDescent="0.3">
      <c r="A835" s="61" t="s">
        <v>414</v>
      </c>
      <c r="B835" s="174" t="s">
        <v>821</v>
      </c>
      <c r="C835" s="175" t="s">
        <v>800</v>
      </c>
      <c r="D835" s="174" t="s">
        <v>824</v>
      </c>
      <c r="E835" s="176">
        <v>40844</v>
      </c>
      <c r="F835" s="177">
        <v>168</v>
      </c>
      <c r="G835" s="178">
        <v>2</v>
      </c>
      <c r="H835" s="179">
        <f t="shared" si="12"/>
        <v>336</v>
      </c>
    </row>
    <row r="836" spans="1:8" x14ac:dyDescent="0.3">
      <c r="A836" s="61" t="s">
        <v>668</v>
      </c>
      <c r="B836" s="174" t="s">
        <v>821</v>
      </c>
      <c r="C836" s="175" t="s">
        <v>796</v>
      </c>
      <c r="D836" s="174" t="s">
        <v>795</v>
      </c>
      <c r="E836" s="176">
        <v>40845</v>
      </c>
      <c r="F836" s="177">
        <v>168</v>
      </c>
      <c r="G836" s="178">
        <v>13</v>
      </c>
      <c r="H836" s="179">
        <f t="shared" si="12"/>
        <v>2184</v>
      </c>
    </row>
    <row r="837" spans="1:8" x14ac:dyDescent="0.3">
      <c r="A837" s="61" t="s">
        <v>414</v>
      </c>
      <c r="B837" s="174" t="s">
        <v>819</v>
      </c>
      <c r="C837" s="175" t="s">
        <v>800</v>
      </c>
      <c r="D837" s="174" t="s">
        <v>825</v>
      </c>
      <c r="E837" s="176">
        <v>40847</v>
      </c>
      <c r="F837" s="177">
        <v>799</v>
      </c>
      <c r="G837" s="178">
        <v>8</v>
      </c>
      <c r="H837" s="179">
        <f t="shared" si="12"/>
        <v>6392</v>
      </c>
    </row>
    <row r="838" spans="1:8" x14ac:dyDescent="0.3">
      <c r="A838" s="61" t="s">
        <v>325</v>
      </c>
      <c r="B838" s="174" t="s">
        <v>819</v>
      </c>
      <c r="C838" s="175" t="s">
        <v>800</v>
      </c>
      <c r="D838" s="174" t="s">
        <v>824</v>
      </c>
      <c r="E838" s="176">
        <v>40848</v>
      </c>
      <c r="F838" s="177">
        <v>799</v>
      </c>
      <c r="G838" s="178">
        <v>7</v>
      </c>
      <c r="H838" s="179">
        <f t="shared" si="12"/>
        <v>5593</v>
      </c>
    </row>
    <row r="839" spans="1:8" x14ac:dyDescent="0.3">
      <c r="A839" s="61" t="s">
        <v>321</v>
      </c>
      <c r="B839" s="174" t="s">
        <v>820</v>
      </c>
      <c r="C839" s="175" t="s">
        <v>798</v>
      </c>
      <c r="D839" s="174" t="s">
        <v>795</v>
      </c>
      <c r="E839" s="176">
        <v>40848</v>
      </c>
      <c r="F839" s="177">
        <v>340</v>
      </c>
      <c r="G839" s="178">
        <v>11</v>
      </c>
      <c r="H839" s="179">
        <f t="shared" ref="H839:H902" si="13">F839*G839</f>
        <v>3740</v>
      </c>
    </row>
    <row r="840" spans="1:8" x14ac:dyDescent="0.3">
      <c r="A840" s="61" t="s">
        <v>722</v>
      </c>
      <c r="B840" s="174" t="s">
        <v>823</v>
      </c>
      <c r="C840" s="175" t="s">
        <v>800</v>
      </c>
      <c r="D840" s="174" t="s">
        <v>826</v>
      </c>
      <c r="E840" s="176">
        <v>40848</v>
      </c>
      <c r="F840" s="177">
        <v>340</v>
      </c>
      <c r="G840" s="178">
        <v>11</v>
      </c>
      <c r="H840" s="179">
        <f t="shared" si="13"/>
        <v>3740</v>
      </c>
    </row>
    <row r="841" spans="1:8" x14ac:dyDescent="0.3">
      <c r="A841" s="61" t="s">
        <v>325</v>
      </c>
      <c r="B841" s="174" t="s">
        <v>819</v>
      </c>
      <c r="C841" s="175" t="s">
        <v>800</v>
      </c>
      <c r="D841" s="174" t="s">
        <v>824</v>
      </c>
      <c r="E841" s="176">
        <v>40849</v>
      </c>
      <c r="F841" s="177">
        <v>799</v>
      </c>
      <c r="G841" s="178">
        <v>13</v>
      </c>
      <c r="H841" s="179">
        <f t="shared" si="13"/>
        <v>10387</v>
      </c>
    </row>
    <row r="842" spans="1:8" x14ac:dyDescent="0.3">
      <c r="A842" s="61" t="s">
        <v>414</v>
      </c>
      <c r="B842" s="174" t="s">
        <v>822</v>
      </c>
      <c r="C842" s="175" t="s">
        <v>800</v>
      </c>
      <c r="D842" s="174" t="s">
        <v>824</v>
      </c>
      <c r="E842" s="176">
        <v>40849</v>
      </c>
      <c r="F842" s="177">
        <v>79</v>
      </c>
      <c r="G842" s="178">
        <v>1</v>
      </c>
      <c r="H842" s="179">
        <f t="shared" si="13"/>
        <v>79</v>
      </c>
    </row>
    <row r="843" spans="1:8" x14ac:dyDescent="0.3">
      <c r="A843" s="61" t="s">
        <v>106</v>
      </c>
      <c r="B843" s="174" t="s">
        <v>823</v>
      </c>
      <c r="C843" s="175" t="s">
        <v>799</v>
      </c>
      <c r="D843" s="174" t="s">
        <v>795</v>
      </c>
      <c r="E843" s="176">
        <v>40849</v>
      </c>
      <c r="F843" s="177">
        <v>340</v>
      </c>
      <c r="G843" s="178">
        <v>8</v>
      </c>
      <c r="H843" s="179">
        <f t="shared" si="13"/>
        <v>2720</v>
      </c>
    </row>
    <row r="844" spans="1:8" x14ac:dyDescent="0.3">
      <c r="A844" s="61" t="s">
        <v>711</v>
      </c>
      <c r="B844" s="174" t="s">
        <v>819</v>
      </c>
      <c r="C844" s="175" t="s">
        <v>796</v>
      </c>
      <c r="D844" s="174" t="s">
        <v>824</v>
      </c>
      <c r="E844" s="176">
        <v>40850</v>
      </c>
      <c r="F844" s="177">
        <v>799</v>
      </c>
      <c r="G844" s="178">
        <v>2</v>
      </c>
      <c r="H844" s="179">
        <f t="shared" si="13"/>
        <v>1598</v>
      </c>
    </row>
    <row r="845" spans="1:8" x14ac:dyDescent="0.3">
      <c r="A845" s="61" t="s">
        <v>321</v>
      </c>
      <c r="B845" s="174" t="s">
        <v>820</v>
      </c>
      <c r="C845" s="175" t="s">
        <v>798</v>
      </c>
      <c r="D845" s="174" t="s">
        <v>825</v>
      </c>
      <c r="E845" s="176">
        <v>40850</v>
      </c>
      <c r="F845" s="177">
        <v>340</v>
      </c>
      <c r="G845" s="178">
        <v>17</v>
      </c>
      <c r="H845" s="179">
        <f t="shared" si="13"/>
        <v>5780</v>
      </c>
    </row>
    <row r="846" spans="1:8" x14ac:dyDescent="0.3">
      <c r="A846" s="61" t="s">
        <v>711</v>
      </c>
      <c r="B846" s="174" t="s">
        <v>821</v>
      </c>
      <c r="C846" s="175" t="s">
        <v>796</v>
      </c>
      <c r="D846" s="174" t="s">
        <v>797</v>
      </c>
      <c r="E846" s="176">
        <v>40850</v>
      </c>
      <c r="F846" s="177">
        <v>168</v>
      </c>
      <c r="G846" s="178">
        <v>7</v>
      </c>
      <c r="H846" s="179">
        <f t="shared" si="13"/>
        <v>1176</v>
      </c>
    </row>
    <row r="847" spans="1:8" x14ac:dyDescent="0.3">
      <c r="A847" s="61" t="s">
        <v>321</v>
      </c>
      <c r="B847" s="174" t="s">
        <v>820</v>
      </c>
      <c r="C847" s="175" t="s">
        <v>798</v>
      </c>
      <c r="D847" s="174" t="s">
        <v>797</v>
      </c>
      <c r="E847" s="176">
        <v>40851</v>
      </c>
      <c r="F847" s="177">
        <v>340</v>
      </c>
      <c r="G847" s="178">
        <v>6</v>
      </c>
      <c r="H847" s="179">
        <f t="shared" si="13"/>
        <v>2040</v>
      </c>
    </row>
    <row r="848" spans="1:8" x14ac:dyDescent="0.3">
      <c r="A848" s="61" t="s">
        <v>711</v>
      </c>
      <c r="B848" s="174" t="s">
        <v>821</v>
      </c>
      <c r="C848" s="175" t="s">
        <v>796</v>
      </c>
      <c r="D848" s="174" t="s">
        <v>825</v>
      </c>
      <c r="E848" s="176">
        <v>40852</v>
      </c>
      <c r="F848" s="177">
        <v>168</v>
      </c>
      <c r="G848" s="178">
        <v>9</v>
      </c>
      <c r="H848" s="179">
        <f t="shared" si="13"/>
        <v>1512</v>
      </c>
    </row>
    <row r="849" spans="1:8" x14ac:dyDescent="0.3">
      <c r="A849" s="61" t="s">
        <v>325</v>
      </c>
      <c r="B849" s="174" t="s">
        <v>821</v>
      </c>
      <c r="C849" s="175" t="s">
        <v>800</v>
      </c>
      <c r="D849" s="174" t="s">
        <v>826</v>
      </c>
      <c r="E849" s="176">
        <v>40852</v>
      </c>
      <c r="F849" s="177">
        <v>168</v>
      </c>
      <c r="G849" s="178">
        <v>9</v>
      </c>
      <c r="H849" s="179">
        <f t="shared" si="13"/>
        <v>1512</v>
      </c>
    </row>
    <row r="850" spans="1:8" x14ac:dyDescent="0.3">
      <c r="A850" s="61" t="s">
        <v>321</v>
      </c>
      <c r="B850" s="174" t="s">
        <v>820</v>
      </c>
      <c r="C850" s="175" t="s">
        <v>798</v>
      </c>
      <c r="D850" s="174" t="s">
        <v>797</v>
      </c>
      <c r="E850" s="176">
        <v>40855</v>
      </c>
      <c r="F850" s="177">
        <v>340</v>
      </c>
      <c r="G850" s="178">
        <v>10</v>
      </c>
      <c r="H850" s="179">
        <f t="shared" si="13"/>
        <v>3400</v>
      </c>
    </row>
    <row r="851" spans="1:8" x14ac:dyDescent="0.3">
      <c r="A851" s="61" t="s">
        <v>735</v>
      </c>
      <c r="B851" s="174" t="s">
        <v>822</v>
      </c>
      <c r="C851" s="175" t="s">
        <v>798</v>
      </c>
      <c r="D851" s="174" t="s">
        <v>797</v>
      </c>
      <c r="E851" s="176">
        <v>40855</v>
      </c>
      <c r="F851" s="177">
        <v>79</v>
      </c>
      <c r="G851" s="178">
        <v>1</v>
      </c>
      <c r="H851" s="179">
        <f t="shared" si="13"/>
        <v>79</v>
      </c>
    </row>
    <row r="852" spans="1:8" x14ac:dyDescent="0.3">
      <c r="A852" s="61" t="s">
        <v>668</v>
      </c>
      <c r="B852" s="174" t="s">
        <v>821</v>
      </c>
      <c r="C852" s="175" t="s">
        <v>796</v>
      </c>
      <c r="D852" s="174" t="s">
        <v>795</v>
      </c>
      <c r="E852" s="176">
        <v>40855</v>
      </c>
      <c r="F852" s="177">
        <v>168</v>
      </c>
      <c r="G852" s="178">
        <v>13</v>
      </c>
      <c r="H852" s="179">
        <f t="shared" si="13"/>
        <v>2184</v>
      </c>
    </row>
    <row r="853" spans="1:8" x14ac:dyDescent="0.3">
      <c r="A853" s="61" t="s">
        <v>106</v>
      </c>
      <c r="B853" s="174" t="s">
        <v>819</v>
      </c>
      <c r="C853" s="175" t="s">
        <v>799</v>
      </c>
      <c r="D853" s="174" t="s">
        <v>797</v>
      </c>
      <c r="E853" s="176">
        <v>40856</v>
      </c>
      <c r="F853" s="177">
        <v>799</v>
      </c>
      <c r="G853" s="178">
        <v>1</v>
      </c>
      <c r="H853" s="179">
        <f t="shared" si="13"/>
        <v>799</v>
      </c>
    </row>
    <row r="854" spans="1:8" x14ac:dyDescent="0.3">
      <c r="A854" s="61" t="s">
        <v>735</v>
      </c>
      <c r="B854" s="174" t="s">
        <v>819</v>
      </c>
      <c r="C854" s="175" t="s">
        <v>798</v>
      </c>
      <c r="D854" s="174" t="s">
        <v>824</v>
      </c>
      <c r="E854" s="176">
        <v>40857</v>
      </c>
      <c r="F854" s="177">
        <v>799</v>
      </c>
      <c r="G854" s="178">
        <v>7</v>
      </c>
      <c r="H854" s="179">
        <f t="shared" si="13"/>
        <v>5593</v>
      </c>
    </row>
    <row r="855" spans="1:8" x14ac:dyDescent="0.3">
      <c r="A855" s="61" t="s">
        <v>735</v>
      </c>
      <c r="B855" s="174" t="s">
        <v>823</v>
      </c>
      <c r="C855" s="175" t="s">
        <v>798</v>
      </c>
      <c r="D855" s="174" t="s">
        <v>824</v>
      </c>
      <c r="E855" s="176">
        <v>40858</v>
      </c>
      <c r="F855" s="177">
        <v>340</v>
      </c>
      <c r="G855" s="178">
        <v>10</v>
      </c>
      <c r="H855" s="179">
        <f t="shared" si="13"/>
        <v>3400</v>
      </c>
    </row>
    <row r="856" spans="1:8" x14ac:dyDescent="0.3">
      <c r="A856" s="61" t="s">
        <v>711</v>
      </c>
      <c r="B856" s="174" t="s">
        <v>821</v>
      </c>
      <c r="C856" s="175" t="s">
        <v>796</v>
      </c>
      <c r="D856" s="174" t="s">
        <v>797</v>
      </c>
      <c r="E856" s="176">
        <v>40858</v>
      </c>
      <c r="F856" s="177">
        <v>168</v>
      </c>
      <c r="G856" s="178">
        <v>6</v>
      </c>
      <c r="H856" s="179">
        <f t="shared" si="13"/>
        <v>1008</v>
      </c>
    </row>
    <row r="857" spans="1:8" x14ac:dyDescent="0.3">
      <c r="A857" s="61" t="s">
        <v>106</v>
      </c>
      <c r="B857" s="174" t="s">
        <v>823</v>
      </c>
      <c r="C857" s="175" t="s">
        <v>799</v>
      </c>
      <c r="D857" s="174" t="s">
        <v>824</v>
      </c>
      <c r="E857" s="176">
        <v>40859</v>
      </c>
      <c r="F857" s="177">
        <v>340</v>
      </c>
      <c r="G857" s="178">
        <v>2</v>
      </c>
      <c r="H857" s="179">
        <f t="shared" si="13"/>
        <v>680</v>
      </c>
    </row>
    <row r="858" spans="1:8" x14ac:dyDescent="0.3">
      <c r="A858" s="61" t="s">
        <v>735</v>
      </c>
      <c r="B858" s="174" t="s">
        <v>820</v>
      </c>
      <c r="C858" s="175" t="s">
        <v>798</v>
      </c>
      <c r="D858" s="174" t="s">
        <v>797</v>
      </c>
      <c r="E858" s="176">
        <v>40859</v>
      </c>
      <c r="F858" s="177">
        <v>340</v>
      </c>
      <c r="G858" s="178">
        <v>13</v>
      </c>
      <c r="H858" s="179">
        <f t="shared" si="13"/>
        <v>4420</v>
      </c>
    </row>
    <row r="859" spans="1:8" x14ac:dyDescent="0.3">
      <c r="A859" s="61" t="s">
        <v>106</v>
      </c>
      <c r="B859" s="174" t="s">
        <v>823</v>
      </c>
      <c r="C859" s="175" t="s">
        <v>799</v>
      </c>
      <c r="D859" s="174" t="s">
        <v>826</v>
      </c>
      <c r="E859" s="176">
        <v>40862</v>
      </c>
      <c r="F859" s="177">
        <v>340</v>
      </c>
      <c r="G859" s="178">
        <v>3</v>
      </c>
      <c r="H859" s="179">
        <f t="shared" si="13"/>
        <v>1020</v>
      </c>
    </row>
    <row r="860" spans="1:8" x14ac:dyDescent="0.3">
      <c r="A860" s="61" t="s">
        <v>735</v>
      </c>
      <c r="B860" s="174" t="s">
        <v>821</v>
      </c>
      <c r="C860" s="175" t="s">
        <v>798</v>
      </c>
      <c r="D860" s="174" t="s">
        <v>826</v>
      </c>
      <c r="E860" s="176">
        <v>40862</v>
      </c>
      <c r="F860" s="177">
        <v>168</v>
      </c>
      <c r="G860" s="178">
        <v>8</v>
      </c>
      <c r="H860" s="179">
        <f t="shared" si="13"/>
        <v>1344</v>
      </c>
    </row>
    <row r="861" spans="1:8" x14ac:dyDescent="0.3">
      <c r="A861" s="61" t="s">
        <v>325</v>
      </c>
      <c r="B861" s="174" t="s">
        <v>819</v>
      </c>
      <c r="C861" s="175" t="s">
        <v>800</v>
      </c>
      <c r="D861" s="174" t="s">
        <v>825</v>
      </c>
      <c r="E861" s="176">
        <v>40863</v>
      </c>
      <c r="F861" s="177">
        <v>799</v>
      </c>
      <c r="G861" s="178">
        <v>19</v>
      </c>
      <c r="H861" s="179">
        <f t="shared" si="13"/>
        <v>15181</v>
      </c>
    </row>
    <row r="862" spans="1:8" x14ac:dyDescent="0.3">
      <c r="A862" s="61" t="s">
        <v>414</v>
      </c>
      <c r="B862" s="174" t="s">
        <v>822</v>
      </c>
      <c r="C862" s="175" t="s">
        <v>800</v>
      </c>
      <c r="D862" s="174" t="s">
        <v>797</v>
      </c>
      <c r="E862" s="176">
        <v>40863</v>
      </c>
      <c r="F862" s="177">
        <v>79</v>
      </c>
      <c r="G862" s="178">
        <v>12</v>
      </c>
      <c r="H862" s="179">
        <f t="shared" si="13"/>
        <v>948</v>
      </c>
    </row>
    <row r="863" spans="1:8" x14ac:dyDescent="0.3">
      <c r="A863" s="61" t="s">
        <v>735</v>
      </c>
      <c r="B863" s="174" t="s">
        <v>819</v>
      </c>
      <c r="C863" s="175" t="s">
        <v>798</v>
      </c>
      <c r="D863" s="174" t="s">
        <v>826</v>
      </c>
      <c r="E863" s="176">
        <v>40863</v>
      </c>
      <c r="F863" s="177">
        <v>799</v>
      </c>
      <c r="G863" s="178">
        <v>3</v>
      </c>
      <c r="H863" s="179">
        <f t="shared" si="13"/>
        <v>2397</v>
      </c>
    </row>
    <row r="864" spans="1:8" x14ac:dyDescent="0.3">
      <c r="A864" s="61" t="s">
        <v>325</v>
      </c>
      <c r="B864" s="174" t="s">
        <v>821</v>
      </c>
      <c r="C864" s="175" t="s">
        <v>800</v>
      </c>
      <c r="D864" s="174" t="s">
        <v>795</v>
      </c>
      <c r="E864" s="176">
        <v>40864</v>
      </c>
      <c r="F864" s="177">
        <v>168</v>
      </c>
      <c r="G864" s="178">
        <v>3</v>
      </c>
      <c r="H864" s="179">
        <f t="shared" si="13"/>
        <v>504</v>
      </c>
    </row>
    <row r="865" spans="1:8" x14ac:dyDescent="0.3">
      <c r="A865" s="61" t="s">
        <v>321</v>
      </c>
      <c r="B865" s="174" t="s">
        <v>821</v>
      </c>
      <c r="C865" s="175" t="s">
        <v>798</v>
      </c>
      <c r="D865" s="174" t="s">
        <v>826</v>
      </c>
      <c r="E865" s="176">
        <v>40865</v>
      </c>
      <c r="F865" s="177">
        <v>168</v>
      </c>
      <c r="G865" s="178">
        <v>3</v>
      </c>
      <c r="H865" s="179">
        <f t="shared" si="13"/>
        <v>504</v>
      </c>
    </row>
    <row r="866" spans="1:8" x14ac:dyDescent="0.3">
      <c r="A866" s="61" t="s">
        <v>668</v>
      </c>
      <c r="B866" s="174" t="s">
        <v>820</v>
      </c>
      <c r="C866" s="175" t="s">
        <v>799</v>
      </c>
      <c r="D866" s="174" t="s">
        <v>795</v>
      </c>
      <c r="E866" s="176">
        <v>40866</v>
      </c>
      <c r="F866" s="177">
        <v>340</v>
      </c>
      <c r="G866" s="178">
        <v>7</v>
      </c>
      <c r="H866" s="179">
        <f t="shared" si="13"/>
        <v>2380</v>
      </c>
    </row>
    <row r="867" spans="1:8" x14ac:dyDescent="0.3">
      <c r="A867" s="61" t="s">
        <v>711</v>
      </c>
      <c r="B867" s="174" t="s">
        <v>819</v>
      </c>
      <c r="C867" s="175" t="s">
        <v>796</v>
      </c>
      <c r="D867" s="174" t="s">
        <v>824</v>
      </c>
      <c r="E867" s="176">
        <v>40868</v>
      </c>
      <c r="F867" s="177">
        <v>799</v>
      </c>
      <c r="G867" s="178">
        <v>10</v>
      </c>
      <c r="H867" s="179">
        <f t="shared" si="13"/>
        <v>7990</v>
      </c>
    </row>
    <row r="868" spans="1:8" x14ac:dyDescent="0.3">
      <c r="A868" s="61" t="s">
        <v>722</v>
      </c>
      <c r="B868" s="174" t="s">
        <v>819</v>
      </c>
      <c r="C868" s="175" t="s">
        <v>800</v>
      </c>
      <c r="D868" s="174" t="s">
        <v>795</v>
      </c>
      <c r="E868" s="176">
        <v>40868</v>
      </c>
      <c r="F868" s="177">
        <v>799</v>
      </c>
      <c r="G868" s="178">
        <v>1</v>
      </c>
      <c r="H868" s="179">
        <f t="shared" si="13"/>
        <v>799</v>
      </c>
    </row>
    <row r="869" spans="1:8" x14ac:dyDescent="0.3">
      <c r="A869" s="61" t="s">
        <v>414</v>
      </c>
      <c r="B869" s="174" t="s">
        <v>823</v>
      </c>
      <c r="C869" s="175" t="s">
        <v>800</v>
      </c>
      <c r="D869" s="174" t="s">
        <v>795</v>
      </c>
      <c r="E869" s="176">
        <v>40868</v>
      </c>
      <c r="F869" s="177">
        <v>340</v>
      </c>
      <c r="G869" s="178">
        <v>8</v>
      </c>
      <c r="H869" s="179">
        <f t="shared" si="13"/>
        <v>2720</v>
      </c>
    </row>
    <row r="870" spans="1:8" x14ac:dyDescent="0.3">
      <c r="A870" s="61" t="s">
        <v>711</v>
      </c>
      <c r="B870" s="174" t="s">
        <v>819</v>
      </c>
      <c r="C870" s="175" t="s">
        <v>796</v>
      </c>
      <c r="D870" s="174" t="s">
        <v>797</v>
      </c>
      <c r="E870" s="176">
        <v>40869</v>
      </c>
      <c r="F870" s="177">
        <v>799</v>
      </c>
      <c r="G870" s="178">
        <v>10</v>
      </c>
      <c r="H870" s="179">
        <f t="shared" si="13"/>
        <v>7990</v>
      </c>
    </row>
    <row r="871" spans="1:8" x14ac:dyDescent="0.3">
      <c r="A871" s="61" t="s">
        <v>321</v>
      </c>
      <c r="B871" s="174" t="s">
        <v>820</v>
      </c>
      <c r="C871" s="175" t="s">
        <v>798</v>
      </c>
      <c r="D871" s="174" t="s">
        <v>826</v>
      </c>
      <c r="E871" s="176">
        <v>40869</v>
      </c>
      <c r="F871" s="177">
        <v>340</v>
      </c>
      <c r="G871" s="178">
        <v>10</v>
      </c>
      <c r="H871" s="179">
        <f t="shared" si="13"/>
        <v>3400</v>
      </c>
    </row>
    <row r="872" spans="1:8" x14ac:dyDescent="0.3">
      <c r="A872" s="61" t="s">
        <v>711</v>
      </c>
      <c r="B872" s="174" t="s">
        <v>823</v>
      </c>
      <c r="C872" s="175" t="s">
        <v>796</v>
      </c>
      <c r="D872" s="174" t="s">
        <v>826</v>
      </c>
      <c r="E872" s="176">
        <v>40869</v>
      </c>
      <c r="F872" s="177">
        <v>340</v>
      </c>
      <c r="G872" s="178">
        <v>10</v>
      </c>
      <c r="H872" s="179">
        <f t="shared" si="13"/>
        <v>3400</v>
      </c>
    </row>
    <row r="873" spans="1:8" x14ac:dyDescent="0.3">
      <c r="A873" s="61" t="s">
        <v>711</v>
      </c>
      <c r="B873" s="174" t="s">
        <v>819</v>
      </c>
      <c r="C873" s="175" t="s">
        <v>796</v>
      </c>
      <c r="D873" s="174" t="s">
        <v>797</v>
      </c>
      <c r="E873" s="176">
        <v>40870</v>
      </c>
      <c r="F873" s="177">
        <v>799</v>
      </c>
      <c r="G873" s="178">
        <v>6</v>
      </c>
      <c r="H873" s="179">
        <f t="shared" si="13"/>
        <v>4794</v>
      </c>
    </row>
    <row r="874" spans="1:8" x14ac:dyDescent="0.3">
      <c r="A874" s="61" t="s">
        <v>711</v>
      </c>
      <c r="B874" s="174" t="s">
        <v>821</v>
      </c>
      <c r="C874" s="175" t="s">
        <v>796</v>
      </c>
      <c r="D874" s="174" t="s">
        <v>797</v>
      </c>
      <c r="E874" s="176">
        <v>40870</v>
      </c>
      <c r="F874" s="177">
        <v>168</v>
      </c>
      <c r="G874" s="178">
        <v>1</v>
      </c>
      <c r="H874" s="179">
        <f t="shared" si="13"/>
        <v>168</v>
      </c>
    </row>
    <row r="875" spans="1:8" x14ac:dyDescent="0.3">
      <c r="A875" s="61" t="s">
        <v>735</v>
      </c>
      <c r="B875" s="174" t="s">
        <v>819</v>
      </c>
      <c r="C875" s="175" t="s">
        <v>798</v>
      </c>
      <c r="D875" s="174" t="s">
        <v>825</v>
      </c>
      <c r="E875" s="176">
        <v>40871</v>
      </c>
      <c r="F875" s="177">
        <v>799</v>
      </c>
      <c r="G875" s="178">
        <v>18</v>
      </c>
      <c r="H875" s="179">
        <f t="shared" si="13"/>
        <v>14382</v>
      </c>
    </row>
    <row r="876" spans="1:8" x14ac:dyDescent="0.3">
      <c r="A876" s="61" t="s">
        <v>711</v>
      </c>
      <c r="B876" s="174" t="s">
        <v>823</v>
      </c>
      <c r="C876" s="175" t="s">
        <v>796</v>
      </c>
      <c r="D876" s="174" t="s">
        <v>826</v>
      </c>
      <c r="E876" s="176">
        <v>40875</v>
      </c>
      <c r="F876" s="177">
        <v>340</v>
      </c>
      <c r="G876" s="178">
        <v>2</v>
      </c>
      <c r="H876" s="179">
        <f t="shared" si="13"/>
        <v>680</v>
      </c>
    </row>
    <row r="877" spans="1:8" x14ac:dyDescent="0.3">
      <c r="A877" s="61" t="s">
        <v>325</v>
      </c>
      <c r="B877" s="174" t="s">
        <v>823</v>
      </c>
      <c r="C877" s="175" t="s">
        <v>800</v>
      </c>
      <c r="D877" s="174" t="s">
        <v>824</v>
      </c>
      <c r="E877" s="176">
        <v>40876</v>
      </c>
      <c r="F877" s="177">
        <v>340</v>
      </c>
      <c r="G877" s="178">
        <v>9</v>
      </c>
      <c r="H877" s="179">
        <f t="shared" si="13"/>
        <v>3060</v>
      </c>
    </row>
    <row r="878" spans="1:8" x14ac:dyDescent="0.3">
      <c r="A878" s="61" t="s">
        <v>414</v>
      </c>
      <c r="B878" s="174" t="s">
        <v>819</v>
      </c>
      <c r="C878" s="175" t="s">
        <v>800</v>
      </c>
      <c r="D878" s="174" t="s">
        <v>797</v>
      </c>
      <c r="E878" s="176">
        <v>40876</v>
      </c>
      <c r="F878" s="177">
        <v>799</v>
      </c>
      <c r="G878" s="178">
        <v>15</v>
      </c>
      <c r="H878" s="179">
        <f t="shared" si="13"/>
        <v>11985</v>
      </c>
    </row>
    <row r="879" spans="1:8" x14ac:dyDescent="0.3">
      <c r="A879" s="61" t="s">
        <v>711</v>
      </c>
      <c r="B879" s="174" t="s">
        <v>820</v>
      </c>
      <c r="C879" s="175" t="s">
        <v>796</v>
      </c>
      <c r="D879" s="174" t="s">
        <v>824</v>
      </c>
      <c r="E879" s="176">
        <v>40878</v>
      </c>
      <c r="F879" s="177">
        <v>340</v>
      </c>
      <c r="G879" s="178">
        <v>9</v>
      </c>
      <c r="H879" s="179">
        <f t="shared" si="13"/>
        <v>3060</v>
      </c>
    </row>
    <row r="880" spans="1:8" x14ac:dyDescent="0.3">
      <c r="A880" s="61" t="s">
        <v>321</v>
      </c>
      <c r="B880" s="174" t="s">
        <v>823</v>
      </c>
      <c r="C880" s="175" t="s">
        <v>798</v>
      </c>
      <c r="D880" s="174" t="s">
        <v>797</v>
      </c>
      <c r="E880" s="176">
        <v>40878</v>
      </c>
      <c r="F880" s="177">
        <v>340</v>
      </c>
      <c r="G880" s="178">
        <v>13</v>
      </c>
      <c r="H880" s="179">
        <f t="shared" si="13"/>
        <v>4420</v>
      </c>
    </row>
    <row r="881" spans="1:8" x14ac:dyDescent="0.3">
      <c r="A881" s="61" t="s">
        <v>414</v>
      </c>
      <c r="B881" s="174" t="s">
        <v>822</v>
      </c>
      <c r="C881" s="175" t="s">
        <v>800</v>
      </c>
      <c r="D881" s="174" t="s">
        <v>826</v>
      </c>
      <c r="E881" s="176">
        <v>40878</v>
      </c>
      <c r="F881" s="177">
        <v>79</v>
      </c>
      <c r="G881" s="178">
        <v>5</v>
      </c>
      <c r="H881" s="179">
        <f t="shared" si="13"/>
        <v>395</v>
      </c>
    </row>
    <row r="882" spans="1:8" x14ac:dyDescent="0.3">
      <c r="A882" s="61" t="s">
        <v>321</v>
      </c>
      <c r="B882" s="174" t="s">
        <v>823</v>
      </c>
      <c r="C882" s="175" t="s">
        <v>798</v>
      </c>
      <c r="D882" s="174" t="s">
        <v>825</v>
      </c>
      <c r="E882" s="176">
        <v>40879</v>
      </c>
      <c r="F882" s="177">
        <v>340</v>
      </c>
      <c r="G882" s="178">
        <v>13</v>
      </c>
      <c r="H882" s="179">
        <f t="shared" si="13"/>
        <v>4420</v>
      </c>
    </row>
    <row r="883" spans="1:8" x14ac:dyDescent="0.3">
      <c r="A883" s="61" t="s">
        <v>325</v>
      </c>
      <c r="B883" s="174" t="s">
        <v>823</v>
      </c>
      <c r="C883" s="175" t="s">
        <v>800</v>
      </c>
      <c r="D883" s="174" t="s">
        <v>824</v>
      </c>
      <c r="E883" s="176">
        <v>40880</v>
      </c>
      <c r="F883" s="177">
        <v>340</v>
      </c>
      <c r="G883" s="178">
        <v>12</v>
      </c>
      <c r="H883" s="179">
        <f t="shared" si="13"/>
        <v>4080</v>
      </c>
    </row>
    <row r="884" spans="1:8" x14ac:dyDescent="0.3">
      <c r="A884" s="61" t="s">
        <v>735</v>
      </c>
      <c r="B884" s="174" t="s">
        <v>821</v>
      </c>
      <c r="C884" s="175" t="s">
        <v>798</v>
      </c>
      <c r="D884" s="174" t="s">
        <v>795</v>
      </c>
      <c r="E884" s="176">
        <v>40880</v>
      </c>
      <c r="F884" s="177">
        <v>168</v>
      </c>
      <c r="G884" s="178">
        <v>15</v>
      </c>
      <c r="H884" s="179">
        <f t="shared" si="13"/>
        <v>2520</v>
      </c>
    </row>
    <row r="885" spans="1:8" x14ac:dyDescent="0.3">
      <c r="A885" s="61" t="s">
        <v>668</v>
      </c>
      <c r="B885" s="174" t="s">
        <v>823</v>
      </c>
      <c r="C885" s="175" t="s">
        <v>796</v>
      </c>
      <c r="D885" s="174" t="s">
        <v>824</v>
      </c>
      <c r="E885" s="176">
        <v>40883</v>
      </c>
      <c r="F885" s="177">
        <v>340</v>
      </c>
      <c r="G885" s="178">
        <v>7</v>
      </c>
      <c r="H885" s="179">
        <f t="shared" si="13"/>
        <v>2380</v>
      </c>
    </row>
    <row r="886" spans="1:8" x14ac:dyDescent="0.3">
      <c r="A886" s="61" t="s">
        <v>325</v>
      </c>
      <c r="B886" s="174" t="s">
        <v>819</v>
      </c>
      <c r="C886" s="175" t="s">
        <v>800</v>
      </c>
      <c r="D886" s="174" t="s">
        <v>824</v>
      </c>
      <c r="E886" s="176">
        <v>40884</v>
      </c>
      <c r="F886" s="177">
        <v>799</v>
      </c>
      <c r="G886" s="178">
        <v>5</v>
      </c>
      <c r="H886" s="179">
        <f t="shared" si="13"/>
        <v>3995</v>
      </c>
    </row>
    <row r="887" spans="1:8" x14ac:dyDescent="0.3">
      <c r="A887" s="61" t="s">
        <v>321</v>
      </c>
      <c r="B887" s="174" t="s">
        <v>819</v>
      </c>
      <c r="C887" s="175" t="s">
        <v>798</v>
      </c>
      <c r="D887" s="174" t="s">
        <v>824</v>
      </c>
      <c r="E887" s="176">
        <v>40885</v>
      </c>
      <c r="F887" s="177">
        <v>799</v>
      </c>
      <c r="G887" s="178">
        <v>14</v>
      </c>
      <c r="H887" s="179">
        <f t="shared" si="13"/>
        <v>11186</v>
      </c>
    </row>
    <row r="888" spans="1:8" x14ac:dyDescent="0.3">
      <c r="A888" s="61" t="s">
        <v>735</v>
      </c>
      <c r="B888" s="174" t="s">
        <v>822</v>
      </c>
      <c r="C888" s="175" t="s">
        <v>798</v>
      </c>
      <c r="D888" s="174" t="s">
        <v>824</v>
      </c>
      <c r="E888" s="176">
        <v>40885</v>
      </c>
      <c r="F888" s="177">
        <v>79</v>
      </c>
      <c r="G888" s="178">
        <v>15</v>
      </c>
      <c r="H888" s="179">
        <f t="shared" si="13"/>
        <v>1185</v>
      </c>
    </row>
    <row r="889" spans="1:8" x14ac:dyDescent="0.3">
      <c r="A889" s="61" t="s">
        <v>325</v>
      </c>
      <c r="B889" s="174" t="s">
        <v>823</v>
      </c>
      <c r="C889" s="175" t="s">
        <v>800</v>
      </c>
      <c r="D889" s="174" t="s">
        <v>797</v>
      </c>
      <c r="E889" s="176">
        <v>40885</v>
      </c>
      <c r="F889" s="177">
        <v>340</v>
      </c>
      <c r="G889" s="178">
        <v>11</v>
      </c>
      <c r="H889" s="179">
        <f t="shared" si="13"/>
        <v>3740</v>
      </c>
    </row>
    <row r="890" spans="1:8" x14ac:dyDescent="0.3">
      <c r="A890" s="61" t="s">
        <v>321</v>
      </c>
      <c r="B890" s="174" t="s">
        <v>821</v>
      </c>
      <c r="C890" s="175" t="s">
        <v>798</v>
      </c>
      <c r="D890" s="174" t="s">
        <v>824</v>
      </c>
      <c r="E890" s="176">
        <v>40886</v>
      </c>
      <c r="F890" s="177">
        <v>168</v>
      </c>
      <c r="G890" s="178">
        <v>12</v>
      </c>
      <c r="H890" s="179">
        <f t="shared" si="13"/>
        <v>2016</v>
      </c>
    </row>
    <row r="891" spans="1:8" x14ac:dyDescent="0.3">
      <c r="A891" s="61" t="s">
        <v>722</v>
      </c>
      <c r="B891" s="174" t="s">
        <v>820</v>
      </c>
      <c r="C891" s="175" t="s">
        <v>800</v>
      </c>
      <c r="D891" s="174" t="s">
        <v>825</v>
      </c>
      <c r="E891" s="176">
        <v>40887</v>
      </c>
      <c r="F891" s="177">
        <v>340</v>
      </c>
      <c r="G891" s="178">
        <v>11</v>
      </c>
      <c r="H891" s="179">
        <f t="shared" si="13"/>
        <v>3740</v>
      </c>
    </row>
    <row r="892" spans="1:8" x14ac:dyDescent="0.3">
      <c r="A892" s="61" t="s">
        <v>735</v>
      </c>
      <c r="B892" s="174" t="s">
        <v>821</v>
      </c>
      <c r="C892" s="175" t="s">
        <v>798</v>
      </c>
      <c r="D892" s="174" t="s">
        <v>825</v>
      </c>
      <c r="E892" s="176">
        <v>40887</v>
      </c>
      <c r="F892" s="177">
        <v>168</v>
      </c>
      <c r="G892" s="178">
        <v>6</v>
      </c>
      <c r="H892" s="179">
        <f t="shared" si="13"/>
        <v>1008</v>
      </c>
    </row>
    <row r="893" spans="1:8" x14ac:dyDescent="0.3">
      <c r="A893" s="61" t="s">
        <v>722</v>
      </c>
      <c r="B893" s="174" t="s">
        <v>820</v>
      </c>
      <c r="C893" s="175" t="s">
        <v>800</v>
      </c>
      <c r="D893" s="174" t="s">
        <v>795</v>
      </c>
      <c r="E893" s="176">
        <v>40887</v>
      </c>
      <c r="F893" s="177">
        <v>340</v>
      </c>
      <c r="G893" s="178">
        <v>14</v>
      </c>
      <c r="H893" s="179">
        <f t="shared" si="13"/>
        <v>4760</v>
      </c>
    </row>
    <row r="894" spans="1:8" x14ac:dyDescent="0.3">
      <c r="A894" s="61" t="s">
        <v>711</v>
      </c>
      <c r="B894" s="174" t="s">
        <v>823</v>
      </c>
      <c r="C894" s="175" t="s">
        <v>796</v>
      </c>
      <c r="D894" s="174" t="s">
        <v>825</v>
      </c>
      <c r="E894" s="176">
        <v>40889</v>
      </c>
      <c r="F894" s="177">
        <v>340</v>
      </c>
      <c r="G894" s="178">
        <v>13</v>
      </c>
      <c r="H894" s="179">
        <f t="shared" si="13"/>
        <v>4420</v>
      </c>
    </row>
    <row r="895" spans="1:8" x14ac:dyDescent="0.3">
      <c r="A895" s="61" t="s">
        <v>735</v>
      </c>
      <c r="B895" s="174" t="s">
        <v>821</v>
      </c>
      <c r="C895" s="175" t="s">
        <v>798</v>
      </c>
      <c r="D895" s="174" t="s">
        <v>797</v>
      </c>
      <c r="E895" s="176">
        <v>40889</v>
      </c>
      <c r="F895" s="177">
        <v>168</v>
      </c>
      <c r="G895" s="178">
        <v>6</v>
      </c>
      <c r="H895" s="179">
        <f t="shared" si="13"/>
        <v>1008</v>
      </c>
    </row>
    <row r="896" spans="1:8" x14ac:dyDescent="0.3">
      <c r="A896" s="61" t="s">
        <v>668</v>
      </c>
      <c r="B896" s="174" t="s">
        <v>821</v>
      </c>
      <c r="C896" s="175" t="s">
        <v>796</v>
      </c>
      <c r="D896" s="174" t="s">
        <v>824</v>
      </c>
      <c r="E896" s="176">
        <v>40890</v>
      </c>
      <c r="F896" s="177">
        <v>168</v>
      </c>
      <c r="G896" s="178">
        <v>4</v>
      </c>
      <c r="H896" s="179">
        <f t="shared" si="13"/>
        <v>672</v>
      </c>
    </row>
    <row r="897" spans="1:8" x14ac:dyDescent="0.3">
      <c r="A897" s="61" t="s">
        <v>414</v>
      </c>
      <c r="B897" s="174" t="s">
        <v>823</v>
      </c>
      <c r="C897" s="175" t="s">
        <v>800</v>
      </c>
      <c r="D897" s="174" t="s">
        <v>825</v>
      </c>
      <c r="E897" s="176">
        <v>40890</v>
      </c>
      <c r="F897" s="177">
        <v>340</v>
      </c>
      <c r="G897" s="178">
        <v>11</v>
      </c>
      <c r="H897" s="179">
        <f t="shared" si="13"/>
        <v>3740</v>
      </c>
    </row>
    <row r="898" spans="1:8" x14ac:dyDescent="0.3">
      <c r="A898" s="61" t="s">
        <v>711</v>
      </c>
      <c r="B898" s="174" t="s">
        <v>821</v>
      </c>
      <c r="C898" s="175" t="s">
        <v>796</v>
      </c>
      <c r="D898" s="174" t="s">
        <v>797</v>
      </c>
      <c r="E898" s="176">
        <v>40890</v>
      </c>
      <c r="F898" s="177">
        <v>168</v>
      </c>
      <c r="G898" s="178">
        <v>7</v>
      </c>
      <c r="H898" s="179">
        <f t="shared" si="13"/>
        <v>1176</v>
      </c>
    </row>
    <row r="899" spans="1:8" x14ac:dyDescent="0.3">
      <c r="A899" s="61" t="s">
        <v>722</v>
      </c>
      <c r="B899" s="174" t="s">
        <v>823</v>
      </c>
      <c r="C899" s="175" t="s">
        <v>800</v>
      </c>
      <c r="D899" s="174" t="s">
        <v>795</v>
      </c>
      <c r="E899" s="176">
        <v>40890</v>
      </c>
      <c r="F899" s="177">
        <v>340</v>
      </c>
      <c r="G899" s="178">
        <v>5</v>
      </c>
      <c r="H899" s="179">
        <f t="shared" si="13"/>
        <v>1700</v>
      </c>
    </row>
    <row r="900" spans="1:8" x14ac:dyDescent="0.3">
      <c r="A900" s="61" t="s">
        <v>325</v>
      </c>
      <c r="B900" s="174" t="s">
        <v>821</v>
      </c>
      <c r="C900" s="175" t="s">
        <v>800</v>
      </c>
      <c r="D900" s="174" t="s">
        <v>826</v>
      </c>
      <c r="E900" s="176">
        <v>40890</v>
      </c>
      <c r="F900" s="177">
        <v>168</v>
      </c>
      <c r="G900" s="178">
        <v>5</v>
      </c>
      <c r="H900" s="179">
        <f t="shared" si="13"/>
        <v>840</v>
      </c>
    </row>
    <row r="901" spans="1:8" x14ac:dyDescent="0.3">
      <c r="A901" s="61" t="s">
        <v>325</v>
      </c>
      <c r="B901" s="174" t="s">
        <v>820</v>
      </c>
      <c r="C901" s="175" t="s">
        <v>800</v>
      </c>
      <c r="D901" s="174" t="s">
        <v>825</v>
      </c>
      <c r="E901" s="176">
        <v>40891</v>
      </c>
      <c r="F901" s="177">
        <v>340</v>
      </c>
      <c r="G901" s="178">
        <v>8</v>
      </c>
      <c r="H901" s="179">
        <f t="shared" si="13"/>
        <v>2720</v>
      </c>
    </row>
    <row r="902" spans="1:8" x14ac:dyDescent="0.3">
      <c r="A902" s="61" t="s">
        <v>106</v>
      </c>
      <c r="B902" s="174" t="s">
        <v>820</v>
      </c>
      <c r="C902" s="175" t="s">
        <v>799</v>
      </c>
      <c r="D902" s="174" t="s">
        <v>825</v>
      </c>
      <c r="E902" s="176">
        <v>40896</v>
      </c>
      <c r="F902" s="177">
        <v>340</v>
      </c>
      <c r="G902" s="178">
        <v>12</v>
      </c>
      <c r="H902" s="179">
        <f t="shared" si="13"/>
        <v>4080</v>
      </c>
    </row>
    <row r="903" spans="1:8" x14ac:dyDescent="0.3">
      <c r="A903" s="61" t="s">
        <v>735</v>
      </c>
      <c r="B903" s="174" t="s">
        <v>823</v>
      </c>
      <c r="C903" s="175" t="s">
        <v>798</v>
      </c>
      <c r="D903" s="174" t="s">
        <v>795</v>
      </c>
      <c r="E903" s="176">
        <v>40896</v>
      </c>
      <c r="F903" s="177">
        <v>340</v>
      </c>
      <c r="G903" s="178">
        <v>12</v>
      </c>
      <c r="H903" s="179">
        <f t="shared" ref="H903:H915" si="14">F903*G903</f>
        <v>4080</v>
      </c>
    </row>
    <row r="904" spans="1:8" x14ac:dyDescent="0.3">
      <c r="A904" s="61" t="s">
        <v>711</v>
      </c>
      <c r="B904" s="174" t="s">
        <v>819</v>
      </c>
      <c r="C904" s="175" t="s">
        <v>796</v>
      </c>
      <c r="D904" s="174" t="s">
        <v>795</v>
      </c>
      <c r="E904" s="176">
        <v>40896</v>
      </c>
      <c r="F904" s="177">
        <v>799</v>
      </c>
      <c r="G904" s="178">
        <v>3</v>
      </c>
      <c r="H904" s="179">
        <f t="shared" si="14"/>
        <v>2397</v>
      </c>
    </row>
    <row r="905" spans="1:8" x14ac:dyDescent="0.3">
      <c r="A905" s="61" t="s">
        <v>711</v>
      </c>
      <c r="B905" s="174" t="s">
        <v>823</v>
      </c>
      <c r="C905" s="175" t="s">
        <v>796</v>
      </c>
      <c r="D905" s="174" t="s">
        <v>795</v>
      </c>
      <c r="E905" s="176">
        <v>40896</v>
      </c>
      <c r="F905" s="177">
        <v>340</v>
      </c>
      <c r="G905" s="178">
        <v>15</v>
      </c>
      <c r="H905" s="179">
        <f t="shared" si="14"/>
        <v>5100</v>
      </c>
    </row>
    <row r="906" spans="1:8" x14ac:dyDescent="0.3">
      <c r="A906" s="61" t="s">
        <v>414</v>
      </c>
      <c r="B906" s="174" t="s">
        <v>822</v>
      </c>
      <c r="C906" s="175" t="s">
        <v>800</v>
      </c>
      <c r="D906" s="174" t="s">
        <v>824</v>
      </c>
      <c r="E906" s="176">
        <v>40897</v>
      </c>
      <c r="F906" s="177">
        <v>79</v>
      </c>
      <c r="G906" s="178">
        <v>7</v>
      </c>
      <c r="H906" s="179">
        <f t="shared" si="14"/>
        <v>553</v>
      </c>
    </row>
    <row r="907" spans="1:8" x14ac:dyDescent="0.3">
      <c r="A907" s="61" t="s">
        <v>668</v>
      </c>
      <c r="B907" s="174" t="s">
        <v>823</v>
      </c>
      <c r="C907" s="175" t="s">
        <v>796</v>
      </c>
      <c r="D907" s="174" t="s">
        <v>825</v>
      </c>
      <c r="E907" s="176">
        <v>40897</v>
      </c>
      <c r="F907" s="177">
        <v>340</v>
      </c>
      <c r="G907" s="178">
        <v>20</v>
      </c>
      <c r="H907" s="179">
        <f t="shared" si="14"/>
        <v>6800</v>
      </c>
    </row>
    <row r="908" spans="1:8" x14ac:dyDescent="0.3">
      <c r="A908" s="61" t="s">
        <v>711</v>
      </c>
      <c r="B908" s="174" t="s">
        <v>819</v>
      </c>
      <c r="C908" s="175" t="s">
        <v>796</v>
      </c>
      <c r="D908" s="174" t="s">
        <v>825</v>
      </c>
      <c r="E908" s="176">
        <v>40897</v>
      </c>
      <c r="F908" s="177">
        <v>799</v>
      </c>
      <c r="G908" s="178">
        <v>9</v>
      </c>
      <c r="H908" s="179">
        <f t="shared" si="14"/>
        <v>7191</v>
      </c>
    </row>
    <row r="909" spans="1:8" x14ac:dyDescent="0.3">
      <c r="A909" s="61" t="s">
        <v>722</v>
      </c>
      <c r="B909" s="174" t="s">
        <v>821</v>
      </c>
      <c r="C909" s="175" t="s">
        <v>800</v>
      </c>
      <c r="D909" s="174" t="s">
        <v>824</v>
      </c>
      <c r="E909" s="176">
        <v>40898</v>
      </c>
      <c r="F909" s="177">
        <v>168</v>
      </c>
      <c r="G909" s="178">
        <v>3</v>
      </c>
      <c r="H909" s="179">
        <f t="shared" si="14"/>
        <v>504</v>
      </c>
    </row>
    <row r="910" spans="1:8" x14ac:dyDescent="0.3">
      <c r="A910" s="61" t="s">
        <v>321</v>
      </c>
      <c r="B910" s="174" t="s">
        <v>820</v>
      </c>
      <c r="C910" s="175" t="s">
        <v>798</v>
      </c>
      <c r="D910" s="174" t="s">
        <v>825</v>
      </c>
      <c r="E910" s="176">
        <v>40898</v>
      </c>
      <c r="F910" s="177">
        <v>340</v>
      </c>
      <c r="G910" s="178">
        <v>18</v>
      </c>
      <c r="H910" s="179">
        <f t="shared" si="14"/>
        <v>6120</v>
      </c>
    </row>
    <row r="911" spans="1:8" x14ac:dyDescent="0.3">
      <c r="A911" s="61" t="s">
        <v>321</v>
      </c>
      <c r="B911" s="174" t="s">
        <v>823</v>
      </c>
      <c r="C911" s="175" t="s">
        <v>798</v>
      </c>
      <c r="D911" s="174" t="s">
        <v>797</v>
      </c>
      <c r="E911" s="176">
        <v>40898</v>
      </c>
      <c r="F911" s="177">
        <v>340</v>
      </c>
      <c r="G911" s="178">
        <v>12</v>
      </c>
      <c r="H911" s="179">
        <f t="shared" si="14"/>
        <v>4080</v>
      </c>
    </row>
    <row r="912" spans="1:8" x14ac:dyDescent="0.3">
      <c r="A912" s="61" t="s">
        <v>414</v>
      </c>
      <c r="B912" s="174" t="s">
        <v>823</v>
      </c>
      <c r="C912" s="175" t="s">
        <v>800</v>
      </c>
      <c r="D912" s="174" t="s">
        <v>826</v>
      </c>
      <c r="E912" s="176">
        <v>40898</v>
      </c>
      <c r="F912" s="177">
        <v>340</v>
      </c>
      <c r="G912" s="178">
        <v>15</v>
      </c>
      <c r="H912" s="179">
        <f t="shared" si="14"/>
        <v>5100</v>
      </c>
    </row>
    <row r="913" spans="1:8" x14ac:dyDescent="0.3">
      <c r="A913" s="61" t="s">
        <v>106</v>
      </c>
      <c r="B913" s="174" t="s">
        <v>822</v>
      </c>
      <c r="C913" s="175" t="s">
        <v>799</v>
      </c>
      <c r="D913" s="174" t="s">
        <v>824</v>
      </c>
      <c r="E913" s="176">
        <v>40899</v>
      </c>
      <c r="F913" s="177">
        <v>79</v>
      </c>
      <c r="G913" s="178">
        <v>11</v>
      </c>
      <c r="H913" s="179">
        <f t="shared" si="14"/>
        <v>869</v>
      </c>
    </row>
    <row r="914" spans="1:8" x14ac:dyDescent="0.3">
      <c r="A914" s="61" t="s">
        <v>735</v>
      </c>
      <c r="B914" s="174" t="s">
        <v>821</v>
      </c>
      <c r="C914" s="175" t="s">
        <v>798</v>
      </c>
      <c r="D914" s="174" t="s">
        <v>795</v>
      </c>
      <c r="E914" s="176">
        <v>40904</v>
      </c>
      <c r="F914" s="177">
        <v>168</v>
      </c>
      <c r="G914" s="178">
        <v>8</v>
      </c>
      <c r="H914" s="179">
        <f t="shared" si="14"/>
        <v>1344</v>
      </c>
    </row>
    <row r="915" spans="1:8" x14ac:dyDescent="0.3">
      <c r="A915" s="62" t="s">
        <v>711</v>
      </c>
      <c r="B915" s="182" t="s">
        <v>820</v>
      </c>
      <c r="C915" s="183" t="s">
        <v>796</v>
      </c>
      <c r="D915" s="182" t="s">
        <v>795</v>
      </c>
      <c r="E915" s="184">
        <v>40904</v>
      </c>
      <c r="F915" s="185">
        <v>340</v>
      </c>
      <c r="G915" s="186">
        <v>14</v>
      </c>
      <c r="H915" s="187">
        <f t="shared" si="14"/>
        <v>4760</v>
      </c>
    </row>
    <row r="916" spans="1:8" x14ac:dyDescent="0.3">
      <c r="E916" s="59"/>
      <c r="F916" s="59"/>
      <c r="G916" s="54"/>
      <c r="H916" s="54"/>
    </row>
  </sheetData>
  <sortState ref="A7:H915">
    <sortCondition ref="E7"/>
  </sortState>
  <mergeCells count="2">
    <mergeCell ref="D2:H2"/>
    <mergeCell ref="D1:H1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Normal="100" zoomScalePageLayoutView="160" workbookViewId="0">
      <selection activeCell="B7" sqref="B7"/>
    </sheetView>
  </sheetViews>
  <sheetFormatPr defaultColWidth="9.140625" defaultRowHeight="12.75" x14ac:dyDescent="0.2"/>
  <cols>
    <col min="1" max="1" width="19.42578125" style="113" customWidth="1"/>
    <col min="2" max="17" width="10.140625" style="113" bestFit="1" customWidth="1"/>
    <col min="18" max="18" width="11.7109375" style="113" bestFit="1" customWidth="1"/>
    <col min="19" max="16384" width="9.140625" style="113"/>
  </cols>
  <sheetData>
    <row r="1" spans="1:18" ht="73.5" customHeight="1" x14ac:dyDescent="0.2">
      <c r="B1" s="163"/>
      <c r="C1" s="163"/>
      <c r="D1" s="173" t="s">
        <v>860</v>
      </c>
      <c r="E1" s="162"/>
      <c r="F1" s="163"/>
      <c r="G1" s="163"/>
      <c r="I1" s="162"/>
      <c r="J1" s="163"/>
      <c r="K1" s="163"/>
      <c r="L1" s="163"/>
      <c r="M1" s="162"/>
      <c r="N1" s="163"/>
      <c r="O1" s="163"/>
      <c r="P1" s="163"/>
      <c r="Q1" s="162"/>
      <c r="R1" s="161"/>
    </row>
    <row r="2" spans="1:18" ht="15.75" x14ac:dyDescent="0.25">
      <c r="A2" s="164">
        <f>R35</f>
        <v>450288</v>
      </c>
      <c r="B2" s="163"/>
      <c r="C2" s="163"/>
      <c r="D2" s="163"/>
      <c r="E2" s="162"/>
      <c r="F2" s="163"/>
      <c r="G2" s="163"/>
      <c r="H2" s="163"/>
      <c r="I2" s="162"/>
      <c r="J2" s="163"/>
      <c r="K2" s="163"/>
      <c r="L2" s="163"/>
      <c r="M2" s="162"/>
      <c r="N2" s="163"/>
      <c r="O2" s="163"/>
      <c r="P2" s="163"/>
      <c r="Q2" s="162"/>
      <c r="R2" s="161"/>
    </row>
    <row r="3" spans="1:18" ht="13.5" thickBot="1" x14ac:dyDescent="0.25">
      <c r="A3" s="160"/>
      <c r="B3" s="159" t="s">
        <v>775</v>
      </c>
      <c r="C3" s="159" t="s">
        <v>772</v>
      </c>
      <c r="D3" s="159" t="s">
        <v>769</v>
      </c>
      <c r="E3" s="158" t="s">
        <v>859</v>
      </c>
      <c r="F3" s="159" t="s">
        <v>766</v>
      </c>
      <c r="G3" s="159" t="s">
        <v>763</v>
      </c>
      <c r="H3" s="159" t="s">
        <v>760</v>
      </c>
      <c r="I3" s="158" t="s">
        <v>858</v>
      </c>
      <c r="J3" s="159" t="s">
        <v>774</v>
      </c>
      <c r="K3" s="159" t="s">
        <v>771</v>
      </c>
      <c r="L3" s="159" t="s">
        <v>768</v>
      </c>
      <c r="M3" s="158" t="s">
        <v>857</v>
      </c>
      <c r="N3" s="159" t="s">
        <v>765</v>
      </c>
      <c r="O3" s="159" t="s">
        <v>762</v>
      </c>
      <c r="P3" s="159" t="s">
        <v>759</v>
      </c>
      <c r="Q3" s="158" t="s">
        <v>856</v>
      </c>
      <c r="R3" s="157" t="s">
        <v>855</v>
      </c>
    </row>
    <row r="4" spans="1:18" x14ac:dyDescent="0.2">
      <c r="A4" s="138" t="s">
        <v>853</v>
      </c>
      <c r="B4" s="156">
        <v>0.01</v>
      </c>
      <c r="C4" s="156"/>
      <c r="D4" s="156"/>
      <c r="E4" s="154"/>
      <c r="F4" s="155">
        <v>0.03</v>
      </c>
      <c r="G4" s="155"/>
      <c r="H4" s="155"/>
      <c r="I4" s="154"/>
      <c r="J4" s="155">
        <v>0.02</v>
      </c>
      <c r="K4" s="155"/>
      <c r="L4" s="155"/>
      <c r="M4" s="154"/>
      <c r="N4" s="155">
        <v>0.03</v>
      </c>
      <c r="O4" s="155"/>
      <c r="P4" s="155"/>
      <c r="Q4" s="154"/>
      <c r="R4" s="153"/>
    </row>
    <row r="5" spans="1:18" x14ac:dyDescent="0.2">
      <c r="A5" s="148" t="s">
        <v>813</v>
      </c>
      <c r="B5" s="120">
        <v>137000</v>
      </c>
      <c r="C5" s="120">
        <f>ROUND(B5*(1+$B$4),-1)</f>
        <v>138370</v>
      </c>
      <c r="D5" s="120">
        <f>ROUND(C5*(1+$B$4),-1)</f>
        <v>139750</v>
      </c>
      <c r="E5" s="134">
        <f>SUM(B5:D5)</f>
        <v>415120</v>
      </c>
      <c r="F5" s="120">
        <f>ROUND(D5*(1+$F$4),-1)</f>
        <v>143940</v>
      </c>
      <c r="G5" s="120">
        <f>ROUND(F5*(1+$F$4),-1)</f>
        <v>148260</v>
      </c>
      <c r="H5" s="120">
        <f>ROUND(G5*(1+$F$4),-1)</f>
        <v>152710</v>
      </c>
      <c r="I5" s="134">
        <f>SUM(F5:H5)</f>
        <v>444910</v>
      </c>
      <c r="J5" s="120">
        <f>ROUND(H5*(1+$J$4),-1)</f>
        <v>155760</v>
      </c>
      <c r="K5" s="120">
        <f>ROUND(J5*(1+$J$4),-1)</f>
        <v>158880</v>
      </c>
      <c r="L5" s="120">
        <f>ROUND(K5*(1+$J$4),-1)</f>
        <v>162060</v>
      </c>
      <c r="M5" s="134">
        <f>SUM(J5:L5)</f>
        <v>476700</v>
      </c>
      <c r="N5" s="120">
        <f>ROUND(L5*(1+$N$4),-1)</f>
        <v>166920</v>
      </c>
      <c r="O5" s="120">
        <f>ROUND(N5*(1+$N$4),-1)</f>
        <v>171930</v>
      </c>
      <c r="P5" s="120">
        <f>ROUND(O5*(1+$N$4),-1)</f>
        <v>177090</v>
      </c>
      <c r="Q5" s="134">
        <f>SUM(N5:P5)</f>
        <v>515940</v>
      </c>
      <c r="R5" s="133">
        <f>SUBTOTAL(9,E5,I5,M5,Q5)</f>
        <v>1852670</v>
      </c>
    </row>
    <row r="6" spans="1:18" x14ac:dyDescent="0.2">
      <c r="A6" s="148" t="s">
        <v>854</v>
      </c>
      <c r="B6" s="128">
        <v>26700</v>
      </c>
      <c r="C6" s="128">
        <f>ROUND(B6*(1+$B$4),-1)</f>
        <v>26970</v>
      </c>
      <c r="D6" s="128">
        <f>ROUND(C6*(1+$B$4),-1)</f>
        <v>27240</v>
      </c>
      <c r="E6" s="127">
        <f>SUM(B6:D6)</f>
        <v>80910</v>
      </c>
      <c r="F6" s="128">
        <f>ROUND(D6*(1+$F$4),-1)</f>
        <v>28060</v>
      </c>
      <c r="G6" s="128">
        <f>ROUND(F6*(1+$F$4),-1)</f>
        <v>28900</v>
      </c>
      <c r="H6" s="128">
        <f>ROUND(G6*(1+$F$4),-1)</f>
        <v>29770</v>
      </c>
      <c r="I6" s="127">
        <f>SUM(F6:H6)</f>
        <v>86730</v>
      </c>
      <c r="J6" s="128">
        <f>ROUND(H6*(1+$J$4),-1)</f>
        <v>30370</v>
      </c>
      <c r="K6" s="128">
        <f>ROUND(J6*(1+$J$4),-1)</f>
        <v>30980</v>
      </c>
      <c r="L6" s="128">
        <f>ROUND(K6*(1+$J$4),-1)</f>
        <v>31600</v>
      </c>
      <c r="M6" s="127">
        <f>SUM(J6:L6)</f>
        <v>92950</v>
      </c>
      <c r="N6" s="128">
        <f>ROUND(L6*(1+$N$4),-1)</f>
        <v>32550</v>
      </c>
      <c r="O6" s="128">
        <f>ROUND(N6*(1+$N$4),-1)</f>
        <v>33530</v>
      </c>
      <c r="P6" s="128">
        <f>ROUND(O6*(1+$N$4),-1)</f>
        <v>34540</v>
      </c>
      <c r="Q6" s="127">
        <f>SUM(N6:P6)</f>
        <v>100620</v>
      </c>
      <c r="R6" s="126">
        <f>SUBTOTAL(9,E6,I6,M6,Q6)</f>
        <v>361210</v>
      </c>
    </row>
    <row r="7" spans="1:18" ht="13.5" thickBot="1" x14ac:dyDescent="0.25">
      <c r="A7" s="147" t="s">
        <v>853</v>
      </c>
      <c r="B7" s="146">
        <f t="shared" ref="B7:R7" si="0">SUM(B5:B6)</f>
        <v>163700</v>
      </c>
      <c r="C7" s="146">
        <f t="shared" si="0"/>
        <v>165340</v>
      </c>
      <c r="D7" s="146">
        <f t="shared" si="0"/>
        <v>166990</v>
      </c>
      <c r="E7" s="145">
        <f t="shared" si="0"/>
        <v>496030</v>
      </c>
      <c r="F7" s="146">
        <f t="shared" si="0"/>
        <v>172000</v>
      </c>
      <c r="G7" s="146">
        <f t="shared" si="0"/>
        <v>177160</v>
      </c>
      <c r="H7" s="146">
        <f t="shared" si="0"/>
        <v>182480</v>
      </c>
      <c r="I7" s="145">
        <f t="shared" si="0"/>
        <v>531640</v>
      </c>
      <c r="J7" s="146">
        <f t="shared" si="0"/>
        <v>186130</v>
      </c>
      <c r="K7" s="146">
        <f t="shared" si="0"/>
        <v>189860</v>
      </c>
      <c r="L7" s="146">
        <f t="shared" si="0"/>
        <v>193660</v>
      </c>
      <c r="M7" s="145">
        <f t="shared" si="0"/>
        <v>569650</v>
      </c>
      <c r="N7" s="146">
        <f t="shared" si="0"/>
        <v>199470</v>
      </c>
      <c r="O7" s="146">
        <f t="shared" si="0"/>
        <v>205460</v>
      </c>
      <c r="P7" s="146">
        <f t="shared" si="0"/>
        <v>211630</v>
      </c>
      <c r="Q7" s="145">
        <f t="shared" si="0"/>
        <v>616560</v>
      </c>
      <c r="R7" s="144">
        <f t="shared" si="0"/>
        <v>2213880</v>
      </c>
    </row>
    <row r="8" spans="1:18" x14ac:dyDescent="0.2">
      <c r="A8" s="152"/>
      <c r="B8" s="151"/>
      <c r="C8" s="151"/>
      <c r="D8" s="151"/>
      <c r="E8" s="150"/>
      <c r="F8" s="151"/>
      <c r="G8" s="151"/>
      <c r="H8" s="151"/>
      <c r="I8" s="150"/>
      <c r="J8" s="151"/>
      <c r="K8" s="151"/>
      <c r="L8" s="151"/>
      <c r="M8" s="150"/>
      <c r="N8" s="151"/>
      <c r="O8" s="151"/>
      <c r="P8" s="151"/>
      <c r="Q8" s="150"/>
      <c r="R8" s="149"/>
    </row>
    <row r="9" spans="1:18" x14ac:dyDescent="0.2">
      <c r="A9" s="138" t="s">
        <v>852</v>
      </c>
      <c r="B9" s="120"/>
      <c r="C9" s="120"/>
      <c r="D9" s="120"/>
      <c r="E9" s="137"/>
      <c r="F9" s="120"/>
      <c r="G9" s="120"/>
      <c r="H9" s="120"/>
      <c r="I9" s="137"/>
      <c r="J9" s="120"/>
      <c r="K9" s="120"/>
      <c r="L9" s="120"/>
      <c r="M9" s="137"/>
      <c r="N9" s="120"/>
      <c r="O9" s="120"/>
      <c r="P9" s="120"/>
      <c r="Q9" s="137"/>
      <c r="R9" s="136"/>
    </row>
    <row r="10" spans="1:18" x14ac:dyDescent="0.2">
      <c r="A10" s="148" t="s">
        <v>851</v>
      </c>
      <c r="B10" s="120">
        <v>76500</v>
      </c>
      <c r="C10" s="120">
        <f t="shared" ref="C10:D12" si="1">ROUND(B10*(1+$B$4),-1)</f>
        <v>77270</v>
      </c>
      <c r="D10" s="120">
        <f t="shared" si="1"/>
        <v>78040</v>
      </c>
      <c r="E10" s="134">
        <f>SUM(B10:D10)</f>
        <v>231810</v>
      </c>
      <c r="F10" s="120">
        <f>ROUND(D10*(1+$F$4),-1)</f>
        <v>80380</v>
      </c>
      <c r="G10" s="120">
        <f t="shared" ref="G10:H12" si="2">ROUND(F10*(1+$F$4),-1)</f>
        <v>82790</v>
      </c>
      <c r="H10" s="120">
        <f t="shared" si="2"/>
        <v>85270</v>
      </c>
      <c r="I10" s="134">
        <f>SUM(F10:H10)</f>
        <v>248440</v>
      </c>
      <c r="J10" s="120">
        <f>ROUND(H10*(1+$J$4),-1)</f>
        <v>86980</v>
      </c>
      <c r="K10" s="120">
        <f t="shared" ref="K10:L12" si="3">ROUND(J10*(1+$J$4),-1)</f>
        <v>88720</v>
      </c>
      <c r="L10" s="120">
        <f t="shared" si="3"/>
        <v>90490</v>
      </c>
      <c r="M10" s="134">
        <f>SUM(J10:L10)</f>
        <v>266190</v>
      </c>
      <c r="N10" s="120">
        <f>ROUND(L10*(1+$N$4),-1)</f>
        <v>93200</v>
      </c>
      <c r="O10" s="120">
        <f t="shared" ref="O10:P12" si="4">ROUND(N10*(1+$N$4),-1)</f>
        <v>96000</v>
      </c>
      <c r="P10" s="120">
        <f t="shared" si="4"/>
        <v>98880</v>
      </c>
      <c r="Q10" s="134">
        <f>SUM(N10:P10)</f>
        <v>288080</v>
      </c>
      <c r="R10" s="133">
        <f>SUBTOTAL(9,E10,I10,M10,Q10)</f>
        <v>1034520</v>
      </c>
    </row>
    <row r="11" spans="1:18" x14ac:dyDescent="0.2">
      <c r="A11" s="148" t="s">
        <v>850</v>
      </c>
      <c r="B11" s="128">
        <v>1300</v>
      </c>
      <c r="C11" s="128">
        <f t="shared" si="1"/>
        <v>1310</v>
      </c>
      <c r="D11" s="128">
        <f t="shared" si="1"/>
        <v>1320</v>
      </c>
      <c r="E11" s="132">
        <f>SUM(B11:D11)</f>
        <v>3930</v>
      </c>
      <c r="F11" s="128">
        <f>ROUND(D11*(1+$F$4),-1)</f>
        <v>1360</v>
      </c>
      <c r="G11" s="128">
        <f t="shared" si="2"/>
        <v>1400</v>
      </c>
      <c r="H11" s="128">
        <f t="shared" si="2"/>
        <v>1440</v>
      </c>
      <c r="I11" s="132">
        <f>SUM(F11:H11)</f>
        <v>4200</v>
      </c>
      <c r="J11" s="128">
        <f>ROUND(H11*(1+$J$4),-1)</f>
        <v>1470</v>
      </c>
      <c r="K11" s="128">
        <f t="shared" si="3"/>
        <v>1500</v>
      </c>
      <c r="L11" s="128">
        <f t="shared" si="3"/>
        <v>1530</v>
      </c>
      <c r="M11" s="132">
        <f>SUM(J11:L11)</f>
        <v>4500</v>
      </c>
      <c r="N11" s="128">
        <f>ROUND(L11*(1+$N$4),-1)</f>
        <v>1580</v>
      </c>
      <c r="O11" s="128">
        <f t="shared" si="4"/>
        <v>1630</v>
      </c>
      <c r="P11" s="128">
        <f t="shared" si="4"/>
        <v>1680</v>
      </c>
      <c r="Q11" s="132">
        <f>SUM(N11:P11)</f>
        <v>4890</v>
      </c>
      <c r="R11" s="131">
        <f>SUBTOTAL(9,E11,I11,M11,Q11)</f>
        <v>17520</v>
      </c>
    </row>
    <row r="12" spans="1:18" x14ac:dyDescent="0.2">
      <c r="A12" s="148" t="s">
        <v>849</v>
      </c>
      <c r="B12" s="129">
        <v>500</v>
      </c>
      <c r="C12" s="128">
        <f t="shared" si="1"/>
        <v>510</v>
      </c>
      <c r="D12" s="128">
        <f t="shared" si="1"/>
        <v>520</v>
      </c>
      <c r="E12" s="127">
        <f>SUM(B12:D12)</f>
        <v>1530</v>
      </c>
      <c r="F12" s="128">
        <f>ROUND(D12*(1+$F$4),-1)</f>
        <v>540</v>
      </c>
      <c r="G12" s="128">
        <f t="shared" si="2"/>
        <v>560</v>
      </c>
      <c r="H12" s="128">
        <f t="shared" si="2"/>
        <v>580</v>
      </c>
      <c r="I12" s="127">
        <f>SUM(F12:H12)</f>
        <v>1680</v>
      </c>
      <c r="J12" s="128">
        <f>ROUND(H12*(1+$J$4),-1)</f>
        <v>590</v>
      </c>
      <c r="K12" s="128">
        <f t="shared" si="3"/>
        <v>600</v>
      </c>
      <c r="L12" s="128">
        <f t="shared" si="3"/>
        <v>610</v>
      </c>
      <c r="M12" s="127">
        <f>SUM(J12:L12)</f>
        <v>1800</v>
      </c>
      <c r="N12" s="128">
        <f>ROUND(L12*(1+$N$4),-1)</f>
        <v>630</v>
      </c>
      <c r="O12" s="128">
        <f t="shared" si="4"/>
        <v>650</v>
      </c>
      <c r="P12" s="128">
        <f t="shared" si="4"/>
        <v>670</v>
      </c>
      <c r="Q12" s="127">
        <f>SUM(N12:P12)</f>
        <v>1950</v>
      </c>
      <c r="R12" s="126">
        <f>SUBTOTAL(9,E12,I12,M12,Q12)</f>
        <v>6960</v>
      </c>
    </row>
    <row r="13" spans="1:18" ht="13.5" thickBot="1" x14ac:dyDescent="0.25">
      <c r="A13" s="147" t="s">
        <v>848</v>
      </c>
      <c r="B13" s="146">
        <f t="shared" ref="B13:R13" si="5">SUM(B10:B12)</f>
        <v>78300</v>
      </c>
      <c r="C13" s="146">
        <f t="shared" si="5"/>
        <v>79090</v>
      </c>
      <c r="D13" s="146">
        <f t="shared" si="5"/>
        <v>79880</v>
      </c>
      <c r="E13" s="145">
        <f t="shared" si="5"/>
        <v>237270</v>
      </c>
      <c r="F13" s="146">
        <f t="shared" si="5"/>
        <v>82280</v>
      </c>
      <c r="G13" s="146">
        <f t="shared" si="5"/>
        <v>84750</v>
      </c>
      <c r="H13" s="146">
        <f t="shared" si="5"/>
        <v>87290</v>
      </c>
      <c r="I13" s="145">
        <f t="shared" si="5"/>
        <v>254320</v>
      </c>
      <c r="J13" s="146">
        <f t="shared" si="5"/>
        <v>89040</v>
      </c>
      <c r="K13" s="146">
        <f t="shared" si="5"/>
        <v>90820</v>
      </c>
      <c r="L13" s="146">
        <f t="shared" si="5"/>
        <v>92630</v>
      </c>
      <c r="M13" s="145">
        <f t="shared" si="5"/>
        <v>272490</v>
      </c>
      <c r="N13" s="146">
        <f t="shared" si="5"/>
        <v>95410</v>
      </c>
      <c r="O13" s="146">
        <f t="shared" si="5"/>
        <v>98280</v>
      </c>
      <c r="P13" s="146">
        <f t="shared" si="5"/>
        <v>101230</v>
      </c>
      <c r="Q13" s="145">
        <f t="shared" si="5"/>
        <v>294920</v>
      </c>
      <c r="R13" s="144">
        <f t="shared" si="5"/>
        <v>1059000</v>
      </c>
    </row>
    <row r="14" spans="1:18" ht="13.5" thickBot="1" x14ac:dyDescent="0.25">
      <c r="A14" s="138" t="s">
        <v>847</v>
      </c>
      <c r="B14" s="124">
        <f t="shared" ref="B14:R14" si="6">B7-B13</f>
        <v>85400</v>
      </c>
      <c r="C14" s="124">
        <f t="shared" si="6"/>
        <v>86250</v>
      </c>
      <c r="D14" s="124">
        <f t="shared" si="6"/>
        <v>87110</v>
      </c>
      <c r="E14" s="143">
        <f t="shared" si="6"/>
        <v>258760</v>
      </c>
      <c r="F14" s="124">
        <f t="shared" si="6"/>
        <v>89720</v>
      </c>
      <c r="G14" s="124">
        <f t="shared" si="6"/>
        <v>92410</v>
      </c>
      <c r="H14" s="124">
        <f t="shared" si="6"/>
        <v>95190</v>
      </c>
      <c r="I14" s="143">
        <f t="shared" si="6"/>
        <v>277320</v>
      </c>
      <c r="J14" s="124">
        <f t="shared" si="6"/>
        <v>97090</v>
      </c>
      <c r="K14" s="124">
        <f t="shared" si="6"/>
        <v>99040</v>
      </c>
      <c r="L14" s="124">
        <f t="shared" si="6"/>
        <v>101030</v>
      </c>
      <c r="M14" s="143">
        <f t="shared" si="6"/>
        <v>297160</v>
      </c>
      <c r="N14" s="124">
        <f t="shared" si="6"/>
        <v>104060</v>
      </c>
      <c r="O14" s="124">
        <f t="shared" si="6"/>
        <v>107180</v>
      </c>
      <c r="P14" s="124">
        <f t="shared" si="6"/>
        <v>110400</v>
      </c>
      <c r="Q14" s="143">
        <f t="shared" si="6"/>
        <v>321640</v>
      </c>
      <c r="R14" s="142">
        <f t="shared" si="6"/>
        <v>1154880</v>
      </c>
    </row>
    <row r="15" spans="1:18" ht="13.5" thickTop="1" x14ac:dyDescent="0.2">
      <c r="A15" s="141"/>
      <c r="B15" s="120"/>
      <c r="C15" s="120"/>
      <c r="D15" s="120"/>
      <c r="E15" s="140"/>
      <c r="F15" s="120"/>
      <c r="G15" s="120"/>
      <c r="H15" s="120"/>
      <c r="I15" s="140"/>
      <c r="J15" s="120"/>
      <c r="K15" s="120"/>
      <c r="L15" s="120"/>
      <c r="M15" s="140"/>
      <c r="N15" s="120"/>
      <c r="O15" s="120"/>
      <c r="P15" s="120"/>
      <c r="Q15" s="140"/>
      <c r="R15" s="139"/>
    </row>
    <row r="16" spans="1:18" x14ac:dyDescent="0.2">
      <c r="A16" s="138" t="s">
        <v>846</v>
      </c>
      <c r="B16" s="120"/>
      <c r="C16" s="120"/>
      <c r="D16" s="120"/>
      <c r="E16" s="137"/>
      <c r="F16" s="120"/>
      <c r="G16" s="120"/>
      <c r="H16" s="120"/>
      <c r="I16" s="137"/>
      <c r="J16" s="120"/>
      <c r="K16" s="120"/>
      <c r="L16" s="120"/>
      <c r="M16" s="137"/>
      <c r="N16" s="120"/>
      <c r="O16" s="120"/>
      <c r="P16" s="120"/>
      <c r="Q16" s="137"/>
      <c r="R16" s="136"/>
    </row>
    <row r="17" spans="1:18" x14ac:dyDescent="0.2">
      <c r="A17" s="130" t="s">
        <v>845</v>
      </c>
      <c r="B17" s="135">
        <v>18400</v>
      </c>
      <c r="C17" s="120">
        <f t="shared" ref="C17:D32" si="7">ROUND(B17*(1+$B$4),-1)</f>
        <v>18580</v>
      </c>
      <c r="D17" s="120">
        <f t="shared" si="7"/>
        <v>18770</v>
      </c>
      <c r="E17" s="134">
        <f t="shared" ref="E17:E32" si="8">SUM(B17:D17)</f>
        <v>55750</v>
      </c>
      <c r="F17" s="120">
        <f t="shared" ref="F17:F32" si="9">ROUND(D17*(1+$F$4),-1)</f>
        <v>19330</v>
      </c>
      <c r="G17" s="120">
        <f t="shared" ref="G17:H32" si="10">ROUND(F17*(1+$F$4),-1)</f>
        <v>19910</v>
      </c>
      <c r="H17" s="120">
        <f t="shared" si="10"/>
        <v>20510</v>
      </c>
      <c r="I17" s="134">
        <f t="shared" ref="I17:I32" si="11">SUM(F17:H17)</f>
        <v>59750</v>
      </c>
      <c r="J17" s="120">
        <f t="shared" ref="J17:J32" si="12">ROUND(H17*(1+$J$4),-1)</f>
        <v>20920</v>
      </c>
      <c r="K17" s="120">
        <f t="shared" ref="K17:L32" si="13">ROUND(J17*(1+$J$4),-1)</f>
        <v>21340</v>
      </c>
      <c r="L17" s="120">
        <f t="shared" si="13"/>
        <v>21770</v>
      </c>
      <c r="M17" s="134">
        <f t="shared" ref="M17:M32" si="14">SUM(J17:L17)</f>
        <v>64030</v>
      </c>
      <c r="N17" s="120">
        <f t="shared" ref="N17:N32" si="15">ROUND(L17*(1+$N$4),-1)</f>
        <v>22420</v>
      </c>
      <c r="O17" s="120">
        <f t="shared" ref="O17:P32" si="16">ROUND(N17*(1+$N$4),-1)</f>
        <v>23090</v>
      </c>
      <c r="P17" s="120">
        <f t="shared" si="16"/>
        <v>23780</v>
      </c>
      <c r="Q17" s="134">
        <f t="shared" ref="Q17:Q32" si="17">SUM(N17:P17)</f>
        <v>69290</v>
      </c>
      <c r="R17" s="133">
        <f t="shared" ref="R17:R32" si="18">SUBTOTAL(9,E17,I17,M17,Q17)</f>
        <v>248820</v>
      </c>
    </row>
    <row r="18" spans="1:18" x14ac:dyDescent="0.2">
      <c r="A18" s="130" t="s">
        <v>844</v>
      </c>
      <c r="B18" s="129">
        <v>175</v>
      </c>
      <c r="C18" s="128">
        <f t="shared" si="7"/>
        <v>180</v>
      </c>
      <c r="D18" s="128">
        <f t="shared" si="7"/>
        <v>180</v>
      </c>
      <c r="E18" s="132">
        <f t="shared" si="8"/>
        <v>535</v>
      </c>
      <c r="F18" s="128">
        <f t="shared" si="9"/>
        <v>190</v>
      </c>
      <c r="G18" s="128">
        <f t="shared" si="10"/>
        <v>200</v>
      </c>
      <c r="H18" s="128">
        <f t="shared" si="10"/>
        <v>210</v>
      </c>
      <c r="I18" s="132">
        <f t="shared" si="11"/>
        <v>600</v>
      </c>
      <c r="J18" s="128">
        <f t="shared" si="12"/>
        <v>210</v>
      </c>
      <c r="K18" s="128">
        <f t="shared" si="13"/>
        <v>210</v>
      </c>
      <c r="L18" s="128">
        <f t="shared" si="13"/>
        <v>210</v>
      </c>
      <c r="M18" s="132">
        <f t="shared" si="14"/>
        <v>630</v>
      </c>
      <c r="N18" s="128">
        <f t="shared" si="15"/>
        <v>220</v>
      </c>
      <c r="O18" s="128">
        <f t="shared" si="16"/>
        <v>230</v>
      </c>
      <c r="P18" s="128">
        <f t="shared" si="16"/>
        <v>240</v>
      </c>
      <c r="Q18" s="132">
        <f t="shared" si="17"/>
        <v>690</v>
      </c>
      <c r="R18" s="131">
        <f t="shared" si="18"/>
        <v>2455</v>
      </c>
    </row>
    <row r="19" spans="1:18" x14ac:dyDescent="0.2">
      <c r="A19" s="130" t="s">
        <v>843</v>
      </c>
      <c r="B19" s="129">
        <v>200</v>
      </c>
      <c r="C19" s="128">
        <f t="shared" si="7"/>
        <v>200</v>
      </c>
      <c r="D19" s="128">
        <f t="shared" si="7"/>
        <v>200</v>
      </c>
      <c r="E19" s="132">
        <f t="shared" si="8"/>
        <v>600</v>
      </c>
      <c r="F19" s="128">
        <f t="shared" si="9"/>
        <v>210</v>
      </c>
      <c r="G19" s="128">
        <f t="shared" si="10"/>
        <v>220</v>
      </c>
      <c r="H19" s="128">
        <f t="shared" si="10"/>
        <v>230</v>
      </c>
      <c r="I19" s="132">
        <f t="shared" si="11"/>
        <v>660</v>
      </c>
      <c r="J19" s="128">
        <f t="shared" si="12"/>
        <v>230</v>
      </c>
      <c r="K19" s="128">
        <f t="shared" si="13"/>
        <v>230</v>
      </c>
      <c r="L19" s="128">
        <f t="shared" si="13"/>
        <v>230</v>
      </c>
      <c r="M19" s="132">
        <f t="shared" si="14"/>
        <v>690</v>
      </c>
      <c r="N19" s="128">
        <f t="shared" si="15"/>
        <v>240</v>
      </c>
      <c r="O19" s="128">
        <f t="shared" si="16"/>
        <v>250</v>
      </c>
      <c r="P19" s="128">
        <f t="shared" si="16"/>
        <v>260</v>
      </c>
      <c r="Q19" s="132">
        <f t="shared" si="17"/>
        <v>750</v>
      </c>
      <c r="R19" s="131">
        <f t="shared" si="18"/>
        <v>2700</v>
      </c>
    </row>
    <row r="20" spans="1:18" x14ac:dyDescent="0.2">
      <c r="A20" s="130" t="s">
        <v>842</v>
      </c>
      <c r="B20" s="129">
        <v>162</v>
      </c>
      <c r="C20" s="128">
        <f t="shared" si="7"/>
        <v>160</v>
      </c>
      <c r="D20" s="128">
        <f t="shared" si="7"/>
        <v>160</v>
      </c>
      <c r="E20" s="132">
        <f t="shared" si="8"/>
        <v>482</v>
      </c>
      <c r="F20" s="128">
        <f t="shared" si="9"/>
        <v>160</v>
      </c>
      <c r="G20" s="128">
        <f t="shared" si="10"/>
        <v>160</v>
      </c>
      <c r="H20" s="128">
        <f t="shared" si="10"/>
        <v>160</v>
      </c>
      <c r="I20" s="132">
        <f t="shared" si="11"/>
        <v>480</v>
      </c>
      <c r="J20" s="128">
        <f t="shared" si="12"/>
        <v>160</v>
      </c>
      <c r="K20" s="128">
        <f t="shared" si="13"/>
        <v>160</v>
      </c>
      <c r="L20" s="128">
        <f t="shared" si="13"/>
        <v>160</v>
      </c>
      <c r="M20" s="132">
        <f t="shared" si="14"/>
        <v>480</v>
      </c>
      <c r="N20" s="128">
        <f t="shared" si="15"/>
        <v>160</v>
      </c>
      <c r="O20" s="128">
        <f t="shared" si="16"/>
        <v>160</v>
      </c>
      <c r="P20" s="128">
        <f t="shared" si="16"/>
        <v>160</v>
      </c>
      <c r="Q20" s="132">
        <f t="shared" si="17"/>
        <v>480</v>
      </c>
      <c r="R20" s="131">
        <f t="shared" si="18"/>
        <v>1922</v>
      </c>
    </row>
    <row r="21" spans="1:18" x14ac:dyDescent="0.2">
      <c r="A21" s="130" t="s">
        <v>841</v>
      </c>
      <c r="B21" s="129">
        <v>200</v>
      </c>
      <c r="C21" s="128">
        <f t="shared" si="7"/>
        <v>200</v>
      </c>
      <c r="D21" s="128">
        <f t="shared" si="7"/>
        <v>200</v>
      </c>
      <c r="E21" s="132">
        <f t="shared" si="8"/>
        <v>600</v>
      </c>
      <c r="F21" s="128">
        <f t="shared" si="9"/>
        <v>210</v>
      </c>
      <c r="G21" s="128">
        <f t="shared" si="10"/>
        <v>220</v>
      </c>
      <c r="H21" s="128">
        <f t="shared" si="10"/>
        <v>230</v>
      </c>
      <c r="I21" s="132">
        <f t="shared" si="11"/>
        <v>660</v>
      </c>
      <c r="J21" s="128">
        <f t="shared" si="12"/>
        <v>230</v>
      </c>
      <c r="K21" s="128">
        <f t="shared" si="13"/>
        <v>230</v>
      </c>
      <c r="L21" s="128">
        <f t="shared" si="13"/>
        <v>230</v>
      </c>
      <c r="M21" s="132">
        <f t="shared" si="14"/>
        <v>690</v>
      </c>
      <c r="N21" s="128">
        <f t="shared" si="15"/>
        <v>240</v>
      </c>
      <c r="O21" s="128">
        <f t="shared" si="16"/>
        <v>250</v>
      </c>
      <c r="P21" s="128">
        <f t="shared" si="16"/>
        <v>260</v>
      </c>
      <c r="Q21" s="132">
        <f t="shared" si="17"/>
        <v>750</v>
      </c>
      <c r="R21" s="131">
        <f t="shared" si="18"/>
        <v>2700</v>
      </c>
    </row>
    <row r="22" spans="1:18" x14ac:dyDescent="0.2">
      <c r="A22" s="130" t="s">
        <v>840</v>
      </c>
      <c r="B22" s="129">
        <v>3800</v>
      </c>
      <c r="C22" s="128">
        <f t="shared" si="7"/>
        <v>3840</v>
      </c>
      <c r="D22" s="128">
        <f t="shared" si="7"/>
        <v>3880</v>
      </c>
      <c r="E22" s="132">
        <f t="shared" si="8"/>
        <v>11520</v>
      </c>
      <c r="F22" s="128">
        <f t="shared" si="9"/>
        <v>4000</v>
      </c>
      <c r="G22" s="128">
        <f t="shared" si="10"/>
        <v>4120</v>
      </c>
      <c r="H22" s="128">
        <f t="shared" si="10"/>
        <v>4240</v>
      </c>
      <c r="I22" s="132">
        <f t="shared" si="11"/>
        <v>12360</v>
      </c>
      <c r="J22" s="128">
        <f t="shared" si="12"/>
        <v>4320</v>
      </c>
      <c r="K22" s="128">
        <f t="shared" si="13"/>
        <v>4410</v>
      </c>
      <c r="L22" s="128">
        <f t="shared" si="13"/>
        <v>4500</v>
      </c>
      <c r="M22" s="132">
        <f t="shared" si="14"/>
        <v>13230</v>
      </c>
      <c r="N22" s="128">
        <f t="shared" si="15"/>
        <v>4640</v>
      </c>
      <c r="O22" s="128">
        <f t="shared" si="16"/>
        <v>4780</v>
      </c>
      <c r="P22" s="128">
        <f t="shared" si="16"/>
        <v>4920</v>
      </c>
      <c r="Q22" s="132">
        <f t="shared" si="17"/>
        <v>14340</v>
      </c>
      <c r="R22" s="131">
        <f t="shared" si="18"/>
        <v>51450</v>
      </c>
    </row>
    <row r="23" spans="1:18" x14ac:dyDescent="0.2">
      <c r="A23" s="130" t="s">
        <v>839</v>
      </c>
      <c r="B23" s="129">
        <v>300</v>
      </c>
      <c r="C23" s="128">
        <f t="shared" si="7"/>
        <v>300</v>
      </c>
      <c r="D23" s="128">
        <f t="shared" si="7"/>
        <v>300</v>
      </c>
      <c r="E23" s="132">
        <f t="shared" si="8"/>
        <v>900</v>
      </c>
      <c r="F23" s="128">
        <f t="shared" si="9"/>
        <v>310</v>
      </c>
      <c r="G23" s="128">
        <f t="shared" si="10"/>
        <v>320</v>
      </c>
      <c r="H23" s="128">
        <f t="shared" si="10"/>
        <v>330</v>
      </c>
      <c r="I23" s="132">
        <f t="shared" si="11"/>
        <v>960</v>
      </c>
      <c r="J23" s="128">
        <f t="shared" si="12"/>
        <v>340</v>
      </c>
      <c r="K23" s="128">
        <f t="shared" si="13"/>
        <v>350</v>
      </c>
      <c r="L23" s="128">
        <f t="shared" si="13"/>
        <v>360</v>
      </c>
      <c r="M23" s="132">
        <f t="shared" si="14"/>
        <v>1050</v>
      </c>
      <c r="N23" s="128">
        <f t="shared" si="15"/>
        <v>370</v>
      </c>
      <c r="O23" s="128">
        <f t="shared" si="16"/>
        <v>380</v>
      </c>
      <c r="P23" s="128">
        <f t="shared" si="16"/>
        <v>390</v>
      </c>
      <c r="Q23" s="132">
        <f t="shared" si="17"/>
        <v>1140</v>
      </c>
      <c r="R23" s="131">
        <f t="shared" si="18"/>
        <v>4050</v>
      </c>
    </row>
    <row r="24" spans="1:18" x14ac:dyDescent="0.2">
      <c r="A24" s="130" t="s">
        <v>838</v>
      </c>
      <c r="B24" s="129">
        <v>700</v>
      </c>
      <c r="C24" s="128">
        <f t="shared" si="7"/>
        <v>710</v>
      </c>
      <c r="D24" s="128">
        <f t="shared" si="7"/>
        <v>720</v>
      </c>
      <c r="E24" s="132">
        <f t="shared" si="8"/>
        <v>2130</v>
      </c>
      <c r="F24" s="128">
        <f t="shared" si="9"/>
        <v>740</v>
      </c>
      <c r="G24" s="128">
        <f t="shared" si="10"/>
        <v>760</v>
      </c>
      <c r="H24" s="128">
        <f t="shared" si="10"/>
        <v>780</v>
      </c>
      <c r="I24" s="132">
        <f t="shared" si="11"/>
        <v>2280</v>
      </c>
      <c r="J24" s="128">
        <f t="shared" si="12"/>
        <v>800</v>
      </c>
      <c r="K24" s="128">
        <f t="shared" si="13"/>
        <v>820</v>
      </c>
      <c r="L24" s="128">
        <f t="shared" si="13"/>
        <v>840</v>
      </c>
      <c r="M24" s="132">
        <f t="shared" si="14"/>
        <v>2460</v>
      </c>
      <c r="N24" s="128">
        <f t="shared" si="15"/>
        <v>870</v>
      </c>
      <c r="O24" s="128">
        <f t="shared" si="16"/>
        <v>900</v>
      </c>
      <c r="P24" s="128">
        <f t="shared" si="16"/>
        <v>930</v>
      </c>
      <c r="Q24" s="132">
        <f t="shared" si="17"/>
        <v>2700</v>
      </c>
      <c r="R24" s="131">
        <f t="shared" si="18"/>
        <v>9570</v>
      </c>
    </row>
    <row r="25" spans="1:18" x14ac:dyDescent="0.2">
      <c r="A25" s="130" t="s">
        <v>837</v>
      </c>
      <c r="B25" s="129">
        <v>2300</v>
      </c>
      <c r="C25" s="128">
        <f t="shared" si="7"/>
        <v>2320</v>
      </c>
      <c r="D25" s="128">
        <f t="shared" si="7"/>
        <v>2340</v>
      </c>
      <c r="E25" s="132">
        <f t="shared" si="8"/>
        <v>6960</v>
      </c>
      <c r="F25" s="128">
        <f t="shared" si="9"/>
        <v>2410</v>
      </c>
      <c r="G25" s="128">
        <f t="shared" si="10"/>
        <v>2480</v>
      </c>
      <c r="H25" s="128">
        <f t="shared" si="10"/>
        <v>2550</v>
      </c>
      <c r="I25" s="132">
        <f t="shared" si="11"/>
        <v>7440</v>
      </c>
      <c r="J25" s="128">
        <f t="shared" si="12"/>
        <v>2600</v>
      </c>
      <c r="K25" s="128">
        <f t="shared" si="13"/>
        <v>2650</v>
      </c>
      <c r="L25" s="128">
        <f t="shared" si="13"/>
        <v>2700</v>
      </c>
      <c r="M25" s="132">
        <f t="shared" si="14"/>
        <v>7950</v>
      </c>
      <c r="N25" s="128">
        <f t="shared" si="15"/>
        <v>2780</v>
      </c>
      <c r="O25" s="128">
        <f t="shared" si="16"/>
        <v>2860</v>
      </c>
      <c r="P25" s="128">
        <f t="shared" si="16"/>
        <v>2950</v>
      </c>
      <c r="Q25" s="132">
        <f t="shared" si="17"/>
        <v>8590</v>
      </c>
      <c r="R25" s="131">
        <f t="shared" si="18"/>
        <v>30940</v>
      </c>
    </row>
    <row r="26" spans="1:18" x14ac:dyDescent="0.2">
      <c r="A26" s="130" t="s">
        <v>836</v>
      </c>
      <c r="B26" s="129">
        <v>21600</v>
      </c>
      <c r="C26" s="128">
        <f t="shared" si="7"/>
        <v>21820</v>
      </c>
      <c r="D26" s="128">
        <f t="shared" si="7"/>
        <v>22040</v>
      </c>
      <c r="E26" s="132">
        <f t="shared" si="8"/>
        <v>65460</v>
      </c>
      <c r="F26" s="128">
        <f t="shared" si="9"/>
        <v>22700</v>
      </c>
      <c r="G26" s="128">
        <f t="shared" si="10"/>
        <v>23380</v>
      </c>
      <c r="H26" s="128">
        <f t="shared" si="10"/>
        <v>24080</v>
      </c>
      <c r="I26" s="132">
        <f t="shared" si="11"/>
        <v>70160</v>
      </c>
      <c r="J26" s="128">
        <f t="shared" si="12"/>
        <v>24560</v>
      </c>
      <c r="K26" s="128">
        <f t="shared" si="13"/>
        <v>25050</v>
      </c>
      <c r="L26" s="128">
        <f t="shared" si="13"/>
        <v>25550</v>
      </c>
      <c r="M26" s="132">
        <f t="shared" si="14"/>
        <v>75160</v>
      </c>
      <c r="N26" s="128">
        <f t="shared" si="15"/>
        <v>26320</v>
      </c>
      <c r="O26" s="128">
        <f t="shared" si="16"/>
        <v>27110</v>
      </c>
      <c r="P26" s="128">
        <f t="shared" si="16"/>
        <v>27920</v>
      </c>
      <c r="Q26" s="132">
        <f t="shared" si="17"/>
        <v>81350</v>
      </c>
      <c r="R26" s="131">
        <f t="shared" si="18"/>
        <v>292130</v>
      </c>
    </row>
    <row r="27" spans="1:18" x14ac:dyDescent="0.2">
      <c r="A27" s="130" t="s">
        <v>835</v>
      </c>
      <c r="B27" s="129">
        <v>1100</v>
      </c>
      <c r="C27" s="128">
        <f t="shared" si="7"/>
        <v>1110</v>
      </c>
      <c r="D27" s="128">
        <f t="shared" si="7"/>
        <v>1120</v>
      </c>
      <c r="E27" s="132">
        <f t="shared" si="8"/>
        <v>3330</v>
      </c>
      <c r="F27" s="128">
        <f t="shared" si="9"/>
        <v>1150</v>
      </c>
      <c r="G27" s="128">
        <f t="shared" si="10"/>
        <v>1180</v>
      </c>
      <c r="H27" s="128">
        <f t="shared" si="10"/>
        <v>1220</v>
      </c>
      <c r="I27" s="132">
        <f t="shared" si="11"/>
        <v>3550</v>
      </c>
      <c r="J27" s="128">
        <f t="shared" si="12"/>
        <v>1240</v>
      </c>
      <c r="K27" s="128">
        <f t="shared" si="13"/>
        <v>1260</v>
      </c>
      <c r="L27" s="128">
        <f t="shared" si="13"/>
        <v>1290</v>
      </c>
      <c r="M27" s="132">
        <f t="shared" si="14"/>
        <v>3790</v>
      </c>
      <c r="N27" s="128">
        <f t="shared" si="15"/>
        <v>1330</v>
      </c>
      <c r="O27" s="128">
        <f t="shared" si="16"/>
        <v>1370</v>
      </c>
      <c r="P27" s="128">
        <f t="shared" si="16"/>
        <v>1410</v>
      </c>
      <c r="Q27" s="132">
        <f t="shared" si="17"/>
        <v>4110</v>
      </c>
      <c r="R27" s="131">
        <f t="shared" si="18"/>
        <v>14780</v>
      </c>
    </row>
    <row r="28" spans="1:18" x14ac:dyDescent="0.2">
      <c r="A28" s="130" t="s">
        <v>834</v>
      </c>
      <c r="B28" s="129">
        <v>1300</v>
      </c>
      <c r="C28" s="128">
        <f t="shared" si="7"/>
        <v>1310</v>
      </c>
      <c r="D28" s="128">
        <f t="shared" si="7"/>
        <v>1320</v>
      </c>
      <c r="E28" s="132">
        <f t="shared" si="8"/>
        <v>3930</v>
      </c>
      <c r="F28" s="128">
        <f t="shared" si="9"/>
        <v>1360</v>
      </c>
      <c r="G28" s="128">
        <f t="shared" si="10"/>
        <v>1400</v>
      </c>
      <c r="H28" s="128">
        <f t="shared" si="10"/>
        <v>1440</v>
      </c>
      <c r="I28" s="132">
        <f t="shared" si="11"/>
        <v>4200</v>
      </c>
      <c r="J28" s="128">
        <f t="shared" si="12"/>
        <v>1470</v>
      </c>
      <c r="K28" s="128">
        <f t="shared" si="13"/>
        <v>1500</v>
      </c>
      <c r="L28" s="128">
        <f t="shared" si="13"/>
        <v>1530</v>
      </c>
      <c r="M28" s="132">
        <f t="shared" si="14"/>
        <v>4500</v>
      </c>
      <c r="N28" s="128">
        <f t="shared" si="15"/>
        <v>1580</v>
      </c>
      <c r="O28" s="128">
        <f t="shared" si="16"/>
        <v>1630</v>
      </c>
      <c r="P28" s="128">
        <f t="shared" si="16"/>
        <v>1680</v>
      </c>
      <c r="Q28" s="132">
        <f t="shared" si="17"/>
        <v>4890</v>
      </c>
      <c r="R28" s="131">
        <f t="shared" si="18"/>
        <v>17520</v>
      </c>
    </row>
    <row r="29" spans="1:18" x14ac:dyDescent="0.2">
      <c r="A29" s="130" t="s">
        <v>805</v>
      </c>
      <c r="B29" s="129">
        <v>500</v>
      </c>
      <c r="C29" s="128">
        <f t="shared" si="7"/>
        <v>510</v>
      </c>
      <c r="D29" s="128">
        <f t="shared" si="7"/>
        <v>520</v>
      </c>
      <c r="E29" s="132">
        <f t="shared" si="8"/>
        <v>1530</v>
      </c>
      <c r="F29" s="128">
        <f t="shared" si="9"/>
        <v>540</v>
      </c>
      <c r="G29" s="128">
        <f t="shared" si="10"/>
        <v>560</v>
      </c>
      <c r="H29" s="128">
        <f t="shared" si="10"/>
        <v>580</v>
      </c>
      <c r="I29" s="132">
        <f t="shared" si="11"/>
        <v>1680</v>
      </c>
      <c r="J29" s="128">
        <f t="shared" si="12"/>
        <v>590</v>
      </c>
      <c r="K29" s="128">
        <f t="shared" si="13"/>
        <v>600</v>
      </c>
      <c r="L29" s="128">
        <f t="shared" si="13"/>
        <v>610</v>
      </c>
      <c r="M29" s="132">
        <f t="shared" si="14"/>
        <v>1800</v>
      </c>
      <c r="N29" s="128">
        <f t="shared" si="15"/>
        <v>630</v>
      </c>
      <c r="O29" s="128">
        <f t="shared" si="16"/>
        <v>650</v>
      </c>
      <c r="P29" s="128">
        <f t="shared" si="16"/>
        <v>670</v>
      </c>
      <c r="Q29" s="132">
        <f t="shared" si="17"/>
        <v>1950</v>
      </c>
      <c r="R29" s="131">
        <f t="shared" si="18"/>
        <v>6960</v>
      </c>
    </row>
    <row r="30" spans="1:18" x14ac:dyDescent="0.2">
      <c r="A30" s="130" t="s">
        <v>833</v>
      </c>
      <c r="B30" s="129">
        <v>900</v>
      </c>
      <c r="C30" s="128">
        <f t="shared" si="7"/>
        <v>910</v>
      </c>
      <c r="D30" s="128">
        <f t="shared" si="7"/>
        <v>920</v>
      </c>
      <c r="E30" s="132">
        <f t="shared" si="8"/>
        <v>2730</v>
      </c>
      <c r="F30" s="128">
        <f t="shared" si="9"/>
        <v>950</v>
      </c>
      <c r="G30" s="128">
        <f t="shared" si="10"/>
        <v>980</v>
      </c>
      <c r="H30" s="128">
        <f t="shared" si="10"/>
        <v>1010</v>
      </c>
      <c r="I30" s="132">
        <f t="shared" si="11"/>
        <v>2940</v>
      </c>
      <c r="J30" s="128">
        <f t="shared" si="12"/>
        <v>1030</v>
      </c>
      <c r="K30" s="128">
        <f t="shared" si="13"/>
        <v>1050</v>
      </c>
      <c r="L30" s="128">
        <f t="shared" si="13"/>
        <v>1070</v>
      </c>
      <c r="M30" s="132">
        <f t="shared" si="14"/>
        <v>3150</v>
      </c>
      <c r="N30" s="128">
        <f t="shared" si="15"/>
        <v>1100</v>
      </c>
      <c r="O30" s="128">
        <f t="shared" si="16"/>
        <v>1130</v>
      </c>
      <c r="P30" s="128">
        <f t="shared" si="16"/>
        <v>1160</v>
      </c>
      <c r="Q30" s="132">
        <f t="shared" si="17"/>
        <v>3390</v>
      </c>
      <c r="R30" s="131">
        <f t="shared" si="18"/>
        <v>12210</v>
      </c>
    </row>
    <row r="31" spans="1:18" x14ac:dyDescent="0.2">
      <c r="A31" s="130" t="s">
        <v>832</v>
      </c>
      <c r="B31" s="129">
        <v>300</v>
      </c>
      <c r="C31" s="128">
        <f t="shared" si="7"/>
        <v>300</v>
      </c>
      <c r="D31" s="128">
        <f t="shared" si="7"/>
        <v>300</v>
      </c>
      <c r="E31" s="132">
        <f t="shared" si="8"/>
        <v>900</v>
      </c>
      <c r="F31" s="128">
        <f t="shared" si="9"/>
        <v>310</v>
      </c>
      <c r="G31" s="128">
        <f t="shared" si="10"/>
        <v>320</v>
      </c>
      <c r="H31" s="128">
        <f t="shared" si="10"/>
        <v>330</v>
      </c>
      <c r="I31" s="132">
        <f t="shared" si="11"/>
        <v>960</v>
      </c>
      <c r="J31" s="128">
        <f t="shared" si="12"/>
        <v>340</v>
      </c>
      <c r="K31" s="128">
        <f t="shared" si="13"/>
        <v>350</v>
      </c>
      <c r="L31" s="128">
        <f t="shared" si="13"/>
        <v>360</v>
      </c>
      <c r="M31" s="132">
        <f t="shared" si="14"/>
        <v>1050</v>
      </c>
      <c r="N31" s="128">
        <f t="shared" si="15"/>
        <v>370</v>
      </c>
      <c r="O31" s="128">
        <f t="shared" si="16"/>
        <v>380</v>
      </c>
      <c r="P31" s="128">
        <f t="shared" si="16"/>
        <v>390</v>
      </c>
      <c r="Q31" s="132">
        <f t="shared" si="17"/>
        <v>1140</v>
      </c>
      <c r="R31" s="131">
        <f t="shared" si="18"/>
        <v>4050</v>
      </c>
    </row>
    <row r="32" spans="1:18" x14ac:dyDescent="0.2">
      <c r="A32" s="130" t="s">
        <v>831</v>
      </c>
      <c r="B32" s="129">
        <v>165</v>
      </c>
      <c r="C32" s="128">
        <f t="shared" si="7"/>
        <v>170</v>
      </c>
      <c r="D32" s="128">
        <f t="shared" si="7"/>
        <v>170</v>
      </c>
      <c r="E32" s="127">
        <f t="shared" si="8"/>
        <v>505</v>
      </c>
      <c r="F32" s="128">
        <f t="shared" si="9"/>
        <v>180</v>
      </c>
      <c r="G32" s="128">
        <f t="shared" si="10"/>
        <v>190</v>
      </c>
      <c r="H32" s="128">
        <f t="shared" si="10"/>
        <v>200</v>
      </c>
      <c r="I32" s="127">
        <f t="shared" si="11"/>
        <v>570</v>
      </c>
      <c r="J32" s="128">
        <f t="shared" si="12"/>
        <v>200</v>
      </c>
      <c r="K32" s="128">
        <f t="shared" si="13"/>
        <v>200</v>
      </c>
      <c r="L32" s="128">
        <f t="shared" si="13"/>
        <v>200</v>
      </c>
      <c r="M32" s="127">
        <f t="shared" si="14"/>
        <v>600</v>
      </c>
      <c r="N32" s="128">
        <f t="shared" si="15"/>
        <v>210</v>
      </c>
      <c r="O32" s="128">
        <f t="shared" si="16"/>
        <v>220</v>
      </c>
      <c r="P32" s="128">
        <f t="shared" si="16"/>
        <v>230</v>
      </c>
      <c r="Q32" s="127">
        <f t="shared" si="17"/>
        <v>660</v>
      </c>
      <c r="R32" s="126">
        <f t="shared" si="18"/>
        <v>2335</v>
      </c>
    </row>
    <row r="33" spans="1:18" ht="13.5" thickBot="1" x14ac:dyDescent="0.25">
      <c r="A33" s="125" t="s">
        <v>830</v>
      </c>
      <c r="B33" s="124">
        <f t="shared" ref="B33:R33" si="19">SUM(B17:B32)</f>
        <v>52102</v>
      </c>
      <c r="C33" s="124">
        <f t="shared" si="19"/>
        <v>52620</v>
      </c>
      <c r="D33" s="124">
        <f t="shared" si="19"/>
        <v>53140</v>
      </c>
      <c r="E33" s="123">
        <f t="shared" si="19"/>
        <v>157862</v>
      </c>
      <c r="F33" s="124">
        <f t="shared" si="19"/>
        <v>54750</v>
      </c>
      <c r="G33" s="124">
        <f t="shared" si="19"/>
        <v>56400</v>
      </c>
      <c r="H33" s="124">
        <f t="shared" si="19"/>
        <v>58100</v>
      </c>
      <c r="I33" s="123">
        <f t="shared" si="19"/>
        <v>169250</v>
      </c>
      <c r="J33" s="124">
        <f t="shared" si="19"/>
        <v>59240</v>
      </c>
      <c r="K33" s="124">
        <f t="shared" si="19"/>
        <v>60410</v>
      </c>
      <c r="L33" s="124">
        <f t="shared" si="19"/>
        <v>61610</v>
      </c>
      <c r="M33" s="123">
        <f t="shared" si="19"/>
        <v>181260</v>
      </c>
      <c r="N33" s="124">
        <f t="shared" si="19"/>
        <v>63480</v>
      </c>
      <c r="O33" s="124">
        <f t="shared" si="19"/>
        <v>65390</v>
      </c>
      <c r="P33" s="124">
        <f t="shared" si="19"/>
        <v>67350</v>
      </c>
      <c r="Q33" s="123">
        <f t="shared" si="19"/>
        <v>196220</v>
      </c>
      <c r="R33" s="122">
        <f t="shared" si="19"/>
        <v>704592</v>
      </c>
    </row>
    <row r="34" spans="1:18" ht="13.5" thickTop="1" x14ac:dyDescent="0.2">
      <c r="A34" s="121"/>
      <c r="B34" s="120"/>
      <c r="C34" s="120"/>
      <c r="D34" s="120"/>
      <c r="E34" s="119"/>
      <c r="F34" s="120"/>
      <c r="G34" s="120"/>
      <c r="H34" s="120"/>
      <c r="I34" s="119"/>
      <c r="J34" s="120"/>
      <c r="K34" s="120"/>
      <c r="L34" s="120"/>
      <c r="M34" s="119"/>
      <c r="N34" s="120"/>
      <c r="O34" s="120"/>
      <c r="P34" s="120"/>
      <c r="Q34" s="119"/>
      <c r="R34" s="118"/>
    </row>
    <row r="35" spans="1:18" x14ac:dyDescent="0.2">
      <c r="A35" s="117" t="s">
        <v>829</v>
      </c>
      <c r="B35" s="116">
        <f t="shared" ref="B35:R35" si="20">B14-B33</f>
        <v>33298</v>
      </c>
      <c r="C35" s="116">
        <f t="shared" si="20"/>
        <v>33630</v>
      </c>
      <c r="D35" s="116">
        <f t="shared" si="20"/>
        <v>33970</v>
      </c>
      <c r="E35" s="115">
        <f t="shared" si="20"/>
        <v>100898</v>
      </c>
      <c r="F35" s="116">
        <f t="shared" si="20"/>
        <v>34970</v>
      </c>
      <c r="G35" s="116">
        <f t="shared" si="20"/>
        <v>36010</v>
      </c>
      <c r="H35" s="116">
        <f t="shared" si="20"/>
        <v>37090</v>
      </c>
      <c r="I35" s="115">
        <f t="shared" si="20"/>
        <v>108070</v>
      </c>
      <c r="J35" s="116">
        <f t="shared" si="20"/>
        <v>37850</v>
      </c>
      <c r="K35" s="116">
        <f t="shared" si="20"/>
        <v>38630</v>
      </c>
      <c r="L35" s="116">
        <f t="shared" si="20"/>
        <v>39420</v>
      </c>
      <c r="M35" s="115">
        <f t="shared" si="20"/>
        <v>115900</v>
      </c>
      <c r="N35" s="116">
        <f t="shared" si="20"/>
        <v>40580</v>
      </c>
      <c r="O35" s="116">
        <f t="shared" si="20"/>
        <v>41790</v>
      </c>
      <c r="P35" s="116">
        <f t="shared" si="20"/>
        <v>43050</v>
      </c>
      <c r="Q35" s="115">
        <f t="shared" si="20"/>
        <v>125420</v>
      </c>
      <c r="R35" s="114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6"/>
  <sheetViews>
    <sheetView zoomScaleNormal="100" zoomScalePageLayoutView="190" workbookViewId="0">
      <selection activeCell="D22" sqref="D22"/>
    </sheetView>
  </sheetViews>
  <sheetFormatPr defaultColWidth="9.140625" defaultRowHeight="12.75" x14ac:dyDescent="0.2"/>
  <cols>
    <col min="1" max="1" width="17.42578125" style="113" customWidth="1"/>
    <col min="2" max="3" width="10.42578125" style="113" bestFit="1" customWidth="1"/>
    <col min="4" max="6" width="10.7109375" style="113" bestFit="1" customWidth="1"/>
    <col min="7" max="7" width="11.140625" style="113" customWidth="1"/>
    <col min="8" max="8" width="11.28515625" style="113" customWidth="1"/>
    <col min="9" max="9" width="10.7109375" style="113" bestFit="1" customWidth="1"/>
    <col min="10" max="10" width="9.140625" style="113"/>
    <col min="11" max="11" width="11.7109375" style="113" bestFit="1" customWidth="1"/>
    <col min="12" max="16384" width="9.140625" style="113"/>
  </cols>
  <sheetData>
    <row r="1" spans="1:11" ht="77.45" customHeight="1" x14ac:dyDescent="0.2">
      <c r="D1" s="215" t="s">
        <v>885</v>
      </c>
    </row>
    <row r="2" spans="1:11" s="197" customFormat="1" ht="15" x14ac:dyDescent="0.25">
      <c r="A2" s="214" t="s">
        <v>884</v>
      </c>
      <c r="B2" s="214"/>
      <c r="C2" s="214"/>
      <c r="D2" s="214"/>
      <c r="E2" s="214"/>
      <c r="F2" s="214"/>
      <c r="G2" s="214"/>
      <c r="H2" s="214"/>
      <c r="I2" s="214"/>
      <c r="J2" s="201"/>
      <c r="K2" s="213"/>
    </row>
    <row r="3" spans="1:11" s="197" customFormat="1" ht="15" x14ac:dyDescent="0.25">
      <c r="A3" s="198"/>
      <c r="B3" s="212" t="s">
        <v>775</v>
      </c>
      <c r="C3" s="212" t="s">
        <v>772</v>
      </c>
      <c r="D3" s="212" t="s">
        <v>769</v>
      </c>
      <c r="E3" s="212" t="s">
        <v>766</v>
      </c>
      <c r="F3" s="212" t="s">
        <v>763</v>
      </c>
      <c r="G3" s="212" t="s">
        <v>760</v>
      </c>
      <c r="H3" s="212" t="s">
        <v>883</v>
      </c>
      <c r="I3" s="212" t="s">
        <v>882</v>
      </c>
      <c r="J3" s="201"/>
      <c r="K3" s="211"/>
    </row>
    <row r="4" spans="1:11" s="197" customFormat="1" ht="15" x14ac:dyDescent="0.25">
      <c r="A4" s="198" t="s">
        <v>813</v>
      </c>
      <c r="B4" s="210">
        <v>120</v>
      </c>
      <c r="C4" s="210">
        <v>180</v>
      </c>
      <c r="D4" s="210">
        <v>260</v>
      </c>
      <c r="E4" s="210">
        <v>240</v>
      </c>
      <c r="F4" s="210">
        <v>300</v>
      </c>
      <c r="G4" s="210">
        <v>500</v>
      </c>
      <c r="H4" s="205">
        <f>SUM(B4:G4)</f>
        <v>1600</v>
      </c>
      <c r="I4" s="205">
        <f>AVERAGE(B4:G4)</f>
        <v>266.66666666666669</v>
      </c>
      <c r="J4" s="201"/>
      <c r="K4" s="201"/>
    </row>
    <row r="5" spans="1:11" s="197" customFormat="1" ht="15" x14ac:dyDescent="0.25">
      <c r="A5" s="198" t="s">
        <v>846</v>
      </c>
      <c r="B5" s="209">
        <v>100</v>
      </c>
      <c r="C5" s="209">
        <v>130</v>
      </c>
      <c r="D5" s="209">
        <v>120</v>
      </c>
      <c r="E5" s="209">
        <v>220</v>
      </c>
      <c r="F5" s="209">
        <v>260</v>
      </c>
      <c r="G5" s="209">
        <v>350</v>
      </c>
      <c r="H5" s="204">
        <f>SUM(B5:G5)</f>
        <v>1180</v>
      </c>
      <c r="I5" s="204">
        <f>AVERAGE(B5:G5)</f>
        <v>196.66666666666666</v>
      </c>
      <c r="J5" s="201"/>
      <c r="K5" s="208"/>
    </row>
    <row r="6" spans="1:11" s="197" customFormat="1" ht="15" x14ac:dyDescent="0.25">
      <c r="A6" s="198" t="s">
        <v>881</v>
      </c>
      <c r="B6" s="204">
        <f t="shared" ref="B6:G6" si="0">B4-B5</f>
        <v>20</v>
      </c>
      <c r="C6" s="204">
        <f t="shared" si="0"/>
        <v>50</v>
      </c>
      <c r="D6" s="204">
        <f t="shared" si="0"/>
        <v>140</v>
      </c>
      <c r="E6" s="204">
        <f t="shared" si="0"/>
        <v>20</v>
      </c>
      <c r="F6" s="204">
        <f t="shared" si="0"/>
        <v>40</v>
      </c>
      <c r="G6" s="204">
        <f t="shared" si="0"/>
        <v>150</v>
      </c>
      <c r="H6" s="204">
        <f>SUM(B6:G6)</f>
        <v>420</v>
      </c>
      <c r="I6" s="204">
        <f>AVERAGE(B6:G6)</f>
        <v>70</v>
      </c>
      <c r="J6" s="201"/>
      <c r="K6" s="207"/>
    </row>
    <row r="7" spans="1:11" s="197" customFormat="1" ht="15" x14ac:dyDescent="0.25">
      <c r="A7" s="198" t="s">
        <v>880</v>
      </c>
      <c r="B7" s="206">
        <f>B6</f>
        <v>20</v>
      </c>
      <c r="C7" s="206">
        <f>C6+B7</f>
        <v>70</v>
      </c>
      <c r="D7" s="206">
        <f>D6+C7</f>
        <v>210</v>
      </c>
      <c r="E7" s="206">
        <f>E6+D7</f>
        <v>230</v>
      </c>
      <c r="F7" s="206">
        <f>F6+E7</f>
        <v>270</v>
      </c>
      <c r="G7" s="205">
        <f>G6+F7</f>
        <v>420</v>
      </c>
      <c r="H7" s="204"/>
      <c r="I7" s="204"/>
      <c r="J7" s="201"/>
      <c r="K7" s="201"/>
    </row>
    <row r="8" spans="1:11" s="197" customFormat="1" ht="15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</row>
    <row r="9" spans="1:11" s="197" customFormat="1" ht="15" x14ac:dyDescent="0.25">
      <c r="A9" s="198" t="s">
        <v>879</v>
      </c>
      <c r="B9" s="201"/>
      <c r="C9" s="203">
        <f>(C4-B4)/B4</f>
        <v>0.5</v>
      </c>
      <c r="D9" s="203">
        <f>(D4-C4)/C4</f>
        <v>0.44444444444444442</v>
      </c>
      <c r="E9" s="203">
        <f>(E4-D4)/D4</f>
        <v>-7.6923076923076927E-2</v>
      </c>
      <c r="F9" s="203">
        <f>(F4-E4)/E4</f>
        <v>0.25</v>
      </c>
      <c r="G9" s="203">
        <f>(G4-F4)/F4</f>
        <v>0.66666666666666663</v>
      </c>
      <c r="H9" s="203">
        <f>(G4-B4)/B4</f>
        <v>3.1666666666666665</v>
      </c>
      <c r="I9" s="202">
        <f>(G4/B4)^(1/5)-1</f>
        <v>0.33032499713098584</v>
      </c>
      <c r="J9" s="201"/>
      <c r="K9" s="201"/>
    </row>
    <row r="10" spans="1:11" s="197" customFormat="1" ht="15" x14ac:dyDescent="0.25">
      <c r="A10" s="198" t="s">
        <v>878</v>
      </c>
      <c r="B10" s="201"/>
      <c r="C10" s="203">
        <f>(C6-B6)/B6</f>
        <v>1.5</v>
      </c>
      <c r="D10" s="203">
        <f>(D6-C6)/C6</f>
        <v>1.8</v>
      </c>
      <c r="E10" s="203">
        <f>(E6-D6)/D6</f>
        <v>-0.8571428571428571</v>
      </c>
      <c r="F10" s="203">
        <f>(F6-E6)/E6</f>
        <v>1</v>
      </c>
      <c r="G10" s="203">
        <f>(G6-F6)/F6</f>
        <v>2.75</v>
      </c>
      <c r="H10" s="203">
        <f>(G6-B6)/B6</f>
        <v>6.5</v>
      </c>
      <c r="I10" s="202">
        <f>(G6/B6)^(1/5)-1</f>
        <v>0.4962778697388448</v>
      </c>
      <c r="J10" s="201"/>
      <c r="K10" s="201"/>
    </row>
    <row r="11" spans="1:11" s="197" customFormat="1" ht="15" x14ac:dyDescent="0.25">
      <c r="A11" s="198" t="s">
        <v>877</v>
      </c>
      <c r="B11" s="201"/>
      <c r="C11" s="203">
        <f>(C5-B5)/B5</f>
        <v>0.3</v>
      </c>
      <c r="D11" s="203">
        <f>(D5-C5)/C5</f>
        <v>-7.6923076923076927E-2</v>
      </c>
      <c r="E11" s="203">
        <f>(E5-D5)/D5</f>
        <v>0.83333333333333337</v>
      </c>
      <c r="F11" s="203">
        <f>(F5-E5)/E5</f>
        <v>0.18181818181818182</v>
      </c>
      <c r="G11" s="203">
        <f>(G5-F5)/F5</f>
        <v>0.34615384615384615</v>
      </c>
      <c r="H11" s="203">
        <f>(G5-B5)/B5</f>
        <v>2.5</v>
      </c>
      <c r="I11" s="202">
        <f>(G5/B5)^(1/5)-1</f>
        <v>0.28473515712343933</v>
      </c>
      <c r="J11" s="201"/>
      <c r="K11" s="201"/>
    </row>
    <row r="12" spans="1:11" s="197" customFormat="1" ht="15" x14ac:dyDescent="0.25">
      <c r="A12" s="198"/>
      <c r="B12" s="198"/>
      <c r="C12" s="198"/>
      <c r="D12" s="198"/>
      <c r="E12" s="198"/>
      <c r="F12" s="198"/>
      <c r="G12" s="198"/>
      <c r="H12" s="198"/>
      <c r="I12" s="198"/>
      <c r="J12" s="201"/>
      <c r="K12" s="201"/>
    </row>
    <row r="13" spans="1:11" s="197" customFormat="1" ht="15" x14ac:dyDescent="0.25">
      <c r="A13" s="198" t="s">
        <v>876</v>
      </c>
      <c r="B13" s="199">
        <f t="shared" ref="B13:H13" si="1">B4/B5</f>
        <v>1.2</v>
      </c>
      <c r="C13" s="199">
        <f t="shared" si="1"/>
        <v>1.3846153846153846</v>
      </c>
      <c r="D13" s="199">
        <f t="shared" si="1"/>
        <v>2.1666666666666665</v>
      </c>
      <c r="E13" s="199">
        <f t="shared" si="1"/>
        <v>1.0909090909090908</v>
      </c>
      <c r="F13" s="199">
        <f t="shared" si="1"/>
        <v>1.1538461538461537</v>
      </c>
      <c r="G13" s="199">
        <f t="shared" si="1"/>
        <v>1.4285714285714286</v>
      </c>
      <c r="H13" s="199">
        <f t="shared" si="1"/>
        <v>1.3559322033898304</v>
      </c>
      <c r="I13" s="198"/>
      <c r="K13" s="201"/>
    </row>
    <row r="14" spans="1:11" s="197" customFormat="1" ht="15" x14ac:dyDescent="0.25">
      <c r="A14" s="198" t="s">
        <v>875</v>
      </c>
      <c r="B14" s="199">
        <f t="shared" ref="B14:H14" si="2">B4/B6</f>
        <v>6</v>
      </c>
      <c r="C14" s="199">
        <f t="shared" si="2"/>
        <v>3.6</v>
      </c>
      <c r="D14" s="199">
        <f t="shared" si="2"/>
        <v>1.8571428571428572</v>
      </c>
      <c r="E14" s="199">
        <f t="shared" si="2"/>
        <v>12</v>
      </c>
      <c r="F14" s="199">
        <f t="shared" si="2"/>
        <v>7.5</v>
      </c>
      <c r="G14" s="199">
        <f t="shared" si="2"/>
        <v>3.3333333333333335</v>
      </c>
      <c r="H14" s="199">
        <f t="shared" si="2"/>
        <v>3.8095238095238093</v>
      </c>
      <c r="I14" s="198"/>
      <c r="K14" s="201"/>
    </row>
    <row r="15" spans="1:11" s="197" customFormat="1" ht="15" x14ac:dyDescent="0.25">
      <c r="A15" s="200" t="s">
        <v>874</v>
      </c>
      <c r="B15" s="199">
        <f t="shared" ref="B15:H15" si="3">B5/B6</f>
        <v>5</v>
      </c>
      <c r="C15" s="199">
        <f t="shared" si="3"/>
        <v>2.6</v>
      </c>
      <c r="D15" s="199">
        <f t="shared" si="3"/>
        <v>0.8571428571428571</v>
      </c>
      <c r="E15" s="199">
        <f t="shared" si="3"/>
        <v>11</v>
      </c>
      <c r="F15" s="199">
        <f t="shared" si="3"/>
        <v>6.5</v>
      </c>
      <c r="G15" s="199">
        <f t="shared" si="3"/>
        <v>2.3333333333333335</v>
      </c>
      <c r="H15" s="199">
        <f t="shared" si="3"/>
        <v>2.8095238095238093</v>
      </c>
      <c r="I15" s="198"/>
    </row>
    <row r="16" spans="1:11" s="197" customFormat="1" ht="15" x14ac:dyDescent="0.25"/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9"/>
  <sheetViews>
    <sheetView zoomScale="190" zoomScaleNormal="190" workbookViewId="0">
      <selection activeCell="C6" sqref="C6"/>
    </sheetView>
  </sheetViews>
  <sheetFormatPr defaultColWidth="9.140625" defaultRowHeight="15" x14ac:dyDescent="0.25"/>
  <cols>
    <col min="1" max="1" width="17.28515625" style="313" bestFit="1" customWidth="1"/>
    <col min="2" max="2" width="10.5703125" style="313" bestFit="1" customWidth="1"/>
    <col min="3" max="3" width="9.85546875" style="313" bestFit="1" customWidth="1"/>
    <col min="4" max="5" width="7" style="313" customWidth="1"/>
    <col min="6" max="9" width="8.28515625" style="313" bestFit="1" customWidth="1"/>
    <col min="10" max="16384" width="9.140625" style="313"/>
  </cols>
  <sheetData>
    <row r="2" spans="1:9" x14ac:dyDescent="0.25">
      <c r="A2" s="313" t="s">
        <v>1012</v>
      </c>
      <c r="B2" s="314">
        <v>2.3E-2</v>
      </c>
      <c r="C2" s="314">
        <v>3.2500000000000001E-2</v>
      </c>
      <c r="F2" s="314"/>
      <c r="G2" s="315"/>
      <c r="H2" s="314"/>
      <c r="I2" s="315"/>
    </row>
    <row r="3" spans="1:9" x14ac:dyDescent="0.25">
      <c r="A3" s="313" t="s">
        <v>1013</v>
      </c>
      <c r="B3" s="316">
        <v>72</v>
      </c>
      <c r="C3" s="316">
        <v>360</v>
      </c>
    </row>
    <row r="4" spans="1:9" x14ac:dyDescent="0.25">
      <c r="A4" s="313" t="s">
        <v>1014</v>
      </c>
      <c r="B4" s="316">
        <v>45000</v>
      </c>
      <c r="C4" s="316">
        <v>330000</v>
      </c>
    </row>
    <row r="6" spans="1:9" x14ac:dyDescent="0.25">
      <c r="A6" s="313" t="s">
        <v>1015</v>
      </c>
      <c r="B6" s="318">
        <f>PMT(B2/12,B3,-B4)</f>
        <v>669.7143790724956</v>
      </c>
      <c r="C6" s="318">
        <f>PMT(C2/12,C3,-C4)</f>
        <v>1436.1808529388561</v>
      </c>
      <c r="F6" s="317"/>
      <c r="G6" s="317"/>
      <c r="H6" s="317"/>
      <c r="I6" s="317"/>
    </row>
    <row r="8" spans="1:9" x14ac:dyDescent="0.25">
      <c r="A8" s="318"/>
    </row>
    <row r="29" spans="1:1" x14ac:dyDescent="0.25">
      <c r="A29" s="313" t="s">
        <v>1017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9"/>
  <sheetViews>
    <sheetView zoomScale="130" workbookViewId="0">
      <selection activeCell="B12" sqref="B12:G15"/>
    </sheetView>
  </sheetViews>
  <sheetFormatPr defaultColWidth="8.85546875" defaultRowHeight="15" x14ac:dyDescent="0.25"/>
  <cols>
    <col min="1" max="1" width="12.85546875" style="197" bestFit="1" customWidth="1"/>
    <col min="2" max="2" width="8.7109375" style="197" customWidth="1"/>
    <col min="3" max="3" width="4.28515625" style="197" bestFit="1" customWidth="1"/>
    <col min="4" max="4" width="5" style="197" bestFit="1" customWidth="1"/>
    <col min="5" max="5" width="4.28515625" style="197" bestFit="1" customWidth="1"/>
    <col min="6" max="6" width="4.42578125" style="197" bestFit="1" customWidth="1"/>
    <col min="7" max="7" width="5.28515625" style="197" bestFit="1" customWidth="1"/>
    <col min="8" max="10" width="8.85546875" style="197"/>
    <col min="11" max="11" width="15.42578125" style="197" customWidth="1"/>
    <col min="12" max="12" width="8.85546875" style="197"/>
    <col min="13" max="13" width="6.140625" style="197" bestFit="1" customWidth="1"/>
    <col min="14" max="14" width="8.85546875" style="312"/>
    <col min="15" max="15" width="6.5703125" style="197" bestFit="1" customWidth="1"/>
    <col min="16" max="16" width="7.85546875" style="306" bestFit="1" customWidth="1"/>
    <col min="17" max="17" width="8.5703125" style="304" customWidth="1"/>
    <col min="18" max="18" width="5.28515625" style="310" bestFit="1" customWidth="1"/>
    <col min="19" max="19" width="10.85546875" style="311" bestFit="1" customWidth="1"/>
    <col min="20" max="16384" width="8.85546875" style="197"/>
  </cols>
  <sheetData>
    <row r="1" spans="1:19" ht="57.75" x14ac:dyDescent="0.25">
      <c r="B1" s="286" t="s">
        <v>985</v>
      </c>
      <c r="C1" s="286" t="s">
        <v>986</v>
      </c>
      <c r="D1" s="286" t="s">
        <v>987</v>
      </c>
      <c r="E1" s="286" t="s">
        <v>988</v>
      </c>
      <c r="F1" s="286" t="s">
        <v>989</v>
      </c>
      <c r="G1" s="286" t="s">
        <v>883</v>
      </c>
      <c r="J1" s="287" t="s">
        <v>990</v>
      </c>
      <c r="K1" s="288" t="s">
        <v>991</v>
      </c>
      <c r="M1" s="289" t="s">
        <v>992</v>
      </c>
      <c r="N1" s="197"/>
      <c r="O1" s="290" t="s">
        <v>867</v>
      </c>
      <c r="P1" s="291" t="s">
        <v>993</v>
      </c>
      <c r="Q1" s="292" t="s">
        <v>994</v>
      </c>
      <c r="R1" s="293" t="s">
        <v>995</v>
      </c>
      <c r="S1" s="294" t="s">
        <v>996</v>
      </c>
    </row>
    <row r="2" spans="1:19" x14ac:dyDescent="0.25">
      <c r="A2" s="295" t="s">
        <v>997</v>
      </c>
      <c r="B2" s="197">
        <v>67</v>
      </c>
      <c r="C2" s="197">
        <v>89</v>
      </c>
      <c r="D2" s="197">
        <v>99</v>
      </c>
      <c r="E2" s="197">
        <v>123</v>
      </c>
      <c r="F2" s="197">
        <v>145</v>
      </c>
      <c r="J2" s="197">
        <v>1</v>
      </c>
      <c r="K2" s="296">
        <v>0.19375000000000001</v>
      </c>
      <c r="M2" s="297">
        <v>0.37458333333333332</v>
      </c>
      <c r="N2" s="197"/>
      <c r="O2" s="298">
        <v>104</v>
      </c>
      <c r="P2" s="299">
        <v>1056</v>
      </c>
      <c r="Q2" s="300">
        <v>432</v>
      </c>
      <c r="R2" s="301">
        <v>4</v>
      </c>
      <c r="S2" s="302">
        <f t="shared" ref="S2:S18" si="0">Q2/R2</f>
        <v>108</v>
      </c>
    </row>
    <row r="3" spans="1:19" x14ac:dyDescent="0.25">
      <c r="B3" s="303"/>
      <c r="J3" s="197">
        <v>2</v>
      </c>
      <c r="K3" s="296">
        <v>0.16388888888888889</v>
      </c>
      <c r="M3" s="297">
        <v>0.43625000000000003</v>
      </c>
      <c r="N3" s="197"/>
      <c r="O3" s="298">
        <v>120</v>
      </c>
      <c r="P3" s="299">
        <v>944</v>
      </c>
      <c r="Q3" s="300">
        <v>345</v>
      </c>
      <c r="R3" s="301">
        <v>3</v>
      </c>
      <c r="S3" s="302">
        <f t="shared" si="0"/>
        <v>115</v>
      </c>
    </row>
    <row r="4" spans="1:19" x14ac:dyDescent="0.25">
      <c r="A4" s="295" t="s">
        <v>998</v>
      </c>
      <c r="B4" s="304">
        <v>4567</v>
      </c>
      <c r="J4" s="197">
        <v>3</v>
      </c>
      <c r="K4" s="296">
        <v>9.7222222222222196E-2</v>
      </c>
      <c r="M4" s="297">
        <v>0.46708333333333335</v>
      </c>
      <c r="N4" s="197"/>
      <c r="O4" s="298">
        <v>121</v>
      </c>
      <c r="P4" s="299">
        <v>939</v>
      </c>
      <c r="Q4" s="300">
        <v>784</v>
      </c>
      <c r="R4" s="301">
        <v>9</v>
      </c>
      <c r="S4" s="302">
        <f t="shared" si="0"/>
        <v>87.111111111111114</v>
      </c>
    </row>
    <row r="5" spans="1:19" x14ac:dyDescent="0.25">
      <c r="A5" s="295" t="s">
        <v>999</v>
      </c>
      <c r="B5" s="304">
        <v>5634</v>
      </c>
      <c r="J5" s="197">
        <v>4</v>
      </c>
      <c r="K5" s="296">
        <v>8.8888888888888906E-2</v>
      </c>
      <c r="M5" s="297">
        <v>0.52708333333333335</v>
      </c>
      <c r="N5" s="197"/>
      <c r="O5" s="298">
        <v>158</v>
      </c>
      <c r="P5" s="299">
        <v>458</v>
      </c>
      <c r="Q5" s="300">
        <v>298</v>
      </c>
      <c r="R5" s="301">
        <v>5</v>
      </c>
      <c r="S5" s="302">
        <f t="shared" si="0"/>
        <v>59.6</v>
      </c>
    </row>
    <row r="6" spans="1:19" x14ac:dyDescent="0.25">
      <c r="A6" s="295" t="s">
        <v>1000</v>
      </c>
      <c r="B6" s="304">
        <v>6549</v>
      </c>
      <c r="C6" s="305"/>
      <c r="J6" s="197">
        <v>5</v>
      </c>
      <c r="K6" s="296">
        <v>7.1527777777777801E-2</v>
      </c>
      <c r="M6" s="297">
        <v>0.53125</v>
      </c>
      <c r="N6" s="197"/>
      <c r="O6" s="298">
        <v>173</v>
      </c>
      <c r="P6" s="299">
        <v>1000</v>
      </c>
      <c r="Q6" s="300">
        <v>256</v>
      </c>
      <c r="R6" s="301">
        <v>3</v>
      </c>
      <c r="S6" s="302">
        <f t="shared" si="0"/>
        <v>85.333333333333329</v>
      </c>
    </row>
    <row r="7" spans="1:19" x14ac:dyDescent="0.25">
      <c r="A7" s="295" t="s">
        <v>1001</v>
      </c>
      <c r="B7" s="304">
        <v>7021</v>
      </c>
      <c r="J7" s="197">
        <v>6</v>
      </c>
      <c r="K7" s="296">
        <v>0.29305555555555557</v>
      </c>
      <c r="M7" s="297">
        <v>0.54791666666666672</v>
      </c>
      <c r="N7" s="197"/>
      <c r="O7" s="298">
        <v>179</v>
      </c>
      <c r="P7" s="299">
        <v>1058</v>
      </c>
      <c r="Q7" s="300">
        <v>234</v>
      </c>
      <c r="R7" s="301">
        <v>3</v>
      </c>
      <c r="S7" s="302">
        <f t="shared" si="0"/>
        <v>78</v>
      </c>
    </row>
    <row r="8" spans="1:19" x14ac:dyDescent="0.25">
      <c r="B8" s="305"/>
      <c r="J8" s="197">
        <v>7</v>
      </c>
      <c r="K8" s="296">
        <v>0.24305555555555555</v>
      </c>
      <c r="M8" s="297">
        <v>0.55791666666666662</v>
      </c>
      <c r="N8" s="197"/>
      <c r="O8" s="298">
        <v>183</v>
      </c>
      <c r="P8" s="299">
        <v>923</v>
      </c>
      <c r="Q8" s="300">
        <v>741</v>
      </c>
      <c r="R8" s="301" t="s">
        <v>1002</v>
      </c>
      <c r="S8" s="302" t="e">
        <f t="shared" si="0"/>
        <v>#VALUE!</v>
      </c>
    </row>
    <row r="9" spans="1:19" x14ac:dyDescent="0.25">
      <c r="J9" s="306" t="s">
        <v>883</v>
      </c>
      <c r="K9" s="307"/>
      <c r="M9" s="297">
        <v>0.57583333333333331</v>
      </c>
      <c r="N9" s="197"/>
      <c r="O9" s="298">
        <v>187</v>
      </c>
      <c r="P9" s="299">
        <v>949</v>
      </c>
      <c r="Q9" s="300">
        <v>753</v>
      </c>
      <c r="R9" s="301">
        <v>7</v>
      </c>
      <c r="S9" s="302">
        <f t="shared" si="0"/>
        <v>107.57142857142857</v>
      </c>
    </row>
    <row r="10" spans="1:19" x14ac:dyDescent="0.25">
      <c r="J10" s="306" t="s">
        <v>882</v>
      </c>
      <c r="K10" s="308"/>
      <c r="M10" s="297">
        <v>0.64041666666666663</v>
      </c>
      <c r="N10" s="197"/>
      <c r="O10" s="298">
        <v>188</v>
      </c>
      <c r="P10" s="299">
        <v>492</v>
      </c>
      <c r="Q10" s="300">
        <v>361</v>
      </c>
      <c r="R10" s="301">
        <v>8</v>
      </c>
      <c r="S10" s="302">
        <f t="shared" si="0"/>
        <v>45.125</v>
      </c>
    </row>
    <row r="11" spans="1:19" x14ac:dyDescent="0.25">
      <c r="B11" s="286" t="s">
        <v>775</v>
      </c>
      <c r="C11" s="286" t="s">
        <v>772</v>
      </c>
      <c r="D11" s="286" t="s">
        <v>769</v>
      </c>
      <c r="E11" s="286" t="s">
        <v>766</v>
      </c>
      <c r="F11" s="286" t="s">
        <v>763</v>
      </c>
      <c r="G11" s="286" t="s">
        <v>760</v>
      </c>
      <c r="M11" s="297">
        <v>0.6479166666666667</v>
      </c>
      <c r="N11" s="197"/>
      <c r="O11" s="298">
        <v>227</v>
      </c>
      <c r="P11" s="299">
        <v>161</v>
      </c>
      <c r="Q11" s="300">
        <v>45</v>
      </c>
      <c r="R11" s="301" t="s">
        <v>1003</v>
      </c>
      <c r="S11" s="302" t="e">
        <f t="shared" si="0"/>
        <v>#VALUE!</v>
      </c>
    </row>
    <row r="12" spans="1:19" x14ac:dyDescent="0.25">
      <c r="A12" s="295" t="s">
        <v>1004</v>
      </c>
      <c r="B12" s="197">
        <v>11</v>
      </c>
      <c r="C12" s="197">
        <v>19</v>
      </c>
      <c r="D12" s="197">
        <v>12</v>
      </c>
      <c r="E12" s="197">
        <v>13</v>
      </c>
      <c r="F12" s="197">
        <v>15</v>
      </c>
      <c r="G12" s="197">
        <v>22</v>
      </c>
      <c r="M12" s="297">
        <v>0.65208333333333335</v>
      </c>
      <c r="N12" s="197"/>
      <c r="O12" s="298">
        <v>239</v>
      </c>
      <c r="P12" s="299">
        <v>1082</v>
      </c>
      <c r="Q12" s="300">
        <v>567</v>
      </c>
      <c r="R12" s="301">
        <v>6</v>
      </c>
      <c r="S12" s="302">
        <f t="shared" si="0"/>
        <v>94.5</v>
      </c>
    </row>
    <row r="13" spans="1:19" x14ac:dyDescent="0.25">
      <c r="A13" s="295" t="s">
        <v>1005</v>
      </c>
      <c r="B13" s="197">
        <v>6</v>
      </c>
      <c r="C13" s="197">
        <v>8</v>
      </c>
      <c r="D13" s="197">
        <v>7</v>
      </c>
      <c r="E13" s="197">
        <v>10</v>
      </c>
      <c r="F13" s="197">
        <v>9</v>
      </c>
      <c r="G13" s="197">
        <v>12</v>
      </c>
      <c r="M13" s="297">
        <v>0.65249999999999997</v>
      </c>
      <c r="N13" s="197"/>
      <c r="O13" s="298">
        <v>245</v>
      </c>
      <c r="P13" s="299">
        <v>804</v>
      </c>
      <c r="Q13" s="300">
        <v>617</v>
      </c>
      <c r="R13" s="301">
        <v>9</v>
      </c>
      <c r="S13" s="302">
        <f t="shared" si="0"/>
        <v>68.555555555555557</v>
      </c>
    </row>
    <row r="14" spans="1:19" x14ac:dyDescent="0.25">
      <c r="A14" s="295" t="s">
        <v>1006</v>
      </c>
      <c r="B14" s="197">
        <v>10</v>
      </c>
      <c r="C14" s="197">
        <v>12</v>
      </c>
      <c r="D14" s="197">
        <v>11</v>
      </c>
      <c r="E14" s="197">
        <v>12</v>
      </c>
      <c r="F14" s="197">
        <v>14</v>
      </c>
      <c r="G14" s="197">
        <v>18</v>
      </c>
      <c r="M14" s="297">
        <v>0.70833333333333337</v>
      </c>
      <c r="N14" s="197"/>
      <c r="O14" s="298">
        <v>255</v>
      </c>
      <c r="P14" s="299">
        <v>666</v>
      </c>
      <c r="Q14" s="300">
        <v>344</v>
      </c>
      <c r="R14" s="301">
        <v>4</v>
      </c>
      <c r="S14" s="302">
        <f t="shared" si="0"/>
        <v>86</v>
      </c>
    </row>
    <row r="15" spans="1:19" x14ac:dyDescent="0.25">
      <c r="A15" s="295" t="s">
        <v>1007</v>
      </c>
      <c r="B15" s="197">
        <v>4</v>
      </c>
      <c r="C15" s="197">
        <v>6</v>
      </c>
      <c r="D15" s="197">
        <v>5</v>
      </c>
      <c r="E15" s="197">
        <v>8</v>
      </c>
      <c r="F15" s="197">
        <v>6</v>
      </c>
      <c r="G15" s="197">
        <v>9</v>
      </c>
      <c r="M15" s="297">
        <v>0.80708333333333337</v>
      </c>
      <c r="N15" s="197"/>
      <c r="O15" s="298">
        <v>272</v>
      </c>
      <c r="P15" s="299">
        <v>527</v>
      </c>
      <c r="Q15" s="300">
        <v>355</v>
      </c>
      <c r="R15" s="301">
        <v>10</v>
      </c>
      <c r="S15" s="302">
        <f t="shared" si="0"/>
        <v>35.5</v>
      </c>
    </row>
    <row r="16" spans="1:19" x14ac:dyDescent="0.25">
      <c r="M16" s="297">
        <v>0.81791666666666663</v>
      </c>
      <c r="N16" s="197"/>
      <c r="O16" s="298">
        <v>280</v>
      </c>
      <c r="P16" s="299">
        <v>147</v>
      </c>
      <c r="Q16" s="300">
        <v>0</v>
      </c>
      <c r="R16" s="301"/>
      <c r="S16" s="302" t="e">
        <f t="shared" si="0"/>
        <v>#DIV/0!</v>
      </c>
    </row>
    <row r="17" spans="1:19" x14ac:dyDescent="0.25">
      <c r="M17" s="297">
        <v>0.96916666666666662</v>
      </c>
      <c r="N17" s="197"/>
      <c r="O17" s="298">
        <v>290</v>
      </c>
      <c r="P17" s="299">
        <v>612</v>
      </c>
      <c r="Q17" s="300">
        <v>421</v>
      </c>
      <c r="R17" s="301">
        <v>9</v>
      </c>
      <c r="S17" s="302">
        <f t="shared" si="0"/>
        <v>46.777777777777779</v>
      </c>
    </row>
    <row r="18" spans="1:19" x14ac:dyDescent="0.25">
      <c r="M18" s="297">
        <v>0.98875000000000002</v>
      </c>
      <c r="N18" s="197"/>
      <c r="O18" s="298">
        <v>292</v>
      </c>
      <c r="P18" s="299">
        <v>155</v>
      </c>
      <c r="Q18" s="300">
        <v>45</v>
      </c>
      <c r="R18" s="301">
        <v>3</v>
      </c>
      <c r="S18" s="302">
        <f t="shared" si="0"/>
        <v>15</v>
      </c>
    </row>
    <row r="19" spans="1:19" x14ac:dyDescent="0.25">
      <c r="N19" s="197"/>
      <c r="O19" s="298"/>
      <c r="P19" s="309">
        <f t="shared" ref="P19:Q19" si="1">SUM(P2:P18)</f>
        <v>11973</v>
      </c>
      <c r="Q19" s="300">
        <f t="shared" si="1"/>
        <v>6598</v>
      </c>
      <c r="R19" s="301">
        <f>SUM(R2:R18)</f>
        <v>83</v>
      </c>
      <c r="S19" s="302" t="e">
        <f>SUM(S2:S18)</f>
        <v>#VALUE!</v>
      </c>
    </row>
    <row r="20" spans="1:19" x14ac:dyDescent="0.25">
      <c r="N20" s="197"/>
    </row>
    <row r="21" spans="1:19" x14ac:dyDescent="0.25">
      <c r="N21" s="197"/>
    </row>
    <row r="22" spans="1:19" x14ac:dyDescent="0.25">
      <c r="N22" s="197"/>
    </row>
    <row r="23" spans="1:19" x14ac:dyDescent="0.25">
      <c r="N23" s="197"/>
    </row>
    <row r="24" spans="1:19" x14ac:dyDescent="0.25">
      <c r="N24" s="197"/>
    </row>
    <row r="25" spans="1:19" x14ac:dyDescent="0.25">
      <c r="N25" s="197"/>
    </row>
    <row r="26" spans="1:19" x14ac:dyDescent="0.25">
      <c r="A26" s="197" t="s">
        <v>1008</v>
      </c>
      <c r="N26" s="197"/>
    </row>
    <row r="27" spans="1:19" x14ac:dyDescent="0.25">
      <c r="A27" s="197" t="s">
        <v>1009</v>
      </c>
      <c r="N27" s="197"/>
    </row>
    <row r="28" spans="1:19" x14ac:dyDescent="0.25">
      <c r="A28" s="197" t="s">
        <v>1010</v>
      </c>
      <c r="N28" s="197"/>
    </row>
    <row r="29" spans="1:19" x14ac:dyDescent="0.25">
      <c r="A29" s="197" t="s">
        <v>1011</v>
      </c>
      <c r="N29" s="197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742"/>
  <sheetViews>
    <sheetView zoomScale="115" zoomScaleNormal="115" zoomScaleSheetLayoutView="100" zoomScalePageLayoutView="115" workbookViewId="0">
      <selection activeCell="A7" sqref="A7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6384" width="19.85546875" style="73"/>
  </cols>
  <sheetData>
    <row r="1" spans="1:13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</row>
    <row r="2" spans="1:13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18</v>
      </c>
      <c r="G2" s="83" t="s">
        <v>26</v>
      </c>
      <c r="H2" s="84">
        <v>54550</v>
      </c>
      <c r="I2" s="85">
        <v>1</v>
      </c>
      <c r="J2" s="86"/>
      <c r="K2" s="87"/>
      <c r="L2" s="88"/>
    </row>
    <row r="3" spans="1:13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6</v>
      </c>
      <c r="G3" s="83" t="s">
        <v>28</v>
      </c>
      <c r="H3" s="84">
        <v>26795</v>
      </c>
      <c r="I3" s="85">
        <v>4</v>
      </c>
      <c r="K3" s="87"/>
      <c r="L3" s="88"/>
    </row>
    <row r="4" spans="1:13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10</v>
      </c>
      <c r="G4" s="83"/>
      <c r="H4" s="84">
        <v>42540</v>
      </c>
      <c r="I4" s="85">
        <v>5</v>
      </c>
    </row>
    <row r="5" spans="1:13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4</v>
      </c>
      <c r="G5" s="83"/>
      <c r="H5" s="84">
        <v>35680</v>
      </c>
      <c r="I5" s="85">
        <v>2</v>
      </c>
      <c r="J5" s="86"/>
      <c r="L5" s="88"/>
    </row>
    <row r="6" spans="1:13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9</v>
      </c>
      <c r="G6" s="83" t="s">
        <v>18</v>
      </c>
      <c r="H6" s="84">
        <v>72830</v>
      </c>
      <c r="I6" s="85">
        <v>2</v>
      </c>
      <c r="L6" s="88"/>
    </row>
    <row r="7" spans="1:13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11</v>
      </c>
      <c r="G7" s="83" t="s">
        <v>26</v>
      </c>
      <c r="H7" s="84">
        <v>60830</v>
      </c>
      <c r="I7" s="85">
        <v>2</v>
      </c>
      <c r="L7" s="88"/>
    </row>
    <row r="8" spans="1:13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18</v>
      </c>
      <c r="G8" s="83" t="s">
        <v>26</v>
      </c>
      <c r="H8" s="84">
        <v>15240</v>
      </c>
      <c r="I8" s="85">
        <v>1</v>
      </c>
      <c r="L8" s="88"/>
    </row>
    <row r="9" spans="1:13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10</v>
      </c>
      <c r="G9" s="83"/>
      <c r="H9" s="84">
        <v>66580</v>
      </c>
      <c r="I9" s="85">
        <v>5</v>
      </c>
      <c r="K9" s="87"/>
      <c r="L9" s="88"/>
    </row>
    <row r="10" spans="1:13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18</v>
      </c>
      <c r="G10" s="83" t="s">
        <v>26</v>
      </c>
      <c r="H10" s="84">
        <v>75150</v>
      </c>
      <c r="I10" s="85">
        <v>1</v>
      </c>
    </row>
    <row r="11" spans="1:13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15</v>
      </c>
      <c r="G11" s="83" t="s">
        <v>26</v>
      </c>
      <c r="H11" s="84">
        <v>30780</v>
      </c>
      <c r="I11" s="85">
        <v>4</v>
      </c>
    </row>
    <row r="12" spans="1:13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14</v>
      </c>
      <c r="G12" s="83" t="s">
        <v>8</v>
      </c>
      <c r="H12" s="84">
        <v>17735</v>
      </c>
      <c r="I12" s="85">
        <v>3</v>
      </c>
    </row>
    <row r="13" spans="1:13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13</v>
      </c>
      <c r="G13" s="83" t="s">
        <v>26</v>
      </c>
      <c r="H13" s="84">
        <v>49350</v>
      </c>
      <c r="I13" s="85">
        <v>4</v>
      </c>
      <c r="L13" s="88"/>
    </row>
    <row r="14" spans="1:13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5</v>
      </c>
      <c r="G14" s="83" t="s">
        <v>28</v>
      </c>
      <c r="H14" s="84">
        <v>30445</v>
      </c>
      <c r="I14" s="85">
        <v>1</v>
      </c>
      <c r="L14" s="88"/>
    </row>
    <row r="15" spans="1:13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4</v>
      </c>
      <c r="G15" s="83" t="s">
        <v>26</v>
      </c>
      <c r="H15" s="84">
        <v>79760</v>
      </c>
      <c r="I15" s="85">
        <v>5</v>
      </c>
    </row>
    <row r="16" spans="1:13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16</v>
      </c>
      <c r="G16" s="83" t="s">
        <v>8</v>
      </c>
      <c r="H16" s="84">
        <v>74840</v>
      </c>
      <c r="I16" s="85">
        <v>4</v>
      </c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5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16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8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10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7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18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10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11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16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18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13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17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11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10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7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5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9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5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6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9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7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5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10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7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16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7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19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19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19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6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6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5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11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11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17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6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7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19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16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15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8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7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7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5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9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10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7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7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11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19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16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8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19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14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5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10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7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5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8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10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18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18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10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7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5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4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9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18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15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8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17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17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10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6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8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5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17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15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13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8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9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11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9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7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8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13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9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6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11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18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6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11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18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10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7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9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6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6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5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10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18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11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14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7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18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19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5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18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18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4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10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15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18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8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10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14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17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9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8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6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6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7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7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14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10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15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11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7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10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10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11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8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7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5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10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18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17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7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19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13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6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11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8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6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10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7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19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9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7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6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8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4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9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17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18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6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4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8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4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9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7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6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17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16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14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13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17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5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5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10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10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11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19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19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18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17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14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9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9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11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10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9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8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8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7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6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5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19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19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18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13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6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10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10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9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10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11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11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11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17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17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16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15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15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13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9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6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5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5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10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9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7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7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11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11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18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18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17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14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11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11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11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10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9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7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6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5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9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7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7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7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19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19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19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18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18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15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6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5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10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11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11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19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18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18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17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17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17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16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15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13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9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11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8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10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10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10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8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10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19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19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19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19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18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18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17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17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14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9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11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4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18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18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9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8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9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6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10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10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18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17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17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17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14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13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9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8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6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9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6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6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6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6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6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10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18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17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17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13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12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8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6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9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9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6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18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18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13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13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12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12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8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9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8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17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15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14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7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7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15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7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4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16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13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10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6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5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9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10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7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18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18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16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8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6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6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10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10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11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19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19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10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5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5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10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11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18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17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9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6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5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10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7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17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7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9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7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17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10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7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6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17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9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10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15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15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7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6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18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17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17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15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18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18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18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10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5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11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18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16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7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17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7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5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19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7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14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13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7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18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4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10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18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6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17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15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6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11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9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10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11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5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10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5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5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10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10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7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14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11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6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19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17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10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19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9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19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18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17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13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4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10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11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8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7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5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14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12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9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8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6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6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5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4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4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8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6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6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6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4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6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9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5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6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8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6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6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6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6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6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6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8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8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5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8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8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5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5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8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8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5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10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7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19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19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17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11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5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5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18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18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8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5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7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7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14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9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11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8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7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6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10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10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7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11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11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7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6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9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19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19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18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17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15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10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6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10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7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19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18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10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11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19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13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8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5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9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6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6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18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17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17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17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13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6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6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6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8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5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9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10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10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16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15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14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6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8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5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5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9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18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18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18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9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8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6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8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14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10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7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8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5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5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4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8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18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15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9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7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6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6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5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9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11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19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17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17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14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9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8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6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10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10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10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10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19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18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18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17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13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6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5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11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19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19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18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11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10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5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10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19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17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11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18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18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14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14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7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6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10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9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18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16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14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11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5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18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4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10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17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17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17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12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8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7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4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6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10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18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18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18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8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5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4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9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6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17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8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9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6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6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17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10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10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10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10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19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17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16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6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6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6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10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11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18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7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5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10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7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11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18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16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16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9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10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9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9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17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16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6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6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10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11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17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6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6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6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6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6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10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10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10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18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16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9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7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5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5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10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10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9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7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6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11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17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15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15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14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10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7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4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6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6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6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18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14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8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8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5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5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9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6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18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15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6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18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17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17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8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8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8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8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8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5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4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9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16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4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8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9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10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12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12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9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6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6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14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16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6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6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16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10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17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9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6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6</v>
      </c>
      <c r="G742" s="83"/>
      <c r="H742" s="84">
        <v>19044</v>
      </c>
      <c r="I742" s="85">
        <v>1</v>
      </c>
      <c r="L742" s="106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zoomScale="200" workbookViewId="0">
      <selection activeCell="G8" sqref="G8"/>
    </sheetView>
  </sheetViews>
  <sheetFormatPr defaultColWidth="8.7109375" defaultRowHeight="12.75" x14ac:dyDescent="0.2"/>
  <cols>
    <col min="1" max="1" width="12.28515625" style="113" bestFit="1" customWidth="1"/>
    <col min="2" max="2" width="4" style="113" bestFit="1" customWidth="1"/>
    <col min="3" max="7" width="8.42578125" style="113" customWidth="1"/>
    <col min="8" max="16384" width="8.7109375" style="113"/>
  </cols>
  <sheetData>
    <row r="1" spans="1:7" ht="41.45" customHeight="1" x14ac:dyDescent="0.2"/>
    <row r="2" spans="1:7" x14ac:dyDescent="0.2">
      <c r="A2" s="172" t="s">
        <v>867</v>
      </c>
      <c r="B2" s="171" t="s">
        <v>866</v>
      </c>
      <c r="C2" s="170" t="s">
        <v>865</v>
      </c>
      <c r="D2" s="170"/>
      <c r="E2" s="170"/>
      <c r="F2" s="170"/>
      <c r="G2" s="170"/>
    </row>
    <row r="3" spans="1:7" x14ac:dyDescent="0.2">
      <c r="A3" s="165"/>
      <c r="B3" s="165"/>
      <c r="C3" s="169" t="s">
        <v>864</v>
      </c>
      <c r="D3" s="169" t="s">
        <v>863</v>
      </c>
      <c r="E3" s="169" t="s">
        <v>9</v>
      </c>
      <c r="F3" s="169" t="s">
        <v>862</v>
      </c>
      <c r="G3" s="169" t="s">
        <v>861</v>
      </c>
    </row>
    <row r="4" spans="1:7" x14ac:dyDescent="0.2">
      <c r="A4" s="165" t="s">
        <v>872</v>
      </c>
      <c r="B4" s="165"/>
      <c r="C4" s="168">
        <v>0.25</v>
      </c>
      <c r="D4" s="168">
        <v>0.2</v>
      </c>
      <c r="E4" s="168">
        <v>0.3</v>
      </c>
      <c r="F4" s="168">
        <v>0.1</v>
      </c>
      <c r="G4" s="168">
        <v>0.15</v>
      </c>
    </row>
    <row r="5" spans="1:7" x14ac:dyDescent="0.2">
      <c r="A5" s="167" t="s">
        <v>868</v>
      </c>
      <c r="B5" s="166">
        <v>900</v>
      </c>
      <c r="C5" s="165">
        <f>$B5*C$4</f>
        <v>225</v>
      </c>
      <c r="D5" s="165">
        <f t="shared" ref="D5:G5" si="0">$B5*D$4</f>
        <v>180</v>
      </c>
      <c r="E5" s="165">
        <f t="shared" si="0"/>
        <v>270</v>
      </c>
      <c r="F5" s="165">
        <f t="shared" si="0"/>
        <v>90</v>
      </c>
      <c r="G5" s="165">
        <f t="shared" si="0"/>
        <v>135</v>
      </c>
    </row>
    <row r="6" spans="1:7" x14ac:dyDescent="0.2">
      <c r="A6" s="167" t="s">
        <v>869</v>
      </c>
      <c r="B6" s="166">
        <v>800</v>
      </c>
      <c r="C6" s="165">
        <f t="shared" ref="C6:G8" si="1">$B6*C$4</f>
        <v>200</v>
      </c>
      <c r="D6" s="165">
        <f t="shared" si="1"/>
        <v>160</v>
      </c>
      <c r="E6" s="165">
        <f t="shared" si="1"/>
        <v>240</v>
      </c>
      <c r="F6" s="165">
        <f t="shared" si="1"/>
        <v>80</v>
      </c>
      <c r="G6" s="165">
        <f t="shared" si="1"/>
        <v>120</v>
      </c>
    </row>
    <row r="7" spans="1:7" x14ac:dyDescent="0.2">
      <c r="A7" s="167" t="s">
        <v>870</v>
      </c>
      <c r="B7" s="166">
        <v>600</v>
      </c>
      <c r="C7" s="165">
        <f t="shared" si="1"/>
        <v>150</v>
      </c>
      <c r="D7" s="165">
        <f t="shared" si="1"/>
        <v>120</v>
      </c>
      <c r="E7" s="165">
        <f t="shared" si="1"/>
        <v>180</v>
      </c>
      <c r="F7" s="165">
        <f t="shared" si="1"/>
        <v>60</v>
      </c>
      <c r="G7" s="165">
        <f t="shared" si="1"/>
        <v>90</v>
      </c>
    </row>
    <row r="8" spans="1:7" x14ac:dyDescent="0.2">
      <c r="A8" s="167" t="s">
        <v>871</v>
      </c>
      <c r="B8" s="166">
        <v>200</v>
      </c>
      <c r="C8" s="165">
        <f t="shared" si="1"/>
        <v>50</v>
      </c>
      <c r="D8" s="165">
        <f t="shared" si="1"/>
        <v>40</v>
      </c>
      <c r="E8" s="165">
        <f t="shared" si="1"/>
        <v>60</v>
      </c>
      <c r="F8" s="165">
        <f t="shared" si="1"/>
        <v>20</v>
      </c>
      <c r="G8" s="165">
        <f t="shared" si="1"/>
        <v>30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="130" zoomScaleNormal="130" zoomScalePageLayoutView="130" workbookViewId="0">
      <selection activeCell="G8" sqref="G8"/>
    </sheetView>
  </sheetViews>
  <sheetFormatPr defaultColWidth="8.85546875" defaultRowHeight="12.75" x14ac:dyDescent="0.2"/>
  <cols>
    <col min="1" max="1" width="12.140625" style="278" customWidth="1"/>
    <col min="2" max="2" width="10" style="113" bestFit="1" customWidth="1"/>
    <col min="3" max="13" width="7.42578125" style="113" bestFit="1" customWidth="1"/>
    <col min="14" max="16384" width="8.85546875" style="113"/>
  </cols>
  <sheetData>
    <row r="1" spans="1:13" ht="15.75" x14ac:dyDescent="0.25">
      <c r="A1" s="4" t="s">
        <v>984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A3" s="285" t="s">
        <v>867</v>
      </c>
      <c r="B3" s="284" t="s">
        <v>983</v>
      </c>
      <c r="C3" s="284" t="s">
        <v>982</v>
      </c>
      <c r="D3" s="284" t="s">
        <v>981</v>
      </c>
      <c r="E3" s="284" t="s">
        <v>980</v>
      </c>
      <c r="F3" s="284" t="s">
        <v>979</v>
      </c>
      <c r="G3" s="284" t="s">
        <v>978</v>
      </c>
      <c r="H3" s="284" t="s">
        <v>977</v>
      </c>
      <c r="I3" s="284" t="s">
        <v>976</v>
      </c>
      <c r="J3" s="284" t="s">
        <v>975</v>
      </c>
      <c r="K3" s="284" t="s">
        <v>974</v>
      </c>
      <c r="L3" s="284" t="s">
        <v>973</v>
      </c>
      <c r="M3" s="284" t="s">
        <v>972</v>
      </c>
    </row>
    <row r="4" spans="1:13" x14ac:dyDescent="0.2">
      <c r="A4" s="283" t="s">
        <v>971</v>
      </c>
      <c r="B4" s="280">
        <v>50140</v>
      </c>
      <c r="C4" s="280">
        <v>38830</v>
      </c>
      <c r="D4" s="280">
        <v>81600</v>
      </c>
      <c r="E4" s="280">
        <v>57380</v>
      </c>
      <c r="F4" s="280">
        <v>47920</v>
      </c>
      <c r="G4" s="280">
        <v>42180</v>
      </c>
      <c r="H4" s="280">
        <v>44040</v>
      </c>
      <c r="I4" s="280">
        <v>59090</v>
      </c>
      <c r="J4" s="280">
        <v>66130</v>
      </c>
      <c r="K4" s="280">
        <v>62190</v>
      </c>
      <c r="L4" s="280">
        <v>64990</v>
      </c>
      <c r="M4" s="280">
        <v>42240</v>
      </c>
    </row>
    <row r="5" spans="1:13" x14ac:dyDescent="0.2">
      <c r="A5" s="282" t="s">
        <v>970</v>
      </c>
      <c r="B5" s="280">
        <v>31480</v>
      </c>
      <c r="C5" s="280">
        <v>47830</v>
      </c>
      <c r="D5" s="280">
        <v>76310</v>
      </c>
      <c r="E5" s="280">
        <v>59810</v>
      </c>
      <c r="F5" s="280">
        <v>54760</v>
      </c>
      <c r="G5" s="280">
        <v>48020</v>
      </c>
      <c r="H5" s="280">
        <v>35510</v>
      </c>
      <c r="I5" s="280">
        <v>35120</v>
      </c>
      <c r="J5" s="280">
        <v>68540</v>
      </c>
      <c r="K5" s="280">
        <v>55860</v>
      </c>
      <c r="L5" s="280">
        <v>24640</v>
      </c>
      <c r="M5" s="280">
        <v>58220</v>
      </c>
    </row>
    <row r="6" spans="1:13" x14ac:dyDescent="0.2">
      <c r="A6" s="282" t="s">
        <v>969</v>
      </c>
      <c r="B6" s="280">
        <v>30740</v>
      </c>
      <c r="C6" s="280">
        <v>36620</v>
      </c>
      <c r="D6" s="280">
        <v>76920</v>
      </c>
      <c r="E6" s="280">
        <v>78690</v>
      </c>
      <c r="F6" s="280">
        <v>53670</v>
      </c>
      <c r="G6" s="280">
        <v>49660</v>
      </c>
      <c r="H6" s="280">
        <v>47920</v>
      </c>
      <c r="I6" s="280">
        <v>87950</v>
      </c>
      <c r="J6" s="280">
        <v>81640</v>
      </c>
      <c r="K6" s="280">
        <v>54810</v>
      </c>
      <c r="L6" s="280">
        <v>55600</v>
      </c>
      <c r="M6" s="280">
        <v>45490</v>
      </c>
    </row>
    <row r="7" spans="1:13" x14ac:dyDescent="0.2">
      <c r="A7" s="282" t="s">
        <v>968</v>
      </c>
      <c r="B7" s="280">
        <v>40190</v>
      </c>
      <c r="C7" s="280">
        <v>57190</v>
      </c>
      <c r="D7" s="280">
        <v>57110</v>
      </c>
      <c r="E7" s="280">
        <v>65430</v>
      </c>
      <c r="F7" s="280">
        <v>52390</v>
      </c>
      <c r="G7" s="280">
        <v>32860</v>
      </c>
      <c r="H7" s="280">
        <v>37680</v>
      </c>
      <c r="I7" s="280">
        <v>68750</v>
      </c>
      <c r="J7" s="280">
        <v>81310</v>
      </c>
      <c r="K7" s="280">
        <v>57810</v>
      </c>
      <c r="L7" s="280">
        <v>82200</v>
      </c>
      <c r="M7" s="280">
        <v>35570</v>
      </c>
    </row>
    <row r="8" spans="1:13" x14ac:dyDescent="0.2">
      <c r="A8" s="282" t="s">
        <v>967</v>
      </c>
      <c r="B8" s="280">
        <v>41240</v>
      </c>
      <c r="C8" s="280">
        <v>64070</v>
      </c>
      <c r="D8" s="280">
        <v>48750</v>
      </c>
      <c r="E8" s="280">
        <v>48400</v>
      </c>
      <c r="F8" s="280">
        <v>47450</v>
      </c>
      <c r="G8" s="280">
        <v>56910</v>
      </c>
      <c r="H8" s="280">
        <v>58660</v>
      </c>
      <c r="I8" s="280">
        <v>46070</v>
      </c>
      <c r="J8" s="280">
        <v>61700</v>
      </c>
      <c r="K8" s="280">
        <v>49570</v>
      </c>
      <c r="L8" s="280">
        <v>53150</v>
      </c>
      <c r="M8" s="280">
        <v>69580</v>
      </c>
    </row>
    <row r="9" spans="1:13" x14ac:dyDescent="0.2">
      <c r="A9" s="282" t="s">
        <v>966</v>
      </c>
      <c r="B9" s="280">
        <v>45260</v>
      </c>
      <c r="C9" s="280">
        <v>56930</v>
      </c>
      <c r="D9" s="280">
        <v>70990</v>
      </c>
      <c r="E9" s="280">
        <v>78850</v>
      </c>
      <c r="F9" s="280">
        <v>48320</v>
      </c>
      <c r="G9" s="280">
        <v>33430</v>
      </c>
      <c r="H9" s="280">
        <v>39510</v>
      </c>
      <c r="I9" s="280">
        <v>29670</v>
      </c>
      <c r="J9" s="280">
        <v>85780</v>
      </c>
      <c r="K9" s="280">
        <v>54220</v>
      </c>
      <c r="L9" s="280">
        <v>52210</v>
      </c>
      <c r="M9" s="280">
        <v>33610</v>
      </c>
    </row>
    <row r="10" spans="1:13" x14ac:dyDescent="0.2">
      <c r="A10" s="282" t="s">
        <v>965</v>
      </c>
      <c r="B10" s="280">
        <v>28925</v>
      </c>
      <c r="C10" s="280">
        <v>23322</v>
      </c>
      <c r="D10" s="280">
        <v>27350</v>
      </c>
      <c r="E10" s="280">
        <v>28064</v>
      </c>
      <c r="F10" s="280">
        <v>18881</v>
      </c>
      <c r="G10" s="280">
        <v>28811</v>
      </c>
      <c r="H10" s="280">
        <v>21452</v>
      </c>
      <c r="I10" s="280">
        <v>24110</v>
      </c>
      <c r="J10" s="280">
        <v>21530</v>
      </c>
      <c r="K10" s="280">
        <v>22241</v>
      </c>
      <c r="L10" s="280">
        <v>26303</v>
      </c>
      <c r="M10" s="280">
        <v>18714</v>
      </c>
    </row>
    <row r="11" spans="1:13" x14ac:dyDescent="0.2">
      <c r="A11" s="282" t="s">
        <v>964</v>
      </c>
      <c r="B11" s="280">
        <v>47291</v>
      </c>
      <c r="C11" s="280">
        <v>44876</v>
      </c>
      <c r="D11" s="280">
        <v>27490</v>
      </c>
      <c r="E11" s="280">
        <v>45109</v>
      </c>
      <c r="F11" s="280">
        <v>49582</v>
      </c>
      <c r="G11" s="280">
        <v>26641</v>
      </c>
      <c r="H11" s="280">
        <v>43764</v>
      </c>
      <c r="I11" s="280">
        <v>43795</v>
      </c>
      <c r="J11" s="280">
        <v>46280</v>
      </c>
      <c r="K11" s="280">
        <v>50576</v>
      </c>
      <c r="L11" s="280">
        <v>27918</v>
      </c>
      <c r="M11" s="280">
        <v>25338</v>
      </c>
    </row>
    <row r="12" spans="1:13" x14ac:dyDescent="0.2">
      <c r="A12" s="282" t="s">
        <v>963</v>
      </c>
      <c r="B12" s="280">
        <v>71131</v>
      </c>
      <c r="C12" s="280">
        <v>78460</v>
      </c>
      <c r="D12" s="280">
        <v>69602</v>
      </c>
      <c r="E12" s="280">
        <v>62960</v>
      </c>
      <c r="F12" s="280">
        <v>57386</v>
      </c>
      <c r="G12" s="280">
        <v>56574</v>
      </c>
      <c r="H12" s="280">
        <v>79891</v>
      </c>
      <c r="I12" s="280">
        <v>58691</v>
      </c>
      <c r="J12" s="280">
        <v>65578</v>
      </c>
      <c r="K12" s="280">
        <v>68072</v>
      </c>
      <c r="L12" s="280">
        <v>69637</v>
      </c>
      <c r="M12" s="280">
        <v>72311</v>
      </c>
    </row>
    <row r="13" spans="1:13" x14ac:dyDescent="0.2">
      <c r="A13" s="282" t="s">
        <v>962</v>
      </c>
      <c r="B13" s="280">
        <v>39194</v>
      </c>
      <c r="C13" s="280">
        <v>33293</v>
      </c>
      <c r="D13" s="280">
        <v>44795</v>
      </c>
      <c r="E13" s="280">
        <v>33410</v>
      </c>
      <c r="F13" s="280">
        <v>47494</v>
      </c>
      <c r="G13" s="280">
        <v>23965</v>
      </c>
      <c r="H13" s="280">
        <v>22399</v>
      </c>
      <c r="I13" s="280">
        <v>45438</v>
      </c>
      <c r="J13" s="280">
        <v>34716</v>
      </c>
      <c r="K13" s="280">
        <v>47804</v>
      </c>
      <c r="L13" s="280">
        <v>27472</v>
      </c>
      <c r="M13" s="280">
        <v>29641</v>
      </c>
    </row>
    <row r="14" spans="1:13" x14ac:dyDescent="0.2">
      <c r="A14" s="282" t="s">
        <v>961</v>
      </c>
      <c r="B14" s="280">
        <v>40420</v>
      </c>
      <c r="C14" s="280">
        <v>65590</v>
      </c>
      <c r="D14" s="280">
        <v>53080</v>
      </c>
      <c r="E14" s="280">
        <v>62920</v>
      </c>
      <c r="F14" s="280">
        <v>48840</v>
      </c>
      <c r="G14" s="280">
        <v>38740</v>
      </c>
      <c r="H14" s="280">
        <v>49620</v>
      </c>
      <c r="I14" s="280">
        <v>35320</v>
      </c>
      <c r="J14" s="280">
        <v>38850</v>
      </c>
      <c r="K14" s="280">
        <v>49130</v>
      </c>
      <c r="L14" s="280">
        <v>36620</v>
      </c>
      <c r="M14" s="280">
        <v>81260</v>
      </c>
    </row>
    <row r="15" spans="1:13" x14ac:dyDescent="0.2">
      <c r="A15" s="281" t="s">
        <v>960</v>
      </c>
      <c r="B15" s="279">
        <v>39556</v>
      </c>
      <c r="C15" s="279">
        <v>65770</v>
      </c>
      <c r="D15" s="279">
        <v>45200</v>
      </c>
      <c r="E15" s="279">
        <v>45296</v>
      </c>
      <c r="F15" s="279">
        <v>52867</v>
      </c>
      <c r="G15" s="279">
        <v>26836</v>
      </c>
      <c r="H15" s="279">
        <v>21810</v>
      </c>
      <c r="I15" s="279">
        <v>59406</v>
      </c>
      <c r="J15" s="279">
        <v>46747</v>
      </c>
      <c r="K15" s="279">
        <v>22500</v>
      </c>
      <c r="L15" s="279">
        <v>27598</v>
      </c>
      <c r="M15" s="279">
        <v>81443</v>
      </c>
    </row>
    <row r="17" spans="1:2" x14ac:dyDescent="0.2">
      <c r="A17" s="278" t="s">
        <v>959</v>
      </c>
      <c r="B17" s="280"/>
    </row>
    <row r="18" spans="1:2" x14ac:dyDescent="0.2">
      <c r="A18" s="278" t="s">
        <v>958</v>
      </c>
      <c r="B18" s="280"/>
    </row>
    <row r="19" spans="1:2" x14ac:dyDescent="0.2">
      <c r="A19" s="278" t="s">
        <v>957</v>
      </c>
      <c r="B19" s="280"/>
    </row>
    <row r="20" spans="1:2" x14ac:dyDescent="0.2">
      <c r="A20" s="278" t="s">
        <v>956</v>
      </c>
      <c r="B20" s="280"/>
    </row>
    <row r="21" spans="1:2" x14ac:dyDescent="0.2">
      <c r="A21" s="278" t="s">
        <v>955</v>
      </c>
      <c r="B21" s="279"/>
    </row>
  </sheetData>
  <mergeCells count="1">
    <mergeCell ref="A1:M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18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6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10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4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9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11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18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10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18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15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14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13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5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4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16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5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16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8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10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7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18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10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11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16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18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13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17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11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10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7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5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9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5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6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9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7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5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10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7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16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7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19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19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19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6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6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5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11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11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17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6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7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19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16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15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8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7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7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5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9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10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7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7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11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19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16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8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19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14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5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10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7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5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8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10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18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18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10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7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5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4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9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18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15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8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17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17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10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6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8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5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17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15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13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8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9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11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9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7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8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13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9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6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11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18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6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11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18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10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7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9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6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6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5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10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18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11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14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7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18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19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5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18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18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4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10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15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18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8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10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14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17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9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8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6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6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7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7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14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10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15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11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7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10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10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11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8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7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5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10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18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17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7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19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13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6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11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8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6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10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7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19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9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7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6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8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4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9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17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18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6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4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8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4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9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7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6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17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16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14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13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17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5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5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10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10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11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19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19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18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17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14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9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9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11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10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9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8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8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7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6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5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19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19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18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13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6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10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10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9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10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11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11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11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17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17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16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15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15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13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9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6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5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5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10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9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7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7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11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11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18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18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17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14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11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11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11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10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9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7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6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5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9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7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7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7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19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19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19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18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18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15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6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5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10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11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11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19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18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18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17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17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17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16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15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13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9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11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8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10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10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10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8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10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19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19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19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19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18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18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17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17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14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9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11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4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18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18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9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8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9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6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10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10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18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17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17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17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14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13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9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8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6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9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6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6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6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6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6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10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18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17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17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13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12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8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6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9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9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6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18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18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13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13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12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12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8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9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8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17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15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14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7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7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15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7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4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16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13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10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6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5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9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10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7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18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18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16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8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6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6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10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10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11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19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19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10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5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5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10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11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18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17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9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6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5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10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7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17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7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9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7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17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10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7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6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17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9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10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15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15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7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6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18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17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17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15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18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18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18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10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5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11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18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16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7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17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7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5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19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7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14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13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7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18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4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10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18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6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17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15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6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11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9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10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11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5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10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5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5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10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10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7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14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11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6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19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17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10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19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9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19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18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17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13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4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10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11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8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7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5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14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12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9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8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6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6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5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4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4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8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6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6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6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4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6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9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5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6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8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6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6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6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6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6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6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8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8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5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8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8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5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5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8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8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5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10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7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19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19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17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11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5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5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18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18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8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5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7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7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14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9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11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8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7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6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10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10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7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11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11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7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6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9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19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19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18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17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15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10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6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10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7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19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18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10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11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19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13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8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5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9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6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6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18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17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17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17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13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6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6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6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8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5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9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10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10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16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15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14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6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8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5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5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9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18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18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18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9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8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6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8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14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10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7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8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5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5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4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8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18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15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9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7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6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6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5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9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11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19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17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17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14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9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8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6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10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10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10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10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19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18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18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17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13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6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5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11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19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19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18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11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10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5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10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19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17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11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18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18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14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14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7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6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10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9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18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16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14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11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5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18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4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10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17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17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17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12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8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7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4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6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10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18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18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18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8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5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4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9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6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17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8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9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6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6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17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10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10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10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10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19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17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16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6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6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6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10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11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18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7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5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10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7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11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18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16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16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9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10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9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9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17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16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6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6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10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11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17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6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6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6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6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6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10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10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10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18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16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9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7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5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5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10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10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9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7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6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11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17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15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15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14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10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7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4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6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6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6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18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14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8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8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5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5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9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6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18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15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6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18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17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17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8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8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8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8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8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5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4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9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16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4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8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9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10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12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12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9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6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6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14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16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6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6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16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10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17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9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6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6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18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6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10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4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9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11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18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10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18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15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14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13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5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4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16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5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16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8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10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7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18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10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11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16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18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13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17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11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10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7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5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9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5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6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9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7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5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10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7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16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7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19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19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19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6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6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5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11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11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17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6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7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19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16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15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8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7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7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5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9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10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7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7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11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19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16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8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19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14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5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10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7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5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8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10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18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18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10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7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5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4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9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18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15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8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17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17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10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6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8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5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17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15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13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8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9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11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9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7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8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13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9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6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11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18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6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11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18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10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7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9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6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6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5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10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18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11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14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7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18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19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5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18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18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4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10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15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18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8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10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14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17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9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8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6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6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7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7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14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10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15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11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7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10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10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11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8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7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5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10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18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17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7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19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13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6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11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8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6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10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7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19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9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7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6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8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4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9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17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18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6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4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8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4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9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7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6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17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16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14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13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17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5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5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10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10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11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19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19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18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17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14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9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9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11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10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9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8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8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7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6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5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19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19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18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13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6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10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10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9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10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11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11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11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17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17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16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15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15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13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9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6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5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5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10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9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7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7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11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11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18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18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17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14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11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11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11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10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9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7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6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5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9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7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7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7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19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19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19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18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18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15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6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5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10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11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11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19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18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18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17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17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17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16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15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13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9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11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8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10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10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10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8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10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19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19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19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19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18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18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17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17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14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9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11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4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18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18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9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8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9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6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10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10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18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17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17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17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14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13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9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8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6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9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6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6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6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6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6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10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18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17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17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13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12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8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6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9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9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6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18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18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13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13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12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12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8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9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8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17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15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14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7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7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15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7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4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16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13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10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6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5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9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10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7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18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18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16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8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6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6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10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10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11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19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19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10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5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5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10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11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18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17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9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6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5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10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7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17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7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9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7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17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10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7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6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17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9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10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15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15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7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6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18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17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17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15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18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18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18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10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5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11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18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16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7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17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7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5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19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7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14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13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7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18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4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10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18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6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17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15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6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11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9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10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11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5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10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5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5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10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10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7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14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11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6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19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17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10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19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9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19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18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17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13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4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10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11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8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7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5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14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12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9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8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6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6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5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4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4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8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6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6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6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4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6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9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5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6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8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6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6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6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6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6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6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8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8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5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8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8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5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5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8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8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5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10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7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19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19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17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11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5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5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18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18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8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5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7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7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14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9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11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8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7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6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10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10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7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11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11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7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6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9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19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19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18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17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15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10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6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10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7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19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18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10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11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19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13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8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5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9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6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6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18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17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17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17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13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6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6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6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8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5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9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10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10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16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15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14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6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8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5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5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9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18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18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18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9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8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6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8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14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10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7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8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5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5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4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8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18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15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9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7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6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6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5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9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11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19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17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17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14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9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8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6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10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10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10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10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19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18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18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17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13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6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5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11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19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19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18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11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10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5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10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19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17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11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18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18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14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14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7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6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10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9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18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16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14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11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5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18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4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10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17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17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17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12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8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7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4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6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10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18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18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18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8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5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4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9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6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17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8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9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6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6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17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10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10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10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10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19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17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16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6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6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6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10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11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18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7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5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10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7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11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18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16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16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9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10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9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9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17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16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6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6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10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11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17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6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6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6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6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6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10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10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10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18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16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9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7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5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5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10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10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9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7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6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11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17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15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15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14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10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7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4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6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6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6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18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14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8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8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5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5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9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6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18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15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6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18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17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17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8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8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8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8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8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5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4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9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16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4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8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9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10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12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12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9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6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6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14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16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6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6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16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10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17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9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6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6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5.42578125" style="73" bestFit="1" customWidth="1"/>
    <col min="2" max="6" width="4.5703125" style="73" bestFit="1" customWidth="1"/>
    <col min="7" max="7" width="5.42578125" style="73" customWidth="1"/>
    <col min="8" max="8" width="6" style="73" bestFit="1" customWidth="1"/>
    <col min="9" max="13" width="4.5703125" style="73" bestFit="1" customWidth="1"/>
    <col min="14" max="16384" width="19.85546875" style="73"/>
  </cols>
  <sheetData>
    <row r="1" spans="1:13" x14ac:dyDescent="0.25">
      <c r="A1" s="74"/>
      <c r="B1" s="75" t="s">
        <v>781</v>
      </c>
      <c r="C1" s="75" t="s">
        <v>780</v>
      </c>
      <c r="D1" s="75" t="s">
        <v>779</v>
      </c>
      <c r="E1" s="75" t="s">
        <v>778</v>
      </c>
      <c r="F1" s="75" t="s">
        <v>777</v>
      </c>
      <c r="G1" s="76"/>
      <c r="H1" s="77"/>
      <c r="I1" s="78" t="s">
        <v>781</v>
      </c>
      <c r="J1" s="78" t="s">
        <v>780</v>
      </c>
      <c r="K1" s="78" t="s">
        <v>779</v>
      </c>
      <c r="L1" s="78" t="s">
        <v>778</v>
      </c>
      <c r="M1" s="78" t="s">
        <v>777</v>
      </c>
    </row>
    <row r="2" spans="1:13" x14ac:dyDescent="0.25">
      <c r="A2" s="74" t="s">
        <v>775</v>
      </c>
      <c r="B2" s="91">
        <v>33</v>
      </c>
      <c r="C2" s="91">
        <v>40</v>
      </c>
      <c r="D2" s="91">
        <v>37</v>
      </c>
      <c r="E2" s="91">
        <v>48</v>
      </c>
      <c r="F2" s="91">
        <v>48</v>
      </c>
      <c r="G2" s="91"/>
      <c r="H2" s="92" t="s">
        <v>774</v>
      </c>
      <c r="I2" s="91">
        <v>45</v>
      </c>
      <c r="J2" s="91">
        <v>47</v>
      </c>
      <c r="K2" s="91">
        <v>35</v>
      </c>
      <c r="L2" s="91">
        <v>49</v>
      </c>
      <c r="M2" s="91">
        <v>37</v>
      </c>
    </row>
    <row r="3" spans="1:13" x14ac:dyDescent="0.25">
      <c r="A3" s="74" t="s">
        <v>772</v>
      </c>
      <c r="B3" s="91">
        <v>35</v>
      </c>
      <c r="C3" s="91">
        <v>38</v>
      </c>
      <c r="D3" s="91">
        <v>36</v>
      </c>
      <c r="E3" s="91">
        <v>48</v>
      </c>
      <c r="F3" s="91">
        <v>41</v>
      </c>
      <c r="G3" s="91"/>
      <c r="H3" s="92" t="s">
        <v>771</v>
      </c>
      <c r="I3" s="91">
        <v>39</v>
      </c>
      <c r="J3" s="91">
        <v>35</v>
      </c>
      <c r="K3" s="91">
        <v>45</v>
      </c>
      <c r="L3" s="91">
        <v>34</v>
      </c>
      <c r="M3" s="91">
        <v>37</v>
      </c>
    </row>
    <row r="4" spans="1:13" x14ac:dyDescent="0.25">
      <c r="A4" s="74" t="s">
        <v>769</v>
      </c>
      <c r="B4" s="91">
        <v>49</v>
      </c>
      <c r="C4" s="91">
        <v>36</v>
      </c>
      <c r="D4" s="91">
        <v>40</v>
      </c>
      <c r="E4" s="91">
        <v>35</v>
      </c>
      <c r="F4" s="91">
        <v>44</v>
      </c>
      <c r="G4" s="91"/>
      <c r="H4" s="92" t="s">
        <v>768</v>
      </c>
      <c r="I4" s="91">
        <v>30</v>
      </c>
      <c r="J4" s="91">
        <v>45</v>
      </c>
      <c r="K4" s="91">
        <v>43</v>
      </c>
      <c r="L4" s="91">
        <v>46</v>
      </c>
      <c r="M4" s="91">
        <v>30</v>
      </c>
    </row>
    <row r="5" spans="1:13" x14ac:dyDescent="0.25">
      <c r="A5" s="74" t="s">
        <v>766</v>
      </c>
      <c r="B5" s="91">
        <v>35</v>
      </c>
      <c r="C5" s="91">
        <v>46</v>
      </c>
      <c r="D5" s="91">
        <v>44</v>
      </c>
      <c r="E5" s="91">
        <v>48</v>
      </c>
      <c r="F5" s="91">
        <v>47</v>
      </c>
      <c r="G5" s="91"/>
      <c r="H5" s="92" t="s">
        <v>765</v>
      </c>
      <c r="I5" s="91">
        <v>46</v>
      </c>
      <c r="J5" s="91">
        <v>40</v>
      </c>
      <c r="K5" s="91">
        <v>45</v>
      </c>
      <c r="L5" s="91">
        <v>45</v>
      </c>
      <c r="M5" s="91">
        <v>37</v>
      </c>
    </row>
    <row r="6" spans="1:13" x14ac:dyDescent="0.25">
      <c r="A6" s="74" t="s">
        <v>763</v>
      </c>
      <c r="B6" s="91">
        <v>31</v>
      </c>
      <c r="C6" s="91">
        <v>49</v>
      </c>
      <c r="D6" s="91">
        <v>43</v>
      </c>
      <c r="E6" s="91">
        <v>42</v>
      </c>
      <c r="F6" s="91">
        <v>34</v>
      </c>
      <c r="G6" s="91"/>
      <c r="H6" s="92" t="s">
        <v>762</v>
      </c>
      <c r="I6" s="91">
        <v>38</v>
      </c>
      <c r="J6" s="91">
        <v>39</v>
      </c>
      <c r="K6" s="91">
        <v>42</v>
      </c>
      <c r="L6" s="91">
        <v>40</v>
      </c>
      <c r="M6" s="91">
        <v>43</v>
      </c>
    </row>
    <row r="7" spans="1:13" x14ac:dyDescent="0.25">
      <c r="A7" s="74" t="s">
        <v>760</v>
      </c>
      <c r="B7" s="91">
        <v>43</v>
      </c>
      <c r="C7" s="91">
        <v>38</v>
      </c>
      <c r="D7" s="91">
        <v>44</v>
      </c>
      <c r="E7" s="91">
        <v>44</v>
      </c>
      <c r="F7" s="91">
        <v>39</v>
      </c>
      <c r="G7" s="91"/>
      <c r="H7" s="92" t="s">
        <v>759</v>
      </c>
      <c r="I7" s="91">
        <v>30</v>
      </c>
      <c r="J7" s="91">
        <v>47</v>
      </c>
      <c r="K7" s="91">
        <v>46</v>
      </c>
      <c r="L7" s="91">
        <v>42</v>
      </c>
      <c r="M7" s="91">
        <v>34</v>
      </c>
    </row>
    <row r="9" spans="1:13" x14ac:dyDescent="0.25">
      <c r="A9" s="97"/>
      <c r="B9" s="98"/>
      <c r="C9" s="98"/>
      <c r="D9" s="98"/>
      <c r="E9" s="98"/>
      <c r="F9" s="98"/>
      <c r="H9" s="99"/>
      <c r="I9" s="100"/>
      <c r="J9" s="100"/>
      <c r="K9" s="100"/>
      <c r="L9" s="100"/>
    </row>
    <row r="10" spans="1:13" x14ac:dyDescent="0.25">
      <c r="A10" s="97"/>
      <c r="B10" s="101"/>
      <c r="C10" s="101"/>
      <c r="D10" s="101"/>
      <c r="E10" s="101"/>
      <c r="F10" s="101"/>
      <c r="G10" s="102"/>
      <c r="H10" s="103"/>
      <c r="I10" s="83"/>
      <c r="J10" s="83"/>
      <c r="K10" s="83"/>
      <c r="L10" s="83"/>
    </row>
    <row r="11" spans="1:13" x14ac:dyDescent="0.25">
      <c r="A11" s="97"/>
      <c r="B11" s="101"/>
      <c r="C11" s="101"/>
      <c r="D11" s="101"/>
      <c r="E11" s="101"/>
      <c r="F11" s="101"/>
      <c r="G11" s="83"/>
      <c r="H11" s="103"/>
      <c r="I11" s="83"/>
      <c r="J11" s="83"/>
      <c r="K11" s="83"/>
      <c r="L11" s="83"/>
    </row>
    <row r="12" spans="1:13" x14ac:dyDescent="0.25">
      <c r="A12" s="97"/>
      <c r="B12" s="101"/>
      <c r="C12" s="101"/>
      <c r="D12" s="101"/>
      <c r="E12" s="101"/>
      <c r="F12" s="101"/>
      <c r="G12" s="83"/>
      <c r="H12" s="103"/>
      <c r="I12" s="83"/>
      <c r="J12" s="83"/>
      <c r="K12" s="83"/>
      <c r="L12" s="83"/>
    </row>
    <row r="13" spans="1:13" x14ac:dyDescent="0.25">
      <c r="A13" s="97"/>
      <c r="B13" s="101"/>
      <c r="C13" s="101"/>
      <c r="D13" s="101"/>
      <c r="E13" s="101"/>
      <c r="F13" s="101"/>
      <c r="G13" s="83"/>
      <c r="H13" s="103"/>
      <c r="I13" s="83"/>
      <c r="J13" s="83"/>
      <c r="K13" s="83"/>
      <c r="L13" s="83"/>
    </row>
    <row r="14" spans="1:13" x14ac:dyDescent="0.25">
      <c r="A14" s="97"/>
      <c r="B14" s="101"/>
      <c r="C14" s="101"/>
      <c r="D14" s="101"/>
      <c r="E14" s="101"/>
      <c r="F14" s="101"/>
      <c r="G14" s="83"/>
      <c r="H14" s="103"/>
      <c r="I14" s="83"/>
      <c r="J14" s="83"/>
      <c r="K14" s="83"/>
      <c r="L14" s="83"/>
    </row>
    <row r="15" spans="1:13" x14ac:dyDescent="0.25">
      <c r="A15" s="97"/>
      <c r="B15" s="101"/>
      <c r="C15" s="101"/>
      <c r="D15" s="101"/>
      <c r="E15" s="101"/>
      <c r="F15" s="101"/>
      <c r="G15" s="83"/>
      <c r="H15" s="103"/>
      <c r="I15" s="83"/>
      <c r="J15" s="83"/>
      <c r="K15" s="83"/>
      <c r="L15" s="83"/>
    </row>
    <row r="16" spans="1:13" x14ac:dyDescent="0.25">
      <c r="B16" s="105"/>
      <c r="C16" s="105"/>
      <c r="D16" s="105"/>
      <c r="E16" s="105"/>
      <c r="F16" s="83"/>
      <c r="G16" s="83"/>
      <c r="H16" s="83"/>
      <c r="I16" s="83"/>
      <c r="J16" s="83"/>
      <c r="K16" s="83"/>
      <c r="L16" s="8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B3" sqref="B3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17" bestFit="1" customWidth="1"/>
    <col min="10" max="10" width="13.42578125" style="163" bestFit="1" customWidth="1"/>
    <col min="11" max="11" width="7.7109375" style="216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73" customFormat="1" ht="25.5" customHeight="1" thickBot="1" x14ac:dyDescent="0.3">
      <c r="A1" s="273" t="s">
        <v>953</v>
      </c>
      <c r="B1" s="274">
        <v>140</v>
      </c>
      <c r="C1" s="277" t="s">
        <v>952</v>
      </c>
      <c r="G1" s="276"/>
      <c r="H1" s="274" t="s">
        <v>951</v>
      </c>
      <c r="I1" s="275" t="s">
        <v>950</v>
      </c>
      <c r="J1" s="274" t="s">
        <v>949</v>
      </c>
      <c r="K1" s="274"/>
      <c r="L1" s="273" t="s">
        <v>948</v>
      </c>
      <c r="R1" s="228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16"/>
      <c r="G2" s="272"/>
      <c r="H2" s="216">
        <v>1</v>
      </c>
      <c r="I2" s="255">
        <f t="shared" ref="I2:I16" si="0">($E$5*H2%)+$E$5</f>
        <v>0.26441800000000004</v>
      </c>
      <c r="J2" s="254">
        <f t="shared" ref="J2:J16" si="1">I2+$E$6</f>
        <v>2.6180000000000092E-3</v>
      </c>
      <c r="L2" s="216" t="s">
        <v>938</v>
      </c>
      <c r="M2" s="216" t="s">
        <v>939</v>
      </c>
      <c r="O2" s="160">
        <v>5</v>
      </c>
      <c r="P2" s="221">
        <f>IF($B$61&lt;=120,$B$61*19350,"Too Many!")</f>
        <v>0</v>
      </c>
      <c r="Q2" s="219" t="s">
        <v>888</v>
      </c>
    </row>
    <row r="3" spans="1:19" ht="13.5" thickBot="1" x14ac:dyDescent="0.25">
      <c r="A3" s="163" t="s">
        <v>947</v>
      </c>
      <c r="B3" s="271">
        <v>66</v>
      </c>
      <c r="D3" s="163" t="s">
        <v>946</v>
      </c>
      <c r="E3" s="216" t="s">
        <v>945</v>
      </c>
      <c r="F3" s="216"/>
      <c r="G3" s="216" t="s">
        <v>944</v>
      </c>
      <c r="H3" s="216">
        <v>2</v>
      </c>
      <c r="I3" s="255">
        <f t="shared" si="0"/>
        <v>0.26703600000000005</v>
      </c>
      <c r="J3" s="254">
        <f t="shared" si="1"/>
        <v>5.2360000000000184E-3</v>
      </c>
      <c r="K3" s="216" t="s">
        <v>934</v>
      </c>
      <c r="L3" s="216">
        <v>200</v>
      </c>
      <c r="M3" s="264">
        <f>L3/2.54</f>
        <v>78.740157480314963</v>
      </c>
      <c r="N3" s="216" t="s">
        <v>943</v>
      </c>
      <c r="O3" s="160">
        <v>834</v>
      </c>
      <c r="P3" s="221">
        <f>IF($B$62&lt;=6150,($B$62*90)+((O3/10)*200), "Too Many!")</f>
        <v>16680</v>
      </c>
      <c r="Q3" s="219"/>
    </row>
    <row r="4" spans="1:19" ht="13.5" thickBot="1" x14ac:dyDescent="0.25">
      <c r="A4" s="163" t="s">
        <v>942</v>
      </c>
      <c r="B4" s="270">
        <v>0.34</v>
      </c>
      <c r="G4" s="248"/>
      <c r="H4" s="216">
        <v>3</v>
      </c>
      <c r="I4" s="255">
        <f t="shared" si="0"/>
        <v>0.26965400000000006</v>
      </c>
      <c r="J4" s="254">
        <f t="shared" si="1"/>
        <v>7.8540000000000276E-3</v>
      </c>
      <c r="L4" s="216"/>
      <c r="M4" s="216"/>
      <c r="N4" s="216"/>
      <c r="O4" s="269">
        <v>1</v>
      </c>
      <c r="P4" s="268">
        <f>65000+6600</f>
        <v>71600</v>
      </c>
      <c r="Q4" s="219"/>
    </row>
    <row r="5" spans="1:19" ht="13.5" thickBot="1" x14ac:dyDescent="0.25">
      <c r="A5" s="163" t="s">
        <v>941</v>
      </c>
      <c r="B5" s="267"/>
      <c r="E5" s="254">
        <f>(B1*B4/12000)*B3</f>
        <v>0.26180000000000003</v>
      </c>
      <c r="F5" s="163" t="s">
        <v>940</v>
      </c>
      <c r="G5" s="262">
        <f>B7*E5+B3</f>
        <v>14805.000000000002</v>
      </c>
      <c r="H5" s="216">
        <v>4</v>
      </c>
      <c r="I5" s="255">
        <f t="shared" si="0"/>
        <v>0.27227200000000001</v>
      </c>
      <c r="J5" s="254">
        <f t="shared" si="1"/>
        <v>1.0471999999999981E-2</v>
      </c>
      <c r="L5" s="216" t="s">
        <v>939</v>
      </c>
      <c r="M5" s="216" t="s">
        <v>938</v>
      </c>
      <c r="N5" s="216"/>
      <c r="O5" s="266">
        <f>IF(AND(O2&lt;=24,O7&gt;615),"Too Big",IF(AND(O2&lt;=24,O7&gt;473),4,IF(AND(O2&lt;=24,O7&gt;343),3,IF(AND(O2&lt;=24,O7&gt;213),2,IF(AND(O2&lt;=24,O7&gt;83),1,0)))))</f>
        <v>1</v>
      </c>
      <c r="P5" s="221">
        <f>SUM(O2*19900)</f>
        <v>99500</v>
      </c>
      <c r="Q5" s="219"/>
    </row>
    <row r="6" spans="1:19" x14ac:dyDescent="0.2">
      <c r="B6" s="216"/>
      <c r="D6" s="163" t="s">
        <v>937</v>
      </c>
      <c r="E6" s="260">
        <f>E7-E5</f>
        <v>-0.26180000000000003</v>
      </c>
      <c r="F6" s="265" t="s">
        <v>936</v>
      </c>
      <c r="H6" s="216">
        <v>5</v>
      </c>
      <c r="I6" s="255">
        <f t="shared" si="0"/>
        <v>0.27489000000000002</v>
      </c>
      <c r="J6" s="254">
        <f t="shared" si="1"/>
        <v>1.3089999999999991E-2</v>
      </c>
      <c r="K6" s="216" t="s">
        <v>935</v>
      </c>
      <c r="L6" s="216">
        <v>0.185</v>
      </c>
      <c r="M6" s="264">
        <f>L6*2.54</f>
        <v>0.46989999999999998</v>
      </c>
      <c r="N6" s="216" t="s">
        <v>934</v>
      </c>
      <c r="O6" s="160">
        <f>IF(AND(O2&gt;120),"Too Big",IF(AND(O2&gt;96),4,IF(AND(O2&gt;72),3,IF(AND(O2&gt;48),2,IF(AND(O2&gt;24),1,0)))))</f>
        <v>0</v>
      </c>
      <c r="P6" s="221">
        <f>SUM((O6)*48400)</f>
        <v>0</v>
      </c>
      <c r="Q6" s="219"/>
    </row>
    <row r="7" spans="1:19" x14ac:dyDescent="0.2">
      <c r="A7" s="163" t="s">
        <v>933</v>
      </c>
      <c r="B7" s="236">
        <f>(43350/B1)*12000/B3</f>
        <v>56298.7012987013</v>
      </c>
      <c r="D7" s="163" t="s">
        <v>932</v>
      </c>
      <c r="E7" s="255"/>
      <c r="F7" s="263" t="s">
        <v>931</v>
      </c>
      <c r="G7" s="262">
        <f>E7*B7</f>
        <v>0</v>
      </c>
      <c r="H7" s="216">
        <v>6</v>
      </c>
      <c r="I7" s="255">
        <f t="shared" si="0"/>
        <v>0.27750800000000003</v>
      </c>
      <c r="J7" s="254">
        <f t="shared" si="1"/>
        <v>1.5708E-2</v>
      </c>
      <c r="O7" s="160">
        <f>ROUNDUP(O3/10,0)</f>
        <v>84</v>
      </c>
      <c r="P7" s="221">
        <f>(O7-10)*800</f>
        <v>59200</v>
      </c>
      <c r="Q7" s="219" t="s">
        <v>887</v>
      </c>
    </row>
    <row r="8" spans="1:19" x14ac:dyDescent="0.2">
      <c r="A8" s="163" t="s">
        <v>923</v>
      </c>
      <c r="B8" s="236">
        <v>17</v>
      </c>
      <c r="D8" s="216" t="s">
        <v>930</v>
      </c>
      <c r="E8" s="163" t="s">
        <v>893</v>
      </c>
      <c r="F8" s="246">
        <v>74426</v>
      </c>
      <c r="H8" s="216">
        <v>7</v>
      </c>
      <c r="I8" s="255">
        <f t="shared" si="0"/>
        <v>0.28012600000000004</v>
      </c>
      <c r="J8" s="254">
        <f t="shared" si="1"/>
        <v>1.8326000000000009E-2</v>
      </c>
      <c r="L8" s="163" t="s">
        <v>929</v>
      </c>
    </row>
    <row r="9" spans="1:19" ht="15" x14ac:dyDescent="0.25">
      <c r="B9" s="216"/>
      <c r="D9" s="216" t="s">
        <v>928</v>
      </c>
      <c r="E9" s="163" t="s">
        <v>924</v>
      </c>
      <c r="F9" s="261">
        <f>F8/B7</f>
        <v>1.3219843137254901</v>
      </c>
      <c r="H9" s="216">
        <v>8</v>
      </c>
      <c r="I9" s="255">
        <f t="shared" si="0"/>
        <v>0.28274400000000005</v>
      </c>
      <c r="J9" s="254">
        <f t="shared" si="1"/>
        <v>2.0944000000000018E-2</v>
      </c>
      <c r="K9" s="216" t="s">
        <v>927</v>
      </c>
      <c r="L9" s="260">
        <f>E5</f>
        <v>0.26180000000000003</v>
      </c>
      <c r="M9" s="163" t="s">
        <v>926</v>
      </c>
      <c r="Q9" s="227" t="s">
        <v>888</v>
      </c>
      <c r="R9" s="226">
        <v>5</v>
      </c>
      <c r="S9" s="225">
        <f>IF($B$61&lt;=120,$B$61*19350,"Too Many!")</f>
        <v>0</v>
      </c>
    </row>
    <row r="10" spans="1:19" ht="15" x14ac:dyDescent="0.25">
      <c r="A10" s="163" t="s">
        <v>916</v>
      </c>
      <c r="B10" s="235">
        <f>B7/B8</f>
        <v>3311.6883116883118</v>
      </c>
      <c r="C10" s="236"/>
      <c r="D10" s="236" t="s">
        <v>925</v>
      </c>
      <c r="E10" s="163" t="s">
        <v>924</v>
      </c>
      <c r="F10" s="259">
        <f>CEILING(F9,1)</f>
        <v>2</v>
      </c>
      <c r="H10" s="216">
        <v>9</v>
      </c>
      <c r="I10" s="255">
        <f t="shared" si="0"/>
        <v>0.28536200000000006</v>
      </c>
      <c r="J10" s="254">
        <f t="shared" si="1"/>
        <v>2.3562000000000027E-2</v>
      </c>
      <c r="K10" s="216" t="s">
        <v>866</v>
      </c>
      <c r="L10" s="234">
        <f>F8</f>
        <v>74426</v>
      </c>
      <c r="M10" s="163" t="s">
        <v>903</v>
      </c>
      <c r="Q10" s="227"/>
      <c r="R10" s="226">
        <v>834</v>
      </c>
      <c r="S10" s="225">
        <f>IF($B$62&lt;=6150,($B$62*90)+((R10/10)*200), "Too Many!")</f>
        <v>16680</v>
      </c>
    </row>
    <row r="11" spans="1:19" ht="15" x14ac:dyDescent="0.25">
      <c r="A11" s="163" t="s">
        <v>923</v>
      </c>
      <c r="B11" s="236">
        <v>18</v>
      </c>
      <c r="C11" s="248"/>
      <c r="D11" s="258" t="s">
        <v>922</v>
      </c>
      <c r="F11" s="234">
        <f>F10*B7</f>
        <v>112597.4025974026</v>
      </c>
      <c r="G11" s="234"/>
      <c r="H11" s="216">
        <v>10</v>
      </c>
      <c r="I11" s="255">
        <f t="shared" si="0"/>
        <v>0.28798000000000001</v>
      </c>
      <c r="J11" s="254">
        <f t="shared" si="1"/>
        <v>2.6179999999999981E-2</v>
      </c>
      <c r="K11" s="216" t="s">
        <v>918</v>
      </c>
      <c r="L11" s="135">
        <f>L9*L10</f>
        <v>19484.726800000004</v>
      </c>
      <c r="M11" s="163" t="s">
        <v>921</v>
      </c>
      <c r="Q11" s="227"/>
      <c r="R11" s="230">
        <v>1</v>
      </c>
      <c r="S11" s="229">
        <f>65000+6600</f>
        <v>71600</v>
      </c>
    </row>
    <row r="12" spans="1:19" ht="15.75" thickBot="1" x14ac:dyDescent="0.3">
      <c r="B12" s="216"/>
      <c r="C12" s="246"/>
      <c r="D12" s="258" t="s">
        <v>920</v>
      </c>
      <c r="E12" s="248" t="s">
        <v>919</v>
      </c>
      <c r="H12" s="216">
        <v>11</v>
      </c>
      <c r="I12" s="255">
        <f t="shared" si="0"/>
        <v>0.29059800000000002</v>
      </c>
      <c r="J12" s="254">
        <f t="shared" si="1"/>
        <v>2.879799999999999E-2</v>
      </c>
      <c r="K12" s="216" t="s">
        <v>918</v>
      </c>
      <c r="L12" s="135">
        <f>E7*L10</f>
        <v>0</v>
      </c>
      <c r="M12" s="163" t="s">
        <v>917</v>
      </c>
      <c r="Q12" s="227"/>
      <c r="S12" s="225">
        <f>SUM(R9*19900)</f>
        <v>99500</v>
      </c>
    </row>
    <row r="13" spans="1:19" ht="15.75" thickBot="1" x14ac:dyDescent="0.3">
      <c r="A13" s="163" t="s">
        <v>916</v>
      </c>
      <c r="B13" s="235">
        <f>B7/B11</f>
        <v>3127.7056277056276</v>
      </c>
      <c r="D13" s="257">
        <f>($B$7*$B$3)/12000*$B$1+AVERAGE(B16,B22,B28,B33)*0.05</f>
        <v>43358.125</v>
      </c>
      <c r="E13" s="256">
        <f>D13+(B8*60)</f>
        <v>44378.125</v>
      </c>
      <c r="H13" s="216">
        <v>12</v>
      </c>
      <c r="I13" s="255">
        <f t="shared" si="0"/>
        <v>0.29321600000000003</v>
      </c>
      <c r="J13" s="254">
        <f t="shared" si="1"/>
        <v>3.1415999999999999E-2</v>
      </c>
      <c r="Q13" s="227"/>
      <c r="R13" s="226">
        <f>IF(AND(R9&gt;120),"Too Big",IF(AND(R9&gt;96),4,IF(AND(R9&gt;72),3,IF(AND(R9&gt;48),2,IF(AND(R9&gt;24),1,0)))))</f>
        <v>0</v>
      </c>
      <c r="S13" s="225">
        <f>SUM((R13)*48400)</f>
        <v>0</v>
      </c>
    </row>
    <row r="14" spans="1:19" ht="15" x14ac:dyDescent="0.25">
      <c r="A14" s="163" t="s">
        <v>915</v>
      </c>
      <c r="B14" s="129"/>
      <c r="H14" s="216">
        <v>13</v>
      </c>
      <c r="I14" s="255">
        <f t="shared" si="0"/>
        <v>0.29583400000000004</v>
      </c>
      <c r="J14" s="254">
        <f t="shared" si="1"/>
        <v>3.4034000000000009E-2</v>
      </c>
      <c r="Q14" s="227" t="s">
        <v>887</v>
      </c>
      <c r="R14" s="226">
        <f>ROUNDUP(R10/10,0)</f>
        <v>84</v>
      </c>
      <c r="S14" s="225">
        <f>(R14-10)*800</f>
        <v>59200</v>
      </c>
    </row>
    <row r="15" spans="1:19" x14ac:dyDescent="0.2">
      <c r="A15" s="233" t="s">
        <v>914</v>
      </c>
      <c r="D15" s="233" t="s">
        <v>913</v>
      </c>
      <c r="H15" s="216">
        <v>14</v>
      </c>
      <c r="I15" s="255">
        <f t="shared" si="0"/>
        <v>0.29845200000000005</v>
      </c>
      <c r="J15" s="254">
        <f t="shared" si="1"/>
        <v>3.6652000000000018E-2</v>
      </c>
    </row>
    <row r="16" spans="1:19" x14ac:dyDescent="0.2">
      <c r="A16" s="163" t="s">
        <v>895</v>
      </c>
      <c r="B16" s="216">
        <v>140</v>
      </c>
      <c r="D16" s="163" t="s">
        <v>895</v>
      </c>
      <c r="E16" s="216">
        <v>140</v>
      </c>
      <c r="H16" s="216">
        <v>15</v>
      </c>
      <c r="I16" s="255">
        <f t="shared" si="0"/>
        <v>0.30107000000000006</v>
      </c>
      <c r="J16" s="254">
        <f t="shared" si="1"/>
        <v>3.9270000000000027E-2</v>
      </c>
    </row>
    <row r="17" spans="1:13" ht="13.5" thickBot="1" x14ac:dyDescent="0.25">
      <c r="A17" s="163" t="s">
        <v>894</v>
      </c>
      <c r="B17" s="216">
        <v>72</v>
      </c>
      <c r="D17" s="163" t="s">
        <v>894</v>
      </c>
      <c r="E17" s="216">
        <v>66</v>
      </c>
    </row>
    <row r="18" spans="1:13" x14ac:dyDescent="0.2">
      <c r="A18" s="163" t="s">
        <v>893</v>
      </c>
      <c r="B18" s="236">
        <v>12144</v>
      </c>
      <c r="D18" s="163" t="s">
        <v>893</v>
      </c>
      <c r="E18" s="236">
        <v>43056</v>
      </c>
      <c r="J18" s="253"/>
      <c r="K18" s="252"/>
      <c r="L18" s="251" t="s">
        <v>912</v>
      </c>
      <c r="M18" s="250"/>
    </row>
    <row r="19" spans="1:13" x14ac:dyDescent="0.2">
      <c r="A19" s="163" t="s">
        <v>892</v>
      </c>
      <c r="B19" s="235">
        <f>(B17*B18/12000)*B16</f>
        <v>10200.960000000001</v>
      </c>
      <c r="C19" s="163" t="s">
        <v>891</v>
      </c>
      <c r="D19" s="163" t="s">
        <v>892</v>
      </c>
      <c r="E19" s="235">
        <f>(E17*E18/12000)*E16</f>
        <v>33153.119999999995</v>
      </c>
      <c r="F19" s="163" t="s">
        <v>891</v>
      </c>
      <c r="G19" s="234">
        <f>B19+E19</f>
        <v>43354.079999999994</v>
      </c>
      <c r="H19" s="216" t="s">
        <v>911</v>
      </c>
      <c r="J19" s="247" t="s">
        <v>910</v>
      </c>
      <c r="L19" s="249">
        <f>D13/B7</f>
        <v>0.77014431949250284</v>
      </c>
      <c r="M19" s="243" t="s">
        <v>891</v>
      </c>
    </row>
    <row r="20" spans="1:13" x14ac:dyDescent="0.2">
      <c r="B20" s="235"/>
      <c r="J20" s="247" t="s">
        <v>909</v>
      </c>
      <c r="L20" s="249">
        <f>L19*1000</f>
        <v>770.14431949250286</v>
      </c>
      <c r="M20" s="243" t="s">
        <v>891</v>
      </c>
    </row>
    <row r="21" spans="1:13" x14ac:dyDescent="0.2">
      <c r="A21" s="233" t="s">
        <v>908</v>
      </c>
      <c r="D21" s="233" t="s">
        <v>907</v>
      </c>
      <c r="J21" s="247"/>
      <c r="L21" s="248"/>
      <c r="M21" s="243"/>
    </row>
    <row r="22" spans="1:13" x14ac:dyDescent="0.2">
      <c r="A22" s="163" t="s">
        <v>895</v>
      </c>
      <c r="B22" s="216">
        <v>190</v>
      </c>
      <c r="D22" s="163" t="s">
        <v>895</v>
      </c>
      <c r="E22" s="216">
        <v>190</v>
      </c>
      <c r="J22" s="247" t="s">
        <v>906</v>
      </c>
      <c r="L22" s="246">
        <v>17</v>
      </c>
      <c r="M22" s="243" t="s">
        <v>905</v>
      </c>
    </row>
    <row r="23" spans="1:13" x14ac:dyDescent="0.2">
      <c r="A23" s="163" t="s">
        <v>894</v>
      </c>
      <c r="B23" s="216">
        <v>26.25</v>
      </c>
      <c r="D23" s="163" t="s">
        <v>894</v>
      </c>
      <c r="E23" s="216">
        <v>24.5</v>
      </c>
      <c r="J23" s="245" t="s">
        <v>904</v>
      </c>
      <c r="L23" s="244">
        <f>B7/L22</f>
        <v>3311.6883116883118</v>
      </c>
      <c r="M23" s="243" t="s">
        <v>903</v>
      </c>
    </row>
    <row r="24" spans="1:13" ht="13.5" thickBot="1" x14ac:dyDescent="0.25">
      <c r="A24" s="163" t="s">
        <v>893</v>
      </c>
      <c r="B24" s="236">
        <v>8000</v>
      </c>
      <c r="D24" s="163" t="s">
        <v>893</v>
      </c>
      <c r="E24" s="236">
        <v>3000</v>
      </c>
      <c r="J24" s="242" t="s">
        <v>902</v>
      </c>
      <c r="K24" s="241"/>
      <c r="L24" s="240">
        <f>L23*L19</f>
        <v>2550.4779411764707</v>
      </c>
      <c r="M24" s="239" t="s">
        <v>891</v>
      </c>
    </row>
    <row r="25" spans="1:13" x14ac:dyDescent="0.2">
      <c r="A25" s="163" t="s">
        <v>892</v>
      </c>
      <c r="B25" s="235">
        <f>(B23*B24/12000)*B22</f>
        <v>3325</v>
      </c>
      <c r="C25" s="163" t="s">
        <v>891</v>
      </c>
      <c r="D25" s="163" t="s">
        <v>892</v>
      </c>
      <c r="E25" s="235">
        <f>(E23*E24/12000)*E22</f>
        <v>1163.75</v>
      </c>
      <c r="F25" s="163" t="s">
        <v>891</v>
      </c>
      <c r="G25" s="234">
        <f>B25+E25</f>
        <v>4488.75</v>
      </c>
      <c r="H25" s="216" t="s">
        <v>901</v>
      </c>
      <c r="J25" s="216"/>
    </row>
    <row r="26" spans="1:13" ht="13.5" thickBot="1" x14ac:dyDescent="0.25">
      <c r="F26" s="233" t="s">
        <v>889</v>
      </c>
      <c r="G26" s="232">
        <f>SUM(G19:G25)</f>
        <v>47842.829999999994</v>
      </c>
    </row>
    <row r="27" spans="1:13" ht="13.5" thickBot="1" x14ac:dyDescent="0.25">
      <c r="A27" s="233" t="s">
        <v>900</v>
      </c>
      <c r="D27" s="233" t="s">
        <v>899</v>
      </c>
      <c r="J27" s="238" t="s">
        <v>855</v>
      </c>
      <c r="K27" s="232">
        <f>G26+G37</f>
        <v>57936.16333333333</v>
      </c>
      <c r="L27" s="237">
        <f>MAX(L11,K27)</f>
        <v>57936.16333333333</v>
      </c>
    </row>
    <row r="28" spans="1:13" x14ac:dyDescent="0.2">
      <c r="A28" s="163" t="s">
        <v>895</v>
      </c>
      <c r="B28" s="216">
        <v>160</v>
      </c>
      <c r="D28" s="163" t="s">
        <v>895</v>
      </c>
      <c r="E28" s="216">
        <v>160</v>
      </c>
    </row>
    <row r="29" spans="1:13" x14ac:dyDescent="0.2">
      <c r="A29" s="163" t="s">
        <v>894</v>
      </c>
      <c r="B29" s="216">
        <v>21.25</v>
      </c>
      <c r="D29" s="163" t="s">
        <v>894</v>
      </c>
      <c r="E29" s="216">
        <v>27.75</v>
      </c>
    </row>
    <row r="30" spans="1:13" x14ac:dyDescent="0.2">
      <c r="A30" s="163" t="s">
        <v>893</v>
      </c>
      <c r="B30" s="236">
        <v>4000</v>
      </c>
      <c r="D30" s="163" t="s">
        <v>893</v>
      </c>
      <c r="E30" s="236">
        <v>14000</v>
      </c>
    </row>
    <row r="31" spans="1:13" x14ac:dyDescent="0.2">
      <c r="A31" s="163" t="s">
        <v>892</v>
      </c>
      <c r="B31" s="235">
        <f>(B29*B30/12000)*B28</f>
        <v>1133.3333333333333</v>
      </c>
      <c r="C31" s="163" t="s">
        <v>891</v>
      </c>
      <c r="D31" s="163" t="s">
        <v>892</v>
      </c>
      <c r="E31" s="235">
        <f>(E29*E30/12000)*E28</f>
        <v>5180</v>
      </c>
      <c r="F31" s="163" t="s">
        <v>891</v>
      </c>
      <c r="G31" s="234">
        <f>B31+E31</f>
        <v>6313.333333333333</v>
      </c>
      <c r="H31" s="216" t="s">
        <v>898</v>
      </c>
      <c r="K31" s="163"/>
    </row>
    <row r="32" spans="1:13" x14ac:dyDescent="0.2">
      <c r="A32" s="233" t="s">
        <v>897</v>
      </c>
      <c r="D32" s="233" t="s">
        <v>896</v>
      </c>
    </row>
    <row r="33" spans="1:11" x14ac:dyDescent="0.2">
      <c r="A33" s="163" t="s">
        <v>895</v>
      </c>
      <c r="B33" s="216">
        <v>160</v>
      </c>
      <c r="D33" s="163" t="s">
        <v>895</v>
      </c>
      <c r="E33" s="216">
        <v>160</v>
      </c>
      <c r="I33" s="163"/>
      <c r="K33" s="163"/>
    </row>
    <row r="34" spans="1:11" x14ac:dyDescent="0.2">
      <c r="A34" s="163" t="s">
        <v>894</v>
      </c>
      <c r="B34" s="216">
        <v>26.25</v>
      </c>
      <c r="D34" s="163" t="s">
        <v>894</v>
      </c>
      <c r="E34" s="216">
        <v>24.5</v>
      </c>
      <c r="I34" s="163"/>
      <c r="K34" s="163"/>
    </row>
    <row r="35" spans="1:11" x14ac:dyDescent="0.2">
      <c r="A35" s="163" t="s">
        <v>893</v>
      </c>
      <c r="B35" s="236">
        <v>8000</v>
      </c>
      <c r="D35" s="163" t="s">
        <v>893</v>
      </c>
      <c r="E35" s="236">
        <v>3000</v>
      </c>
      <c r="I35" s="163"/>
      <c r="K35" s="163"/>
    </row>
    <row r="36" spans="1:11" x14ac:dyDescent="0.2">
      <c r="A36" s="163" t="s">
        <v>892</v>
      </c>
      <c r="B36" s="235">
        <f>(B34*B35/12000)*B33</f>
        <v>2800</v>
      </c>
      <c r="C36" s="163" t="s">
        <v>891</v>
      </c>
      <c r="D36" s="163" t="s">
        <v>892</v>
      </c>
      <c r="E36" s="235">
        <f>(E34*E35/12000)*E33</f>
        <v>980</v>
      </c>
      <c r="F36" s="163" t="s">
        <v>891</v>
      </c>
      <c r="G36" s="234">
        <f>B36+E36</f>
        <v>3780</v>
      </c>
      <c r="H36" s="216" t="s">
        <v>890</v>
      </c>
      <c r="I36" s="163"/>
      <c r="K36" s="163"/>
    </row>
    <row r="37" spans="1:11" x14ac:dyDescent="0.2">
      <c r="F37" s="233" t="s">
        <v>889</v>
      </c>
      <c r="G37" s="232">
        <f>SUM(G31:G36)</f>
        <v>10093.333333333332</v>
      </c>
      <c r="I37" s="163"/>
      <c r="K37" s="163"/>
    </row>
    <row r="39" spans="1:11" ht="15" x14ac:dyDescent="0.25">
      <c r="D39" s="231"/>
      <c r="E39" s="231"/>
      <c r="F39" s="231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9"/>
      <c r="E46" s="160"/>
      <c r="F46" s="224"/>
      <c r="I46" s="163"/>
      <c r="K46" s="163"/>
    </row>
    <row r="47" spans="1:11" x14ac:dyDescent="0.2">
      <c r="D47" s="219"/>
      <c r="E47" s="160"/>
      <c r="F47" s="221"/>
      <c r="I47" s="163"/>
      <c r="K47" s="163"/>
    </row>
    <row r="48" spans="1:11" x14ac:dyDescent="0.2">
      <c r="D48" s="219"/>
      <c r="E48" s="160"/>
      <c r="F48" s="221"/>
      <c r="I48" s="163"/>
      <c r="K48" s="163"/>
    </row>
    <row r="49" spans="4:11" x14ac:dyDescent="0.2">
      <c r="D49" s="219"/>
      <c r="E49" s="160"/>
      <c r="F49" s="220"/>
      <c r="I49" s="163"/>
      <c r="K49" s="163"/>
    </row>
    <row r="50" spans="4:11" x14ac:dyDescent="0.2">
      <c r="D50" s="219"/>
      <c r="E50" s="160"/>
      <c r="F50" s="223"/>
      <c r="I50" s="163"/>
      <c r="K50" s="163"/>
    </row>
    <row r="51" spans="4:11" x14ac:dyDescent="0.2">
      <c r="D51" s="219"/>
      <c r="E51" s="160"/>
      <c r="F51" s="223"/>
      <c r="I51" s="163"/>
      <c r="K51" s="163"/>
    </row>
    <row r="52" spans="4:11" x14ac:dyDescent="0.2">
      <c r="D52" s="219"/>
      <c r="E52" s="160"/>
      <c r="F52" s="223"/>
      <c r="I52" s="163"/>
      <c r="K52" s="163"/>
    </row>
    <row r="53" spans="4:11" x14ac:dyDescent="0.2">
      <c r="D53" s="219"/>
      <c r="E53" s="160"/>
      <c r="F53" s="223"/>
      <c r="I53" s="163"/>
      <c r="K53" s="163"/>
    </row>
    <row r="54" spans="4:11" x14ac:dyDescent="0.2">
      <c r="D54" s="219"/>
      <c r="E54" s="160"/>
      <c r="F54" s="222"/>
      <c r="I54" s="163"/>
      <c r="K54" s="163"/>
    </row>
    <row r="55" spans="4:11" x14ac:dyDescent="0.2">
      <c r="D55" s="219"/>
      <c r="E55" s="160"/>
      <c r="F55" s="221"/>
      <c r="I55" s="163"/>
      <c r="K55" s="163"/>
    </row>
    <row r="56" spans="4:11" x14ac:dyDescent="0.2">
      <c r="D56" s="219"/>
      <c r="E56" s="160"/>
      <c r="F56" s="220"/>
      <c r="I56" s="163"/>
      <c r="K56" s="163"/>
    </row>
    <row r="57" spans="4:11" x14ac:dyDescent="0.2">
      <c r="D57" s="219"/>
      <c r="E57" s="160"/>
      <c r="F57" s="160"/>
      <c r="I57" s="163"/>
      <c r="K57" s="163"/>
    </row>
    <row r="58" spans="4:11" x14ac:dyDescent="0.2">
      <c r="D58" s="219"/>
      <c r="E58" s="160"/>
      <c r="F58" s="218"/>
      <c r="I58" s="163"/>
      <c r="K58" s="163"/>
    </row>
    <row r="59" spans="4:11" x14ac:dyDescent="0.2">
      <c r="D59" s="219"/>
      <c r="E59" s="160"/>
      <c r="F59" s="218"/>
      <c r="I59" s="163"/>
      <c r="K59" s="163"/>
    </row>
    <row r="60" spans="4:11" x14ac:dyDescent="0.2">
      <c r="D60" s="219"/>
      <c r="E60" s="160"/>
      <c r="F60" s="218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23"/>
  <sheetViews>
    <sheetView tabSelected="1" topLeftCell="A10" zoomScale="130" workbookViewId="0">
      <selection activeCell="E28" sqref="E28"/>
    </sheetView>
  </sheetViews>
  <sheetFormatPr defaultColWidth="8.85546875" defaultRowHeight="15" x14ac:dyDescent="0.25"/>
  <cols>
    <col min="1" max="1" width="12.85546875" style="313" bestFit="1" customWidth="1"/>
    <col min="2" max="7" width="9.42578125" style="313" customWidth="1"/>
    <col min="8" max="10" width="8.85546875" style="313"/>
    <col min="11" max="11" width="15.85546875" style="313" customWidth="1"/>
    <col min="12" max="12" width="8.85546875" style="313"/>
    <col min="13" max="13" width="7.140625" style="313" customWidth="1"/>
    <col min="14" max="14" width="8.85546875" style="313"/>
    <col min="15" max="15" width="6.5703125" style="313" bestFit="1" customWidth="1"/>
    <col min="16" max="16" width="8.42578125" style="334" bestFit="1" customWidth="1"/>
    <col min="17" max="17" width="8.5703125" style="316" customWidth="1"/>
    <col min="18" max="18" width="5.28515625" style="330" bestFit="1" customWidth="1"/>
    <col min="19" max="19" width="10.85546875" style="331" bestFit="1" customWidth="1"/>
    <col min="20" max="16384" width="8.85546875" style="313"/>
  </cols>
  <sheetData>
    <row r="1" spans="1:19" ht="45" x14ac:dyDescent="0.25">
      <c r="B1" s="319" t="s">
        <v>985</v>
      </c>
      <c r="C1" s="319" t="s">
        <v>986</v>
      </c>
      <c r="D1" s="319" t="s">
        <v>987</v>
      </c>
      <c r="E1" s="319" t="s">
        <v>988</v>
      </c>
      <c r="F1" s="319" t="s">
        <v>989</v>
      </c>
      <c r="G1" s="319" t="s">
        <v>883</v>
      </c>
      <c r="J1" s="320" t="s">
        <v>990</v>
      </c>
      <c r="K1" s="321" t="s">
        <v>991</v>
      </c>
      <c r="M1" s="322" t="s">
        <v>992</v>
      </c>
      <c r="O1" s="319" t="s">
        <v>867</v>
      </c>
      <c r="P1" s="320" t="s">
        <v>993</v>
      </c>
      <c r="Q1" s="323" t="s">
        <v>994</v>
      </c>
      <c r="R1" s="324" t="s">
        <v>995</v>
      </c>
      <c r="S1" s="325" t="s">
        <v>996</v>
      </c>
    </row>
    <row r="2" spans="1:19" x14ac:dyDescent="0.25">
      <c r="A2" s="326" t="s">
        <v>997</v>
      </c>
      <c r="B2" s="313">
        <v>67</v>
      </c>
      <c r="C2" s="313">
        <v>89</v>
      </c>
      <c r="D2" s="313">
        <v>99</v>
      </c>
      <c r="E2" s="313">
        <v>123</v>
      </c>
      <c r="F2" s="313">
        <v>145</v>
      </c>
      <c r="J2" s="313">
        <v>1</v>
      </c>
      <c r="K2" s="327">
        <v>0.19375000000000001</v>
      </c>
      <c r="M2" s="328">
        <v>0.37458333333333332</v>
      </c>
      <c r="O2" s="313">
        <v>104</v>
      </c>
      <c r="P2" s="329">
        <v>1056</v>
      </c>
      <c r="Q2" s="316">
        <v>432</v>
      </c>
      <c r="R2" s="330">
        <v>4</v>
      </c>
      <c r="S2" s="331">
        <f t="shared" ref="S2:S18" si="0">Q2/R2</f>
        <v>108</v>
      </c>
    </row>
    <row r="3" spans="1:19" x14ac:dyDescent="0.25">
      <c r="B3" s="332"/>
      <c r="J3" s="313">
        <v>2</v>
      </c>
      <c r="K3" s="327">
        <v>0.16388888888888889</v>
      </c>
      <c r="M3" s="328">
        <v>0.43625000000000003</v>
      </c>
      <c r="O3" s="313">
        <v>120</v>
      </c>
      <c r="P3" s="329">
        <v>944</v>
      </c>
      <c r="Q3" s="316">
        <v>345</v>
      </c>
      <c r="R3" s="330">
        <v>3</v>
      </c>
      <c r="S3" s="331">
        <f t="shared" si="0"/>
        <v>115</v>
      </c>
    </row>
    <row r="4" spans="1:19" x14ac:dyDescent="0.25">
      <c r="A4" s="326" t="s">
        <v>998</v>
      </c>
      <c r="B4" s="316">
        <v>4567</v>
      </c>
      <c r="J4" s="313">
        <v>3</v>
      </c>
      <c r="K4" s="327">
        <v>9.7222222222222196E-2</v>
      </c>
      <c r="M4" s="328">
        <v>0.46708333333333335</v>
      </c>
      <c r="O4" s="313">
        <v>121</v>
      </c>
      <c r="P4" s="329">
        <v>939</v>
      </c>
      <c r="Q4" s="316">
        <v>784</v>
      </c>
      <c r="R4" s="330">
        <v>9</v>
      </c>
      <c r="S4" s="331">
        <f t="shared" si="0"/>
        <v>87.111111111111114</v>
      </c>
    </row>
    <row r="5" spans="1:19" x14ac:dyDescent="0.25">
      <c r="A5" s="326" t="s">
        <v>999</v>
      </c>
      <c r="B5" s="316">
        <v>5634</v>
      </c>
      <c r="J5" s="313">
        <v>4</v>
      </c>
      <c r="K5" s="327">
        <v>8.8888888888888906E-2</v>
      </c>
      <c r="M5" s="328">
        <v>0.52708333333333335</v>
      </c>
      <c r="O5" s="313">
        <v>158</v>
      </c>
      <c r="P5" s="329">
        <v>458</v>
      </c>
      <c r="Q5" s="316">
        <v>298</v>
      </c>
      <c r="R5" s="330">
        <v>5</v>
      </c>
      <c r="S5" s="331">
        <f t="shared" si="0"/>
        <v>59.6</v>
      </c>
    </row>
    <row r="6" spans="1:19" x14ac:dyDescent="0.25">
      <c r="A6" s="326" t="s">
        <v>1000</v>
      </c>
      <c r="B6" s="316">
        <v>6549</v>
      </c>
      <c r="C6" s="333"/>
      <c r="J6" s="313">
        <v>5</v>
      </c>
      <c r="K6" s="327">
        <v>7.1527777777777801E-2</v>
      </c>
      <c r="M6" s="328">
        <v>0.53125</v>
      </c>
      <c r="O6" s="313">
        <v>173</v>
      </c>
      <c r="P6" s="329">
        <v>1000</v>
      </c>
      <c r="Q6" s="316">
        <v>256</v>
      </c>
      <c r="R6" s="330">
        <v>3</v>
      </c>
      <c r="S6" s="331">
        <f t="shared" si="0"/>
        <v>85.333333333333329</v>
      </c>
    </row>
    <row r="7" spans="1:19" x14ac:dyDescent="0.25">
      <c r="A7" s="326" t="s">
        <v>1001</v>
      </c>
      <c r="B7" s="316">
        <v>7021</v>
      </c>
      <c r="J7" s="313">
        <v>6</v>
      </c>
      <c r="K7" s="327">
        <v>0.29305555555555557</v>
      </c>
      <c r="M7" s="328">
        <v>0.54791666666666672</v>
      </c>
      <c r="O7" s="313">
        <v>179</v>
      </c>
      <c r="P7" s="329">
        <v>1058</v>
      </c>
      <c r="Q7" s="316">
        <v>234</v>
      </c>
      <c r="R7" s="330">
        <v>3</v>
      </c>
      <c r="S7" s="331">
        <f t="shared" si="0"/>
        <v>78</v>
      </c>
    </row>
    <row r="8" spans="1:19" x14ac:dyDescent="0.25">
      <c r="B8" s="333"/>
      <c r="J8" s="313">
        <v>7</v>
      </c>
      <c r="K8" s="327">
        <v>0.24305555555555555</v>
      </c>
      <c r="M8" s="328">
        <v>0.55791666666666662</v>
      </c>
      <c r="O8" s="313">
        <v>183</v>
      </c>
      <c r="P8" s="329">
        <v>923</v>
      </c>
      <c r="Q8" s="316">
        <v>741</v>
      </c>
      <c r="R8" s="330" t="s">
        <v>1002</v>
      </c>
      <c r="S8" s="331" t="e">
        <f t="shared" si="0"/>
        <v>#VALUE!</v>
      </c>
    </row>
    <row r="9" spans="1:19" x14ac:dyDescent="0.25">
      <c r="J9" s="334" t="s">
        <v>883</v>
      </c>
      <c r="K9" s="335"/>
      <c r="M9" s="328">
        <v>0.57583333333333331</v>
      </c>
      <c r="O9" s="313">
        <v>187</v>
      </c>
      <c r="P9" s="329">
        <v>949</v>
      </c>
      <c r="Q9" s="316">
        <v>753</v>
      </c>
      <c r="R9" s="330">
        <v>7</v>
      </c>
      <c r="S9" s="331">
        <f t="shared" si="0"/>
        <v>107.57142857142857</v>
      </c>
    </row>
    <row r="10" spans="1:19" x14ac:dyDescent="0.25">
      <c r="J10" s="334" t="s">
        <v>882</v>
      </c>
      <c r="K10" s="336"/>
      <c r="M10" s="328">
        <v>0.64041666666666663</v>
      </c>
      <c r="O10" s="313">
        <v>188</v>
      </c>
      <c r="P10" s="329">
        <v>492</v>
      </c>
      <c r="Q10" s="316">
        <v>361</v>
      </c>
      <c r="R10" s="330">
        <v>8</v>
      </c>
      <c r="S10" s="331">
        <f t="shared" si="0"/>
        <v>45.125</v>
      </c>
    </row>
    <row r="11" spans="1:19" x14ac:dyDescent="0.25">
      <c r="B11" s="319" t="s">
        <v>775</v>
      </c>
      <c r="C11" s="319" t="s">
        <v>772</v>
      </c>
      <c r="D11" s="319" t="s">
        <v>769</v>
      </c>
      <c r="E11" s="319" t="s">
        <v>766</v>
      </c>
      <c r="F11" s="319" t="s">
        <v>763</v>
      </c>
      <c r="G11" s="319" t="s">
        <v>760</v>
      </c>
      <c r="M11" s="328">
        <v>0.6479166666666667</v>
      </c>
      <c r="O11" s="313">
        <v>227</v>
      </c>
      <c r="P11" s="329">
        <v>161</v>
      </c>
      <c r="Q11" s="316">
        <v>45</v>
      </c>
      <c r="R11" s="330" t="s">
        <v>1003</v>
      </c>
      <c r="S11" s="331" t="e">
        <f t="shared" si="0"/>
        <v>#VALUE!</v>
      </c>
    </row>
    <row r="12" spans="1:19" x14ac:dyDescent="0.25">
      <c r="A12" s="326" t="s">
        <v>1004</v>
      </c>
      <c r="B12" s="313">
        <v>9</v>
      </c>
      <c r="C12" s="313">
        <v>19</v>
      </c>
      <c r="D12" s="313">
        <v>12</v>
      </c>
      <c r="E12" s="313">
        <v>13</v>
      </c>
      <c r="F12" s="313">
        <v>15</v>
      </c>
      <c r="G12" s="313">
        <v>22</v>
      </c>
      <c r="M12" s="328">
        <v>0.65208333333333335</v>
      </c>
      <c r="O12" s="313">
        <v>239</v>
      </c>
      <c r="P12" s="329">
        <v>1082</v>
      </c>
      <c r="Q12" s="316">
        <v>567</v>
      </c>
      <c r="R12" s="330">
        <v>6</v>
      </c>
      <c r="S12" s="331">
        <f t="shared" si="0"/>
        <v>94.5</v>
      </c>
    </row>
    <row r="13" spans="1:19" x14ac:dyDescent="0.25">
      <c r="A13" s="326" t="s">
        <v>1005</v>
      </c>
      <c r="B13" s="313">
        <v>6</v>
      </c>
      <c r="C13" s="313">
        <v>10</v>
      </c>
      <c r="D13" s="313">
        <v>7</v>
      </c>
      <c r="E13" s="313">
        <v>10</v>
      </c>
      <c r="F13" s="313">
        <v>9</v>
      </c>
      <c r="G13" s="313">
        <v>12</v>
      </c>
      <c r="M13" s="328">
        <v>0.65249999999999997</v>
      </c>
      <c r="O13" s="313">
        <v>245</v>
      </c>
      <c r="P13" s="329">
        <v>804</v>
      </c>
      <c r="Q13" s="316">
        <v>617</v>
      </c>
      <c r="R13" s="330">
        <v>9</v>
      </c>
      <c r="S13" s="331">
        <f t="shared" si="0"/>
        <v>68.555555555555557</v>
      </c>
    </row>
    <row r="14" spans="1:19" x14ac:dyDescent="0.25">
      <c r="A14" s="326" t="s">
        <v>1006</v>
      </c>
      <c r="B14" s="313">
        <v>9</v>
      </c>
      <c r="C14" s="313">
        <v>7</v>
      </c>
      <c r="D14" s="313">
        <v>11</v>
      </c>
      <c r="E14" s="313">
        <v>12</v>
      </c>
      <c r="F14" s="313">
        <v>14</v>
      </c>
      <c r="G14" s="313">
        <v>18</v>
      </c>
      <c r="M14" s="328">
        <v>0.70833333333333337</v>
      </c>
      <c r="O14" s="313">
        <v>255</v>
      </c>
      <c r="P14" s="329">
        <v>666</v>
      </c>
      <c r="Q14" s="316">
        <v>344</v>
      </c>
      <c r="R14" s="330">
        <v>4</v>
      </c>
      <c r="S14" s="331">
        <f t="shared" si="0"/>
        <v>86</v>
      </c>
    </row>
    <row r="15" spans="1:19" x14ac:dyDescent="0.25">
      <c r="A15" s="326" t="s">
        <v>1007</v>
      </c>
      <c r="B15" s="313">
        <v>4</v>
      </c>
      <c r="C15" s="313">
        <v>6</v>
      </c>
      <c r="D15" s="313">
        <v>5</v>
      </c>
      <c r="E15" s="313">
        <v>8</v>
      </c>
      <c r="F15" s="313">
        <v>6</v>
      </c>
      <c r="G15" s="313">
        <v>9</v>
      </c>
      <c r="M15" s="328">
        <v>0.80708333333333337</v>
      </c>
      <c r="O15" s="313">
        <v>272</v>
      </c>
      <c r="P15" s="329">
        <v>527</v>
      </c>
      <c r="Q15" s="316">
        <v>355</v>
      </c>
      <c r="R15" s="330">
        <v>10</v>
      </c>
      <c r="S15" s="331">
        <f t="shared" si="0"/>
        <v>35.5</v>
      </c>
    </row>
    <row r="16" spans="1:19" x14ac:dyDescent="0.25">
      <c r="A16" s="326" t="s">
        <v>883</v>
      </c>
      <c r="B16" s="313">
        <f t="shared" ref="B16:G16" si="1">SUM(B12:B15)</f>
        <v>28</v>
      </c>
      <c r="C16" s="313">
        <f t="shared" si="1"/>
        <v>42</v>
      </c>
      <c r="D16" s="313">
        <f t="shared" si="1"/>
        <v>35</v>
      </c>
      <c r="E16" s="313">
        <f t="shared" si="1"/>
        <v>43</v>
      </c>
      <c r="F16" s="313">
        <f t="shared" si="1"/>
        <v>44</v>
      </c>
      <c r="G16" s="313">
        <f t="shared" si="1"/>
        <v>61</v>
      </c>
      <c r="M16" s="328">
        <v>0.81791666666666663</v>
      </c>
      <c r="O16" s="313">
        <v>280</v>
      </c>
      <c r="P16" s="329">
        <v>147</v>
      </c>
      <c r="Q16" s="316">
        <v>0</v>
      </c>
      <c r="S16" s="331" t="e">
        <f t="shared" si="0"/>
        <v>#DIV/0!</v>
      </c>
    </row>
    <row r="17" spans="1:19" x14ac:dyDescent="0.25">
      <c r="A17" s="326" t="s">
        <v>1016</v>
      </c>
      <c r="B17" s="339"/>
      <c r="C17" s="338"/>
      <c r="D17" s="339"/>
      <c r="E17" s="339"/>
      <c r="M17" s="328">
        <v>0.96916666666666662</v>
      </c>
      <c r="O17" s="313">
        <v>290</v>
      </c>
      <c r="P17" s="329">
        <v>612</v>
      </c>
      <c r="Q17" s="316">
        <v>421</v>
      </c>
      <c r="R17" s="330">
        <v>9</v>
      </c>
      <c r="S17" s="331">
        <f t="shared" si="0"/>
        <v>46.777777777777779</v>
      </c>
    </row>
    <row r="18" spans="1:19" x14ac:dyDescent="0.25">
      <c r="B18" s="339"/>
      <c r="C18" s="339"/>
      <c r="D18" s="339"/>
      <c r="E18" s="339"/>
      <c r="M18" s="328">
        <v>0.98875000000000002</v>
      </c>
      <c r="O18" s="313">
        <v>292</v>
      </c>
      <c r="P18" s="329">
        <v>155</v>
      </c>
      <c r="Q18" s="316">
        <v>45</v>
      </c>
      <c r="R18" s="330">
        <v>3</v>
      </c>
      <c r="S18" s="331">
        <f t="shared" si="0"/>
        <v>15</v>
      </c>
    </row>
    <row r="19" spans="1:19" x14ac:dyDescent="0.25">
      <c r="A19" s="326" t="s">
        <v>1018</v>
      </c>
      <c r="B19" s="339"/>
      <c r="C19" s="339"/>
      <c r="D19" s="339"/>
      <c r="E19" s="339"/>
      <c r="P19" s="337">
        <f t="shared" ref="P19:Q19" si="2">SUM(P2:P18)</f>
        <v>11973</v>
      </c>
      <c r="Q19" s="316">
        <f t="shared" si="2"/>
        <v>6598</v>
      </c>
      <c r="R19" s="330">
        <f>SUM(R2:R18)</f>
        <v>83</v>
      </c>
      <c r="S19" s="331" t="e">
        <f>SUM(S2:S18)</f>
        <v>#VALUE!</v>
      </c>
    </row>
    <row r="20" spans="1:19" x14ac:dyDescent="0.25">
      <c r="A20" s="340">
        <v>1</v>
      </c>
      <c r="B20" s="313" t="s">
        <v>1008</v>
      </c>
      <c r="C20" s="339"/>
      <c r="D20" s="339"/>
      <c r="E20" s="339"/>
    </row>
    <row r="21" spans="1:19" x14ac:dyDescent="0.25">
      <c r="A21" s="340">
        <v>2</v>
      </c>
      <c r="B21" s="313" t="s">
        <v>1009</v>
      </c>
      <c r="C21" s="339"/>
      <c r="D21" s="339"/>
      <c r="E21" s="339"/>
    </row>
    <row r="22" spans="1:19" x14ac:dyDescent="0.25">
      <c r="A22" s="340">
        <v>3</v>
      </c>
      <c r="B22" s="313" t="s">
        <v>1010</v>
      </c>
      <c r="C22" s="339"/>
      <c r="D22" s="339"/>
      <c r="E22" s="339"/>
    </row>
    <row r="23" spans="1:19" x14ac:dyDescent="0.25">
      <c r="A23" s="340">
        <v>4</v>
      </c>
      <c r="B23" s="313" t="s">
        <v>1011</v>
      </c>
      <c r="C23" s="339"/>
      <c r="D23" s="339"/>
      <c r="E23" s="339"/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I9" sqref="I9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28515625" style="73" customWidth="1"/>
    <col min="15" max="15" width="5.42578125" style="73" bestFit="1" customWidth="1"/>
    <col min="16" max="20" width="4.5703125" style="73" bestFit="1" customWidth="1"/>
    <col min="21" max="21" width="5.42578125" style="73" customWidth="1"/>
    <col min="22" max="22" width="6" style="73" bestFit="1" customWidth="1"/>
    <col min="23" max="27" width="4.5703125" style="73" bestFit="1" customWidth="1"/>
    <col min="28" max="16384" width="19.85546875" style="73"/>
  </cols>
  <sheetData>
    <row r="1" spans="1:27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O1" s="74"/>
      <c r="P1" s="75" t="s">
        <v>781</v>
      </c>
      <c r="Q1" s="75" t="s">
        <v>780</v>
      </c>
      <c r="R1" s="75" t="s">
        <v>779</v>
      </c>
      <c r="S1" s="75" t="s">
        <v>778</v>
      </c>
      <c r="T1" s="75" t="s">
        <v>777</v>
      </c>
      <c r="U1" s="76"/>
      <c r="V1" s="77"/>
      <c r="W1" s="78" t="s">
        <v>781</v>
      </c>
      <c r="X1" s="78" t="s">
        <v>780</v>
      </c>
      <c r="Y1" s="78" t="s">
        <v>779</v>
      </c>
      <c r="Z1" s="78" t="s">
        <v>778</v>
      </c>
      <c r="AA1" s="78" t="s">
        <v>777</v>
      </c>
    </row>
    <row r="2" spans="1:27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18</v>
      </c>
      <c r="G2" s="83" t="s">
        <v>26</v>
      </c>
      <c r="H2" s="84">
        <v>54550</v>
      </c>
      <c r="I2" s="85">
        <v>1</v>
      </c>
      <c r="J2" s="86"/>
      <c r="K2" s="87"/>
      <c r="L2" s="88"/>
      <c r="O2" s="74" t="s">
        <v>775</v>
      </c>
      <c r="P2" s="91">
        <v>33</v>
      </c>
      <c r="Q2" s="91">
        <v>40</v>
      </c>
      <c r="R2" s="91">
        <v>37</v>
      </c>
      <c r="S2" s="91">
        <v>48</v>
      </c>
      <c r="T2" s="91">
        <v>48</v>
      </c>
      <c r="U2" s="91"/>
      <c r="V2" s="92" t="s">
        <v>774</v>
      </c>
      <c r="W2" s="91">
        <v>45</v>
      </c>
      <c r="X2" s="91">
        <v>47</v>
      </c>
      <c r="Y2" s="91">
        <v>35</v>
      </c>
      <c r="Z2" s="91">
        <v>49</v>
      </c>
      <c r="AA2" s="91">
        <v>37</v>
      </c>
    </row>
    <row r="3" spans="1:27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6</v>
      </c>
      <c r="G3" s="83" t="s">
        <v>28</v>
      </c>
      <c r="H3" s="84">
        <v>26795</v>
      </c>
      <c r="I3" s="85">
        <v>4</v>
      </c>
      <c r="K3" s="87"/>
      <c r="L3" s="88"/>
      <c r="O3" s="74" t="s">
        <v>772</v>
      </c>
      <c r="P3" s="91">
        <v>35</v>
      </c>
      <c r="Q3" s="91">
        <v>38</v>
      </c>
      <c r="R3" s="91">
        <v>36</v>
      </c>
      <c r="S3" s="91">
        <v>48</v>
      </c>
      <c r="T3" s="91">
        <v>41</v>
      </c>
      <c r="U3" s="91"/>
      <c r="V3" s="92" t="s">
        <v>771</v>
      </c>
      <c r="W3" s="91">
        <v>39</v>
      </c>
      <c r="X3" s="91">
        <v>35</v>
      </c>
      <c r="Y3" s="91">
        <v>45</v>
      </c>
      <c r="Z3" s="91">
        <v>34</v>
      </c>
      <c r="AA3" s="91">
        <v>37</v>
      </c>
    </row>
    <row r="4" spans="1:27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10</v>
      </c>
      <c r="G4" s="83"/>
      <c r="H4" s="84">
        <v>42540</v>
      </c>
      <c r="I4" s="85">
        <v>5</v>
      </c>
      <c r="O4" s="74" t="s">
        <v>769</v>
      </c>
      <c r="P4" s="91">
        <v>49</v>
      </c>
      <c r="Q4" s="91">
        <v>36</v>
      </c>
      <c r="R4" s="91">
        <v>40</v>
      </c>
      <c r="S4" s="91">
        <v>35</v>
      </c>
      <c r="T4" s="91">
        <v>44</v>
      </c>
      <c r="U4" s="91"/>
      <c r="V4" s="92" t="s">
        <v>768</v>
      </c>
      <c r="W4" s="91">
        <v>30</v>
      </c>
      <c r="X4" s="91">
        <v>45</v>
      </c>
      <c r="Y4" s="91">
        <v>43</v>
      </c>
      <c r="Z4" s="91">
        <v>46</v>
      </c>
      <c r="AA4" s="91">
        <v>30</v>
      </c>
    </row>
    <row r="5" spans="1:27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4</v>
      </c>
      <c r="G5" s="83"/>
      <c r="H5" s="84">
        <v>35680</v>
      </c>
      <c r="I5" s="85">
        <v>2</v>
      </c>
      <c r="J5" s="86"/>
      <c r="L5" s="88"/>
      <c r="O5" s="74" t="s">
        <v>766</v>
      </c>
      <c r="P5" s="91">
        <v>35</v>
      </c>
      <c r="Q5" s="91">
        <v>46</v>
      </c>
      <c r="R5" s="91">
        <v>44</v>
      </c>
      <c r="S5" s="91">
        <v>48</v>
      </c>
      <c r="T5" s="91">
        <v>47</v>
      </c>
      <c r="U5" s="91"/>
      <c r="V5" s="92" t="s">
        <v>765</v>
      </c>
      <c r="W5" s="91">
        <v>46</v>
      </c>
      <c r="X5" s="91">
        <v>40</v>
      </c>
      <c r="Y5" s="91">
        <v>45</v>
      </c>
      <c r="Z5" s="91">
        <v>45</v>
      </c>
      <c r="AA5" s="91">
        <v>37</v>
      </c>
    </row>
    <row r="6" spans="1:27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9</v>
      </c>
      <c r="G6" s="83" t="s">
        <v>18</v>
      </c>
      <c r="H6" s="84">
        <v>72830</v>
      </c>
      <c r="I6" s="85">
        <v>2</v>
      </c>
      <c r="L6" s="88"/>
      <c r="O6" s="74" t="s">
        <v>763</v>
      </c>
      <c r="P6" s="91">
        <v>31</v>
      </c>
      <c r="Q6" s="91">
        <v>49</v>
      </c>
      <c r="R6" s="91">
        <v>43</v>
      </c>
      <c r="S6" s="91">
        <v>42</v>
      </c>
      <c r="T6" s="91">
        <v>34</v>
      </c>
      <c r="U6" s="91"/>
      <c r="V6" s="92" t="s">
        <v>762</v>
      </c>
      <c r="W6" s="91">
        <v>38</v>
      </c>
      <c r="X6" s="91">
        <v>39</v>
      </c>
      <c r="Y6" s="91">
        <v>42</v>
      </c>
      <c r="Z6" s="91">
        <v>40</v>
      </c>
      <c r="AA6" s="91">
        <v>43</v>
      </c>
    </row>
    <row r="7" spans="1:27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11</v>
      </c>
      <c r="G7" s="83" t="s">
        <v>26</v>
      </c>
      <c r="H7" s="84">
        <v>60830</v>
      </c>
      <c r="I7" s="85">
        <v>2</v>
      </c>
      <c r="L7" s="88"/>
      <c r="O7" s="74" t="s">
        <v>760</v>
      </c>
      <c r="P7" s="91">
        <v>43</v>
      </c>
      <c r="Q7" s="91">
        <v>38</v>
      </c>
      <c r="R7" s="91">
        <v>44</v>
      </c>
      <c r="S7" s="91">
        <v>44</v>
      </c>
      <c r="T7" s="91">
        <v>39</v>
      </c>
      <c r="U7" s="91"/>
      <c r="V7" s="92" t="s">
        <v>759</v>
      </c>
      <c r="W7" s="91">
        <v>30</v>
      </c>
      <c r="X7" s="91">
        <v>47</v>
      </c>
      <c r="Y7" s="91">
        <v>46</v>
      </c>
      <c r="Z7" s="91">
        <v>42</v>
      </c>
      <c r="AA7" s="91">
        <v>34</v>
      </c>
    </row>
    <row r="8" spans="1:27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18</v>
      </c>
      <c r="G8" s="83" t="s">
        <v>26</v>
      </c>
      <c r="H8" s="84">
        <v>15240</v>
      </c>
      <c r="I8" s="85">
        <v>1</v>
      </c>
      <c r="L8" s="88"/>
    </row>
    <row r="9" spans="1:27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10</v>
      </c>
      <c r="G9" s="83"/>
      <c r="H9" s="84">
        <v>66580</v>
      </c>
      <c r="I9" s="85">
        <v>5</v>
      </c>
      <c r="K9" s="87"/>
      <c r="L9" s="88"/>
      <c r="O9" s="97"/>
      <c r="P9" s="98"/>
      <c r="Q9" s="98"/>
      <c r="R9" s="98"/>
      <c r="S9" s="98"/>
      <c r="T9" s="98"/>
      <c r="V9" s="99"/>
      <c r="W9" s="100"/>
      <c r="X9" s="100"/>
      <c r="Y9" s="100"/>
      <c r="Z9" s="100"/>
    </row>
    <row r="10" spans="1:27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18</v>
      </c>
      <c r="G10" s="83" t="s">
        <v>26</v>
      </c>
      <c r="H10" s="84">
        <v>75150</v>
      </c>
      <c r="I10" s="85">
        <v>1</v>
      </c>
      <c r="O10" s="97"/>
      <c r="P10" s="101"/>
      <c r="Q10" s="101"/>
      <c r="R10" s="101"/>
      <c r="S10" s="101"/>
      <c r="T10" s="101"/>
      <c r="U10" s="102"/>
      <c r="V10" s="103"/>
      <c r="W10" s="83"/>
      <c r="X10" s="83"/>
      <c r="Y10" s="83"/>
      <c r="Z10" s="83"/>
    </row>
    <row r="11" spans="1:27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15</v>
      </c>
      <c r="G11" s="83" t="s">
        <v>26</v>
      </c>
      <c r="H11" s="84">
        <v>30780</v>
      </c>
      <c r="I11" s="85">
        <v>4</v>
      </c>
      <c r="O11" s="97"/>
      <c r="P11" s="101"/>
      <c r="Q11" s="101"/>
      <c r="R11" s="101"/>
      <c r="S11" s="101"/>
      <c r="T11" s="101"/>
      <c r="U11" s="83"/>
      <c r="V11" s="103"/>
      <c r="W11" s="83"/>
      <c r="X11" s="83"/>
      <c r="Y11" s="83"/>
      <c r="Z11" s="83"/>
    </row>
    <row r="12" spans="1:27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14</v>
      </c>
      <c r="G12" s="83" t="s">
        <v>8</v>
      </c>
      <c r="H12" s="84">
        <v>17735</v>
      </c>
      <c r="I12" s="85">
        <v>3</v>
      </c>
      <c r="O12" s="97"/>
      <c r="P12" s="101"/>
      <c r="Q12" s="101"/>
      <c r="R12" s="101"/>
      <c r="S12" s="101"/>
      <c r="T12" s="101"/>
      <c r="U12" s="83"/>
      <c r="V12" s="103"/>
      <c r="W12" s="83"/>
      <c r="X12" s="83"/>
      <c r="Y12" s="83"/>
      <c r="Z12" s="83"/>
    </row>
    <row r="13" spans="1:27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13</v>
      </c>
      <c r="G13" s="83" t="s">
        <v>26</v>
      </c>
      <c r="H13" s="84">
        <v>49350</v>
      </c>
      <c r="I13" s="85">
        <v>4</v>
      </c>
      <c r="L13" s="88"/>
      <c r="O13" s="97"/>
      <c r="P13" s="101"/>
      <c r="Q13" s="101"/>
      <c r="R13" s="101"/>
      <c r="S13" s="101"/>
      <c r="T13" s="101"/>
      <c r="U13" s="83"/>
      <c r="V13" s="103"/>
      <c r="W13" s="83"/>
      <c r="X13" s="83"/>
      <c r="Y13" s="83"/>
      <c r="Z13" s="83"/>
    </row>
    <row r="14" spans="1:27" x14ac:dyDescent="0.25">
      <c r="A14" s="79" t="s">
        <v>954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5</v>
      </c>
      <c r="G14" s="83" t="s">
        <v>28</v>
      </c>
      <c r="H14" s="84">
        <v>30445</v>
      </c>
      <c r="I14" s="85">
        <v>1</v>
      </c>
      <c r="L14" s="88"/>
      <c r="O14" s="97"/>
      <c r="P14" s="101"/>
      <c r="Q14" s="101"/>
      <c r="R14" s="101"/>
      <c r="S14" s="101"/>
      <c r="T14" s="101"/>
      <c r="U14" s="83"/>
      <c r="V14" s="103"/>
      <c r="W14" s="83"/>
      <c r="X14" s="83"/>
      <c r="Y14" s="83"/>
      <c r="Z14" s="83"/>
    </row>
    <row r="15" spans="1:27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4</v>
      </c>
      <c r="G15" s="83" t="s">
        <v>26</v>
      </c>
      <c r="H15" s="84">
        <v>79760</v>
      </c>
      <c r="I15" s="85">
        <v>5</v>
      </c>
      <c r="O15" s="97"/>
      <c r="P15" s="101"/>
      <c r="Q15" s="101"/>
      <c r="R15" s="101"/>
      <c r="S15" s="101"/>
      <c r="T15" s="101"/>
      <c r="U15" s="83"/>
      <c r="V15" s="103"/>
      <c r="W15" s="83"/>
      <c r="X15" s="83"/>
      <c r="Y15" s="83"/>
      <c r="Z15" s="83"/>
    </row>
    <row r="16" spans="1:27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16</v>
      </c>
      <c r="G16" s="83" t="s">
        <v>8</v>
      </c>
      <c r="H16" s="84">
        <v>74840</v>
      </c>
      <c r="I16" s="85">
        <v>4</v>
      </c>
      <c r="P16" s="105"/>
      <c r="Q16" s="105"/>
      <c r="R16" s="105"/>
      <c r="S16" s="105"/>
      <c r="T16" s="83"/>
      <c r="U16" s="83"/>
      <c r="V16" s="83"/>
      <c r="W16" s="83"/>
      <c r="X16" s="83"/>
      <c r="Y16" s="83"/>
      <c r="Z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5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16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8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10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7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18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10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11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16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18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13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17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11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10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7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5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9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5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6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9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7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5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10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7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16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7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19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19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19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6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6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5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11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11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17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6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7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19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16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15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8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7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7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5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9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10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7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7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11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19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16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8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19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14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5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10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7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5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8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10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18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18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10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7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5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4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9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18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15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8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17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17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10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6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8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5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17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15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13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8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9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11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9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7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8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13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9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6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11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18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6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11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18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10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7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9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6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6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5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10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18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11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14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7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18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19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5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18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18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4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10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15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18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8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10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14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17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9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8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6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6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7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7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14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10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15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11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7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10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10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11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8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7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5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10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18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17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7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19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13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6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11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8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6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10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7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19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9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7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6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8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4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9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17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18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6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4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8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4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9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7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6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17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16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14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13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17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5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5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10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10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11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19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19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18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17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14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9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9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11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10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9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8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8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7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6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5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19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19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18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13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6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10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10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9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10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11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11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11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17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17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16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15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15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13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9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6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5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5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10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9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7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7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11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11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18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18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17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14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11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11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11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10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9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7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6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5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9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7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7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7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19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19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19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18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18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15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6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5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10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11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11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19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18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18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17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17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17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16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15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13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9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11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8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10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10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10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8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10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19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19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19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19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18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18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17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17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14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9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11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4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18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18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9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8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9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6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10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10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18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17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17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17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14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13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9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8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6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9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6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6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6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6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6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10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18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17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17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13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12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8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6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9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9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6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18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18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13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13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12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12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8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9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8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17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15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14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7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7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15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7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4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16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13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10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6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5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9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10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7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18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18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16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8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6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6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10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10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11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19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19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10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5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5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10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11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18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17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9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6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5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10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7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17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7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9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7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17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10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7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6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17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9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10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15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15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7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6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18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17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17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15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18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18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18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10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5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11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18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16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7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17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7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5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19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7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14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13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7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18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4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10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18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6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17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15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6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11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9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10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11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5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10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5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5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10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10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7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14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11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6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19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17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10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19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9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19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18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17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13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4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10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11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8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7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5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14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12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9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8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6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6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5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4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4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8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6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6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6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4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6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9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5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6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8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6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6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6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6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6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6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8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8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5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8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8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5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5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8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8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5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10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7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19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19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17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11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5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5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18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18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8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5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7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7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14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9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11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8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7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6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10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10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7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11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11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7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6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9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19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19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18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17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15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10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6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10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7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19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18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10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11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19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13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8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5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9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6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6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18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17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17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17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13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6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6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6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8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5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9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10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10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16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15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14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6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8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5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5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9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18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18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18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9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8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6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8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14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10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7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8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5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5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4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8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18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15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9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886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7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6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6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5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9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11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19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17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17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14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9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8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6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10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10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10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10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19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18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18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17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13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6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5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11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19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19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18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11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10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5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10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19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17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11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18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18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14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14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7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6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10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9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18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16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14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11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5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18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4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10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17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17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17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12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8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7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4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6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10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18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18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18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8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5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4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9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6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17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8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9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6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6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17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10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10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10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10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19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17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16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6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6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6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10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11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18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7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5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10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7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11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18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16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16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9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10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9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9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17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16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6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6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10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11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17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6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6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6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6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6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10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10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10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18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16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9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7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5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5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10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10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9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7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6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11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17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15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15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14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10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7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4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6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6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6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18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14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8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8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5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5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9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6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18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15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6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18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17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17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8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8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8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8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8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5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4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9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16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4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8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9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10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12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12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9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6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6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14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16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6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6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16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10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17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9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6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6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A1:AD742"/>
  <sheetViews>
    <sheetView zoomScale="115" zoomScaleNormal="115" zoomScaleSheetLayoutView="100" zoomScalePageLayoutView="115" workbookViewId="0">
      <selection activeCell="C8" sqref="C8"/>
    </sheetView>
  </sheetViews>
  <sheetFormatPr defaultColWidth="19.85546875" defaultRowHeight="15" x14ac:dyDescent="0.25"/>
  <cols>
    <col min="1" max="1" width="19.28515625" style="5" bestFit="1" customWidth="1"/>
    <col min="2" max="2" width="9.85546875" style="11" customWidth="1"/>
    <col min="3" max="3" width="26.85546875" style="5" bestFit="1" customWidth="1"/>
    <col min="4" max="4" width="9.7109375" style="5" bestFit="1" customWidth="1"/>
    <col min="5" max="5" width="11.140625" style="9" customWidth="1"/>
    <col min="6" max="6" width="10.7109375" style="9" customWidth="1"/>
    <col min="7" max="7" width="10" style="5" customWidth="1"/>
    <col min="8" max="8" width="9.42578125" style="8" customWidth="1"/>
    <col min="9" max="9" width="11.85546875" style="5" customWidth="1"/>
    <col min="10" max="10" width="13.42578125" style="7" customWidth="1"/>
    <col min="11" max="11" width="10.28515625" style="6" customWidth="1"/>
    <col min="12" max="13" width="7.28515625" style="5" customWidth="1"/>
    <col min="14" max="14" width="9.85546875" style="5" customWidth="1"/>
    <col min="15" max="15" width="8.85546875" style="5" bestFit="1" customWidth="1"/>
    <col min="16" max="16" width="4.42578125" style="5" bestFit="1" customWidth="1"/>
    <col min="17" max="17" width="9.28515625" style="5" customWidth="1"/>
    <col min="18" max="18" width="5.42578125" style="5" bestFit="1" customWidth="1"/>
    <col min="19" max="23" width="4.42578125" style="5" bestFit="1" customWidth="1"/>
    <col min="24" max="24" width="5.42578125" style="5" customWidth="1"/>
    <col min="25" max="25" width="6" style="5" bestFit="1" customWidth="1"/>
    <col min="26" max="30" width="4.42578125" style="5" bestFit="1" customWidth="1"/>
    <col min="31" max="31" width="4.140625" style="5" bestFit="1" customWidth="1"/>
    <col min="32" max="16384" width="19.85546875" style="5"/>
  </cols>
  <sheetData>
    <row r="1" spans="1:30" x14ac:dyDescent="0.25">
      <c r="A1" s="52" t="s">
        <v>793</v>
      </c>
      <c r="B1" s="47" t="s">
        <v>792</v>
      </c>
      <c r="C1" s="49" t="s">
        <v>791</v>
      </c>
      <c r="D1" s="49" t="s">
        <v>790</v>
      </c>
      <c r="E1" s="51" t="s">
        <v>789</v>
      </c>
      <c r="F1" s="50" t="s">
        <v>788</v>
      </c>
      <c r="G1" s="49" t="s">
        <v>787</v>
      </c>
      <c r="H1" s="48" t="s">
        <v>786</v>
      </c>
      <c r="I1" s="47" t="s">
        <v>785</v>
      </c>
      <c r="J1" s="46" t="s">
        <v>784</v>
      </c>
      <c r="K1" s="45" t="s">
        <v>783</v>
      </c>
      <c r="L1" s="44"/>
      <c r="M1" s="44">
        <v>2.9100000000000001E-2</v>
      </c>
      <c r="N1" s="44"/>
      <c r="O1" s="43" t="s">
        <v>782</v>
      </c>
      <c r="P1" s="43"/>
      <c r="R1" s="36"/>
      <c r="S1" s="42" t="s">
        <v>781</v>
      </c>
      <c r="T1" s="42" t="s">
        <v>780</v>
      </c>
      <c r="U1" s="42" t="s">
        <v>779</v>
      </c>
      <c r="V1" s="42" t="s">
        <v>778</v>
      </c>
      <c r="W1" s="42" t="s">
        <v>777</v>
      </c>
      <c r="X1" s="41"/>
      <c r="Y1" s="40"/>
      <c r="Z1" s="39" t="s">
        <v>781</v>
      </c>
      <c r="AA1" s="39" t="s">
        <v>780</v>
      </c>
      <c r="AB1" s="39" t="s">
        <v>779</v>
      </c>
      <c r="AC1" s="39" t="s">
        <v>778</v>
      </c>
      <c r="AD1" s="39" t="s">
        <v>777</v>
      </c>
    </row>
    <row r="2" spans="1:30" x14ac:dyDescent="0.25">
      <c r="A2" s="18" t="s">
        <v>723</v>
      </c>
      <c r="B2" s="16" t="s">
        <v>32</v>
      </c>
      <c r="C2" s="18" t="s">
        <v>24</v>
      </c>
      <c r="D2" s="18" t="s">
        <v>5</v>
      </c>
      <c r="E2" s="15">
        <v>36171</v>
      </c>
      <c r="F2" s="14">
        <f t="shared" ref="F2:F65" ca="1" si="0">DATEDIF(E2,TODAY(),"y")</f>
        <v>18</v>
      </c>
      <c r="G2" s="13" t="s">
        <v>26</v>
      </c>
      <c r="H2" s="12">
        <v>54550</v>
      </c>
      <c r="I2" s="11">
        <v>1</v>
      </c>
      <c r="J2" s="22"/>
      <c r="K2" s="19"/>
      <c r="N2" s="24"/>
      <c r="O2" s="38">
        <v>0</v>
      </c>
      <c r="P2" s="37">
        <v>0</v>
      </c>
      <c r="R2" s="36" t="s">
        <v>775</v>
      </c>
      <c r="S2" s="34">
        <v>33</v>
      </c>
      <c r="T2" s="34">
        <v>40</v>
      </c>
      <c r="U2" s="34">
        <v>37</v>
      </c>
      <c r="V2" s="34">
        <v>48</v>
      </c>
      <c r="W2" s="34">
        <v>48</v>
      </c>
      <c r="X2" s="34"/>
      <c r="Y2" s="35" t="s">
        <v>774</v>
      </c>
      <c r="Z2" s="34">
        <v>45</v>
      </c>
      <c r="AA2" s="34">
        <v>47</v>
      </c>
      <c r="AB2" s="34">
        <v>35</v>
      </c>
      <c r="AC2" s="34">
        <v>49</v>
      </c>
      <c r="AD2" s="34">
        <v>37</v>
      </c>
    </row>
    <row r="3" spans="1:30" x14ac:dyDescent="0.25">
      <c r="A3" s="18" t="s">
        <v>684</v>
      </c>
      <c r="B3" s="16" t="s">
        <v>32</v>
      </c>
      <c r="C3" s="18" t="s">
        <v>24</v>
      </c>
      <c r="D3" s="18" t="s">
        <v>14</v>
      </c>
      <c r="E3" s="15">
        <v>40595</v>
      </c>
      <c r="F3" s="14">
        <f t="shared" ca="1" si="0"/>
        <v>6</v>
      </c>
      <c r="G3" s="13" t="s">
        <v>28</v>
      </c>
      <c r="H3" s="12">
        <v>26795</v>
      </c>
      <c r="I3" s="11">
        <v>4</v>
      </c>
      <c r="K3" s="19"/>
      <c r="O3" s="29">
        <v>5000</v>
      </c>
      <c r="P3" s="28">
        <v>0.01</v>
      </c>
      <c r="R3" s="36" t="s">
        <v>772</v>
      </c>
      <c r="S3" s="34">
        <v>35</v>
      </c>
      <c r="T3" s="34">
        <v>38</v>
      </c>
      <c r="U3" s="34">
        <v>36</v>
      </c>
      <c r="V3" s="34">
        <v>48</v>
      </c>
      <c r="W3" s="34">
        <v>41</v>
      </c>
      <c r="X3" s="34"/>
      <c r="Y3" s="35" t="s">
        <v>771</v>
      </c>
      <c r="Z3" s="34">
        <v>39</v>
      </c>
      <c r="AA3" s="34">
        <v>35</v>
      </c>
      <c r="AB3" s="34">
        <v>45</v>
      </c>
      <c r="AC3" s="34">
        <v>34</v>
      </c>
      <c r="AD3" s="34">
        <v>37</v>
      </c>
    </row>
    <row r="4" spans="1:30" x14ac:dyDescent="0.25">
      <c r="A4" s="18" t="s">
        <v>569</v>
      </c>
      <c r="B4" s="16" t="s">
        <v>32</v>
      </c>
      <c r="C4" s="18" t="s">
        <v>24</v>
      </c>
      <c r="D4" s="18" t="s">
        <v>11</v>
      </c>
      <c r="E4" s="15">
        <v>39147</v>
      </c>
      <c r="F4" s="14">
        <f t="shared" ca="1" si="0"/>
        <v>10</v>
      </c>
      <c r="G4" s="13"/>
      <c r="H4" s="12">
        <v>42540</v>
      </c>
      <c r="I4" s="11">
        <v>5</v>
      </c>
      <c r="O4" s="29">
        <v>25000</v>
      </c>
      <c r="P4" s="28">
        <v>0.05</v>
      </c>
      <c r="R4" s="36" t="s">
        <v>769</v>
      </c>
      <c r="S4" s="34">
        <v>49</v>
      </c>
      <c r="T4" s="34">
        <v>36</v>
      </c>
      <c r="U4" s="34">
        <v>40</v>
      </c>
      <c r="V4" s="34">
        <v>35</v>
      </c>
      <c r="W4" s="34">
        <v>44</v>
      </c>
      <c r="X4" s="34"/>
      <c r="Y4" s="35" t="s">
        <v>768</v>
      </c>
      <c r="Z4" s="34">
        <v>30</v>
      </c>
      <c r="AA4" s="34">
        <v>45</v>
      </c>
      <c r="AB4" s="34">
        <v>43</v>
      </c>
      <c r="AC4" s="34">
        <v>46</v>
      </c>
      <c r="AD4" s="34">
        <v>30</v>
      </c>
    </row>
    <row r="5" spans="1:30" x14ac:dyDescent="0.25">
      <c r="A5" s="18" t="s">
        <v>294</v>
      </c>
      <c r="B5" s="16" t="s">
        <v>48</v>
      </c>
      <c r="C5" s="18" t="s">
        <v>24</v>
      </c>
      <c r="D5" s="18" t="s">
        <v>0</v>
      </c>
      <c r="E5" s="15">
        <v>41151</v>
      </c>
      <c r="F5" s="14">
        <f t="shared" ca="1" si="0"/>
        <v>4</v>
      </c>
      <c r="G5" s="13"/>
      <c r="H5" s="12">
        <v>35680</v>
      </c>
      <c r="I5" s="11">
        <v>2</v>
      </c>
      <c r="J5" s="22"/>
      <c r="O5" s="29">
        <v>35000</v>
      </c>
      <c r="P5" s="28">
        <v>0.06</v>
      </c>
      <c r="R5" s="36" t="s">
        <v>766</v>
      </c>
      <c r="S5" s="34">
        <v>35</v>
      </c>
      <c r="T5" s="34">
        <v>46</v>
      </c>
      <c r="U5" s="34">
        <v>44</v>
      </c>
      <c r="V5" s="34">
        <v>48</v>
      </c>
      <c r="W5" s="34">
        <v>47</v>
      </c>
      <c r="X5" s="34"/>
      <c r="Y5" s="35" t="s">
        <v>765</v>
      </c>
      <c r="Z5" s="34">
        <v>46</v>
      </c>
      <c r="AA5" s="34">
        <v>40</v>
      </c>
      <c r="AB5" s="34">
        <v>45</v>
      </c>
      <c r="AC5" s="34">
        <v>45</v>
      </c>
      <c r="AD5" s="34">
        <v>37</v>
      </c>
    </row>
    <row r="6" spans="1:30" x14ac:dyDescent="0.25">
      <c r="A6" s="18" t="s">
        <v>25</v>
      </c>
      <c r="B6" s="16" t="s">
        <v>2</v>
      </c>
      <c r="C6" s="18" t="s">
        <v>24</v>
      </c>
      <c r="D6" s="18" t="s">
        <v>5</v>
      </c>
      <c r="E6" s="15">
        <v>39447</v>
      </c>
      <c r="F6" s="14">
        <f t="shared" ca="1" si="0"/>
        <v>9</v>
      </c>
      <c r="G6" s="13" t="s">
        <v>18</v>
      </c>
      <c r="H6" s="12">
        <v>72830</v>
      </c>
      <c r="I6" s="11">
        <v>2</v>
      </c>
      <c r="O6" s="29">
        <v>45000</v>
      </c>
      <c r="P6" s="28">
        <v>7.0000000000000007E-2</v>
      </c>
      <c r="R6" s="36" t="s">
        <v>763</v>
      </c>
      <c r="S6" s="34">
        <v>31</v>
      </c>
      <c r="T6" s="34">
        <v>49</v>
      </c>
      <c r="U6" s="34">
        <v>43</v>
      </c>
      <c r="V6" s="34">
        <v>42</v>
      </c>
      <c r="W6" s="34">
        <v>34</v>
      </c>
      <c r="X6" s="34"/>
      <c r="Y6" s="35" t="s">
        <v>762</v>
      </c>
      <c r="Z6" s="34">
        <v>38</v>
      </c>
      <c r="AA6" s="34">
        <v>39</v>
      </c>
      <c r="AB6" s="34">
        <v>42</v>
      </c>
      <c r="AC6" s="34">
        <v>40</v>
      </c>
      <c r="AD6" s="34">
        <v>43</v>
      </c>
    </row>
    <row r="7" spans="1:30" x14ac:dyDescent="0.25">
      <c r="A7" s="5" t="s">
        <v>667</v>
      </c>
      <c r="B7" s="16" t="s">
        <v>12</v>
      </c>
      <c r="C7" s="5" t="s">
        <v>805</v>
      </c>
      <c r="D7" s="5" t="s">
        <v>5</v>
      </c>
      <c r="E7" s="9">
        <v>38751</v>
      </c>
      <c r="F7" s="14">
        <f t="shared" ca="1" si="0"/>
        <v>11</v>
      </c>
      <c r="G7" s="13" t="s">
        <v>26</v>
      </c>
      <c r="H7" s="12">
        <v>60830</v>
      </c>
      <c r="I7" s="11">
        <v>2</v>
      </c>
      <c r="O7" s="29">
        <v>55000</v>
      </c>
      <c r="P7" s="28">
        <v>0.08</v>
      </c>
      <c r="R7" s="36" t="s">
        <v>760</v>
      </c>
      <c r="S7" s="34">
        <v>43</v>
      </c>
      <c r="T7" s="34">
        <v>38</v>
      </c>
      <c r="U7" s="34">
        <v>44</v>
      </c>
      <c r="V7" s="34">
        <v>44</v>
      </c>
      <c r="W7" s="34">
        <v>39</v>
      </c>
      <c r="X7" s="34"/>
      <c r="Y7" s="35" t="s">
        <v>759</v>
      </c>
      <c r="Z7" s="34">
        <v>30</v>
      </c>
      <c r="AA7" s="34">
        <v>47</v>
      </c>
      <c r="AB7" s="34">
        <v>46</v>
      </c>
      <c r="AC7" s="34">
        <v>42</v>
      </c>
      <c r="AD7" s="34">
        <v>34</v>
      </c>
    </row>
    <row r="8" spans="1:30" x14ac:dyDescent="0.25">
      <c r="A8" s="18" t="s">
        <v>873</v>
      </c>
      <c r="B8" s="16" t="s">
        <v>48</v>
      </c>
      <c r="C8" s="18" t="s">
        <v>805</v>
      </c>
      <c r="D8" s="18" t="s">
        <v>14</v>
      </c>
      <c r="E8" s="15">
        <v>36217</v>
      </c>
      <c r="F8" s="14">
        <f t="shared" ca="1" si="0"/>
        <v>18</v>
      </c>
      <c r="G8" s="13" t="s">
        <v>26</v>
      </c>
      <c r="H8" s="12">
        <v>15240</v>
      </c>
      <c r="I8" s="11">
        <v>1</v>
      </c>
      <c r="O8" s="29">
        <v>65000</v>
      </c>
      <c r="P8" s="28">
        <v>0.1</v>
      </c>
    </row>
    <row r="9" spans="1:30" x14ac:dyDescent="0.25">
      <c r="A9" s="5" t="s">
        <v>540</v>
      </c>
      <c r="B9" s="16" t="s">
        <v>16</v>
      </c>
      <c r="C9" s="5" t="s">
        <v>805</v>
      </c>
      <c r="D9" s="5" t="s">
        <v>11</v>
      </c>
      <c r="E9" s="9">
        <v>39189</v>
      </c>
      <c r="F9" s="14">
        <f t="shared" ca="1" si="0"/>
        <v>10</v>
      </c>
      <c r="G9" s="13"/>
      <c r="H9" s="12">
        <v>66580</v>
      </c>
      <c r="I9" s="11">
        <v>5</v>
      </c>
      <c r="K9" s="19"/>
      <c r="O9" s="29">
        <v>75000</v>
      </c>
      <c r="P9" s="28">
        <v>0.11</v>
      </c>
      <c r="R9" s="26"/>
      <c r="S9" s="33"/>
      <c r="T9" s="33"/>
      <c r="U9" s="33"/>
      <c r="V9" s="33"/>
      <c r="W9" s="33"/>
      <c r="Y9" s="32"/>
      <c r="Z9" s="31"/>
      <c r="AA9" s="31"/>
      <c r="AB9" s="31"/>
      <c r="AC9" s="31"/>
    </row>
    <row r="10" spans="1:30" x14ac:dyDescent="0.25">
      <c r="A10" s="5" t="s">
        <v>521</v>
      </c>
      <c r="B10" s="16" t="s">
        <v>12</v>
      </c>
      <c r="C10" s="5" t="s">
        <v>805</v>
      </c>
      <c r="D10" s="5" t="s">
        <v>5</v>
      </c>
      <c r="E10" s="9">
        <v>36260</v>
      </c>
      <c r="F10" s="14">
        <f t="shared" ca="1" si="0"/>
        <v>18</v>
      </c>
      <c r="G10" s="13" t="s">
        <v>26</v>
      </c>
      <c r="H10" s="12">
        <v>75150</v>
      </c>
      <c r="I10" s="11">
        <v>1</v>
      </c>
      <c r="O10" s="29">
        <v>85000</v>
      </c>
      <c r="P10" s="28">
        <v>0.12</v>
      </c>
      <c r="R10" s="26"/>
      <c r="S10" s="25"/>
      <c r="T10" s="25"/>
      <c r="U10" s="25"/>
      <c r="V10" s="25"/>
      <c r="W10" s="25"/>
      <c r="X10" s="30"/>
      <c r="Y10" s="8"/>
      <c r="Z10" s="13"/>
      <c r="AA10" s="13"/>
      <c r="AB10" s="13"/>
      <c r="AC10" s="13"/>
    </row>
    <row r="11" spans="1:30" x14ac:dyDescent="0.25">
      <c r="A11" s="5" t="s">
        <v>448</v>
      </c>
      <c r="B11" s="16" t="s">
        <v>48</v>
      </c>
      <c r="C11" s="5" t="s">
        <v>805</v>
      </c>
      <c r="D11" s="5" t="s">
        <v>5</v>
      </c>
      <c r="E11" s="9">
        <v>37404</v>
      </c>
      <c r="F11" s="14">
        <f t="shared" ca="1" si="0"/>
        <v>15</v>
      </c>
      <c r="G11" s="13" t="s">
        <v>26</v>
      </c>
      <c r="H11" s="12">
        <v>30780</v>
      </c>
      <c r="I11" s="11">
        <v>4</v>
      </c>
      <c r="O11" s="29">
        <v>95000</v>
      </c>
      <c r="P11" s="28">
        <v>0.13</v>
      </c>
      <c r="R11" s="26"/>
      <c r="S11" s="25"/>
      <c r="T11" s="25"/>
      <c r="U11" s="25"/>
      <c r="V11" s="25"/>
      <c r="W11" s="25"/>
      <c r="X11" s="13"/>
      <c r="Y11" s="8"/>
      <c r="Z11" s="13"/>
      <c r="AA11" s="13"/>
      <c r="AB11" s="13"/>
      <c r="AC11" s="13"/>
    </row>
    <row r="12" spans="1:30" x14ac:dyDescent="0.25">
      <c r="A12" s="5" t="s">
        <v>394</v>
      </c>
      <c r="B12" s="16" t="s">
        <v>16</v>
      </c>
      <c r="C12" s="5" t="s">
        <v>805</v>
      </c>
      <c r="D12" s="5" t="s">
        <v>14</v>
      </c>
      <c r="E12" s="9">
        <v>37782</v>
      </c>
      <c r="F12" s="14">
        <f t="shared" ca="1" si="0"/>
        <v>14</v>
      </c>
      <c r="G12" s="13" t="s">
        <v>8</v>
      </c>
      <c r="H12" s="12">
        <v>17735</v>
      </c>
      <c r="I12" s="11">
        <v>3</v>
      </c>
      <c r="O12" s="27"/>
      <c r="R12" s="26"/>
      <c r="S12" s="25"/>
      <c r="T12" s="25"/>
      <c r="U12" s="25"/>
      <c r="V12" s="25"/>
      <c r="W12" s="25"/>
      <c r="X12" s="13"/>
      <c r="Y12" s="8"/>
      <c r="Z12" s="13"/>
      <c r="AA12" s="13"/>
      <c r="AB12" s="13"/>
      <c r="AC12" s="13"/>
    </row>
    <row r="13" spans="1:30" x14ac:dyDescent="0.25">
      <c r="A13" s="18" t="s">
        <v>391</v>
      </c>
      <c r="B13" s="16" t="s">
        <v>16</v>
      </c>
      <c r="C13" s="18" t="s">
        <v>805</v>
      </c>
      <c r="D13" s="18" t="s">
        <v>5</v>
      </c>
      <c r="E13" s="15">
        <v>38142</v>
      </c>
      <c r="F13" s="14">
        <f t="shared" ca="1" si="0"/>
        <v>13</v>
      </c>
      <c r="G13" s="13" t="s">
        <v>26</v>
      </c>
      <c r="H13" s="12">
        <v>49350</v>
      </c>
      <c r="I13" s="11">
        <v>4</v>
      </c>
      <c r="O13" s="27"/>
      <c r="R13" s="26"/>
      <c r="S13" s="25"/>
      <c r="T13" s="25"/>
      <c r="U13" s="25"/>
      <c r="V13" s="25"/>
      <c r="W13" s="25"/>
      <c r="X13" s="13"/>
      <c r="Y13" s="8"/>
      <c r="Z13" s="13"/>
      <c r="AA13" s="13"/>
      <c r="AB13" s="13"/>
      <c r="AC13" s="13"/>
    </row>
    <row r="14" spans="1:30" x14ac:dyDescent="0.25">
      <c r="A14" s="18" t="s">
        <v>954</v>
      </c>
      <c r="B14" s="16" t="s">
        <v>16</v>
      </c>
      <c r="C14" s="18" t="s">
        <v>805</v>
      </c>
      <c r="D14" s="18" t="s">
        <v>14</v>
      </c>
      <c r="E14" s="15">
        <v>40779</v>
      </c>
      <c r="F14" s="14">
        <f t="shared" ca="1" si="0"/>
        <v>5</v>
      </c>
      <c r="G14" s="13" t="s">
        <v>28</v>
      </c>
      <c r="H14" s="12">
        <v>30445</v>
      </c>
      <c r="I14" s="11">
        <v>1</v>
      </c>
      <c r="R14" s="26"/>
      <c r="S14" s="25"/>
      <c r="T14" s="25"/>
      <c r="U14" s="25"/>
      <c r="V14" s="25"/>
      <c r="W14" s="25"/>
      <c r="X14" s="13"/>
      <c r="Y14" s="8"/>
      <c r="Z14" s="13"/>
      <c r="AA14" s="13"/>
      <c r="AB14" s="13"/>
      <c r="AC14" s="13"/>
    </row>
    <row r="15" spans="1:30" x14ac:dyDescent="0.25">
      <c r="A15" s="5" t="s">
        <v>296</v>
      </c>
      <c r="B15" s="16" t="s">
        <v>12</v>
      </c>
      <c r="C15" s="5" t="s">
        <v>805</v>
      </c>
      <c r="D15" s="5" t="s">
        <v>5</v>
      </c>
      <c r="E15" s="9">
        <v>41136</v>
      </c>
      <c r="F15" s="14">
        <f t="shared" ca="1" si="0"/>
        <v>4</v>
      </c>
      <c r="G15" s="13" t="s">
        <v>26</v>
      </c>
      <c r="H15" s="12">
        <v>79760</v>
      </c>
      <c r="I15" s="11">
        <v>5</v>
      </c>
      <c r="R15" s="26"/>
      <c r="S15" s="25"/>
      <c r="T15" s="25"/>
      <c r="U15" s="25"/>
      <c r="V15" s="25"/>
      <c r="W15" s="25"/>
      <c r="X15" s="13"/>
      <c r="Y15" s="8"/>
      <c r="Z15" s="13"/>
      <c r="AA15" s="13"/>
      <c r="AB15" s="13"/>
      <c r="AC15" s="13"/>
    </row>
    <row r="16" spans="1:30" x14ac:dyDescent="0.25">
      <c r="A16" s="5" t="s">
        <v>272</v>
      </c>
      <c r="B16" s="16" t="s">
        <v>2</v>
      </c>
      <c r="C16" s="5" t="s">
        <v>805</v>
      </c>
      <c r="D16" s="5" t="s">
        <v>5</v>
      </c>
      <c r="E16" s="9">
        <v>36764</v>
      </c>
      <c r="F16" s="14">
        <f t="shared" ca="1" si="0"/>
        <v>16</v>
      </c>
      <c r="G16" s="13" t="s">
        <v>8</v>
      </c>
      <c r="H16" s="12">
        <v>74840</v>
      </c>
      <c r="I16" s="11">
        <v>4</v>
      </c>
      <c r="S16" s="24"/>
      <c r="T16" s="24"/>
      <c r="U16" s="24"/>
      <c r="V16" s="24"/>
      <c r="W16" s="13"/>
      <c r="X16" s="13"/>
      <c r="Y16" s="13"/>
      <c r="Z16" s="13"/>
      <c r="AA16" s="13"/>
      <c r="AB16" s="13"/>
      <c r="AC16" s="13"/>
    </row>
    <row r="17" spans="1:11" x14ac:dyDescent="0.25">
      <c r="A17" s="18" t="s">
        <v>249</v>
      </c>
      <c r="B17" s="16" t="s">
        <v>9</v>
      </c>
      <c r="C17" s="18" t="s">
        <v>805</v>
      </c>
      <c r="D17" s="18" t="s">
        <v>0</v>
      </c>
      <c r="E17" s="15">
        <v>40787</v>
      </c>
      <c r="F17" s="14">
        <f t="shared" ca="1" si="0"/>
        <v>5</v>
      </c>
      <c r="G17" s="13" t="s">
        <v>26</v>
      </c>
      <c r="H17" s="12">
        <v>29070</v>
      </c>
      <c r="I17" s="11">
        <v>3</v>
      </c>
    </row>
    <row r="18" spans="1:11" x14ac:dyDescent="0.25">
      <c r="A18" s="5" t="s">
        <v>215</v>
      </c>
      <c r="B18" s="16" t="s">
        <v>32</v>
      </c>
      <c r="C18" s="5" t="s">
        <v>805</v>
      </c>
      <c r="D18" s="5" t="s">
        <v>11</v>
      </c>
      <c r="E18" s="9">
        <v>36777</v>
      </c>
      <c r="F18" s="14">
        <f t="shared" ca="1" si="0"/>
        <v>16</v>
      </c>
      <c r="G18" s="13"/>
      <c r="H18" s="12">
        <v>76690</v>
      </c>
      <c r="I18" s="11">
        <v>3</v>
      </c>
    </row>
    <row r="19" spans="1:11" x14ac:dyDescent="0.25">
      <c r="A19" s="18" t="s">
        <v>200</v>
      </c>
      <c r="B19" s="16" t="s">
        <v>32</v>
      </c>
      <c r="C19" s="18" t="s">
        <v>805</v>
      </c>
      <c r="D19" s="18" t="s">
        <v>5</v>
      </c>
      <c r="E19" s="15">
        <v>39704</v>
      </c>
      <c r="F19" s="14">
        <f t="shared" ca="1" si="0"/>
        <v>8</v>
      </c>
      <c r="G19" s="13" t="s">
        <v>8</v>
      </c>
      <c r="H19" s="12">
        <v>58290</v>
      </c>
      <c r="I19" s="11">
        <v>5</v>
      </c>
    </row>
    <row r="20" spans="1:11" x14ac:dyDescent="0.25">
      <c r="A20" s="18" t="s">
        <v>103</v>
      </c>
      <c r="B20" s="16" t="s">
        <v>9</v>
      </c>
      <c r="C20" s="18" t="s">
        <v>805</v>
      </c>
      <c r="D20" s="18" t="s">
        <v>5</v>
      </c>
      <c r="E20" s="15">
        <v>39029</v>
      </c>
      <c r="F20" s="14">
        <f t="shared" ca="1" si="0"/>
        <v>10</v>
      </c>
      <c r="G20" s="13" t="s">
        <v>4</v>
      </c>
      <c r="H20" s="12">
        <v>85300</v>
      </c>
      <c r="I20" s="11">
        <v>2</v>
      </c>
    </row>
    <row r="21" spans="1:11" x14ac:dyDescent="0.25">
      <c r="A21" s="18" t="s">
        <v>77</v>
      </c>
      <c r="B21" s="16" t="s">
        <v>32</v>
      </c>
      <c r="C21" s="18" t="s">
        <v>805</v>
      </c>
      <c r="D21" s="18" t="s">
        <v>0</v>
      </c>
      <c r="E21" s="15">
        <v>40126</v>
      </c>
      <c r="F21" s="14">
        <f t="shared" ca="1" si="0"/>
        <v>7</v>
      </c>
      <c r="G21" s="13"/>
      <c r="H21" s="12">
        <v>10636</v>
      </c>
      <c r="I21" s="11">
        <v>4</v>
      </c>
    </row>
    <row r="22" spans="1:11" x14ac:dyDescent="0.25">
      <c r="A22" s="5" t="s">
        <v>49</v>
      </c>
      <c r="B22" s="16" t="s">
        <v>48</v>
      </c>
      <c r="C22" s="5" t="s">
        <v>805</v>
      </c>
      <c r="D22" s="5" t="s">
        <v>5</v>
      </c>
      <c r="E22" s="9">
        <v>36143</v>
      </c>
      <c r="F22" s="14">
        <f t="shared" ca="1" si="0"/>
        <v>18</v>
      </c>
      <c r="G22" s="13" t="s">
        <v>4</v>
      </c>
      <c r="H22" s="12">
        <v>72090</v>
      </c>
      <c r="I22" s="11">
        <v>5</v>
      </c>
    </row>
    <row r="23" spans="1:11" x14ac:dyDescent="0.25">
      <c r="A23" s="5" t="s">
        <v>31</v>
      </c>
      <c r="B23" s="16" t="s">
        <v>2</v>
      </c>
      <c r="C23" s="5" t="s">
        <v>805</v>
      </c>
      <c r="D23" s="5" t="s">
        <v>5</v>
      </c>
      <c r="E23" s="9">
        <v>39069</v>
      </c>
      <c r="F23" s="14">
        <f t="shared" ca="1" si="0"/>
        <v>10</v>
      </c>
      <c r="G23" s="13" t="s">
        <v>18</v>
      </c>
      <c r="H23" s="12">
        <v>37670</v>
      </c>
      <c r="I23" s="11">
        <v>3</v>
      </c>
    </row>
    <row r="24" spans="1:11" x14ac:dyDescent="0.25">
      <c r="A24" s="5" t="s">
        <v>730</v>
      </c>
      <c r="B24" s="16" t="s">
        <v>16</v>
      </c>
      <c r="C24" s="5" t="s">
        <v>806</v>
      </c>
      <c r="D24" s="5" t="s">
        <v>5</v>
      </c>
      <c r="E24" s="9">
        <v>38746</v>
      </c>
      <c r="F24" s="14">
        <f t="shared" ca="1" si="0"/>
        <v>11</v>
      </c>
      <c r="G24" s="13" t="s">
        <v>4</v>
      </c>
      <c r="H24" s="12">
        <v>49360</v>
      </c>
      <c r="I24" s="11">
        <v>2</v>
      </c>
    </row>
    <row r="25" spans="1:11" x14ac:dyDescent="0.25">
      <c r="A25" s="5" t="s">
        <v>713</v>
      </c>
      <c r="B25" s="16" t="s">
        <v>32</v>
      </c>
      <c r="C25" s="5" t="s">
        <v>806</v>
      </c>
      <c r="D25" s="5" t="s">
        <v>5</v>
      </c>
      <c r="E25" s="9">
        <v>36893</v>
      </c>
      <c r="F25" s="14">
        <f t="shared" ca="1" si="0"/>
        <v>16</v>
      </c>
      <c r="G25" s="13" t="s">
        <v>4</v>
      </c>
      <c r="H25" s="12">
        <v>33640</v>
      </c>
      <c r="I25" s="11">
        <v>3</v>
      </c>
    </row>
    <row r="26" spans="1:11" x14ac:dyDescent="0.25">
      <c r="A26" s="5" t="s">
        <v>652</v>
      </c>
      <c r="B26" s="16" t="s">
        <v>12</v>
      </c>
      <c r="C26" s="5" t="s">
        <v>806</v>
      </c>
      <c r="D26" s="5" t="s">
        <v>5</v>
      </c>
      <c r="E26" s="9">
        <v>36214</v>
      </c>
      <c r="F26" s="14">
        <f t="shared" ca="1" si="0"/>
        <v>18</v>
      </c>
      <c r="G26" s="13" t="s">
        <v>8</v>
      </c>
      <c r="H26" s="12">
        <v>47850</v>
      </c>
      <c r="I26" s="11">
        <v>1</v>
      </c>
    </row>
    <row r="27" spans="1:11" x14ac:dyDescent="0.25">
      <c r="A27" s="5" t="s">
        <v>576</v>
      </c>
      <c r="B27" s="16" t="s">
        <v>48</v>
      </c>
      <c r="C27" s="5" t="s">
        <v>806</v>
      </c>
      <c r="D27" s="5" t="s">
        <v>5</v>
      </c>
      <c r="E27" s="9">
        <v>38051</v>
      </c>
      <c r="F27" s="14">
        <f t="shared" ca="1" si="0"/>
        <v>13</v>
      </c>
      <c r="G27" s="13" t="s">
        <v>26</v>
      </c>
      <c r="H27" s="12">
        <v>30350</v>
      </c>
      <c r="I27" s="11">
        <v>1</v>
      </c>
    </row>
    <row r="28" spans="1:11" x14ac:dyDescent="0.25">
      <c r="A28" s="5" t="s">
        <v>516</v>
      </c>
      <c r="B28" s="16" t="s">
        <v>32</v>
      </c>
      <c r="C28" s="5" t="s">
        <v>806</v>
      </c>
      <c r="D28" s="5" t="s">
        <v>5</v>
      </c>
      <c r="E28" s="9">
        <v>36619</v>
      </c>
      <c r="F28" s="14">
        <f t="shared" ca="1" si="0"/>
        <v>17</v>
      </c>
      <c r="G28" s="13" t="s">
        <v>18</v>
      </c>
      <c r="H28" s="12">
        <v>56440</v>
      </c>
      <c r="I28" s="11">
        <v>1</v>
      </c>
    </row>
    <row r="29" spans="1:11" x14ac:dyDescent="0.25">
      <c r="A29" s="5" t="s">
        <v>472</v>
      </c>
      <c r="B29" s="16" t="s">
        <v>32</v>
      </c>
      <c r="C29" s="5" t="s">
        <v>806</v>
      </c>
      <c r="D29" s="5" t="s">
        <v>14</v>
      </c>
      <c r="E29" s="9">
        <v>38851</v>
      </c>
      <c r="F29" s="14">
        <f t="shared" ca="1" si="0"/>
        <v>11</v>
      </c>
      <c r="G29" s="13" t="s">
        <v>26</v>
      </c>
      <c r="H29" s="12">
        <v>11025</v>
      </c>
      <c r="I29" s="11">
        <v>1</v>
      </c>
    </row>
    <row r="30" spans="1:11" x14ac:dyDescent="0.25">
      <c r="A30" s="5" t="s">
        <v>233</v>
      </c>
      <c r="B30" s="16" t="s">
        <v>16</v>
      </c>
      <c r="C30" s="5" t="s">
        <v>806</v>
      </c>
      <c r="D30" s="5" t="s">
        <v>0</v>
      </c>
      <c r="E30" s="9">
        <v>38961</v>
      </c>
      <c r="F30" s="14">
        <f t="shared" ca="1" si="0"/>
        <v>10</v>
      </c>
      <c r="G30" s="13"/>
      <c r="H30" s="12">
        <v>20028</v>
      </c>
      <c r="I30" s="11">
        <v>4</v>
      </c>
    </row>
    <row r="31" spans="1:11" x14ac:dyDescent="0.25">
      <c r="A31" s="5" t="s">
        <v>133</v>
      </c>
      <c r="B31" s="16" t="s">
        <v>32</v>
      </c>
      <c r="C31" s="5" t="s">
        <v>806</v>
      </c>
      <c r="D31" s="5" t="s">
        <v>5</v>
      </c>
      <c r="E31" s="9">
        <v>40106</v>
      </c>
      <c r="F31" s="14">
        <f t="shared" ca="1" si="0"/>
        <v>7</v>
      </c>
      <c r="G31" s="13" t="s">
        <v>28</v>
      </c>
      <c r="H31" s="12">
        <v>51180</v>
      </c>
      <c r="I31" s="11">
        <v>3</v>
      </c>
      <c r="K31" s="19"/>
    </row>
    <row r="32" spans="1:11" x14ac:dyDescent="0.25">
      <c r="A32" s="5" t="s">
        <v>122</v>
      </c>
      <c r="B32" s="16" t="s">
        <v>32</v>
      </c>
      <c r="C32" s="5" t="s">
        <v>806</v>
      </c>
      <c r="D32" s="5" t="s">
        <v>5</v>
      </c>
      <c r="E32" s="9">
        <v>40856</v>
      </c>
      <c r="F32" s="14">
        <f t="shared" ca="1" si="0"/>
        <v>5</v>
      </c>
      <c r="G32" s="13" t="s">
        <v>28</v>
      </c>
      <c r="H32" s="12">
        <v>41350</v>
      </c>
      <c r="I32" s="11">
        <v>2</v>
      </c>
    </row>
    <row r="33" spans="1:14" x14ac:dyDescent="0.25">
      <c r="A33" s="5" t="s">
        <v>114</v>
      </c>
      <c r="B33" s="16" t="s">
        <v>12</v>
      </c>
      <c r="C33" s="5" t="s">
        <v>806</v>
      </c>
      <c r="D33" s="5" t="s">
        <v>5</v>
      </c>
      <c r="E33" s="9">
        <v>39414</v>
      </c>
      <c r="F33" s="14">
        <f t="shared" ca="1" si="0"/>
        <v>9</v>
      </c>
      <c r="G33" s="13" t="s">
        <v>26</v>
      </c>
      <c r="H33" s="12">
        <v>73440</v>
      </c>
      <c r="I33" s="11">
        <v>1</v>
      </c>
    </row>
    <row r="34" spans="1:14" x14ac:dyDescent="0.25">
      <c r="A34" s="5" t="s">
        <v>546</v>
      </c>
      <c r="B34" s="16" t="s">
        <v>12</v>
      </c>
      <c r="C34" s="5" t="s">
        <v>806</v>
      </c>
      <c r="D34" s="5" t="s">
        <v>5</v>
      </c>
      <c r="E34" s="9">
        <v>41018</v>
      </c>
      <c r="F34" s="14">
        <f t="shared" ca="1" si="0"/>
        <v>5</v>
      </c>
      <c r="G34" s="13" t="s">
        <v>26</v>
      </c>
      <c r="H34" s="12">
        <v>46220</v>
      </c>
      <c r="I34" s="11">
        <v>3</v>
      </c>
      <c r="K34" s="19"/>
    </row>
    <row r="35" spans="1:14" x14ac:dyDescent="0.25">
      <c r="A35" s="5" t="s">
        <v>105</v>
      </c>
      <c r="B35" s="16" t="s">
        <v>9</v>
      </c>
      <c r="C35" s="5" t="s">
        <v>806</v>
      </c>
      <c r="D35" s="5" t="s">
        <v>11</v>
      </c>
      <c r="E35" s="9">
        <v>40508</v>
      </c>
      <c r="F35" s="14">
        <f t="shared" ca="1" si="0"/>
        <v>6</v>
      </c>
      <c r="G35" s="13"/>
      <c r="H35" s="12">
        <v>58130</v>
      </c>
      <c r="I35" s="11">
        <v>2</v>
      </c>
    </row>
    <row r="36" spans="1:14" x14ac:dyDescent="0.25">
      <c r="A36" s="5" t="s">
        <v>30</v>
      </c>
      <c r="B36" s="16" t="s">
        <v>12</v>
      </c>
      <c r="C36" s="5" t="s">
        <v>806</v>
      </c>
      <c r="D36" s="5" t="s">
        <v>14</v>
      </c>
      <c r="E36" s="9">
        <v>39417</v>
      </c>
      <c r="F36" s="14">
        <f t="shared" ca="1" si="0"/>
        <v>9</v>
      </c>
      <c r="G36" s="13" t="s">
        <v>18</v>
      </c>
      <c r="H36" s="12">
        <v>46095</v>
      </c>
      <c r="I36" s="11">
        <v>3</v>
      </c>
    </row>
    <row r="37" spans="1:14" x14ac:dyDescent="0.25">
      <c r="A37" s="5" t="s">
        <v>21</v>
      </c>
      <c r="B37" s="16" t="s">
        <v>16</v>
      </c>
      <c r="C37" s="5" t="s">
        <v>806</v>
      </c>
      <c r="D37" s="5" t="s">
        <v>14</v>
      </c>
      <c r="E37" s="9">
        <v>40152</v>
      </c>
      <c r="F37" s="14">
        <f t="shared" ca="1" si="0"/>
        <v>7</v>
      </c>
      <c r="G37" s="13" t="s">
        <v>4</v>
      </c>
      <c r="H37" s="12">
        <v>28680</v>
      </c>
      <c r="I37" s="11">
        <v>1</v>
      </c>
      <c r="L37" s="10"/>
      <c r="M37" s="10"/>
      <c r="N37" s="10"/>
    </row>
    <row r="38" spans="1:14" x14ac:dyDescent="0.25">
      <c r="A38" s="5" t="s">
        <v>753</v>
      </c>
      <c r="B38" s="16" t="s">
        <v>12</v>
      </c>
      <c r="C38" s="5" t="s">
        <v>807</v>
      </c>
      <c r="D38" s="5" t="s">
        <v>0</v>
      </c>
      <c r="E38" s="9">
        <v>40925</v>
      </c>
      <c r="F38" s="14">
        <f t="shared" ca="1" si="0"/>
        <v>5</v>
      </c>
      <c r="G38" s="13"/>
      <c r="H38" s="12">
        <v>14568</v>
      </c>
      <c r="I38" s="11">
        <v>3</v>
      </c>
    </row>
    <row r="39" spans="1:14" x14ac:dyDescent="0.25">
      <c r="A39" s="5" t="s">
        <v>746</v>
      </c>
      <c r="B39" s="16" t="s">
        <v>32</v>
      </c>
      <c r="C39" s="5" t="s">
        <v>807</v>
      </c>
      <c r="D39" s="5" t="s">
        <v>11</v>
      </c>
      <c r="E39" s="9">
        <v>39094</v>
      </c>
      <c r="F39" s="14">
        <f t="shared" ca="1" si="0"/>
        <v>10</v>
      </c>
      <c r="G39" s="13"/>
      <c r="H39" s="12">
        <v>83020</v>
      </c>
      <c r="I39" s="11">
        <v>4</v>
      </c>
    </row>
    <row r="40" spans="1:14" x14ac:dyDescent="0.25">
      <c r="A40" s="5" t="s">
        <v>737</v>
      </c>
      <c r="B40" s="16" t="s">
        <v>16</v>
      </c>
      <c r="C40" s="5" t="s">
        <v>807</v>
      </c>
      <c r="D40" s="5" t="s">
        <v>5</v>
      </c>
      <c r="E40" s="9">
        <v>40200</v>
      </c>
      <c r="F40" s="14">
        <f t="shared" ca="1" si="0"/>
        <v>7</v>
      </c>
      <c r="G40" s="13" t="s">
        <v>18</v>
      </c>
      <c r="H40" s="12">
        <v>77350</v>
      </c>
      <c r="I40" s="11">
        <v>5</v>
      </c>
      <c r="K40" s="19"/>
    </row>
    <row r="41" spans="1:14" x14ac:dyDescent="0.25">
      <c r="A41" s="5" t="s">
        <v>712</v>
      </c>
      <c r="B41" s="16" t="s">
        <v>2</v>
      </c>
      <c r="C41" s="5" t="s">
        <v>807</v>
      </c>
      <c r="D41" s="5" t="s">
        <v>14</v>
      </c>
      <c r="E41" s="9">
        <v>36896</v>
      </c>
      <c r="F41" s="14">
        <f t="shared" ca="1" si="0"/>
        <v>16</v>
      </c>
      <c r="G41" s="13" t="s">
        <v>26</v>
      </c>
      <c r="H41" s="12">
        <v>35280</v>
      </c>
      <c r="I41" s="11">
        <v>3</v>
      </c>
    </row>
    <row r="42" spans="1:14" x14ac:dyDescent="0.25">
      <c r="A42" s="5" t="s">
        <v>669</v>
      </c>
      <c r="B42" s="16" t="s">
        <v>9</v>
      </c>
      <c r="C42" s="5" t="s">
        <v>807</v>
      </c>
      <c r="D42" s="5" t="s">
        <v>11</v>
      </c>
      <c r="E42" s="9">
        <v>40233</v>
      </c>
      <c r="F42" s="14">
        <f t="shared" ca="1" si="0"/>
        <v>7</v>
      </c>
      <c r="G42" s="13"/>
      <c r="H42" s="12">
        <v>64390</v>
      </c>
      <c r="I42" s="11">
        <v>2</v>
      </c>
    </row>
    <row r="43" spans="1:14" x14ac:dyDescent="0.25">
      <c r="A43" s="5" t="s">
        <v>664</v>
      </c>
      <c r="B43" s="16" t="s">
        <v>12</v>
      </c>
      <c r="C43" s="5" t="s">
        <v>807</v>
      </c>
      <c r="D43" s="5" t="s">
        <v>5</v>
      </c>
      <c r="E43" s="9">
        <v>35829</v>
      </c>
      <c r="F43" s="14">
        <f t="shared" ca="1" si="0"/>
        <v>19</v>
      </c>
      <c r="G43" s="13" t="s">
        <v>26</v>
      </c>
      <c r="H43" s="12">
        <v>61030</v>
      </c>
      <c r="I43" s="11">
        <v>3</v>
      </c>
      <c r="K43" s="19"/>
    </row>
    <row r="44" spans="1:14" x14ac:dyDescent="0.25">
      <c r="A44" s="5" t="s">
        <v>661</v>
      </c>
      <c r="B44" s="16" t="s">
        <v>16</v>
      </c>
      <c r="C44" s="5" t="s">
        <v>807</v>
      </c>
      <c r="D44" s="5" t="s">
        <v>14</v>
      </c>
      <c r="E44" s="9">
        <v>35842</v>
      </c>
      <c r="F44" s="14">
        <f t="shared" ca="1" si="0"/>
        <v>19</v>
      </c>
      <c r="G44" s="13" t="s">
        <v>8</v>
      </c>
      <c r="H44" s="12">
        <v>23380</v>
      </c>
      <c r="I44" s="11">
        <v>4</v>
      </c>
    </row>
    <row r="45" spans="1:14" x14ac:dyDescent="0.25">
      <c r="A45" s="5" t="s">
        <v>659</v>
      </c>
      <c r="B45" s="16" t="s">
        <v>16</v>
      </c>
      <c r="C45" s="5" t="s">
        <v>807</v>
      </c>
      <c r="D45" s="5" t="s">
        <v>11</v>
      </c>
      <c r="E45" s="9">
        <v>35848</v>
      </c>
      <c r="F45" s="14">
        <f t="shared" ca="1" si="0"/>
        <v>19</v>
      </c>
      <c r="G45" s="13"/>
      <c r="H45" s="12">
        <v>85480</v>
      </c>
      <c r="I45" s="11">
        <v>5</v>
      </c>
    </row>
    <row r="46" spans="1:14" x14ac:dyDescent="0.25">
      <c r="A46" s="5" t="s">
        <v>632</v>
      </c>
      <c r="B46" s="16" t="s">
        <v>48</v>
      </c>
      <c r="C46" s="5" t="s">
        <v>807</v>
      </c>
      <c r="D46" s="5" t="s">
        <v>5</v>
      </c>
      <c r="E46" s="9">
        <v>40575</v>
      </c>
      <c r="F46" s="14">
        <f t="shared" ca="1" si="0"/>
        <v>6</v>
      </c>
      <c r="G46" s="13" t="s">
        <v>8</v>
      </c>
      <c r="H46" s="12">
        <v>74710</v>
      </c>
      <c r="I46" s="11">
        <v>2</v>
      </c>
    </row>
    <row r="47" spans="1:14" x14ac:dyDescent="0.25">
      <c r="A47" s="5" t="s">
        <v>629</v>
      </c>
      <c r="B47" s="16" t="s">
        <v>12</v>
      </c>
      <c r="C47" s="5" t="s">
        <v>807</v>
      </c>
      <c r="D47" s="5" t="s">
        <v>5</v>
      </c>
      <c r="E47" s="9">
        <v>40596</v>
      </c>
      <c r="F47" s="14">
        <f t="shared" ca="1" si="0"/>
        <v>6</v>
      </c>
      <c r="G47" s="13" t="s">
        <v>18</v>
      </c>
      <c r="H47" s="12">
        <v>68910</v>
      </c>
      <c r="I47" s="11">
        <v>5</v>
      </c>
    </row>
    <row r="48" spans="1:14" x14ac:dyDescent="0.25">
      <c r="A48" s="5" t="s">
        <v>624</v>
      </c>
      <c r="B48" s="16" t="s">
        <v>48</v>
      </c>
      <c r="C48" s="5" t="s">
        <v>807</v>
      </c>
      <c r="D48" s="5" t="s">
        <v>11</v>
      </c>
      <c r="E48" s="9">
        <v>40983</v>
      </c>
      <c r="F48" s="14">
        <f t="shared" ca="1" si="0"/>
        <v>5</v>
      </c>
      <c r="G48" s="13"/>
      <c r="H48" s="12">
        <v>64460</v>
      </c>
      <c r="I48" s="11">
        <v>1</v>
      </c>
    </row>
    <row r="49" spans="1:14" x14ac:dyDescent="0.25">
      <c r="A49" s="5" t="s">
        <v>601</v>
      </c>
      <c r="B49" s="16" t="s">
        <v>16</v>
      </c>
      <c r="C49" s="5" t="s">
        <v>807</v>
      </c>
      <c r="D49" s="5" t="s">
        <v>11</v>
      </c>
      <c r="E49" s="9">
        <v>38792</v>
      </c>
      <c r="F49" s="14">
        <f t="shared" ca="1" si="0"/>
        <v>11</v>
      </c>
      <c r="G49" s="13"/>
      <c r="H49" s="12">
        <v>74740</v>
      </c>
      <c r="I49" s="11">
        <v>5</v>
      </c>
    </row>
    <row r="50" spans="1:14" x14ac:dyDescent="0.25">
      <c r="A50" s="5" t="s">
        <v>598</v>
      </c>
      <c r="B50" s="16" t="s">
        <v>32</v>
      </c>
      <c r="C50" s="5" t="s">
        <v>807</v>
      </c>
      <c r="D50" s="5" t="s">
        <v>14</v>
      </c>
      <c r="E50" s="9">
        <v>38804</v>
      </c>
      <c r="F50" s="14">
        <f t="shared" ca="1" si="0"/>
        <v>11</v>
      </c>
      <c r="G50" s="13" t="s">
        <v>18</v>
      </c>
      <c r="H50" s="12">
        <v>48415</v>
      </c>
      <c r="I50" s="11">
        <v>4</v>
      </c>
    </row>
    <row r="51" spans="1:14" x14ac:dyDescent="0.25">
      <c r="A51" s="5" t="s">
        <v>586</v>
      </c>
      <c r="B51" s="16" t="s">
        <v>12</v>
      </c>
      <c r="C51" s="5" t="s">
        <v>807</v>
      </c>
      <c r="D51" s="5" t="s">
        <v>0</v>
      </c>
      <c r="E51" s="9">
        <v>36602</v>
      </c>
      <c r="F51" s="14">
        <f t="shared" ca="1" si="0"/>
        <v>17</v>
      </c>
      <c r="G51" s="13"/>
      <c r="H51" s="12">
        <v>30080</v>
      </c>
      <c r="I51" s="11">
        <v>3</v>
      </c>
    </row>
    <row r="52" spans="1:14" x14ac:dyDescent="0.25">
      <c r="A52" s="5" t="s">
        <v>552</v>
      </c>
      <c r="B52" s="16" t="s">
        <v>32</v>
      </c>
      <c r="C52" s="5" t="s">
        <v>807</v>
      </c>
      <c r="D52" s="5" t="s">
        <v>5</v>
      </c>
      <c r="E52" s="9">
        <v>40653</v>
      </c>
      <c r="F52" s="14">
        <f t="shared" ca="1" si="0"/>
        <v>6</v>
      </c>
      <c r="G52" s="13" t="s">
        <v>8</v>
      </c>
      <c r="H52" s="12">
        <v>49810</v>
      </c>
      <c r="I52" s="11">
        <v>2</v>
      </c>
      <c r="L52" s="10"/>
      <c r="M52" s="10"/>
      <c r="N52" s="10"/>
    </row>
    <row r="53" spans="1:14" x14ac:dyDescent="0.25">
      <c r="A53" s="5" t="s">
        <v>532</v>
      </c>
      <c r="B53" s="16" t="s">
        <v>32</v>
      </c>
      <c r="C53" s="5" t="s">
        <v>807</v>
      </c>
      <c r="D53" s="5" t="s">
        <v>11</v>
      </c>
      <c r="E53" s="9">
        <v>40273</v>
      </c>
      <c r="F53" s="14">
        <f t="shared" ca="1" si="0"/>
        <v>7</v>
      </c>
      <c r="G53" s="13"/>
      <c r="H53" s="12">
        <v>50550</v>
      </c>
      <c r="I53" s="11">
        <v>2</v>
      </c>
    </row>
    <row r="54" spans="1:14" x14ac:dyDescent="0.25">
      <c r="A54" s="5" t="s">
        <v>523</v>
      </c>
      <c r="B54" s="16" t="s">
        <v>16</v>
      </c>
      <c r="C54" s="5" t="s">
        <v>807</v>
      </c>
      <c r="D54" s="5" t="s">
        <v>11</v>
      </c>
      <c r="E54" s="9">
        <v>35902</v>
      </c>
      <c r="F54" s="14">
        <f t="shared" ca="1" si="0"/>
        <v>19</v>
      </c>
      <c r="G54" s="13"/>
      <c r="H54" s="12">
        <v>63340</v>
      </c>
      <c r="I54" s="11">
        <v>3</v>
      </c>
    </row>
    <row r="55" spans="1:14" x14ac:dyDescent="0.25">
      <c r="A55" s="5" t="s">
        <v>509</v>
      </c>
      <c r="B55" s="16" t="s">
        <v>12</v>
      </c>
      <c r="C55" s="5" t="s">
        <v>807</v>
      </c>
      <c r="D55" s="5" t="s">
        <v>5</v>
      </c>
      <c r="E55" s="9">
        <v>37008</v>
      </c>
      <c r="F55" s="14">
        <f t="shared" ca="1" si="0"/>
        <v>16</v>
      </c>
      <c r="G55" s="13" t="s">
        <v>26</v>
      </c>
      <c r="H55" s="12">
        <v>27180</v>
      </c>
      <c r="I55" s="11">
        <v>4</v>
      </c>
    </row>
    <row r="56" spans="1:14" x14ac:dyDescent="0.25">
      <c r="A56" s="5" t="s">
        <v>507</v>
      </c>
      <c r="B56" s="16" t="s">
        <v>12</v>
      </c>
      <c r="C56" s="5" t="s">
        <v>807</v>
      </c>
      <c r="D56" s="5" t="s">
        <v>5</v>
      </c>
      <c r="E56" s="9">
        <v>37348</v>
      </c>
      <c r="F56" s="14">
        <f t="shared" ca="1" si="0"/>
        <v>15</v>
      </c>
      <c r="G56" s="13" t="s">
        <v>28</v>
      </c>
      <c r="H56" s="12">
        <v>85880</v>
      </c>
      <c r="I56" s="11">
        <v>3</v>
      </c>
    </row>
    <row r="57" spans="1:14" x14ac:dyDescent="0.25">
      <c r="A57" s="5" t="s">
        <v>500</v>
      </c>
      <c r="B57" s="16" t="s">
        <v>9</v>
      </c>
      <c r="C57" s="5" t="s">
        <v>807</v>
      </c>
      <c r="D57" s="5" t="s">
        <v>11</v>
      </c>
      <c r="E57" s="9">
        <v>39922</v>
      </c>
      <c r="F57" s="14">
        <f t="shared" ca="1" si="0"/>
        <v>8</v>
      </c>
      <c r="G57" s="13"/>
      <c r="H57" s="12">
        <v>25790</v>
      </c>
      <c r="I57" s="11">
        <v>3</v>
      </c>
      <c r="L57" s="10"/>
      <c r="M57" s="10"/>
      <c r="N57" s="10"/>
    </row>
    <row r="58" spans="1:14" x14ac:dyDescent="0.25">
      <c r="A58" s="5" t="s">
        <v>497</v>
      </c>
      <c r="B58" s="16" t="s">
        <v>16</v>
      </c>
      <c r="C58" s="5" t="s">
        <v>807</v>
      </c>
      <c r="D58" s="5" t="s">
        <v>5</v>
      </c>
      <c r="E58" s="9">
        <v>40274</v>
      </c>
      <c r="F58" s="14">
        <f t="shared" ca="1" si="0"/>
        <v>7</v>
      </c>
      <c r="G58" s="13" t="s">
        <v>28</v>
      </c>
      <c r="H58" s="12">
        <v>38730</v>
      </c>
      <c r="I58" s="11">
        <v>1</v>
      </c>
    </row>
    <row r="59" spans="1:14" x14ac:dyDescent="0.25">
      <c r="A59" s="5" t="s">
        <v>496</v>
      </c>
      <c r="B59" s="16" t="s">
        <v>32</v>
      </c>
      <c r="C59" s="5" t="s">
        <v>807</v>
      </c>
      <c r="D59" s="5" t="s">
        <v>5</v>
      </c>
      <c r="E59" s="17">
        <v>40292</v>
      </c>
      <c r="F59" s="14">
        <f t="shared" ca="1" si="0"/>
        <v>7</v>
      </c>
      <c r="G59" s="13" t="s">
        <v>26</v>
      </c>
      <c r="H59" s="12">
        <v>23280</v>
      </c>
      <c r="I59" s="11">
        <v>1</v>
      </c>
      <c r="L59" s="10"/>
      <c r="M59" s="10"/>
      <c r="N59" s="10"/>
    </row>
    <row r="60" spans="1:14" x14ac:dyDescent="0.25">
      <c r="A60" s="5" t="s">
        <v>486</v>
      </c>
      <c r="B60" s="16" t="s">
        <v>12</v>
      </c>
      <c r="C60" s="5" t="s">
        <v>807</v>
      </c>
      <c r="D60" s="5" t="s">
        <v>5</v>
      </c>
      <c r="E60" s="9">
        <v>41051</v>
      </c>
      <c r="F60" s="14">
        <f t="shared" ca="1" si="0"/>
        <v>5</v>
      </c>
      <c r="G60" s="13" t="s">
        <v>28</v>
      </c>
      <c r="H60" s="12">
        <v>31830</v>
      </c>
      <c r="I60" s="11">
        <v>3</v>
      </c>
    </row>
    <row r="61" spans="1:14" x14ac:dyDescent="0.25">
      <c r="A61" s="5" t="s">
        <v>483</v>
      </c>
      <c r="B61" s="16" t="s">
        <v>12</v>
      </c>
      <c r="C61" s="5" t="s">
        <v>807</v>
      </c>
      <c r="D61" s="5" t="s">
        <v>5</v>
      </c>
      <c r="E61" s="9">
        <v>39588</v>
      </c>
      <c r="F61" s="14">
        <f t="shared" ca="1" si="0"/>
        <v>9</v>
      </c>
      <c r="G61" s="13" t="s">
        <v>28</v>
      </c>
      <c r="H61" s="12">
        <v>74670</v>
      </c>
      <c r="I61" s="11">
        <v>5</v>
      </c>
    </row>
    <row r="62" spans="1:14" x14ac:dyDescent="0.25">
      <c r="A62" s="5" t="s">
        <v>479</v>
      </c>
      <c r="B62" s="16" t="s">
        <v>16</v>
      </c>
      <c r="C62" s="5" t="s">
        <v>807</v>
      </c>
      <c r="D62" s="5" t="s">
        <v>5</v>
      </c>
      <c r="E62" s="9">
        <v>39215</v>
      </c>
      <c r="F62" s="14">
        <f t="shared" ca="1" si="0"/>
        <v>10</v>
      </c>
      <c r="G62" s="13" t="s">
        <v>26</v>
      </c>
      <c r="H62" s="12">
        <v>31910</v>
      </c>
      <c r="I62" s="11">
        <v>5</v>
      </c>
    </row>
    <row r="63" spans="1:14" x14ac:dyDescent="0.25">
      <c r="A63" s="5" t="s">
        <v>475</v>
      </c>
      <c r="B63" s="16" t="s">
        <v>48</v>
      </c>
      <c r="C63" s="5" t="s">
        <v>807</v>
      </c>
      <c r="D63" s="5" t="s">
        <v>5</v>
      </c>
      <c r="E63" s="9">
        <v>40310</v>
      </c>
      <c r="F63" s="14">
        <f t="shared" ca="1" si="0"/>
        <v>7</v>
      </c>
      <c r="G63" s="13" t="s">
        <v>8</v>
      </c>
      <c r="H63" s="12">
        <v>82120</v>
      </c>
      <c r="I63" s="11">
        <v>5</v>
      </c>
    </row>
    <row r="64" spans="1:14" x14ac:dyDescent="0.25">
      <c r="A64" s="5" t="s">
        <v>473</v>
      </c>
      <c r="B64" s="16" t="s">
        <v>12</v>
      </c>
      <c r="C64" s="5" t="s">
        <v>807</v>
      </c>
      <c r="D64" s="5" t="s">
        <v>5</v>
      </c>
      <c r="E64" s="9">
        <v>40320</v>
      </c>
      <c r="F64" s="14">
        <f t="shared" ca="1" si="0"/>
        <v>7</v>
      </c>
      <c r="G64" s="13" t="s">
        <v>18</v>
      </c>
      <c r="H64" s="12">
        <v>77580</v>
      </c>
      <c r="I64" s="11">
        <v>3</v>
      </c>
    </row>
    <row r="65" spans="1:11" x14ac:dyDescent="0.25">
      <c r="A65" s="5" t="s">
        <v>470</v>
      </c>
      <c r="B65" s="16" t="s">
        <v>12</v>
      </c>
      <c r="C65" s="5" t="s">
        <v>807</v>
      </c>
      <c r="D65" s="5" t="s">
        <v>11</v>
      </c>
      <c r="E65" s="9">
        <v>38856</v>
      </c>
      <c r="F65" s="14">
        <f t="shared" ca="1" si="0"/>
        <v>11</v>
      </c>
      <c r="G65" s="13"/>
      <c r="H65" s="12">
        <v>84200</v>
      </c>
      <c r="I65" s="11">
        <v>2</v>
      </c>
      <c r="K65" s="19"/>
    </row>
    <row r="66" spans="1:11" x14ac:dyDescent="0.25">
      <c r="A66" s="5" t="s">
        <v>461</v>
      </c>
      <c r="B66" s="16" t="s">
        <v>2</v>
      </c>
      <c r="C66" s="5" t="s">
        <v>807</v>
      </c>
      <c r="D66" s="5" t="s">
        <v>11</v>
      </c>
      <c r="E66" s="9">
        <v>35940</v>
      </c>
      <c r="F66" s="14">
        <f t="shared" ref="F66:F129" ca="1" si="1">DATEDIF(E66,TODAY(),"y")</f>
        <v>19</v>
      </c>
      <c r="G66" s="13"/>
      <c r="H66" s="12">
        <v>88000</v>
      </c>
      <c r="I66" s="11">
        <v>5</v>
      </c>
    </row>
    <row r="67" spans="1:11" x14ac:dyDescent="0.25">
      <c r="A67" s="5" t="s">
        <v>450</v>
      </c>
      <c r="B67" s="16" t="s">
        <v>12</v>
      </c>
      <c r="C67" s="5" t="s">
        <v>807</v>
      </c>
      <c r="D67" s="5" t="s">
        <v>5</v>
      </c>
      <c r="E67" s="9">
        <v>37018</v>
      </c>
      <c r="F67" s="14">
        <f t="shared" ca="1" si="1"/>
        <v>16</v>
      </c>
      <c r="G67" s="13" t="s">
        <v>4</v>
      </c>
      <c r="H67" s="12">
        <v>28650</v>
      </c>
      <c r="I67" s="11">
        <v>4</v>
      </c>
    </row>
    <row r="68" spans="1:11" x14ac:dyDescent="0.25">
      <c r="A68" s="5" t="s">
        <v>442</v>
      </c>
      <c r="B68" s="16" t="s">
        <v>12</v>
      </c>
      <c r="C68" s="5" t="s">
        <v>807</v>
      </c>
      <c r="D68" s="5" t="s">
        <v>11</v>
      </c>
      <c r="E68" s="9">
        <v>39959</v>
      </c>
      <c r="F68" s="14">
        <f t="shared" ca="1" si="1"/>
        <v>8</v>
      </c>
      <c r="G68" s="13"/>
      <c r="H68" s="12">
        <v>79460</v>
      </c>
      <c r="I68" s="11">
        <v>5</v>
      </c>
    </row>
    <row r="69" spans="1:11" x14ac:dyDescent="0.25">
      <c r="A69" s="5" t="s">
        <v>413</v>
      </c>
      <c r="B69" s="16" t="s">
        <v>32</v>
      </c>
      <c r="C69" s="5" t="s">
        <v>807</v>
      </c>
      <c r="D69" s="5" t="s">
        <v>5</v>
      </c>
      <c r="E69" s="9">
        <v>35965</v>
      </c>
      <c r="F69" s="14">
        <f t="shared" ca="1" si="1"/>
        <v>19</v>
      </c>
      <c r="G69" s="23" t="s">
        <v>18</v>
      </c>
      <c r="H69" s="12">
        <v>34780</v>
      </c>
      <c r="I69" s="11">
        <v>4</v>
      </c>
    </row>
    <row r="70" spans="1:11" x14ac:dyDescent="0.25">
      <c r="A70" s="5" t="s">
        <v>393</v>
      </c>
      <c r="B70" s="16" t="s">
        <v>12</v>
      </c>
      <c r="C70" s="5" t="s">
        <v>807</v>
      </c>
      <c r="D70" s="5" t="s">
        <v>5</v>
      </c>
      <c r="E70" s="9">
        <v>37785</v>
      </c>
      <c r="F70" s="14">
        <f t="shared" ca="1" si="1"/>
        <v>14</v>
      </c>
      <c r="G70" s="13" t="s">
        <v>4</v>
      </c>
      <c r="H70" s="12">
        <v>87280</v>
      </c>
      <c r="I70" s="11">
        <v>4</v>
      </c>
    </row>
    <row r="71" spans="1:11" x14ac:dyDescent="0.25">
      <c r="A71" s="5" t="s">
        <v>372</v>
      </c>
      <c r="B71" s="16" t="s">
        <v>32</v>
      </c>
      <c r="C71" s="5" t="s">
        <v>807</v>
      </c>
      <c r="D71" s="5" t="s">
        <v>5</v>
      </c>
      <c r="E71" s="9">
        <v>41091</v>
      </c>
      <c r="F71" s="14">
        <f t="shared" ca="1" si="1"/>
        <v>5</v>
      </c>
      <c r="G71" s="13" t="s">
        <v>26</v>
      </c>
      <c r="H71" s="12">
        <v>71150</v>
      </c>
      <c r="I71" s="11">
        <v>2</v>
      </c>
    </row>
    <row r="72" spans="1:11" x14ac:dyDescent="0.25">
      <c r="A72" s="5" t="s">
        <v>361</v>
      </c>
      <c r="B72" s="16" t="s">
        <v>16</v>
      </c>
      <c r="C72" s="5" t="s">
        <v>807</v>
      </c>
      <c r="D72" s="5" t="s">
        <v>14</v>
      </c>
      <c r="E72" s="9">
        <v>39279</v>
      </c>
      <c r="F72" s="14">
        <f t="shared" ca="1" si="1"/>
        <v>10</v>
      </c>
      <c r="G72" s="13" t="s">
        <v>26</v>
      </c>
      <c r="H72" s="12">
        <v>26890</v>
      </c>
      <c r="I72" s="11">
        <v>3</v>
      </c>
    </row>
    <row r="73" spans="1:11" x14ac:dyDescent="0.25">
      <c r="A73" s="5" t="s">
        <v>349</v>
      </c>
      <c r="B73" s="16" t="s">
        <v>12</v>
      </c>
      <c r="C73" s="5" t="s">
        <v>807</v>
      </c>
      <c r="D73" s="5" t="s">
        <v>11</v>
      </c>
      <c r="E73" s="9">
        <v>40368</v>
      </c>
      <c r="F73" s="14">
        <f t="shared" ca="1" si="1"/>
        <v>7</v>
      </c>
      <c r="G73" s="13"/>
      <c r="H73" s="12">
        <v>89310</v>
      </c>
      <c r="I73" s="11">
        <v>5</v>
      </c>
    </row>
    <row r="74" spans="1:11" x14ac:dyDescent="0.25">
      <c r="A74" s="5" t="s">
        <v>300</v>
      </c>
      <c r="B74" s="16" t="s">
        <v>12</v>
      </c>
      <c r="C74" s="5" t="s">
        <v>807</v>
      </c>
      <c r="D74" s="5" t="s">
        <v>14</v>
      </c>
      <c r="E74" s="9">
        <v>40777</v>
      </c>
      <c r="F74" s="14">
        <f t="shared" ca="1" si="1"/>
        <v>5</v>
      </c>
      <c r="G74" s="13" t="s">
        <v>28</v>
      </c>
      <c r="H74" s="12">
        <v>13800</v>
      </c>
      <c r="I74" s="11">
        <v>3</v>
      </c>
    </row>
    <row r="75" spans="1:11" x14ac:dyDescent="0.25">
      <c r="A75" s="5" t="s">
        <v>293</v>
      </c>
      <c r="B75" s="16" t="s">
        <v>12</v>
      </c>
      <c r="C75" s="5" t="s">
        <v>807</v>
      </c>
      <c r="D75" s="5" t="s">
        <v>14</v>
      </c>
      <c r="E75" s="9">
        <v>39662</v>
      </c>
      <c r="F75" s="14">
        <f t="shared" ca="1" si="1"/>
        <v>8</v>
      </c>
      <c r="G75" s="13" t="s">
        <v>8</v>
      </c>
      <c r="H75" s="12">
        <v>38920</v>
      </c>
      <c r="I75" s="11">
        <v>4</v>
      </c>
    </row>
    <row r="76" spans="1:11" x14ac:dyDescent="0.25">
      <c r="A76" s="5" t="s">
        <v>284</v>
      </c>
      <c r="B76" s="16" t="s">
        <v>32</v>
      </c>
      <c r="C76" s="5" t="s">
        <v>807</v>
      </c>
      <c r="D76" s="5" t="s">
        <v>5</v>
      </c>
      <c r="E76" s="9">
        <v>38954</v>
      </c>
      <c r="F76" s="14">
        <f t="shared" ca="1" si="1"/>
        <v>10</v>
      </c>
      <c r="G76" s="13" t="s">
        <v>26</v>
      </c>
      <c r="H76" s="12">
        <v>40920</v>
      </c>
      <c r="I76" s="11">
        <v>4</v>
      </c>
    </row>
    <row r="77" spans="1:11" x14ac:dyDescent="0.25">
      <c r="A77" s="5" t="s">
        <v>277</v>
      </c>
      <c r="B77" s="16" t="s">
        <v>9</v>
      </c>
      <c r="C77" s="5" t="s">
        <v>807</v>
      </c>
      <c r="D77" s="5" t="s">
        <v>11</v>
      </c>
      <c r="E77" s="9">
        <v>36038</v>
      </c>
      <c r="F77" s="14">
        <f t="shared" ca="1" si="1"/>
        <v>18</v>
      </c>
      <c r="G77" s="13"/>
      <c r="H77" s="12">
        <v>30340</v>
      </c>
      <c r="I77" s="11">
        <v>3</v>
      </c>
    </row>
    <row r="78" spans="1:11" x14ac:dyDescent="0.25">
      <c r="A78" s="5" t="s">
        <v>224</v>
      </c>
      <c r="B78" s="16" t="s">
        <v>32</v>
      </c>
      <c r="C78" s="5" t="s">
        <v>807</v>
      </c>
      <c r="D78" s="5" t="s">
        <v>0</v>
      </c>
      <c r="E78" s="9">
        <v>36059</v>
      </c>
      <c r="F78" s="14">
        <f t="shared" ca="1" si="1"/>
        <v>18</v>
      </c>
      <c r="G78" s="13"/>
      <c r="H78" s="12">
        <v>18500</v>
      </c>
      <c r="I78" s="11">
        <v>5</v>
      </c>
    </row>
    <row r="79" spans="1:11" x14ac:dyDescent="0.25">
      <c r="A79" s="5" t="s">
        <v>203</v>
      </c>
      <c r="B79" s="16" t="s">
        <v>32</v>
      </c>
      <c r="C79" s="5" t="s">
        <v>807</v>
      </c>
      <c r="D79" s="5" t="s">
        <v>11</v>
      </c>
      <c r="E79" s="9">
        <v>38970</v>
      </c>
      <c r="F79" s="14">
        <f t="shared" ca="1" si="1"/>
        <v>10</v>
      </c>
      <c r="G79" s="13"/>
      <c r="H79" s="12">
        <v>83070</v>
      </c>
      <c r="I79" s="11">
        <v>3</v>
      </c>
    </row>
    <row r="80" spans="1:11" x14ac:dyDescent="0.25">
      <c r="A80" s="5" t="s">
        <v>196</v>
      </c>
      <c r="B80" s="16" t="s">
        <v>16</v>
      </c>
      <c r="C80" s="5" t="s">
        <v>807</v>
      </c>
      <c r="D80" s="5" t="s">
        <v>5</v>
      </c>
      <c r="E80" s="9">
        <v>40085</v>
      </c>
      <c r="F80" s="14">
        <f t="shared" ca="1" si="1"/>
        <v>7</v>
      </c>
      <c r="G80" s="13" t="s">
        <v>26</v>
      </c>
      <c r="H80" s="12">
        <v>41490</v>
      </c>
      <c r="I80" s="11">
        <v>5</v>
      </c>
    </row>
    <row r="81" spans="1:9" x14ac:dyDescent="0.25">
      <c r="A81" s="5" t="s">
        <v>186</v>
      </c>
      <c r="B81" s="16" t="s">
        <v>16</v>
      </c>
      <c r="C81" s="5" t="s">
        <v>807</v>
      </c>
      <c r="D81" s="5" t="s">
        <v>5</v>
      </c>
      <c r="E81" s="9">
        <v>40832</v>
      </c>
      <c r="F81" s="14">
        <f t="shared" ca="1" si="1"/>
        <v>5</v>
      </c>
      <c r="G81" s="13" t="s">
        <v>4</v>
      </c>
      <c r="H81" s="12">
        <v>85920</v>
      </c>
      <c r="I81" s="11">
        <v>4</v>
      </c>
    </row>
    <row r="82" spans="1:9" x14ac:dyDescent="0.25">
      <c r="A82" s="5" t="s">
        <v>181</v>
      </c>
      <c r="B82" s="16" t="s">
        <v>12</v>
      </c>
      <c r="C82" s="5" t="s">
        <v>807</v>
      </c>
      <c r="D82" s="5" t="s">
        <v>5</v>
      </c>
      <c r="E82" s="9">
        <v>41200</v>
      </c>
      <c r="F82" s="14">
        <f t="shared" ca="1" si="1"/>
        <v>4</v>
      </c>
      <c r="G82" s="13" t="s">
        <v>4</v>
      </c>
      <c r="H82" s="12">
        <v>71670</v>
      </c>
      <c r="I82" s="11">
        <v>4</v>
      </c>
    </row>
    <row r="83" spans="1:9" x14ac:dyDescent="0.25">
      <c r="A83" s="5" t="s">
        <v>176</v>
      </c>
      <c r="B83" s="16" t="s">
        <v>2</v>
      </c>
      <c r="C83" s="5" t="s">
        <v>807</v>
      </c>
      <c r="D83" s="5" t="s">
        <v>5</v>
      </c>
      <c r="E83" s="9">
        <v>39379</v>
      </c>
      <c r="F83" s="14">
        <f t="shared" ca="1" si="1"/>
        <v>9</v>
      </c>
      <c r="G83" s="13" t="s">
        <v>26</v>
      </c>
      <c r="H83" s="12">
        <v>67890</v>
      </c>
      <c r="I83" s="11">
        <v>5</v>
      </c>
    </row>
    <row r="84" spans="1:9" x14ac:dyDescent="0.25">
      <c r="A84" s="5" t="s">
        <v>154</v>
      </c>
      <c r="B84" s="16" t="s">
        <v>32</v>
      </c>
      <c r="C84" s="5" t="s">
        <v>807</v>
      </c>
      <c r="D84" s="5" t="s">
        <v>11</v>
      </c>
      <c r="E84" s="9">
        <v>36087</v>
      </c>
      <c r="F84" s="14">
        <f t="shared" ca="1" si="1"/>
        <v>18</v>
      </c>
      <c r="G84" s="13"/>
      <c r="H84" s="12">
        <v>76930</v>
      </c>
      <c r="I84" s="11">
        <v>1</v>
      </c>
    </row>
    <row r="85" spans="1:9" x14ac:dyDescent="0.25">
      <c r="A85" s="5" t="s">
        <v>144</v>
      </c>
      <c r="B85" s="16" t="s">
        <v>16</v>
      </c>
      <c r="C85" s="5" t="s">
        <v>807</v>
      </c>
      <c r="D85" s="5" t="s">
        <v>5</v>
      </c>
      <c r="E85" s="9">
        <v>37176</v>
      </c>
      <c r="F85" s="14">
        <f t="shared" ca="1" si="1"/>
        <v>15</v>
      </c>
      <c r="G85" s="13" t="s">
        <v>18</v>
      </c>
      <c r="H85" s="12">
        <v>62790</v>
      </c>
      <c r="I85" s="11">
        <v>2</v>
      </c>
    </row>
    <row r="86" spans="1:9" x14ac:dyDescent="0.25">
      <c r="A86" s="5" t="s">
        <v>113</v>
      </c>
      <c r="B86" s="16" t="s">
        <v>12</v>
      </c>
      <c r="C86" s="5" t="s">
        <v>807</v>
      </c>
      <c r="D86" s="5" t="s">
        <v>11</v>
      </c>
      <c r="E86" s="9">
        <v>39765</v>
      </c>
      <c r="F86" s="14">
        <f t="shared" ca="1" si="1"/>
        <v>8</v>
      </c>
      <c r="G86" s="13"/>
      <c r="H86" s="12">
        <v>46670</v>
      </c>
      <c r="I86" s="11">
        <v>3</v>
      </c>
    </row>
    <row r="87" spans="1:9" x14ac:dyDescent="0.25">
      <c r="A87" s="5" t="s">
        <v>97</v>
      </c>
      <c r="B87" s="16" t="s">
        <v>32</v>
      </c>
      <c r="C87" s="5" t="s">
        <v>807</v>
      </c>
      <c r="D87" s="5" t="s">
        <v>11</v>
      </c>
      <c r="E87" s="9">
        <v>36470</v>
      </c>
      <c r="F87" s="14">
        <f t="shared" ca="1" si="1"/>
        <v>17</v>
      </c>
      <c r="G87" s="13"/>
      <c r="H87" s="12">
        <v>23560</v>
      </c>
      <c r="I87" s="11">
        <v>3</v>
      </c>
    </row>
    <row r="88" spans="1:9" x14ac:dyDescent="0.25">
      <c r="A88" s="5" t="s">
        <v>95</v>
      </c>
      <c r="B88" s="16" t="s">
        <v>32</v>
      </c>
      <c r="C88" s="5" t="s">
        <v>807</v>
      </c>
      <c r="D88" s="5" t="s">
        <v>0</v>
      </c>
      <c r="E88" s="9">
        <v>36487</v>
      </c>
      <c r="F88" s="14">
        <f t="shared" ca="1" si="1"/>
        <v>17</v>
      </c>
      <c r="G88" s="13"/>
      <c r="H88" s="12">
        <v>33056</v>
      </c>
      <c r="I88" s="11">
        <v>5</v>
      </c>
    </row>
    <row r="89" spans="1:9" x14ac:dyDescent="0.25">
      <c r="A89" s="5" t="s">
        <v>83</v>
      </c>
      <c r="B89" s="16" t="s">
        <v>32</v>
      </c>
      <c r="C89" s="5" t="s">
        <v>807</v>
      </c>
      <c r="D89" s="5" t="s">
        <v>11</v>
      </c>
      <c r="E89" s="9">
        <v>39040</v>
      </c>
      <c r="F89" s="14">
        <f t="shared" ca="1" si="1"/>
        <v>10</v>
      </c>
      <c r="G89" s="13"/>
      <c r="H89" s="12">
        <v>62150</v>
      </c>
      <c r="I89" s="11">
        <v>4</v>
      </c>
    </row>
    <row r="90" spans="1:9" x14ac:dyDescent="0.25">
      <c r="A90" s="5" t="s">
        <v>75</v>
      </c>
      <c r="B90" s="16" t="s">
        <v>16</v>
      </c>
      <c r="C90" s="5" t="s">
        <v>807</v>
      </c>
      <c r="D90" s="5" t="s">
        <v>5</v>
      </c>
      <c r="E90" s="9">
        <v>40501</v>
      </c>
      <c r="F90" s="14">
        <f t="shared" ca="1" si="1"/>
        <v>6</v>
      </c>
      <c r="G90" s="13" t="s">
        <v>18</v>
      </c>
      <c r="H90" s="12">
        <v>77820</v>
      </c>
      <c r="I90" s="11">
        <v>3</v>
      </c>
    </row>
    <row r="91" spans="1:9" x14ac:dyDescent="0.25">
      <c r="A91" s="5" t="s">
        <v>71</v>
      </c>
      <c r="B91" s="16" t="s">
        <v>16</v>
      </c>
      <c r="C91" s="5" t="s">
        <v>807</v>
      </c>
      <c r="D91" s="5" t="s">
        <v>11</v>
      </c>
      <c r="E91" s="9">
        <v>39803</v>
      </c>
      <c r="F91" s="14">
        <f t="shared" ca="1" si="1"/>
        <v>8</v>
      </c>
      <c r="G91" s="13"/>
      <c r="H91" s="12">
        <v>42940</v>
      </c>
      <c r="I91" s="11">
        <v>1</v>
      </c>
    </row>
    <row r="92" spans="1:9" x14ac:dyDescent="0.25">
      <c r="A92" s="5" t="s">
        <v>68</v>
      </c>
      <c r="B92" s="16" t="s">
        <v>16</v>
      </c>
      <c r="C92" s="5" t="s">
        <v>807</v>
      </c>
      <c r="D92" s="5" t="s">
        <v>5</v>
      </c>
      <c r="E92" s="9">
        <v>40880</v>
      </c>
      <c r="F92" s="14">
        <f t="shared" ca="1" si="1"/>
        <v>5</v>
      </c>
      <c r="G92" s="13" t="s">
        <v>28</v>
      </c>
      <c r="H92" s="12">
        <v>61400</v>
      </c>
      <c r="I92" s="11">
        <v>5</v>
      </c>
    </row>
    <row r="93" spans="1:9" x14ac:dyDescent="0.25">
      <c r="A93" s="5" t="s">
        <v>46</v>
      </c>
      <c r="B93" s="16" t="s">
        <v>12</v>
      </c>
      <c r="C93" s="5" t="s">
        <v>807</v>
      </c>
      <c r="D93" s="5" t="s">
        <v>5</v>
      </c>
      <c r="E93" s="9">
        <v>36506</v>
      </c>
      <c r="F93" s="14">
        <f t="shared" ca="1" si="1"/>
        <v>17</v>
      </c>
      <c r="G93" s="13" t="s">
        <v>4</v>
      </c>
      <c r="H93" s="12">
        <v>32100</v>
      </c>
      <c r="I93" s="11">
        <v>1</v>
      </c>
    </row>
    <row r="94" spans="1:9" x14ac:dyDescent="0.25">
      <c r="A94" s="5" t="s">
        <v>39</v>
      </c>
      <c r="B94" s="16" t="s">
        <v>16</v>
      </c>
      <c r="C94" s="5" t="s">
        <v>807</v>
      </c>
      <c r="D94" s="5" t="s">
        <v>5</v>
      </c>
      <c r="E94" s="9">
        <v>37241</v>
      </c>
      <c r="F94" s="14">
        <f t="shared" ca="1" si="1"/>
        <v>15</v>
      </c>
      <c r="G94" s="13" t="s">
        <v>26</v>
      </c>
      <c r="H94" s="12">
        <v>71950</v>
      </c>
      <c r="I94" s="11">
        <v>5</v>
      </c>
    </row>
    <row r="95" spans="1:9" x14ac:dyDescent="0.25">
      <c r="A95" s="5" t="s">
        <v>35</v>
      </c>
      <c r="B95" s="16" t="s">
        <v>32</v>
      </c>
      <c r="C95" s="5" t="s">
        <v>807</v>
      </c>
      <c r="D95" s="5" t="s">
        <v>5</v>
      </c>
      <c r="E95" s="9">
        <v>37960</v>
      </c>
      <c r="F95" s="14">
        <f t="shared" ca="1" si="1"/>
        <v>13</v>
      </c>
      <c r="G95" s="13" t="s">
        <v>26</v>
      </c>
      <c r="H95" s="12">
        <v>66890</v>
      </c>
      <c r="I95" s="11">
        <v>5</v>
      </c>
    </row>
    <row r="96" spans="1:9" x14ac:dyDescent="0.25">
      <c r="A96" s="5" t="s">
        <v>22</v>
      </c>
      <c r="B96" s="16" t="s">
        <v>2</v>
      </c>
      <c r="C96" s="5" t="s">
        <v>807</v>
      </c>
      <c r="D96" s="5" t="s">
        <v>14</v>
      </c>
      <c r="E96" s="9">
        <v>39802</v>
      </c>
      <c r="F96" s="14">
        <f t="shared" ca="1" si="1"/>
        <v>8</v>
      </c>
      <c r="G96" s="13" t="s">
        <v>8</v>
      </c>
      <c r="H96" s="12">
        <v>22535</v>
      </c>
      <c r="I96" s="11">
        <v>3</v>
      </c>
    </row>
    <row r="97" spans="1:9" x14ac:dyDescent="0.25">
      <c r="A97" s="5" t="s">
        <v>639</v>
      </c>
      <c r="B97" s="16" t="s">
        <v>16</v>
      </c>
      <c r="C97" s="5" t="s">
        <v>808</v>
      </c>
      <c r="D97" s="5" t="s">
        <v>5</v>
      </c>
      <c r="E97" s="9">
        <v>39492</v>
      </c>
      <c r="F97" s="14">
        <f t="shared" ca="1" si="1"/>
        <v>9</v>
      </c>
      <c r="G97" s="13" t="s">
        <v>26</v>
      </c>
      <c r="H97" s="12">
        <v>36630</v>
      </c>
      <c r="I97" s="11">
        <v>4</v>
      </c>
    </row>
    <row r="98" spans="1:9" x14ac:dyDescent="0.25">
      <c r="A98" s="5" t="s">
        <v>637</v>
      </c>
      <c r="B98" s="16" t="s">
        <v>12</v>
      </c>
      <c r="C98" s="5" t="s">
        <v>808</v>
      </c>
      <c r="D98" s="5" t="s">
        <v>11</v>
      </c>
      <c r="E98" s="9">
        <v>38755</v>
      </c>
      <c r="F98" s="14">
        <f t="shared" ca="1" si="1"/>
        <v>11</v>
      </c>
      <c r="G98" s="13"/>
      <c r="H98" s="12">
        <v>78860</v>
      </c>
      <c r="I98" s="11">
        <v>2</v>
      </c>
    </row>
    <row r="99" spans="1:9" x14ac:dyDescent="0.25">
      <c r="A99" s="5" t="s">
        <v>564</v>
      </c>
      <c r="B99" s="16" t="s">
        <v>16</v>
      </c>
      <c r="C99" s="5" t="s">
        <v>808</v>
      </c>
      <c r="D99" s="5" t="s">
        <v>11</v>
      </c>
      <c r="E99" s="9">
        <v>39529</v>
      </c>
      <c r="F99" s="14">
        <f t="shared" ca="1" si="1"/>
        <v>9</v>
      </c>
      <c r="G99" s="13"/>
      <c r="H99" s="12">
        <v>35620</v>
      </c>
      <c r="I99" s="11">
        <v>4</v>
      </c>
    </row>
    <row r="100" spans="1:9" x14ac:dyDescent="0.25">
      <c r="A100" s="5" t="s">
        <v>559</v>
      </c>
      <c r="B100" s="16" t="s">
        <v>12</v>
      </c>
      <c r="C100" s="5" t="s">
        <v>808</v>
      </c>
      <c r="D100" s="5" t="s">
        <v>11</v>
      </c>
      <c r="E100" s="17">
        <v>40253</v>
      </c>
      <c r="F100" s="14">
        <f t="shared" ca="1" si="1"/>
        <v>7</v>
      </c>
      <c r="G100" s="13"/>
      <c r="H100" s="12">
        <v>59350</v>
      </c>
      <c r="I100" s="11">
        <v>5</v>
      </c>
    </row>
    <row r="101" spans="1:9" x14ac:dyDescent="0.25">
      <c r="A101" s="5" t="s">
        <v>499</v>
      </c>
      <c r="B101" s="16" t="s">
        <v>12</v>
      </c>
      <c r="C101" s="5" t="s">
        <v>808</v>
      </c>
      <c r="D101" s="5" t="s">
        <v>5</v>
      </c>
      <c r="E101" s="9">
        <v>39923</v>
      </c>
      <c r="F101" s="14">
        <f t="shared" ca="1" si="1"/>
        <v>8</v>
      </c>
      <c r="G101" s="13" t="s">
        <v>26</v>
      </c>
      <c r="H101" s="12">
        <v>76440</v>
      </c>
      <c r="I101" s="11">
        <v>3</v>
      </c>
    </row>
    <row r="102" spans="1:9" x14ac:dyDescent="0.25">
      <c r="A102" s="5" t="s">
        <v>205</v>
      </c>
      <c r="B102" s="16" t="s">
        <v>12</v>
      </c>
      <c r="C102" s="5" t="s">
        <v>808</v>
      </c>
      <c r="D102" s="5" t="s">
        <v>5</v>
      </c>
      <c r="E102" s="9">
        <v>37883</v>
      </c>
      <c r="F102" s="14">
        <f t="shared" ca="1" si="1"/>
        <v>13</v>
      </c>
      <c r="G102" s="13" t="s">
        <v>26</v>
      </c>
      <c r="H102" s="12">
        <v>86530</v>
      </c>
      <c r="I102" s="11">
        <v>1</v>
      </c>
    </row>
    <row r="103" spans="1:9" x14ac:dyDescent="0.25">
      <c r="A103" s="5" t="s">
        <v>81</v>
      </c>
      <c r="B103" s="16" t="s">
        <v>9</v>
      </c>
      <c r="C103" s="5" t="s">
        <v>808</v>
      </c>
      <c r="D103" s="5" t="s">
        <v>5</v>
      </c>
      <c r="E103" s="9">
        <v>39388</v>
      </c>
      <c r="F103" s="14">
        <f t="shared" ca="1" si="1"/>
        <v>9</v>
      </c>
      <c r="G103" s="13" t="s">
        <v>26</v>
      </c>
      <c r="H103" s="12">
        <v>71120</v>
      </c>
      <c r="I103" s="11">
        <v>4</v>
      </c>
    </row>
    <row r="104" spans="1:9" x14ac:dyDescent="0.25">
      <c r="A104" s="5" t="s">
        <v>74</v>
      </c>
      <c r="B104" s="16" t="s">
        <v>48</v>
      </c>
      <c r="C104" s="5" t="s">
        <v>808</v>
      </c>
      <c r="D104" s="5" t="s">
        <v>14</v>
      </c>
      <c r="E104" s="17">
        <v>40505</v>
      </c>
      <c r="F104" s="14">
        <f t="shared" ca="1" si="1"/>
        <v>6</v>
      </c>
      <c r="G104" s="13" t="s">
        <v>4</v>
      </c>
      <c r="H104" s="12">
        <v>46230</v>
      </c>
      <c r="I104" s="11">
        <v>2</v>
      </c>
    </row>
    <row r="105" spans="1:9" x14ac:dyDescent="0.25">
      <c r="A105" s="5" t="s">
        <v>734</v>
      </c>
      <c r="B105" s="16" t="s">
        <v>16</v>
      </c>
      <c r="C105" s="5" t="s">
        <v>15</v>
      </c>
      <c r="D105" s="5" t="s">
        <v>5</v>
      </c>
      <c r="E105" s="9">
        <v>38736</v>
      </c>
      <c r="F105" s="14">
        <f t="shared" ca="1" si="1"/>
        <v>11</v>
      </c>
      <c r="G105" s="13" t="s">
        <v>4</v>
      </c>
      <c r="H105" s="12">
        <v>22920</v>
      </c>
      <c r="I105" s="11">
        <v>3</v>
      </c>
    </row>
    <row r="106" spans="1:9" x14ac:dyDescent="0.25">
      <c r="A106" s="5" t="s">
        <v>719</v>
      </c>
      <c r="B106" s="16" t="s">
        <v>9</v>
      </c>
      <c r="C106" s="5" t="s">
        <v>15</v>
      </c>
      <c r="D106" s="5" t="s">
        <v>5</v>
      </c>
      <c r="E106" s="9">
        <v>36182</v>
      </c>
      <c r="F106" s="14">
        <f t="shared" ca="1" si="1"/>
        <v>18</v>
      </c>
      <c r="G106" s="13" t="s">
        <v>4</v>
      </c>
      <c r="H106" s="12">
        <v>68300</v>
      </c>
      <c r="I106" s="11">
        <v>5</v>
      </c>
    </row>
    <row r="107" spans="1:9" x14ac:dyDescent="0.25">
      <c r="A107" s="5" t="s">
        <v>690</v>
      </c>
      <c r="B107" s="16" t="s">
        <v>12</v>
      </c>
      <c r="C107" s="5" t="s">
        <v>15</v>
      </c>
      <c r="D107" s="5" t="s">
        <v>14</v>
      </c>
      <c r="E107" s="9">
        <v>40572</v>
      </c>
      <c r="F107" s="14">
        <f t="shared" ca="1" si="1"/>
        <v>6</v>
      </c>
      <c r="G107" s="13" t="s">
        <v>4</v>
      </c>
      <c r="H107" s="12">
        <v>10520</v>
      </c>
      <c r="I107" s="11">
        <v>4</v>
      </c>
    </row>
    <row r="108" spans="1:9" x14ac:dyDescent="0.25">
      <c r="A108" s="5" t="s">
        <v>599</v>
      </c>
      <c r="B108" s="16" t="s">
        <v>2</v>
      </c>
      <c r="C108" s="5" t="s">
        <v>15</v>
      </c>
      <c r="D108" s="5" t="s">
        <v>5</v>
      </c>
      <c r="E108" s="9">
        <v>38801</v>
      </c>
      <c r="F108" s="14">
        <f t="shared" ca="1" si="1"/>
        <v>11</v>
      </c>
      <c r="G108" s="13" t="s">
        <v>18</v>
      </c>
      <c r="H108" s="12">
        <v>26510</v>
      </c>
      <c r="I108" s="11">
        <v>1</v>
      </c>
    </row>
    <row r="109" spans="1:9" x14ac:dyDescent="0.25">
      <c r="A109" s="5" t="s">
        <v>588</v>
      </c>
      <c r="B109" s="16" t="s">
        <v>16</v>
      </c>
      <c r="C109" s="5" t="s">
        <v>15</v>
      </c>
      <c r="D109" s="5" t="s">
        <v>5</v>
      </c>
      <c r="E109" s="9">
        <v>36249</v>
      </c>
      <c r="F109" s="14">
        <f t="shared" ca="1" si="1"/>
        <v>18</v>
      </c>
      <c r="G109" s="13" t="s">
        <v>26</v>
      </c>
      <c r="H109" s="12">
        <v>49860</v>
      </c>
      <c r="I109" s="11">
        <v>2</v>
      </c>
    </row>
    <row r="110" spans="1:9" x14ac:dyDescent="0.25">
      <c r="A110" s="5" t="s">
        <v>568</v>
      </c>
      <c r="B110" s="16" t="s">
        <v>12</v>
      </c>
      <c r="C110" s="5" t="s">
        <v>15</v>
      </c>
      <c r="D110" s="5" t="s">
        <v>5</v>
      </c>
      <c r="E110" s="9">
        <v>39147</v>
      </c>
      <c r="F110" s="14">
        <f t="shared" ca="1" si="1"/>
        <v>10</v>
      </c>
      <c r="G110" s="13" t="s">
        <v>4</v>
      </c>
      <c r="H110" s="12">
        <v>43680</v>
      </c>
      <c r="I110" s="11">
        <v>5</v>
      </c>
    </row>
    <row r="111" spans="1:9" x14ac:dyDescent="0.25">
      <c r="A111" s="5" t="s">
        <v>441</v>
      </c>
      <c r="B111" s="16" t="s">
        <v>16</v>
      </c>
      <c r="C111" s="5" t="s">
        <v>15</v>
      </c>
      <c r="D111" s="5" t="s">
        <v>0</v>
      </c>
      <c r="E111" s="17">
        <v>40313</v>
      </c>
      <c r="F111" s="14">
        <f t="shared" ca="1" si="1"/>
        <v>7</v>
      </c>
      <c r="G111" s="13"/>
      <c r="H111" s="12">
        <v>27484</v>
      </c>
      <c r="I111" s="11">
        <v>4</v>
      </c>
    </row>
    <row r="112" spans="1:9" x14ac:dyDescent="0.25">
      <c r="A112" s="5" t="s">
        <v>378</v>
      </c>
      <c r="B112" s="16" t="s">
        <v>12</v>
      </c>
      <c r="C112" s="5" t="s">
        <v>15</v>
      </c>
      <c r="D112" s="5" t="s">
        <v>5</v>
      </c>
      <c r="E112" s="9">
        <v>39646</v>
      </c>
      <c r="F112" s="14">
        <f t="shared" ca="1" si="1"/>
        <v>9</v>
      </c>
      <c r="G112" s="13" t="s">
        <v>4</v>
      </c>
      <c r="H112" s="12">
        <v>69060</v>
      </c>
      <c r="I112" s="11">
        <v>1</v>
      </c>
    </row>
    <row r="113" spans="1:11" x14ac:dyDescent="0.25">
      <c r="A113" s="5" t="s">
        <v>17</v>
      </c>
      <c r="B113" s="16" t="s">
        <v>16</v>
      </c>
      <c r="C113" s="5" t="s">
        <v>15</v>
      </c>
      <c r="D113" s="5" t="s">
        <v>14</v>
      </c>
      <c r="E113" s="17">
        <v>40516</v>
      </c>
      <c r="F113" s="14">
        <f t="shared" ca="1" si="1"/>
        <v>6</v>
      </c>
      <c r="G113" s="13" t="s">
        <v>4</v>
      </c>
      <c r="H113" s="12">
        <v>28625</v>
      </c>
      <c r="I113" s="11">
        <v>1</v>
      </c>
    </row>
    <row r="114" spans="1:11" x14ac:dyDescent="0.25">
      <c r="A114" s="5" t="s">
        <v>776</v>
      </c>
      <c r="B114" s="16" t="s">
        <v>48</v>
      </c>
      <c r="C114" s="5" t="s">
        <v>809</v>
      </c>
      <c r="D114" s="5" t="s">
        <v>11</v>
      </c>
      <c r="E114" s="9">
        <v>40550</v>
      </c>
      <c r="F114" s="14">
        <f t="shared" ca="1" si="1"/>
        <v>6</v>
      </c>
      <c r="G114" s="13"/>
      <c r="H114" s="12">
        <v>80050</v>
      </c>
      <c r="I114" s="11">
        <v>2</v>
      </c>
    </row>
    <row r="115" spans="1:11" x14ac:dyDescent="0.25">
      <c r="A115" s="5" t="s">
        <v>757</v>
      </c>
      <c r="B115" s="16" t="s">
        <v>16</v>
      </c>
      <c r="C115" s="5" t="s">
        <v>809</v>
      </c>
      <c r="D115" s="5" t="s">
        <v>5</v>
      </c>
      <c r="E115" s="9">
        <v>40918</v>
      </c>
      <c r="F115" s="14">
        <f t="shared" ca="1" si="1"/>
        <v>5</v>
      </c>
      <c r="G115" s="13" t="s">
        <v>18</v>
      </c>
      <c r="H115" s="12">
        <v>82500</v>
      </c>
      <c r="I115" s="11">
        <v>5</v>
      </c>
    </row>
    <row r="116" spans="1:11" x14ac:dyDescent="0.25">
      <c r="A116" s="5" t="s">
        <v>744</v>
      </c>
      <c r="B116" s="16" t="s">
        <v>12</v>
      </c>
      <c r="C116" s="5" t="s">
        <v>809</v>
      </c>
      <c r="D116" s="5" t="s">
        <v>14</v>
      </c>
      <c r="E116" s="9">
        <v>39107</v>
      </c>
      <c r="F116" s="14">
        <f t="shared" ca="1" si="1"/>
        <v>10</v>
      </c>
      <c r="G116" s="13" t="s">
        <v>8</v>
      </c>
      <c r="H116" s="12">
        <v>18655</v>
      </c>
      <c r="I116" s="11">
        <v>4</v>
      </c>
    </row>
    <row r="117" spans="1:11" x14ac:dyDescent="0.25">
      <c r="A117" s="5" t="s">
        <v>721</v>
      </c>
      <c r="B117" s="16" t="s">
        <v>48</v>
      </c>
      <c r="C117" s="5" t="s">
        <v>809</v>
      </c>
      <c r="D117" s="5" t="s">
        <v>11</v>
      </c>
      <c r="E117" s="9">
        <v>36176</v>
      </c>
      <c r="F117" s="14">
        <f t="shared" ca="1" si="1"/>
        <v>18</v>
      </c>
      <c r="G117" s="13"/>
      <c r="H117" s="12">
        <v>32940</v>
      </c>
      <c r="I117" s="11">
        <v>5</v>
      </c>
    </row>
    <row r="118" spans="1:11" x14ac:dyDescent="0.25">
      <c r="A118" s="5" t="s">
        <v>665</v>
      </c>
      <c r="B118" s="16" t="s">
        <v>2</v>
      </c>
      <c r="C118" s="5" t="s">
        <v>809</v>
      </c>
      <c r="D118" s="5" t="s">
        <v>5</v>
      </c>
      <c r="E118" s="9">
        <v>38774</v>
      </c>
      <c r="F118" s="14">
        <f t="shared" ca="1" si="1"/>
        <v>11</v>
      </c>
      <c r="G118" s="13" t="s">
        <v>26</v>
      </c>
      <c r="H118" s="12">
        <v>80120</v>
      </c>
      <c r="I118" s="11">
        <v>4</v>
      </c>
    </row>
    <row r="119" spans="1:11" x14ac:dyDescent="0.25">
      <c r="A119" s="5" t="s">
        <v>642</v>
      </c>
      <c r="B119" s="16" t="s">
        <v>9</v>
      </c>
      <c r="C119" s="5" t="s">
        <v>809</v>
      </c>
      <c r="D119" s="5" t="s">
        <v>11</v>
      </c>
      <c r="E119" s="9">
        <v>37667</v>
      </c>
      <c r="F119" s="14">
        <f t="shared" ca="1" si="1"/>
        <v>14</v>
      </c>
      <c r="G119" s="13"/>
      <c r="H119" s="12">
        <v>73390</v>
      </c>
      <c r="I119" s="11">
        <v>2</v>
      </c>
    </row>
    <row r="120" spans="1:11" x14ac:dyDescent="0.25">
      <c r="A120" s="5" t="s">
        <v>607</v>
      </c>
      <c r="B120" s="16" t="s">
        <v>32</v>
      </c>
      <c r="C120" s="5" t="s">
        <v>809</v>
      </c>
      <c r="D120" s="5" t="s">
        <v>11</v>
      </c>
      <c r="E120" s="9">
        <v>40263</v>
      </c>
      <c r="F120" s="14">
        <f t="shared" ca="1" si="1"/>
        <v>7</v>
      </c>
      <c r="G120" s="13"/>
      <c r="H120" s="12">
        <v>35260</v>
      </c>
      <c r="I120" s="11">
        <v>2</v>
      </c>
    </row>
    <row r="121" spans="1:11" x14ac:dyDescent="0.25">
      <c r="A121" s="5" t="s">
        <v>519</v>
      </c>
      <c r="B121" s="16" t="s">
        <v>12</v>
      </c>
      <c r="C121" s="5" t="s">
        <v>809</v>
      </c>
      <c r="D121" s="5" t="s">
        <v>5</v>
      </c>
      <c r="E121" s="9">
        <v>36269</v>
      </c>
      <c r="F121" s="14">
        <f t="shared" ca="1" si="1"/>
        <v>18</v>
      </c>
      <c r="G121" s="13" t="s">
        <v>4</v>
      </c>
      <c r="H121" s="12">
        <v>61330</v>
      </c>
      <c r="I121" s="11">
        <v>1</v>
      </c>
    </row>
    <row r="122" spans="1:11" x14ac:dyDescent="0.25">
      <c r="A122" s="5" t="s">
        <v>415</v>
      </c>
      <c r="B122" s="16" t="s">
        <v>16</v>
      </c>
      <c r="C122" s="5" t="s">
        <v>809</v>
      </c>
      <c r="D122" s="5" t="s">
        <v>11</v>
      </c>
      <c r="E122" s="9">
        <v>35959</v>
      </c>
      <c r="F122" s="14">
        <f t="shared" ca="1" si="1"/>
        <v>19</v>
      </c>
      <c r="G122" s="13"/>
      <c r="H122" s="12">
        <v>64470</v>
      </c>
      <c r="I122" s="11">
        <v>3</v>
      </c>
    </row>
    <row r="123" spans="1:11" x14ac:dyDescent="0.25">
      <c r="A123" s="5" t="s">
        <v>373</v>
      </c>
      <c r="B123" s="16" t="s">
        <v>32</v>
      </c>
      <c r="C123" s="5" t="s">
        <v>809</v>
      </c>
      <c r="D123" s="5" t="s">
        <v>5</v>
      </c>
      <c r="E123" s="9">
        <v>40752</v>
      </c>
      <c r="F123" s="14">
        <f t="shared" ca="1" si="1"/>
        <v>5</v>
      </c>
      <c r="G123" s="13" t="s">
        <v>4</v>
      </c>
      <c r="H123" s="12">
        <v>37620</v>
      </c>
      <c r="I123" s="11">
        <v>5</v>
      </c>
      <c r="K123" s="19"/>
    </row>
    <row r="124" spans="1:11" x14ac:dyDescent="0.25">
      <c r="A124" s="5" t="s">
        <v>339</v>
      </c>
      <c r="B124" s="16" t="s">
        <v>2</v>
      </c>
      <c r="C124" s="5" t="s">
        <v>809</v>
      </c>
      <c r="D124" s="5" t="s">
        <v>11</v>
      </c>
      <c r="E124" s="9">
        <v>36342</v>
      </c>
      <c r="F124" s="14">
        <f t="shared" ca="1" si="1"/>
        <v>18</v>
      </c>
      <c r="G124" s="13"/>
      <c r="H124" s="12">
        <v>86970</v>
      </c>
      <c r="I124" s="11">
        <v>4</v>
      </c>
    </row>
    <row r="125" spans="1:11" x14ac:dyDescent="0.25">
      <c r="A125" s="5" t="s">
        <v>337</v>
      </c>
      <c r="B125" s="16" t="s">
        <v>16</v>
      </c>
      <c r="C125" s="5" t="s">
        <v>809</v>
      </c>
      <c r="D125" s="5" t="s">
        <v>14</v>
      </c>
      <c r="E125" s="9">
        <v>36357</v>
      </c>
      <c r="F125" s="14">
        <f t="shared" ca="1" si="1"/>
        <v>18</v>
      </c>
      <c r="G125" s="13" t="s">
        <v>8</v>
      </c>
      <c r="H125" s="12">
        <v>42905</v>
      </c>
      <c r="I125" s="11">
        <v>1</v>
      </c>
    </row>
    <row r="126" spans="1:11" x14ac:dyDescent="0.25">
      <c r="A126" s="5" t="s">
        <v>297</v>
      </c>
      <c r="B126" s="16" t="s">
        <v>12</v>
      </c>
      <c r="C126" s="5" t="s">
        <v>809</v>
      </c>
      <c r="D126" s="5" t="s">
        <v>5</v>
      </c>
      <c r="E126" s="9">
        <v>41128</v>
      </c>
      <c r="F126" s="14">
        <f t="shared" ca="1" si="1"/>
        <v>4</v>
      </c>
      <c r="G126" s="13" t="s">
        <v>4</v>
      </c>
      <c r="H126" s="12">
        <v>82760</v>
      </c>
      <c r="I126" s="11">
        <v>4</v>
      </c>
    </row>
    <row r="127" spans="1:11" x14ac:dyDescent="0.25">
      <c r="A127" s="5" t="s">
        <v>283</v>
      </c>
      <c r="B127" s="16" t="s">
        <v>12</v>
      </c>
      <c r="C127" s="5" t="s">
        <v>809</v>
      </c>
      <c r="D127" s="5" t="s">
        <v>0</v>
      </c>
      <c r="E127" s="9">
        <v>38960</v>
      </c>
      <c r="F127" s="14">
        <f t="shared" ca="1" si="1"/>
        <v>10</v>
      </c>
      <c r="G127" s="13"/>
      <c r="H127" s="12">
        <v>12676</v>
      </c>
      <c r="I127" s="11">
        <v>2</v>
      </c>
    </row>
    <row r="128" spans="1:11" x14ac:dyDescent="0.25">
      <c r="A128" s="5" t="s">
        <v>270</v>
      </c>
      <c r="B128" s="16" t="s">
        <v>16</v>
      </c>
      <c r="C128" s="5" t="s">
        <v>809</v>
      </c>
      <c r="D128" s="5" t="s">
        <v>5</v>
      </c>
      <c r="E128" s="9">
        <v>37113</v>
      </c>
      <c r="F128" s="14">
        <f t="shared" ca="1" si="1"/>
        <v>15</v>
      </c>
      <c r="G128" s="13" t="s">
        <v>18</v>
      </c>
      <c r="H128" s="12">
        <v>61150</v>
      </c>
      <c r="I128" s="11">
        <v>4</v>
      </c>
    </row>
    <row r="129" spans="1:11" x14ac:dyDescent="0.25">
      <c r="A129" s="5" t="s">
        <v>163</v>
      </c>
      <c r="B129" s="16" t="s">
        <v>16</v>
      </c>
      <c r="C129" s="5" t="s">
        <v>809</v>
      </c>
      <c r="D129" s="5" t="s">
        <v>5</v>
      </c>
      <c r="E129" s="9">
        <v>36077</v>
      </c>
      <c r="F129" s="14">
        <f t="shared" ca="1" si="1"/>
        <v>18</v>
      </c>
      <c r="G129" s="13" t="s">
        <v>4</v>
      </c>
      <c r="H129" s="12">
        <v>50110</v>
      </c>
      <c r="I129" s="11">
        <v>1</v>
      </c>
    </row>
    <row r="130" spans="1:11" x14ac:dyDescent="0.25">
      <c r="A130" s="5" t="s">
        <v>126</v>
      </c>
      <c r="B130" s="16" t="s">
        <v>12</v>
      </c>
      <c r="C130" s="5" t="s">
        <v>809</v>
      </c>
      <c r="D130" s="5" t="s">
        <v>0</v>
      </c>
      <c r="E130" s="9">
        <v>39758</v>
      </c>
      <c r="F130" s="14">
        <f t="shared" ref="F130:F193" ca="1" si="2">DATEDIF(E130,TODAY(),"y")</f>
        <v>8</v>
      </c>
      <c r="G130" s="13"/>
      <c r="H130" s="12">
        <v>14712</v>
      </c>
      <c r="I130" s="11">
        <v>5</v>
      </c>
    </row>
    <row r="131" spans="1:11" x14ac:dyDescent="0.25">
      <c r="A131" s="5" t="s">
        <v>104</v>
      </c>
      <c r="B131" s="16" t="s">
        <v>16</v>
      </c>
      <c r="C131" s="5" t="s">
        <v>809</v>
      </c>
      <c r="D131" s="5" t="s">
        <v>11</v>
      </c>
      <c r="E131" s="9">
        <v>39024</v>
      </c>
      <c r="F131" s="14">
        <f t="shared" ca="1" si="2"/>
        <v>10</v>
      </c>
      <c r="G131" s="13"/>
      <c r="H131" s="12">
        <v>76020</v>
      </c>
      <c r="I131" s="11">
        <v>1</v>
      </c>
    </row>
    <row r="132" spans="1:11" x14ac:dyDescent="0.25">
      <c r="A132" s="5" t="s">
        <v>37</v>
      </c>
      <c r="B132" s="16" t="s">
        <v>2</v>
      </c>
      <c r="C132" s="5" t="s">
        <v>809</v>
      </c>
      <c r="D132" s="5" t="s">
        <v>5</v>
      </c>
      <c r="E132" s="9">
        <v>37612</v>
      </c>
      <c r="F132" s="14">
        <f t="shared" ca="1" si="2"/>
        <v>14</v>
      </c>
      <c r="G132" s="13" t="s">
        <v>18</v>
      </c>
      <c r="H132" s="12">
        <v>39740</v>
      </c>
      <c r="I132" s="11">
        <v>1</v>
      </c>
    </row>
    <row r="133" spans="1:11" x14ac:dyDescent="0.25">
      <c r="A133" s="5" t="s">
        <v>645</v>
      </c>
      <c r="B133" s="16" t="s">
        <v>32</v>
      </c>
      <c r="C133" s="5" t="s">
        <v>811</v>
      </c>
      <c r="D133" s="5" t="s">
        <v>5</v>
      </c>
      <c r="E133" s="9">
        <v>36569</v>
      </c>
      <c r="F133" s="14">
        <f t="shared" ca="1" si="2"/>
        <v>17</v>
      </c>
      <c r="G133" s="13" t="s">
        <v>4</v>
      </c>
      <c r="H133" s="12">
        <v>75060</v>
      </c>
      <c r="I133" s="11">
        <v>5</v>
      </c>
    </row>
    <row r="134" spans="1:11" x14ac:dyDescent="0.25">
      <c r="A134" s="5" t="s">
        <v>387</v>
      </c>
      <c r="B134" s="16" t="s">
        <v>12</v>
      </c>
      <c r="C134" s="5" t="s">
        <v>811</v>
      </c>
      <c r="D134" s="5" t="s">
        <v>11</v>
      </c>
      <c r="E134" s="9">
        <v>39623</v>
      </c>
      <c r="F134" s="14">
        <f t="shared" ca="1" si="2"/>
        <v>9</v>
      </c>
      <c r="G134" s="13"/>
      <c r="H134" s="12">
        <v>60060</v>
      </c>
      <c r="I134" s="11">
        <v>2</v>
      </c>
    </row>
    <row r="135" spans="1:11" x14ac:dyDescent="0.25">
      <c r="A135" s="5" t="s">
        <v>265</v>
      </c>
      <c r="B135" s="16" t="s">
        <v>12</v>
      </c>
      <c r="C135" s="5" t="s">
        <v>811</v>
      </c>
      <c r="D135" s="5" t="s">
        <v>5</v>
      </c>
      <c r="E135" s="9">
        <v>39683</v>
      </c>
      <c r="F135" s="14">
        <f t="shared" ca="1" si="2"/>
        <v>8</v>
      </c>
      <c r="G135" s="13" t="s">
        <v>26</v>
      </c>
      <c r="H135" s="12">
        <v>47350</v>
      </c>
      <c r="I135" s="11">
        <v>5</v>
      </c>
    </row>
    <row r="136" spans="1:11" x14ac:dyDescent="0.25">
      <c r="A136" s="5" t="s">
        <v>257</v>
      </c>
      <c r="B136" s="16" t="s">
        <v>32</v>
      </c>
      <c r="C136" s="5" t="s">
        <v>811</v>
      </c>
      <c r="D136" s="5" t="s">
        <v>5</v>
      </c>
      <c r="E136" s="17">
        <v>40400</v>
      </c>
      <c r="F136" s="14">
        <f t="shared" ca="1" si="2"/>
        <v>6</v>
      </c>
      <c r="G136" s="13" t="s">
        <v>4</v>
      </c>
      <c r="H136" s="12">
        <v>79150</v>
      </c>
      <c r="I136" s="11">
        <v>2</v>
      </c>
    </row>
    <row r="137" spans="1:11" x14ac:dyDescent="0.25">
      <c r="A137" s="5" t="s">
        <v>235</v>
      </c>
      <c r="B137" s="16" t="s">
        <v>16</v>
      </c>
      <c r="C137" s="5" t="s">
        <v>811</v>
      </c>
      <c r="D137" s="5" t="s">
        <v>5</v>
      </c>
      <c r="E137" s="9">
        <v>40442</v>
      </c>
      <c r="F137" s="14">
        <f t="shared" ca="1" si="2"/>
        <v>6</v>
      </c>
      <c r="G137" s="13" t="s">
        <v>26</v>
      </c>
      <c r="H137" s="12">
        <v>66740</v>
      </c>
      <c r="I137" s="11">
        <v>2</v>
      </c>
    </row>
    <row r="138" spans="1:11" x14ac:dyDescent="0.25">
      <c r="A138" s="5" t="s">
        <v>739</v>
      </c>
      <c r="B138" s="16" t="s">
        <v>12</v>
      </c>
      <c r="C138" s="5" t="s">
        <v>810</v>
      </c>
      <c r="D138" s="5" t="s">
        <v>14</v>
      </c>
      <c r="E138" s="9">
        <v>40184</v>
      </c>
      <c r="F138" s="14">
        <f t="shared" ca="1" si="2"/>
        <v>7</v>
      </c>
      <c r="G138" s="13" t="s">
        <v>8</v>
      </c>
      <c r="H138" s="12">
        <v>21220</v>
      </c>
      <c r="I138" s="11">
        <v>3</v>
      </c>
    </row>
    <row r="139" spans="1:11" x14ac:dyDescent="0.25">
      <c r="A139" s="5" t="s">
        <v>738</v>
      </c>
      <c r="B139" s="16" t="s">
        <v>16</v>
      </c>
      <c r="C139" s="5" t="s">
        <v>810</v>
      </c>
      <c r="D139" s="5" t="s">
        <v>5</v>
      </c>
      <c r="E139" s="9">
        <v>40198</v>
      </c>
      <c r="F139" s="14">
        <f t="shared" ca="1" si="2"/>
        <v>7</v>
      </c>
      <c r="G139" s="13" t="s">
        <v>8</v>
      </c>
      <c r="H139" s="12">
        <v>49260</v>
      </c>
      <c r="I139" s="11">
        <v>3</v>
      </c>
    </row>
    <row r="140" spans="1:11" x14ac:dyDescent="0.25">
      <c r="A140" s="5" t="s">
        <v>707</v>
      </c>
      <c r="B140" s="16" t="s">
        <v>12</v>
      </c>
      <c r="C140" s="5" t="s">
        <v>810</v>
      </c>
      <c r="D140" s="5" t="s">
        <v>11</v>
      </c>
      <c r="E140" s="9">
        <v>37641</v>
      </c>
      <c r="F140" s="14">
        <f t="shared" ca="1" si="2"/>
        <v>14</v>
      </c>
      <c r="G140" s="13"/>
      <c r="H140" s="12">
        <v>31970</v>
      </c>
      <c r="I140" s="11">
        <v>5</v>
      </c>
    </row>
    <row r="141" spans="1:11" x14ac:dyDescent="0.25">
      <c r="A141" s="5" t="s">
        <v>670</v>
      </c>
      <c r="B141" s="16" t="s">
        <v>12</v>
      </c>
      <c r="C141" s="5" t="s">
        <v>810</v>
      </c>
      <c r="D141" s="5" t="s">
        <v>14</v>
      </c>
      <c r="E141" s="9">
        <v>39138</v>
      </c>
      <c r="F141" s="14">
        <f t="shared" ca="1" si="2"/>
        <v>10</v>
      </c>
      <c r="G141" s="13" t="s">
        <v>18</v>
      </c>
      <c r="H141" s="12">
        <v>15005</v>
      </c>
      <c r="I141" s="11">
        <v>4</v>
      </c>
      <c r="K141" s="19"/>
    </row>
    <row r="142" spans="1:11" x14ac:dyDescent="0.25">
      <c r="A142" s="5" t="s">
        <v>643</v>
      </c>
      <c r="B142" s="16" t="s">
        <v>16</v>
      </c>
      <c r="C142" s="5" t="s">
        <v>810</v>
      </c>
      <c r="D142" s="5" t="s">
        <v>5</v>
      </c>
      <c r="E142" s="9">
        <v>37288</v>
      </c>
      <c r="F142" s="14">
        <f t="shared" ca="1" si="2"/>
        <v>15</v>
      </c>
      <c r="G142" s="13" t="s">
        <v>26</v>
      </c>
      <c r="H142" s="12">
        <v>42480</v>
      </c>
      <c r="I142" s="11">
        <v>3</v>
      </c>
    </row>
    <row r="143" spans="1:11" x14ac:dyDescent="0.25">
      <c r="A143" s="5" t="s">
        <v>638</v>
      </c>
      <c r="B143" s="16" t="s">
        <v>12</v>
      </c>
      <c r="C143" s="5" t="s">
        <v>810</v>
      </c>
      <c r="D143" s="5" t="s">
        <v>5</v>
      </c>
      <c r="E143" s="9">
        <v>38753</v>
      </c>
      <c r="F143" s="14">
        <f t="shared" ca="1" si="2"/>
        <v>11</v>
      </c>
      <c r="G143" s="13" t="s">
        <v>26</v>
      </c>
      <c r="H143" s="12">
        <v>22410</v>
      </c>
      <c r="I143" s="11">
        <v>4</v>
      </c>
    </row>
    <row r="144" spans="1:11" x14ac:dyDescent="0.25">
      <c r="A144" s="5" t="s">
        <v>633</v>
      </c>
      <c r="B144" s="16" t="s">
        <v>16</v>
      </c>
      <c r="C144" s="5" t="s">
        <v>810</v>
      </c>
      <c r="D144" s="5" t="s">
        <v>11</v>
      </c>
      <c r="E144" s="17">
        <v>40236</v>
      </c>
      <c r="F144" s="14">
        <f t="shared" ca="1" si="2"/>
        <v>7</v>
      </c>
      <c r="G144" s="13"/>
      <c r="H144" s="12">
        <v>45830</v>
      </c>
      <c r="I144" s="11">
        <v>4</v>
      </c>
    </row>
    <row r="145" spans="1:11" x14ac:dyDescent="0.25">
      <c r="A145" s="5" t="s">
        <v>613</v>
      </c>
      <c r="B145" s="16" t="s">
        <v>32</v>
      </c>
      <c r="C145" s="5" t="s">
        <v>810</v>
      </c>
      <c r="D145" s="5" t="s">
        <v>11</v>
      </c>
      <c r="E145" s="9">
        <v>39144</v>
      </c>
      <c r="F145" s="14">
        <f t="shared" ca="1" si="2"/>
        <v>10</v>
      </c>
      <c r="G145" s="13"/>
      <c r="H145" s="12">
        <v>45040</v>
      </c>
      <c r="I145" s="11">
        <v>5</v>
      </c>
    </row>
    <row r="146" spans="1:11" x14ac:dyDescent="0.25">
      <c r="A146" s="5" t="s">
        <v>612</v>
      </c>
      <c r="B146" s="16" t="s">
        <v>16</v>
      </c>
      <c r="C146" s="5" t="s">
        <v>810</v>
      </c>
      <c r="D146" s="5" t="s">
        <v>11</v>
      </c>
      <c r="E146" s="9">
        <v>39154</v>
      </c>
      <c r="F146" s="14">
        <f t="shared" ca="1" si="2"/>
        <v>10</v>
      </c>
      <c r="G146" s="13"/>
      <c r="H146" s="12">
        <v>26360</v>
      </c>
      <c r="I146" s="11">
        <v>4</v>
      </c>
    </row>
    <row r="147" spans="1:11" x14ac:dyDescent="0.25">
      <c r="A147" s="5" t="s">
        <v>602</v>
      </c>
      <c r="B147" s="16" t="s">
        <v>12</v>
      </c>
      <c r="C147" s="5" t="s">
        <v>810</v>
      </c>
      <c r="D147" s="5" t="s">
        <v>5</v>
      </c>
      <c r="E147" s="9">
        <v>38788</v>
      </c>
      <c r="F147" s="14">
        <f t="shared" ca="1" si="2"/>
        <v>11</v>
      </c>
      <c r="G147" s="13" t="s">
        <v>4</v>
      </c>
      <c r="H147" s="12">
        <v>37750</v>
      </c>
      <c r="I147" s="11">
        <v>5</v>
      </c>
    </row>
    <row r="148" spans="1:11" x14ac:dyDescent="0.25">
      <c r="A148" s="5" t="s">
        <v>561</v>
      </c>
      <c r="B148" s="16" t="s">
        <v>16</v>
      </c>
      <c r="C148" s="5" t="s">
        <v>810</v>
      </c>
      <c r="D148" s="5" t="s">
        <v>0</v>
      </c>
      <c r="E148" s="9">
        <v>39893</v>
      </c>
      <c r="F148" s="14">
        <f t="shared" ca="1" si="2"/>
        <v>8</v>
      </c>
      <c r="G148" s="13"/>
      <c r="H148" s="12">
        <v>15744</v>
      </c>
      <c r="I148" s="11">
        <v>3</v>
      </c>
    </row>
    <row r="149" spans="1:11" x14ac:dyDescent="0.25">
      <c r="A149" s="5" t="s">
        <v>557</v>
      </c>
      <c r="B149" s="16" t="s">
        <v>2</v>
      </c>
      <c r="C149" s="5" t="s">
        <v>810</v>
      </c>
      <c r="D149" s="5" t="s">
        <v>11</v>
      </c>
      <c r="E149" s="9">
        <v>40259</v>
      </c>
      <c r="F149" s="14">
        <f t="shared" ca="1" si="2"/>
        <v>7</v>
      </c>
      <c r="G149" s="13"/>
      <c r="H149" s="12">
        <v>45710</v>
      </c>
      <c r="I149" s="11">
        <v>3</v>
      </c>
    </row>
    <row r="150" spans="1:11" x14ac:dyDescent="0.25">
      <c r="A150" s="5" t="s">
        <v>548</v>
      </c>
      <c r="B150" s="16" t="s">
        <v>32</v>
      </c>
      <c r="C150" s="5" t="s">
        <v>810</v>
      </c>
      <c r="D150" s="5" t="s">
        <v>14</v>
      </c>
      <c r="E150" s="9">
        <v>41014</v>
      </c>
      <c r="F150" s="14">
        <f t="shared" ca="1" si="2"/>
        <v>5</v>
      </c>
      <c r="G150" s="13" t="s">
        <v>26</v>
      </c>
      <c r="H150" s="12">
        <v>34110</v>
      </c>
      <c r="I150" s="11">
        <v>4</v>
      </c>
      <c r="K150" s="19"/>
    </row>
    <row r="151" spans="1:11" x14ac:dyDescent="0.25">
      <c r="A151" s="5" t="s">
        <v>539</v>
      </c>
      <c r="B151" s="16" t="s">
        <v>12</v>
      </c>
      <c r="C151" s="5" t="s">
        <v>810</v>
      </c>
      <c r="D151" s="5" t="s">
        <v>5</v>
      </c>
      <c r="E151" s="9">
        <v>39199</v>
      </c>
      <c r="F151" s="14">
        <f t="shared" ca="1" si="2"/>
        <v>10</v>
      </c>
      <c r="G151" s="13" t="s">
        <v>26</v>
      </c>
      <c r="H151" s="12">
        <v>31840</v>
      </c>
      <c r="I151" s="11">
        <v>1</v>
      </c>
    </row>
    <row r="152" spans="1:11" x14ac:dyDescent="0.25">
      <c r="A152" s="5" t="s">
        <v>520</v>
      </c>
      <c r="B152" s="16" t="s">
        <v>9</v>
      </c>
      <c r="C152" s="5" t="s">
        <v>810</v>
      </c>
      <c r="D152" s="5" t="s">
        <v>0</v>
      </c>
      <c r="E152" s="9">
        <v>36263</v>
      </c>
      <c r="F152" s="14">
        <f t="shared" ca="1" si="2"/>
        <v>18</v>
      </c>
      <c r="G152" s="13"/>
      <c r="H152" s="12">
        <v>38768</v>
      </c>
      <c r="I152" s="11">
        <v>4</v>
      </c>
    </row>
    <row r="153" spans="1:11" x14ac:dyDescent="0.25">
      <c r="A153" s="5" t="s">
        <v>511</v>
      </c>
      <c r="B153" s="16" t="s">
        <v>32</v>
      </c>
      <c r="C153" s="5" t="s">
        <v>810</v>
      </c>
      <c r="D153" s="5" t="s">
        <v>5</v>
      </c>
      <c r="E153" s="9">
        <v>36643</v>
      </c>
      <c r="F153" s="14">
        <f t="shared" ca="1" si="2"/>
        <v>17</v>
      </c>
      <c r="G153" s="13" t="s">
        <v>4</v>
      </c>
      <c r="H153" s="12">
        <v>71380</v>
      </c>
      <c r="I153" s="11">
        <v>2</v>
      </c>
    </row>
    <row r="154" spans="1:11" x14ac:dyDescent="0.25">
      <c r="A154" s="5" t="s">
        <v>478</v>
      </c>
      <c r="B154" s="16" t="s">
        <v>12</v>
      </c>
      <c r="C154" s="5" t="s">
        <v>810</v>
      </c>
      <c r="D154" s="5" t="s">
        <v>14</v>
      </c>
      <c r="E154" s="9">
        <v>40299</v>
      </c>
      <c r="F154" s="14">
        <f t="shared" ca="1" si="2"/>
        <v>7</v>
      </c>
      <c r="G154" s="13" t="s">
        <v>8</v>
      </c>
      <c r="H154" s="12">
        <v>32835</v>
      </c>
      <c r="I154" s="11">
        <v>2</v>
      </c>
    </row>
    <row r="155" spans="1:11" x14ac:dyDescent="0.25">
      <c r="A155" s="5" t="s">
        <v>462</v>
      </c>
      <c r="B155" s="16" t="s">
        <v>16</v>
      </c>
      <c r="C155" s="5" t="s">
        <v>810</v>
      </c>
      <c r="D155" s="5" t="s">
        <v>11</v>
      </c>
      <c r="E155" s="9">
        <v>35939</v>
      </c>
      <c r="F155" s="14">
        <f t="shared" ca="1" si="2"/>
        <v>19</v>
      </c>
      <c r="G155" s="13"/>
      <c r="H155" s="12">
        <v>25120</v>
      </c>
      <c r="I155" s="11">
        <v>5</v>
      </c>
    </row>
    <row r="156" spans="1:11" x14ac:dyDescent="0.25">
      <c r="A156" s="5" t="s">
        <v>445</v>
      </c>
      <c r="B156" s="16" t="s">
        <v>12</v>
      </c>
      <c r="C156" s="5" t="s">
        <v>810</v>
      </c>
      <c r="D156" s="5" t="s">
        <v>5</v>
      </c>
      <c r="E156" s="9">
        <v>38135</v>
      </c>
      <c r="F156" s="14">
        <f t="shared" ca="1" si="2"/>
        <v>13</v>
      </c>
      <c r="G156" s="13" t="s">
        <v>18</v>
      </c>
      <c r="H156" s="12">
        <v>65560</v>
      </c>
      <c r="I156" s="11">
        <v>1</v>
      </c>
    </row>
    <row r="157" spans="1:11" x14ac:dyDescent="0.25">
      <c r="A157" s="5" t="s">
        <v>433</v>
      </c>
      <c r="B157" s="16" t="s">
        <v>16</v>
      </c>
      <c r="C157" s="5" t="s">
        <v>810</v>
      </c>
      <c r="D157" s="5" t="s">
        <v>5</v>
      </c>
      <c r="E157" s="9">
        <v>40710</v>
      </c>
      <c r="F157" s="14">
        <f t="shared" ca="1" si="2"/>
        <v>6</v>
      </c>
      <c r="G157" s="13" t="s">
        <v>4</v>
      </c>
      <c r="H157" s="12">
        <v>32140</v>
      </c>
      <c r="I157" s="11">
        <v>2</v>
      </c>
    </row>
    <row r="158" spans="1:11" x14ac:dyDescent="0.25">
      <c r="A158" s="5" t="s">
        <v>417</v>
      </c>
      <c r="B158" s="16" t="s">
        <v>16</v>
      </c>
      <c r="C158" s="5" t="s">
        <v>810</v>
      </c>
      <c r="D158" s="5" t="s">
        <v>5</v>
      </c>
      <c r="E158" s="9">
        <v>38892</v>
      </c>
      <c r="F158" s="14">
        <f t="shared" ca="1" si="2"/>
        <v>11</v>
      </c>
      <c r="G158" s="13" t="s">
        <v>4</v>
      </c>
      <c r="H158" s="12">
        <v>56870</v>
      </c>
      <c r="I158" s="11">
        <v>1</v>
      </c>
    </row>
    <row r="159" spans="1:11" x14ac:dyDescent="0.25">
      <c r="A159" s="5" t="s">
        <v>377</v>
      </c>
      <c r="B159" s="16" t="s">
        <v>9</v>
      </c>
      <c r="C159" s="5" t="s">
        <v>810</v>
      </c>
      <c r="D159" s="5" t="s">
        <v>5</v>
      </c>
      <c r="E159" s="9">
        <v>39654</v>
      </c>
      <c r="F159" s="14">
        <f t="shared" ca="1" si="2"/>
        <v>8</v>
      </c>
      <c r="G159" s="13" t="s">
        <v>8</v>
      </c>
      <c r="H159" s="12">
        <v>32360</v>
      </c>
      <c r="I159" s="11">
        <v>4</v>
      </c>
    </row>
    <row r="160" spans="1:11" x14ac:dyDescent="0.25">
      <c r="A160" s="5" t="s">
        <v>375</v>
      </c>
      <c r="B160" s="16" t="s">
        <v>12</v>
      </c>
      <c r="C160" s="5" t="s">
        <v>810</v>
      </c>
      <c r="D160" s="5" t="s">
        <v>11</v>
      </c>
      <c r="E160" s="9">
        <v>40729</v>
      </c>
      <c r="F160" s="14">
        <f t="shared" ca="1" si="2"/>
        <v>6</v>
      </c>
      <c r="G160" s="13"/>
      <c r="H160" s="12">
        <v>22320</v>
      </c>
      <c r="I160" s="11">
        <v>2</v>
      </c>
    </row>
    <row r="161" spans="1:9" x14ac:dyDescent="0.25">
      <c r="A161" s="5" t="s">
        <v>364</v>
      </c>
      <c r="B161" s="16" t="s">
        <v>32</v>
      </c>
      <c r="C161" s="5" t="s">
        <v>810</v>
      </c>
      <c r="D161" s="5" t="s">
        <v>11</v>
      </c>
      <c r="E161" s="9">
        <v>39274</v>
      </c>
      <c r="F161" s="14">
        <f t="shared" ca="1" si="2"/>
        <v>10</v>
      </c>
      <c r="G161" s="13"/>
      <c r="H161" s="12">
        <v>64090</v>
      </c>
      <c r="I161" s="11">
        <v>2</v>
      </c>
    </row>
    <row r="162" spans="1:9" x14ac:dyDescent="0.25">
      <c r="A162" s="5" t="s">
        <v>351</v>
      </c>
      <c r="B162" s="16" t="s">
        <v>12</v>
      </c>
      <c r="C162" s="5" t="s">
        <v>810</v>
      </c>
      <c r="D162" s="5" t="s">
        <v>5</v>
      </c>
      <c r="E162" s="9">
        <v>40366</v>
      </c>
      <c r="F162" s="14">
        <f t="shared" ca="1" si="2"/>
        <v>7</v>
      </c>
      <c r="G162" s="13" t="s">
        <v>26</v>
      </c>
      <c r="H162" s="12">
        <v>63780</v>
      </c>
      <c r="I162" s="11">
        <v>5</v>
      </c>
    </row>
    <row r="163" spans="1:9" x14ac:dyDescent="0.25">
      <c r="A163" s="5" t="s">
        <v>344</v>
      </c>
      <c r="B163" s="16" t="s">
        <v>48</v>
      </c>
      <c r="C163" s="5" t="s">
        <v>810</v>
      </c>
      <c r="D163" s="5" t="s">
        <v>5</v>
      </c>
      <c r="E163" s="9">
        <v>35989</v>
      </c>
      <c r="F163" s="14">
        <f t="shared" ca="1" si="2"/>
        <v>19</v>
      </c>
      <c r="G163" s="13" t="s">
        <v>28</v>
      </c>
      <c r="H163" s="12">
        <v>71010</v>
      </c>
      <c r="I163" s="11">
        <v>5</v>
      </c>
    </row>
    <row r="164" spans="1:9" x14ac:dyDescent="0.25">
      <c r="A164" s="5" t="s">
        <v>292</v>
      </c>
      <c r="B164" s="16" t="s">
        <v>12</v>
      </c>
      <c r="C164" s="5" t="s">
        <v>810</v>
      </c>
      <c r="D164" s="5" t="s">
        <v>11</v>
      </c>
      <c r="E164" s="9">
        <v>39295</v>
      </c>
      <c r="F164" s="14">
        <f t="shared" ca="1" si="2"/>
        <v>9</v>
      </c>
      <c r="G164" s="13"/>
      <c r="H164" s="12">
        <v>40560</v>
      </c>
      <c r="I164" s="11">
        <v>5</v>
      </c>
    </row>
    <row r="165" spans="1:9" x14ac:dyDescent="0.25">
      <c r="A165" s="5" t="s">
        <v>260</v>
      </c>
      <c r="B165" s="16" t="s">
        <v>48</v>
      </c>
      <c r="C165" s="5" t="s">
        <v>810</v>
      </c>
      <c r="D165" s="5" t="s">
        <v>11</v>
      </c>
      <c r="E165" s="9">
        <v>40054</v>
      </c>
      <c r="F165" s="14">
        <f t="shared" ca="1" si="2"/>
        <v>7</v>
      </c>
      <c r="G165" s="13"/>
      <c r="H165" s="12">
        <v>56920</v>
      </c>
      <c r="I165" s="11">
        <v>4</v>
      </c>
    </row>
    <row r="166" spans="1:9" x14ac:dyDescent="0.25">
      <c r="A166" s="5" t="s">
        <v>258</v>
      </c>
      <c r="B166" s="16" t="s">
        <v>16</v>
      </c>
      <c r="C166" s="5" t="s">
        <v>810</v>
      </c>
      <c r="D166" s="5" t="s">
        <v>5</v>
      </c>
      <c r="E166" s="9">
        <v>40399</v>
      </c>
      <c r="F166" s="14">
        <f t="shared" ca="1" si="2"/>
        <v>6</v>
      </c>
      <c r="G166" s="13" t="s">
        <v>18</v>
      </c>
      <c r="H166" s="12">
        <v>32640</v>
      </c>
      <c r="I166" s="11">
        <v>4</v>
      </c>
    </row>
    <row r="167" spans="1:9" x14ac:dyDescent="0.25">
      <c r="A167" s="5" t="s">
        <v>252</v>
      </c>
      <c r="B167" s="16" t="s">
        <v>16</v>
      </c>
      <c r="C167" s="5" t="s">
        <v>810</v>
      </c>
      <c r="D167" s="5" t="s">
        <v>5</v>
      </c>
      <c r="E167" s="9">
        <v>39692</v>
      </c>
      <c r="F167" s="14">
        <f t="shared" ca="1" si="2"/>
        <v>8</v>
      </c>
      <c r="G167" s="13" t="s">
        <v>18</v>
      </c>
      <c r="H167" s="12">
        <v>35360</v>
      </c>
      <c r="I167" s="11">
        <v>5</v>
      </c>
    </row>
    <row r="168" spans="1:9" x14ac:dyDescent="0.25">
      <c r="A168" s="5" t="s">
        <v>243</v>
      </c>
      <c r="B168" s="16" t="s">
        <v>9</v>
      </c>
      <c r="C168" s="5" t="s">
        <v>810</v>
      </c>
      <c r="D168" s="5" t="s">
        <v>5</v>
      </c>
      <c r="E168" s="9">
        <v>41177</v>
      </c>
      <c r="F168" s="14">
        <f t="shared" ca="1" si="2"/>
        <v>4</v>
      </c>
      <c r="G168" s="13" t="s">
        <v>26</v>
      </c>
      <c r="H168" s="12">
        <v>64510</v>
      </c>
      <c r="I168" s="11">
        <v>3</v>
      </c>
    </row>
    <row r="169" spans="1:9" x14ac:dyDescent="0.25">
      <c r="A169" s="5" t="s">
        <v>242</v>
      </c>
      <c r="B169" s="16" t="s">
        <v>16</v>
      </c>
      <c r="C169" s="5" t="s">
        <v>810</v>
      </c>
      <c r="D169" s="5" t="s">
        <v>5</v>
      </c>
      <c r="E169" s="9">
        <v>39326</v>
      </c>
      <c r="F169" s="14">
        <f t="shared" ca="1" si="2"/>
        <v>9</v>
      </c>
      <c r="G169" s="13" t="s">
        <v>26</v>
      </c>
      <c r="H169" s="12">
        <v>72900</v>
      </c>
      <c r="I169" s="11">
        <v>3</v>
      </c>
    </row>
    <row r="170" spans="1:9" x14ac:dyDescent="0.25">
      <c r="A170" s="5" t="s">
        <v>219</v>
      </c>
      <c r="B170" s="16" t="s">
        <v>9</v>
      </c>
      <c r="C170" s="5" t="s">
        <v>810</v>
      </c>
      <c r="D170" s="5" t="s">
        <v>5</v>
      </c>
      <c r="E170" s="9">
        <v>36414</v>
      </c>
      <c r="F170" s="14">
        <f t="shared" ca="1" si="2"/>
        <v>17</v>
      </c>
      <c r="G170" s="13" t="s">
        <v>8</v>
      </c>
      <c r="H170" s="12">
        <v>39680</v>
      </c>
      <c r="I170" s="11">
        <v>5</v>
      </c>
    </row>
    <row r="171" spans="1:9" x14ac:dyDescent="0.25">
      <c r="A171" s="5" t="s">
        <v>159</v>
      </c>
      <c r="B171" s="16" t="s">
        <v>48</v>
      </c>
      <c r="C171" s="5" t="s">
        <v>810</v>
      </c>
      <c r="D171" s="5" t="s">
        <v>5</v>
      </c>
      <c r="E171" s="9">
        <v>36082</v>
      </c>
      <c r="F171" s="14">
        <f t="shared" ca="1" si="2"/>
        <v>18</v>
      </c>
      <c r="G171" s="13" t="s">
        <v>4</v>
      </c>
      <c r="H171" s="12">
        <v>82400</v>
      </c>
      <c r="I171" s="11">
        <v>2</v>
      </c>
    </row>
    <row r="172" spans="1:9" x14ac:dyDescent="0.25">
      <c r="A172" s="5" t="s">
        <v>130</v>
      </c>
      <c r="B172" s="16" t="s">
        <v>12</v>
      </c>
      <c r="C172" s="5" t="s">
        <v>810</v>
      </c>
      <c r="D172" s="5" t="s">
        <v>5</v>
      </c>
      <c r="E172" s="9">
        <v>40470</v>
      </c>
      <c r="F172" s="14">
        <f t="shared" ca="1" si="2"/>
        <v>6</v>
      </c>
      <c r="G172" s="13" t="s">
        <v>4</v>
      </c>
      <c r="H172" s="12">
        <v>42620</v>
      </c>
      <c r="I172" s="11">
        <v>3</v>
      </c>
    </row>
    <row r="173" spans="1:9" x14ac:dyDescent="0.25">
      <c r="A173" s="5" t="s">
        <v>118</v>
      </c>
      <c r="B173" s="16" t="s">
        <v>48</v>
      </c>
      <c r="C173" s="5" t="s">
        <v>810</v>
      </c>
      <c r="D173" s="5" t="s">
        <v>5</v>
      </c>
      <c r="E173" s="9">
        <v>41228</v>
      </c>
      <c r="F173" s="14">
        <f t="shared" ca="1" si="2"/>
        <v>4</v>
      </c>
      <c r="G173" s="13" t="s">
        <v>4</v>
      </c>
      <c r="H173" s="12">
        <v>46340</v>
      </c>
      <c r="I173" s="11">
        <v>5</v>
      </c>
    </row>
    <row r="174" spans="1:9" x14ac:dyDescent="0.25">
      <c r="A174" s="5" t="s">
        <v>78</v>
      </c>
      <c r="B174" s="16" t="s">
        <v>16</v>
      </c>
      <c r="C174" s="5" t="s">
        <v>810</v>
      </c>
      <c r="D174" s="5" t="s">
        <v>14</v>
      </c>
      <c r="E174" s="9">
        <v>39768</v>
      </c>
      <c r="F174" s="14">
        <f t="shared" ca="1" si="2"/>
        <v>8</v>
      </c>
      <c r="G174" s="13" t="s">
        <v>26</v>
      </c>
      <c r="H174" s="12">
        <v>39515</v>
      </c>
      <c r="I174" s="11">
        <v>5</v>
      </c>
    </row>
    <row r="175" spans="1:9" x14ac:dyDescent="0.25">
      <c r="A175" s="5" t="s">
        <v>63</v>
      </c>
      <c r="B175" s="16" t="s">
        <v>16</v>
      </c>
      <c r="C175" s="5" t="s">
        <v>810</v>
      </c>
      <c r="D175" s="5" t="s">
        <v>11</v>
      </c>
      <c r="E175" s="9">
        <v>41254</v>
      </c>
      <c r="F175" s="14">
        <f t="shared" ca="1" si="2"/>
        <v>4</v>
      </c>
      <c r="G175" s="13"/>
      <c r="H175" s="12">
        <v>81070</v>
      </c>
      <c r="I175" s="11">
        <v>5</v>
      </c>
    </row>
    <row r="176" spans="1:9" x14ac:dyDescent="0.25">
      <c r="A176" s="5" t="s">
        <v>616</v>
      </c>
      <c r="B176" s="16" t="s">
        <v>16</v>
      </c>
      <c r="C176" s="5" t="s">
        <v>42</v>
      </c>
      <c r="D176" s="5" t="s">
        <v>14</v>
      </c>
      <c r="E176" s="9">
        <v>39515</v>
      </c>
      <c r="F176" s="14">
        <f t="shared" ca="1" si="2"/>
        <v>9</v>
      </c>
      <c r="G176" s="13" t="s">
        <v>18</v>
      </c>
      <c r="H176" s="12">
        <v>89780</v>
      </c>
      <c r="I176" s="11">
        <v>4</v>
      </c>
    </row>
    <row r="177" spans="1:9" x14ac:dyDescent="0.25">
      <c r="A177" s="5" t="s">
        <v>556</v>
      </c>
      <c r="B177" s="16" t="s">
        <v>48</v>
      </c>
      <c r="C177" s="5" t="s">
        <v>42</v>
      </c>
      <c r="D177" s="5" t="s">
        <v>11</v>
      </c>
      <c r="E177" s="9">
        <v>40263</v>
      </c>
      <c r="F177" s="14">
        <f t="shared" ca="1" si="2"/>
        <v>7</v>
      </c>
      <c r="G177" s="13" t="s">
        <v>18</v>
      </c>
      <c r="H177" s="12">
        <v>71190</v>
      </c>
      <c r="I177" s="11">
        <v>4</v>
      </c>
    </row>
    <row r="178" spans="1:9" x14ac:dyDescent="0.25">
      <c r="A178" s="5" t="s">
        <v>489</v>
      </c>
      <c r="B178" s="16" t="s">
        <v>16</v>
      </c>
      <c r="C178" s="5" t="s">
        <v>42</v>
      </c>
      <c r="D178" s="5" t="s">
        <v>5</v>
      </c>
      <c r="E178" s="9">
        <v>40690</v>
      </c>
      <c r="F178" s="14">
        <f t="shared" ca="1" si="2"/>
        <v>6</v>
      </c>
      <c r="G178" s="13" t="s">
        <v>26</v>
      </c>
      <c r="H178" s="12">
        <v>89140</v>
      </c>
      <c r="I178" s="11">
        <v>1</v>
      </c>
    </row>
    <row r="179" spans="1:9" x14ac:dyDescent="0.25">
      <c r="A179" s="5" t="s">
        <v>452</v>
      </c>
      <c r="B179" s="16" t="s">
        <v>9</v>
      </c>
      <c r="C179" s="5" t="s">
        <v>42</v>
      </c>
      <c r="D179" s="5" t="s">
        <v>11</v>
      </c>
      <c r="E179" s="9">
        <v>36673</v>
      </c>
      <c r="F179" s="14">
        <f t="shared" ca="1" si="2"/>
        <v>17</v>
      </c>
      <c r="G179" s="13" t="s">
        <v>4</v>
      </c>
      <c r="H179" s="12">
        <v>69410</v>
      </c>
      <c r="I179" s="11">
        <v>4</v>
      </c>
    </row>
    <row r="180" spans="1:9" x14ac:dyDescent="0.25">
      <c r="A180" s="5" t="s">
        <v>399</v>
      </c>
      <c r="B180" s="16" t="s">
        <v>9</v>
      </c>
      <c r="C180" s="5" t="s">
        <v>42</v>
      </c>
      <c r="D180" s="5" t="s">
        <v>5</v>
      </c>
      <c r="E180" s="9">
        <v>37043</v>
      </c>
      <c r="F180" s="14">
        <f t="shared" ca="1" si="2"/>
        <v>16</v>
      </c>
      <c r="G180" s="13" t="s">
        <v>28</v>
      </c>
      <c r="H180" s="12">
        <v>45150</v>
      </c>
      <c r="I180" s="11">
        <v>1</v>
      </c>
    </row>
    <row r="181" spans="1:9" x14ac:dyDescent="0.25">
      <c r="A181" s="5" t="s">
        <v>209</v>
      </c>
      <c r="B181" s="16" t="s">
        <v>12</v>
      </c>
      <c r="C181" s="5" t="s">
        <v>42</v>
      </c>
      <c r="D181" s="5" t="s">
        <v>14</v>
      </c>
      <c r="E181" s="9">
        <v>37505</v>
      </c>
      <c r="F181" s="14">
        <f t="shared" ca="1" si="2"/>
        <v>14</v>
      </c>
      <c r="G181" s="13" t="s">
        <v>8</v>
      </c>
      <c r="H181" s="12">
        <v>51800</v>
      </c>
      <c r="I181" s="11">
        <v>1</v>
      </c>
    </row>
    <row r="182" spans="1:9" x14ac:dyDescent="0.25">
      <c r="A182" s="5" t="s">
        <v>89</v>
      </c>
      <c r="B182" s="16" t="s">
        <v>12</v>
      </c>
      <c r="C182" s="5" t="s">
        <v>42</v>
      </c>
      <c r="D182" s="5" t="s">
        <v>0</v>
      </c>
      <c r="E182" s="9">
        <v>37946</v>
      </c>
      <c r="F182" s="14">
        <f t="shared" ca="1" si="2"/>
        <v>13</v>
      </c>
      <c r="G182" s="13" t="s">
        <v>26</v>
      </c>
      <c r="H182" s="12">
        <v>85130</v>
      </c>
      <c r="I182" s="11">
        <v>5</v>
      </c>
    </row>
    <row r="183" spans="1:9" x14ac:dyDescent="0.25">
      <c r="A183" s="5" t="s">
        <v>43</v>
      </c>
      <c r="B183" s="16" t="s">
        <v>16</v>
      </c>
      <c r="C183" s="5" t="s">
        <v>42</v>
      </c>
      <c r="D183" s="5" t="s">
        <v>0</v>
      </c>
      <c r="E183" s="9">
        <v>36519</v>
      </c>
      <c r="F183" s="14">
        <f t="shared" ca="1" si="2"/>
        <v>17</v>
      </c>
      <c r="G183" s="13" t="s">
        <v>4</v>
      </c>
      <c r="H183" s="12">
        <v>61860</v>
      </c>
      <c r="I183" s="11">
        <v>5</v>
      </c>
    </row>
    <row r="184" spans="1:9" x14ac:dyDescent="0.25">
      <c r="A184" s="5" t="s">
        <v>756</v>
      </c>
      <c r="B184" s="16" t="s">
        <v>12</v>
      </c>
      <c r="C184" s="5" t="s">
        <v>19</v>
      </c>
      <c r="D184" s="5" t="s">
        <v>5</v>
      </c>
      <c r="E184" s="9">
        <v>40918</v>
      </c>
      <c r="F184" s="14">
        <f t="shared" ca="1" si="2"/>
        <v>5</v>
      </c>
      <c r="G184" s="13" t="s">
        <v>755</v>
      </c>
      <c r="H184" s="12">
        <v>56900</v>
      </c>
      <c r="I184" s="11">
        <v>5</v>
      </c>
    </row>
    <row r="185" spans="1:9" x14ac:dyDescent="0.25">
      <c r="A185" s="5" t="s">
        <v>751</v>
      </c>
      <c r="B185" s="16" t="s">
        <v>16</v>
      </c>
      <c r="C185" s="5" t="s">
        <v>19</v>
      </c>
      <c r="D185" s="5" t="s">
        <v>5</v>
      </c>
      <c r="E185" s="9">
        <v>40936</v>
      </c>
      <c r="F185" s="14">
        <f t="shared" ca="1" si="2"/>
        <v>5</v>
      </c>
      <c r="G185" s="13" t="s">
        <v>26</v>
      </c>
      <c r="H185" s="12">
        <v>52940</v>
      </c>
      <c r="I185" s="11">
        <v>4</v>
      </c>
    </row>
    <row r="186" spans="1:9" x14ac:dyDescent="0.25">
      <c r="A186" s="5" t="s">
        <v>747</v>
      </c>
      <c r="B186" s="16" t="s">
        <v>16</v>
      </c>
      <c r="C186" s="5" t="s">
        <v>19</v>
      </c>
      <c r="D186" s="5" t="s">
        <v>11</v>
      </c>
      <c r="E186" s="9">
        <v>39092</v>
      </c>
      <c r="F186" s="14">
        <f t="shared" ca="1" si="2"/>
        <v>10</v>
      </c>
      <c r="G186" s="13"/>
      <c r="H186" s="12">
        <v>73990</v>
      </c>
      <c r="I186" s="11">
        <v>3</v>
      </c>
    </row>
    <row r="187" spans="1:9" x14ac:dyDescent="0.25">
      <c r="A187" s="5" t="s">
        <v>745</v>
      </c>
      <c r="B187" s="16" t="s">
        <v>16</v>
      </c>
      <c r="C187" s="5" t="s">
        <v>19</v>
      </c>
      <c r="D187" s="5" t="s">
        <v>5</v>
      </c>
      <c r="E187" s="9">
        <v>39106</v>
      </c>
      <c r="F187" s="14">
        <f t="shared" ca="1" si="2"/>
        <v>10</v>
      </c>
      <c r="G187" s="13" t="s">
        <v>4</v>
      </c>
      <c r="H187" s="12">
        <v>45500</v>
      </c>
      <c r="I187" s="11">
        <v>3</v>
      </c>
    </row>
    <row r="188" spans="1:9" x14ac:dyDescent="0.25">
      <c r="A188" s="5" t="s">
        <v>733</v>
      </c>
      <c r="B188" s="16" t="s">
        <v>16</v>
      </c>
      <c r="C188" s="5" t="s">
        <v>19</v>
      </c>
      <c r="D188" s="5" t="s">
        <v>11</v>
      </c>
      <c r="E188" s="9">
        <v>38738</v>
      </c>
      <c r="F188" s="14">
        <f t="shared" ca="1" si="2"/>
        <v>11</v>
      </c>
      <c r="G188" s="13"/>
      <c r="H188" s="12">
        <v>42150</v>
      </c>
      <c r="I188" s="11">
        <v>5</v>
      </c>
    </row>
    <row r="189" spans="1:9" x14ac:dyDescent="0.25">
      <c r="A189" s="5" t="s">
        <v>729</v>
      </c>
      <c r="B189" s="16" t="s">
        <v>48</v>
      </c>
      <c r="C189" s="5" t="s">
        <v>19</v>
      </c>
      <c r="D189" s="5" t="s">
        <v>5</v>
      </c>
      <c r="E189" s="9">
        <v>35801</v>
      </c>
      <c r="F189" s="14">
        <f t="shared" ca="1" si="2"/>
        <v>19</v>
      </c>
      <c r="G189" s="13" t="s">
        <v>26</v>
      </c>
      <c r="H189" s="12">
        <v>78570</v>
      </c>
      <c r="I189" s="11">
        <v>1</v>
      </c>
    </row>
    <row r="190" spans="1:9" x14ac:dyDescent="0.25">
      <c r="A190" s="5" t="s">
        <v>727</v>
      </c>
      <c r="B190" s="16" t="s">
        <v>48</v>
      </c>
      <c r="C190" s="5" t="s">
        <v>19</v>
      </c>
      <c r="D190" s="5" t="s">
        <v>14</v>
      </c>
      <c r="E190" s="9">
        <v>35807</v>
      </c>
      <c r="F190" s="14">
        <f t="shared" ca="1" si="2"/>
        <v>19</v>
      </c>
      <c r="G190" s="13" t="s">
        <v>26</v>
      </c>
      <c r="H190" s="12">
        <v>48835</v>
      </c>
      <c r="I190" s="11">
        <v>5</v>
      </c>
    </row>
    <row r="191" spans="1:9" x14ac:dyDescent="0.25">
      <c r="A191" s="5" t="s">
        <v>720</v>
      </c>
      <c r="B191" s="16" t="s">
        <v>16</v>
      </c>
      <c r="C191" s="5" t="s">
        <v>19</v>
      </c>
      <c r="D191" s="5" t="s">
        <v>14</v>
      </c>
      <c r="E191" s="9">
        <v>36177</v>
      </c>
      <c r="F191" s="14">
        <f t="shared" ca="1" si="2"/>
        <v>18</v>
      </c>
      <c r="G191" s="13" t="s">
        <v>18</v>
      </c>
      <c r="H191" s="12">
        <v>21670</v>
      </c>
      <c r="I191" s="11">
        <v>2</v>
      </c>
    </row>
    <row r="192" spans="1:9" x14ac:dyDescent="0.25">
      <c r="A192" s="5" t="s">
        <v>716</v>
      </c>
      <c r="B192" s="16" t="s">
        <v>16</v>
      </c>
      <c r="C192" s="5" t="s">
        <v>19</v>
      </c>
      <c r="D192" s="5" t="s">
        <v>5</v>
      </c>
      <c r="E192" s="9">
        <v>36535</v>
      </c>
      <c r="F192" s="14">
        <f t="shared" ca="1" si="2"/>
        <v>17</v>
      </c>
      <c r="G192" s="13" t="s">
        <v>26</v>
      </c>
      <c r="H192" s="12">
        <v>76192</v>
      </c>
      <c r="I192" s="11">
        <v>4</v>
      </c>
    </row>
    <row r="193" spans="1:9" x14ac:dyDescent="0.25">
      <c r="A193" s="5" t="s">
        <v>708</v>
      </c>
      <c r="B193" s="16" t="s">
        <v>12</v>
      </c>
      <c r="C193" s="5" t="s">
        <v>19</v>
      </c>
      <c r="D193" s="5" t="s">
        <v>11</v>
      </c>
      <c r="E193" s="9">
        <v>37634</v>
      </c>
      <c r="F193" s="14">
        <f t="shared" ca="1" si="2"/>
        <v>14</v>
      </c>
      <c r="G193" s="13"/>
      <c r="H193" s="12">
        <v>61370</v>
      </c>
      <c r="I193" s="11">
        <v>3</v>
      </c>
    </row>
    <row r="194" spans="1:9" x14ac:dyDescent="0.25">
      <c r="A194" s="5" t="s">
        <v>704</v>
      </c>
      <c r="B194" s="16" t="s">
        <v>9</v>
      </c>
      <c r="C194" s="5" t="s">
        <v>19</v>
      </c>
      <c r="D194" s="5" t="s">
        <v>5</v>
      </c>
      <c r="E194" s="9">
        <v>39472</v>
      </c>
      <c r="F194" s="14">
        <f t="shared" ref="F194:F257" ca="1" si="3">DATEDIF(E194,TODAY(),"y")</f>
        <v>9</v>
      </c>
      <c r="G194" s="13" t="s">
        <v>26</v>
      </c>
      <c r="H194" s="12">
        <v>41060</v>
      </c>
      <c r="I194" s="11">
        <v>3</v>
      </c>
    </row>
    <row r="195" spans="1:9" x14ac:dyDescent="0.25">
      <c r="A195" s="5" t="s">
        <v>703</v>
      </c>
      <c r="B195" s="16" t="s">
        <v>12</v>
      </c>
      <c r="C195" s="5" t="s">
        <v>19</v>
      </c>
      <c r="D195" s="5" t="s">
        <v>5</v>
      </c>
      <c r="E195" s="9">
        <v>39472</v>
      </c>
      <c r="F195" s="14">
        <f t="shared" ca="1" si="3"/>
        <v>9</v>
      </c>
      <c r="G195" s="13" t="s">
        <v>26</v>
      </c>
      <c r="H195" s="12">
        <v>87760</v>
      </c>
      <c r="I195" s="11">
        <v>1</v>
      </c>
    </row>
    <row r="196" spans="1:9" x14ac:dyDescent="0.25">
      <c r="A196" s="5" t="s">
        <v>701</v>
      </c>
      <c r="B196" s="16" t="s">
        <v>32</v>
      </c>
      <c r="C196" s="5" t="s">
        <v>19</v>
      </c>
      <c r="D196" s="5" t="s">
        <v>5</v>
      </c>
      <c r="E196" s="9">
        <v>38733</v>
      </c>
      <c r="F196" s="14">
        <f t="shared" ca="1" si="3"/>
        <v>11</v>
      </c>
      <c r="G196" s="13" t="s">
        <v>8</v>
      </c>
      <c r="H196" s="12">
        <v>68710</v>
      </c>
      <c r="I196" s="11">
        <v>4</v>
      </c>
    </row>
    <row r="197" spans="1:9" x14ac:dyDescent="0.25">
      <c r="A197" s="5" t="s">
        <v>700</v>
      </c>
      <c r="B197" s="16" t="s">
        <v>32</v>
      </c>
      <c r="C197" s="5" t="s">
        <v>19</v>
      </c>
      <c r="D197" s="5" t="s">
        <v>0</v>
      </c>
      <c r="E197" s="9">
        <v>39087</v>
      </c>
      <c r="F197" s="14">
        <f t="shared" ca="1" si="3"/>
        <v>10</v>
      </c>
      <c r="G197" s="13"/>
      <c r="H197" s="12">
        <v>14416</v>
      </c>
      <c r="I197" s="11">
        <v>4</v>
      </c>
    </row>
    <row r="198" spans="1:9" x14ac:dyDescent="0.25">
      <c r="A198" s="5" t="s">
        <v>698</v>
      </c>
      <c r="B198" s="16" t="s">
        <v>2</v>
      </c>
      <c r="C198" s="5" t="s">
        <v>19</v>
      </c>
      <c r="D198" s="5" t="s">
        <v>5</v>
      </c>
      <c r="E198" s="9">
        <v>39455</v>
      </c>
      <c r="F198" s="14">
        <f t="shared" ca="1" si="3"/>
        <v>9</v>
      </c>
      <c r="G198" s="13" t="s">
        <v>4</v>
      </c>
      <c r="H198" s="12">
        <v>59420</v>
      </c>
      <c r="I198" s="11">
        <v>4</v>
      </c>
    </row>
    <row r="199" spans="1:9" x14ac:dyDescent="0.25">
      <c r="A199" s="5" t="s">
        <v>696</v>
      </c>
      <c r="B199" s="16" t="s">
        <v>32</v>
      </c>
      <c r="C199" s="5" t="s">
        <v>19</v>
      </c>
      <c r="D199" s="5" t="s">
        <v>11</v>
      </c>
      <c r="E199" s="9">
        <v>39822</v>
      </c>
      <c r="F199" s="14">
        <f t="shared" ca="1" si="3"/>
        <v>8</v>
      </c>
      <c r="G199" s="13"/>
      <c r="H199" s="12">
        <v>60040</v>
      </c>
      <c r="I199" s="11">
        <v>5</v>
      </c>
    </row>
    <row r="200" spans="1:9" x14ac:dyDescent="0.25">
      <c r="A200" s="5" t="s">
        <v>695</v>
      </c>
      <c r="B200" s="16" t="s">
        <v>32</v>
      </c>
      <c r="C200" s="5" t="s">
        <v>19</v>
      </c>
      <c r="D200" s="5" t="s">
        <v>11</v>
      </c>
      <c r="E200" s="9">
        <v>39830</v>
      </c>
      <c r="F200" s="14">
        <f t="shared" ca="1" si="3"/>
        <v>8</v>
      </c>
      <c r="G200" s="13"/>
      <c r="H200" s="12">
        <v>78520</v>
      </c>
      <c r="I200" s="11">
        <v>4</v>
      </c>
    </row>
    <row r="201" spans="1:9" x14ac:dyDescent="0.25">
      <c r="A201" s="5" t="s">
        <v>694</v>
      </c>
      <c r="B201" s="16" t="s">
        <v>12</v>
      </c>
      <c r="C201" s="5" t="s">
        <v>19</v>
      </c>
      <c r="D201" s="5" t="s">
        <v>5</v>
      </c>
      <c r="E201" s="9">
        <v>40203</v>
      </c>
      <c r="F201" s="14">
        <f t="shared" ca="1" si="3"/>
        <v>7</v>
      </c>
      <c r="G201" s="13" t="s">
        <v>26</v>
      </c>
      <c r="H201" s="12">
        <v>35600</v>
      </c>
      <c r="I201" s="11">
        <v>5</v>
      </c>
    </row>
    <row r="202" spans="1:9" x14ac:dyDescent="0.25">
      <c r="A202" s="5" t="s">
        <v>689</v>
      </c>
      <c r="B202" s="16" t="s">
        <v>16</v>
      </c>
      <c r="C202" s="5" t="s">
        <v>19</v>
      </c>
      <c r="D202" s="5" t="s">
        <v>0</v>
      </c>
      <c r="E202" s="9">
        <v>40574</v>
      </c>
      <c r="F202" s="14">
        <f t="shared" ca="1" si="3"/>
        <v>6</v>
      </c>
      <c r="G202" s="13"/>
      <c r="H202" s="12">
        <v>28424</v>
      </c>
      <c r="I202" s="11">
        <v>4</v>
      </c>
    </row>
    <row r="203" spans="1:9" x14ac:dyDescent="0.25">
      <c r="A203" s="5" t="s">
        <v>680</v>
      </c>
      <c r="B203" s="16" t="s">
        <v>16</v>
      </c>
      <c r="C203" s="5" t="s">
        <v>19</v>
      </c>
      <c r="D203" s="5" t="s">
        <v>5</v>
      </c>
      <c r="E203" s="9">
        <v>40953</v>
      </c>
      <c r="F203" s="14">
        <f t="shared" ca="1" si="3"/>
        <v>5</v>
      </c>
      <c r="G203" s="13" t="s">
        <v>8</v>
      </c>
      <c r="H203" s="12">
        <v>60380</v>
      </c>
      <c r="I203" s="11">
        <v>4</v>
      </c>
    </row>
    <row r="204" spans="1:9" x14ac:dyDescent="0.25">
      <c r="A204" s="5" t="s">
        <v>663</v>
      </c>
      <c r="B204" s="16" t="s">
        <v>32</v>
      </c>
      <c r="C204" s="5" t="s">
        <v>19</v>
      </c>
      <c r="D204" s="5" t="s">
        <v>0</v>
      </c>
      <c r="E204" s="9">
        <v>35829</v>
      </c>
      <c r="F204" s="14">
        <f t="shared" ca="1" si="3"/>
        <v>19</v>
      </c>
      <c r="G204" s="13"/>
      <c r="H204" s="12">
        <v>29176</v>
      </c>
      <c r="I204" s="11">
        <v>3</v>
      </c>
    </row>
    <row r="205" spans="1:9" x14ac:dyDescent="0.25">
      <c r="A205" s="5" t="s">
        <v>662</v>
      </c>
      <c r="B205" s="16" t="s">
        <v>2</v>
      </c>
      <c r="C205" s="5" t="s">
        <v>19</v>
      </c>
      <c r="D205" s="5" t="s">
        <v>5</v>
      </c>
      <c r="E205" s="9">
        <v>35830</v>
      </c>
      <c r="F205" s="14">
        <f t="shared" ca="1" si="3"/>
        <v>19</v>
      </c>
      <c r="G205" s="13" t="s">
        <v>18</v>
      </c>
      <c r="H205" s="12">
        <v>35460</v>
      </c>
      <c r="I205" s="11">
        <v>5</v>
      </c>
    </row>
    <row r="206" spans="1:9" x14ac:dyDescent="0.25">
      <c r="A206" s="5" t="s">
        <v>654</v>
      </c>
      <c r="B206" s="16" t="s">
        <v>48</v>
      </c>
      <c r="C206" s="5" t="s">
        <v>19</v>
      </c>
      <c r="D206" s="5" t="s">
        <v>5</v>
      </c>
      <c r="E206" s="9">
        <v>36198</v>
      </c>
      <c r="F206" s="14">
        <f t="shared" ca="1" si="3"/>
        <v>18</v>
      </c>
      <c r="G206" s="13" t="s">
        <v>8</v>
      </c>
      <c r="H206" s="12">
        <v>81400</v>
      </c>
      <c r="I206" s="11">
        <v>2</v>
      </c>
    </row>
    <row r="207" spans="1:9" x14ac:dyDescent="0.25">
      <c r="A207" s="5" t="s">
        <v>640</v>
      </c>
      <c r="B207" s="16" t="s">
        <v>12</v>
      </c>
      <c r="C207" s="5" t="s">
        <v>19</v>
      </c>
      <c r="D207" s="5" t="s">
        <v>11</v>
      </c>
      <c r="E207" s="9">
        <v>38044</v>
      </c>
      <c r="F207" s="14">
        <f t="shared" ca="1" si="3"/>
        <v>13</v>
      </c>
      <c r="G207" s="13"/>
      <c r="H207" s="12">
        <v>57410</v>
      </c>
      <c r="I207" s="11">
        <v>2</v>
      </c>
    </row>
    <row r="208" spans="1:9" x14ac:dyDescent="0.25">
      <c r="A208" s="5" t="s">
        <v>631</v>
      </c>
      <c r="B208" s="16" t="s">
        <v>32</v>
      </c>
      <c r="C208" s="5" t="s">
        <v>19</v>
      </c>
      <c r="D208" s="5" t="s">
        <v>5</v>
      </c>
      <c r="E208" s="9">
        <v>40578</v>
      </c>
      <c r="F208" s="14">
        <f t="shared" ca="1" si="3"/>
        <v>6</v>
      </c>
      <c r="G208" s="13" t="s">
        <v>26</v>
      </c>
      <c r="H208" s="12">
        <v>43820</v>
      </c>
      <c r="I208" s="11">
        <v>2</v>
      </c>
    </row>
    <row r="209" spans="1:9" x14ac:dyDescent="0.25">
      <c r="A209" s="5" t="s">
        <v>621</v>
      </c>
      <c r="B209" s="16" t="s">
        <v>48</v>
      </c>
      <c r="C209" s="5" t="s">
        <v>19</v>
      </c>
      <c r="D209" s="5" t="s">
        <v>11</v>
      </c>
      <c r="E209" s="9">
        <v>39144</v>
      </c>
      <c r="F209" s="14">
        <f t="shared" ca="1" si="3"/>
        <v>10</v>
      </c>
      <c r="G209" s="13"/>
      <c r="H209" s="12">
        <v>64430</v>
      </c>
      <c r="I209" s="11">
        <v>4</v>
      </c>
    </row>
    <row r="210" spans="1:9" x14ac:dyDescent="0.25">
      <c r="A210" s="5" t="s">
        <v>618</v>
      </c>
      <c r="B210" s="16" t="s">
        <v>32</v>
      </c>
      <c r="C210" s="5" t="s">
        <v>19</v>
      </c>
      <c r="D210" s="5" t="s">
        <v>11</v>
      </c>
      <c r="E210" s="9">
        <v>39166</v>
      </c>
      <c r="F210" s="14">
        <f t="shared" ca="1" si="3"/>
        <v>10</v>
      </c>
      <c r="G210" s="13"/>
      <c r="H210" s="12">
        <v>79220</v>
      </c>
      <c r="I210" s="11">
        <v>4</v>
      </c>
    </row>
    <row r="211" spans="1:9" x14ac:dyDescent="0.25">
      <c r="A211" s="5" t="s">
        <v>615</v>
      </c>
      <c r="B211" s="16" t="s">
        <v>16</v>
      </c>
      <c r="C211" s="5" t="s">
        <v>19</v>
      </c>
      <c r="D211" s="5" t="s">
        <v>5</v>
      </c>
      <c r="E211" s="9">
        <v>39518</v>
      </c>
      <c r="F211" s="14">
        <f t="shared" ca="1" si="3"/>
        <v>9</v>
      </c>
      <c r="G211" s="13" t="s">
        <v>4</v>
      </c>
      <c r="H211" s="12">
        <v>24710</v>
      </c>
      <c r="I211" s="11">
        <v>2</v>
      </c>
    </row>
    <row r="212" spans="1:9" x14ac:dyDescent="0.25">
      <c r="A212" s="5" t="s">
        <v>611</v>
      </c>
      <c r="B212" s="16" t="s">
        <v>48</v>
      </c>
      <c r="C212" s="5" t="s">
        <v>19</v>
      </c>
      <c r="D212" s="5" t="s">
        <v>5</v>
      </c>
      <c r="E212" s="9">
        <v>39168</v>
      </c>
      <c r="F212" s="14">
        <f t="shared" ca="1" si="3"/>
        <v>10</v>
      </c>
      <c r="G212" s="13" t="s">
        <v>26</v>
      </c>
      <c r="H212" s="12">
        <v>24300</v>
      </c>
      <c r="I212" s="11">
        <v>3</v>
      </c>
    </row>
    <row r="213" spans="1:9" x14ac:dyDescent="0.25">
      <c r="A213" s="5" t="s">
        <v>604</v>
      </c>
      <c r="B213" s="16" t="s">
        <v>32</v>
      </c>
      <c r="C213" s="5" t="s">
        <v>19</v>
      </c>
      <c r="D213" s="5" t="s">
        <v>0</v>
      </c>
      <c r="E213" s="9">
        <v>38777</v>
      </c>
      <c r="F213" s="14">
        <f t="shared" ca="1" si="3"/>
        <v>11</v>
      </c>
      <c r="G213" s="13"/>
      <c r="H213" s="12">
        <v>22472</v>
      </c>
      <c r="I213" s="11">
        <v>1</v>
      </c>
    </row>
    <row r="214" spans="1:9" x14ac:dyDescent="0.25">
      <c r="A214" s="5" t="s">
        <v>600</v>
      </c>
      <c r="B214" s="16" t="s">
        <v>32</v>
      </c>
      <c r="C214" s="5" t="s">
        <v>19</v>
      </c>
      <c r="D214" s="5" t="s">
        <v>5</v>
      </c>
      <c r="E214" s="9">
        <v>38798</v>
      </c>
      <c r="F214" s="14">
        <f t="shared" ca="1" si="3"/>
        <v>11</v>
      </c>
      <c r="G214" s="13" t="s">
        <v>4</v>
      </c>
      <c r="H214" s="12">
        <v>73144</v>
      </c>
      <c r="I214" s="11">
        <v>5</v>
      </c>
    </row>
    <row r="215" spans="1:9" x14ac:dyDescent="0.25">
      <c r="A215" s="5" t="s">
        <v>595</v>
      </c>
      <c r="B215" s="16" t="s">
        <v>16</v>
      </c>
      <c r="C215" s="5" t="s">
        <v>19</v>
      </c>
      <c r="D215" s="5" t="s">
        <v>5</v>
      </c>
      <c r="E215" s="9">
        <v>38807</v>
      </c>
      <c r="F215" s="14">
        <f t="shared" ca="1" si="3"/>
        <v>11</v>
      </c>
      <c r="G215" s="13" t="s">
        <v>26</v>
      </c>
      <c r="H215" s="12">
        <v>79730</v>
      </c>
      <c r="I215" s="11">
        <v>2</v>
      </c>
    </row>
    <row r="216" spans="1:9" x14ac:dyDescent="0.25">
      <c r="A216" s="5" t="s">
        <v>587</v>
      </c>
      <c r="B216" s="16" t="s">
        <v>9</v>
      </c>
      <c r="C216" s="5" t="s">
        <v>19</v>
      </c>
      <c r="D216" s="5" t="s">
        <v>11</v>
      </c>
      <c r="E216" s="9">
        <v>36600</v>
      </c>
      <c r="F216" s="14">
        <f t="shared" ca="1" si="3"/>
        <v>17</v>
      </c>
      <c r="G216" s="13"/>
      <c r="H216" s="12">
        <v>41840</v>
      </c>
      <c r="I216" s="11">
        <v>2</v>
      </c>
    </row>
    <row r="217" spans="1:9" x14ac:dyDescent="0.25">
      <c r="A217" s="5" t="s">
        <v>585</v>
      </c>
      <c r="B217" s="16" t="s">
        <v>12</v>
      </c>
      <c r="C217" s="5" t="s">
        <v>19</v>
      </c>
      <c r="D217" s="5" t="s">
        <v>14</v>
      </c>
      <c r="E217" s="9">
        <v>36604</v>
      </c>
      <c r="F217" s="14">
        <f t="shared" ca="1" si="3"/>
        <v>17</v>
      </c>
      <c r="G217" s="13" t="s">
        <v>4</v>
      </c>
      <c r="H217" s="12">
        <v>46710</v>
      </c>
      <c r="I217" s="11">
        <v>3</v>
      </c>
    </row>
    <row r="218" spans="1:9" x14ac:dyDescent="0.25">
      <c r="A218" s="5" t="s">
        <v>582</v>
      </c>
      <c r="B218" s="16" t="s">
        <v>12</v>
      </c>
      <c r="C218" s="5" t="s">
        <v>19</v>
      </c>
      <c r="D218" s="5" t="s">
        <v>11</v>
      </c>
      <c r="E218" s="9">
        <v>36977</v>
      </c>
      <c r="F218" s="14">
        <f t="shared" ca="1" si="3"/>
        <v>16</v>
      </c>
      <c r="G218" s="13"/>
      <c r="H218" s="12">
        <v>68510</v>
      </c>
      <c r="I218" s="11">
        <v>5</v>
      </c>
    </row>
    <row r="219" spans="1:9" x14ac:dyDescent="0.25">
      <c r="A219" s="5" t="s">
        <v>581</v>
      </c>
      <c r="B219" s="16" t="s">
        <v>48</v>
      </c>
      <c r="C219" s="5" t="s">
        <v>19</v>
      </c>
      <c r="D219" s="5" t="s">
        <v>11</v>
      </c>
      <c r="E219" s="9">
        <v>37326</v>
      </c>
      <c r="F219" s="14">
        <f t="shared" ca="1" si="3"/>
        <v>15</v>
      </c>
      <c r="G219" s="13"/>
      <c r="H219" s="12">
        <v>52770</v>
      </c>
      <c r="I219" s="11">
        <v>2</v>
      </c>
    </row>
    <row r="220" spans="1:9" x14ac:dyDescent="0.25">
      <c r="A220" s="5" t="s">
        <v>580</v>
      </c>
      <c r="B220" s="16" t="s">
        <v>16</v>
      </c>
      <c r="C220" s="5" t="s">
        <v>19</v>
      </c>
      <c r="D220" s="5" t="s">
        <v>5</v>
      </c>
      <c r="E220" s="9">
        <v>37331</v>
      </c>
      <c r="F220" s="14">
        <f t="shared" ca="1" si="3"/>
        <v>15</v>
      </c>
      <c r="G220" s="13" t="s">
        <v>4</v>
      </c>
      <c r="H220" s="12">
        <v>62750</v>
      </c>
      <c r="I220" s="11">
        <v>3</v>
      </c>
    </row>
    <row r="221" spans="1:9" x14ac:dyDescent="0.25">
      <c r="A221" s="5" t="s">
        <v>575</v>
      </c>
      <c r="B221" s="16" t="s">
        <v>12</v>
      </c>
      <c r="C221" s="5" t="s">
        <v>19</v>
      </c>
      <c r="D221" s="5" t="s">
        <v>11</v>
      </c>
      <c r="E221" s="9">
        <v>38073</v>
      </c>
      <c r="F221" s="14">
        <f t="shared" ca="1" si="3"/>
        <v>13</v>
      </c>
      <c r="G221" s="13"/>
      <c r="H221" s="12">
        <v>39300</v>
      </c>
      <c r="I221" s="11">
        <v>2</v>
      </c>
    </row>
    <row r="222" spans="1:9" x14ac:dyDescent="0.25">
      <c r="A222" s="5" t="s">
        <v>562</v>
      </c>
      <c r="B222" s="16" t="s">
        <v>32</v>
      </c>
      <c r="C222" s="5" t="s">
        <v>19</v>
      </c>
      <c r="D222" s="5" t="s">
        <v>11</v>
      </c>
      <c r="E222" s="9">
        <v>39538</v>
      </c>
      <c r="F222" s="14">
        <f t="shared" ca="1" si="3"/>
        <v>9</v>
      </c>
      <c r="G222" s="13"/>
      <c r="H222" s="12">
        <v>62780</v>
      </c>
      <c r="I222" s="11">
        <v>4</v>
      </c>
    </row>
    <row r="223" spans="1:9" x14ac:dyDescent="0.25">
      <c r="A223" s="5" t="s">
        <v>555</v>
      </c>
      <c r="B223" s="16" t="s">
        <v>12</v>
      </c>
      <c r="C223" s="5" t="s">
        <v>19</v>
      </c>
      <c r="D223" s="5" t="s">
        <v>5</v>
      </c>
      <c r="E223" s="17">
        <v>40603</v>
      </c>
      <c r="F223" s="14">
        <f t="shared" ca="1" si="3"/>
        <v>6</v>
      </c>
      <c r="G223" s="13" t="s">
        <v>18</v>
      </c>
      <c r="H223" s="12">
        <v>44260</v>
      </c>
      <c r="I223" s="11">
        <v>1</v>
      </c>
    </row>
    <row r="224" spans="1:9" x14ac:dyDescent="0.25">
      <c r="A224" s="5" t="s">
        <v>545</v>
      </c>
      <c r="B224" s="16" t="s">
        <v>32</v>
      </c>
      <c r="C224" s="5" t="s">
        <v>19</v>
      </c>
      <c r="D224" s="5" t="s">
        <v>5</v>
      </c>
      <c r="E224" s="9">
        <v>41025</v>
      </c>
      <c r="F224" s="14">
        <f t="shared" ca="1" si="3"/>
        <v>5</v>
      </c>
      <c r="G224" s="13" t="s">
        <v>4</v>
      </c>
      <c r="H224" s="12">
        <v>58910</v>
      </c>
      <c r="I224" s="11">
        <v>1</v>
      </c>
    </row>
    <row r="225" spans="1:9" x14ac:dyDescent="0.25">
      <c r="A225" s="5" t="s">
        <v>544</v>
      </c>
      <c r="B225" s="16" t="s">
        <v>16</v>
      </c>
      <c r="C225" s="5" t="s">
        <v>19</v>
      </c>
      <c r="D225" s="5" t="s">
        <v>5</v>
      </c>
      <c r="E225" s="9">
        <v>41026</v>
      </c>
      <c r="F225" s="14">
        <f t="shared" ca="1" si="3"/>
        <v>5</v>
      </c>
      <c r="G225" s="13" t="s">
        <v>4</v>
      </c>
      <c r="H225" s="12">
        <v>26190</v>
      </c>
      <c r="I225" s="11">
        <v>5</v>
      </c>
    </row>
    <row r="226" spans="1:9" x14ac:dyDescent="0.25">
      <c r="A226" s="5" t="s">
        <v>541</v>
      </c>
      <c r="B226" s="16" t="s">
        <v>9</v>
      </c>
      <c r="C226" s="5" t="s">
        <v>19</v>
      </c>
      <c r="D226" s="5" t="s">
        <v>5</v>
      </c>
      <c r="E226" s="9">
        <v>39181</v>
      </c>
      <c r="F226" s="14">
        <f t="shared" ca="1" si="3"/>
        <v>10</v>
      </c>
      <c r="G226" s="13" t="s">
        <v>4</v>
      </c>
      <c r="H226" s="12">
        <v>23330</v>
      </c>
      <c r="I226" s="11">
        <v>4</v>
      </c>
    </row>
    <row r="227" spans="1:9" x14ac:dyDescent="0.25">
      <c r="A227" s="5" t="s">
        <v>538</v>
      </c>
      <c r="B227" s="16" t="s">
        <v>16</v>
      </c>
      <c r="C227" s="5" t="s">
        <v>19</v>
      </c>
      <c r="D227" s="5" t="s">
        <v>11</v>
      </c>
      <c r="E227" s="9">
        <v>39539</v>
      </c>
      <c r="F227" s="14">
        <f t="shared" ca="1" si="3"/>
        <v>9</v>
      </c>
      <c r="G227" s="13"/>
      <c r="H227" s="12">
        <v>63310</v>
      </c>
      <c r="I227" s="11">
        <v>3</v>
      </c>
    </row>
    <row r="228" spans="1:9" x14ac:dyDescent="0.25">
      <c r="A228" s="5" t="s">
        <v>533</v>
      </c>
      <c r="B228" s="16" t="s">
        <v>16</v>
      </c>
      <c r="C228" s="5" t="s">
        <v>19</v>
      </c>
      <c r="D228" s="5" t="s">
        <v>5</v>
      </c>
      <c r="E228" s="9">
        <v>40269</v>
      </c>
      <c r="F228" s="14">
        <f t="shared" ca="1" si="3"/>
        <v>7</v>
      </c>
      <c r="G228" s="13" t="s">
        <v>4</v>
      </c>
      <c r="H228" s="12">
        <v>86260</v>
      </c>
      <c r="I228" s="11">
        <v>3</v>
      </c>
    </row>
    <row r="229" spans="1:9" x14ac:dyDescent="0.25">
      <c r="A229" s="5" t="s">
        <v>530</v>
      </c>
      <c r="B229" s="16" t="s">
        <v>12</v>
      </c>
      <c r="C229" s="5" t="s">
        <v>19</v>
      </c>
      <c r="D229" s="5" t="s">
        <v>11</v>
      </c>
      <c r="E229" s="9">
        <v>40298</v>
      </c>
      <c r="F229" s="14">
        <f t="shared" ca="1" si="3"/>
        <v>7</v>
      </c>
      <c r="G229" s="13"/>
      <c r="H229" s="12">
        <v>24410</v>
      </c>
      <c r="I229" s="11">
        <v>3</v>
      </c>
    </row>
    <row r="230" spans="1:9" x14ac:dyDescent="0.25">
      <c r="A230" s="5" t="s">
        <v>529</v>
      </c>
      <c r="B230" s="16" t="s">
        <v>12</v>
      </c>
      <c r="C230" s="5" t="s">
        <v>19</v>
      </c>
      <c r="D230" s="5" t="s">
        <v>5</v>
      </c>
      <c r="E230" s="9">
        <v>38813</v>
      </c>
      <c r="F230" s="14">
        <f t="shared" ca="1" si="3"/>
        <v>11</v>
      </c>
      <c r="G230" s="13" t="s">
        <v>4</v>
      </c>
      <c r="H230" s="12">
        <v>32390</v>
      </c>
      <c r="I230" s="11">
        <v>2</v>
      </c>
    </row>
    <row r="231" spans="1:9" x14ac:dyDescent="0.25">
      <c r="A231" s="5" t="s">
        <v>527</v>
      </c>
      <c r="B231" s="16" t="s">
        <v>9</v>
      </c>
      <c r="C231" s="5" t="s">
        <v>19</v>
      </c>
      <c r="D231" s="5" t="s">
        <v>5</v>
      </c>
      <c r="E231" s="9">
        <v>38816</v>
      </c>
      <c r="F231" s="14">
        <f t="shared" ca="1" si="3"/>
        <v>11</v>
      </c>
      <c r="G231" s="13" t="s">
        <v>18</v>
      </c>
      <c r="H231" s="12">
        <v>44920</v>
      </c>
      <c r="I231" s="11">
        <v>1</v>
      </c>
    </row>
    <row r="232" spans="1:9" x14ac:dyDescent="0.25">
      <c r="A232" s="5" t="s">
        <v>518</v>
      </c>
      <c r="B232" s="16" t="s">
        <v>16</v>
      </c>
      <c r="C232" s="5" t="s">
        <v>19</v>
      </c>
      <c r="D232" s="5" t="s">
        <v>14</v>
      </c>
      <c r="E232" s="9">
        <v>36269</v>
      </c>
      <c r="F232" s="14">
        <f t="shared" ca="1" si="3"/>
        <v>18</v>
      </c>
      <c r="G232" s="13" t="s">
        <v>4</v>
      </c>
      <c r="H232" s="12">
        <v>48190</v>
      </c>
      <c r="I232" s="11">
        <v>1</v>
      </c>
    </row>
    <row r="233" spans="1:9" x14ac:dyDescent="0.25">
      <c r="A233" s="5" t="s">
        <v>517</v>
      </c>
      <c r="B233" s="16" t="s">
        <v>16</v>
      </c>
      <c r="C233" s="5" t="s">
        <v>19</v>
      </c>
      <c r="D233" s="5" t="s">
        <v>5</v>
      </c>
      <c r="E233" s="9">
        <v>36273</v>
      </c>
      <c r="F233" s="14">
        <f t="shared" ca="1" si="3"/>
        <v>18</v>
      </c>
      <c r="G233" s="13" t="s">
        <v>4</v>
      </c>
      <c r="H233" s="12">
        <v>61330</v>
      </c>
      <c r="I233" s="11">
        <v>4</v>
      </c>
    </row>
    <row r="234" spans="1:9" x14ac:dyDescent="0.25">
      <c r="A234" s="5" t="s">
        <v>513</v>
      </c>
      <c r="B234" s="16" t="s">
        <v>16</v>
      </c>
      <c r="C234" s="5" t="s">
        <v>19</v>
      </c>
      <c r="D234" s="5" t="s">
        <v>11</v>
      </c>
      <c r="E234" s="9">
        <v>36637</v>
      </c>
      <c r="F234" s="14">
        <f t="shared" ca="1" si="3"/>
        <v>17</v>
      </c>
      <c r="G234" s="13"/>
      <c r="H234" s="12">
        <v>57600</v>
      </c>
      <c r="I234" s="11">
        <v>3</v>
      </c>
    </row>
    <row r="235" spans="1:9" x14ac:dyDescent="0.25">
      <c r="A235" s="5" t="s">
        <v>506</v>
      </c>
      <c r="B235" s="16" t="s">
        <v>12</v>
      </c>
      <c r="C235" s="5" t="s">
        <v>19</v>
      </c>
      <c r="D235" s="5" t="s">
        <v>0</v>
      </c>
      <c r="E235" s="9">
        <v>37730</v>
      </c>
      <c r="F235" s="14">
        <f t="shared" ca="1" si="3"/>
        <v>14</v>
      </c>
      <c r="G235" s="13"/>
      <c r="H235" s="12">
        <v>8892</v>
      </c>
      <c r="I235" s="11">
        <v>1</v>
      </c>
    </row>
    <row r="236" spans="1:9" x14ac:dyDescent="0.25">
      <c r="A236" s="5" t="s">
        <v>505</v>
      </c>
      <c r="B236" s="16" t="s">
        <v>32</v>
      </c>
      <c r="C236" s="5" t="s">
        <v>19</v>
      </c>
      <c r="D236" s="5" t="s">
        <v>5</v>
      </c>
      <c r="E236" s="9">
        <v>38809</v>
      </c>
      <c r="F236" s="14">
        <f t="shared" ca="1" si="3"/>
        <v>11</v>
      </c>
      <c r="G236" s="13" t="s">
        <v>28</v>
      </c>
      <c r="H236" s="12">
        <v>76584</v>
      </c>
      <c r="I236" s="11">
        <v>1</v>
      </c>
    </row>
    <row r="237" spans="1:9" x14ac:dyDescent="0.25">
      <c r="A237" s="5" t="s">
        <v>504</v>
      </c>
      <c r="B237" s="16" t="s">
        <v>12</v>
      </c>
      <c r="C237" s="5" t="s">
        <v>19</v>
      </c>
      <c r="D237" s="5" t="s">
        <v>5</v>
      </c>
      <c r="E237" s="9">
        <v>38821</v>
      </c>
      <c r="F237" s="14">
        <f t="shared" ca="1" si="3"/>
        <v>11</v>
      </c>
      <c r="G237" s="13" t="s">
        <v>4</v>
      </c>
      <c r="H237" s="12">
        <v>65720</v>
      </c>
      <c r="I237" s="11">
        <v>1</v>
      </c>
    </row>
    <row r="238" spans="1:9" x14ac:dyDescent="0.25">
      <c r="A238" s="5" t="s">
        <v>503</v>
      </c>
      <c r="B238" s="16" t="s">
        <v>12</v>
      </c>
      <c r="C238" s="5" t="s">
        <v>19</v>
      </c>
      <c r="D238" s="5" t="s">
        <v>5</v>
      </c>
      <c r="E238" s="9">
        <v>38832</v>
      </c>
      <c r="F238" s="14">
        <f t="shared" ca="1" si="3"/>
        <v>11</v>
      </c>
      <c r="G238" s="13" t="s">
        <v>8</v>
      </c>
      <c r="H238" s="12">
        <v>29420</v>
      </c>
      <c r="I238" s="11">
        <v>5</v>
      </c>
    </row>
    <row r="239" spans="1:9" x14ac:dyDescent="0.25">
      <c r="A239" s="5" t="s">
        <v>502</v>
      </c>
      <c r="B239" s="16" t="s">
        <v>12</v>
      </c>
      <c r="C239" s="5" t="s">
        <v>19</v>
      </c>
      <c r="D239" s="5" t="s">
        <v>11</v>
      </c>
      <c r="E239" s="9">
        <v>39189</v>
      </c>
      <c r="F239" s="14">
        <f t="shared" ca="1" si="3"/>
        <v>10</v>
      </c>
      <c r="G239" s="13"/>
      <c r="H239" s="12">
        <v>63850</v>
      </c>
      <c r="I239" s="11">
        <v>2</v>
      </c>
    </row>
    <row r="240" spans="1:9" x14ac:dyDescent="0.25">
      <c r="A240" s="5" t="s">
        <v>501</v>
      </c>
      <c r="B240" s="16" t="s">
        <v>16</v>
      </c>
      <c r="C240" s="5" t="s">
        <v>19</v>
      </c>
      <c r="D240" s="5" t="s">
        <v>11</v>
      </c>
      <c r="E240" s="9">
        <v>39545</v>
      </c>
      <c r="F240" s="14">
        <f t="shared" ca="1" si="3"/>
        <v>9</v>
      </c>
      <c r="G240" s="13"/>
      <c r="H240" s="12">
        <v>84170</v>
      </c>
      <c r="I240" s="11">
        <v>2</v>
      </c>
    </row>
    <row r="241" spans="1:9" x14ac:dyDescent="0.25">
      <c r="A241" s="5" t="s">
        <v>498</v>
      </c>
      <c r="B241" s="16" t="s">
        <v>16</v>
      </c>
      <c r="C241" s="5" t="s">
        <v>19</v>
      </c>
      <c r="D241" s="5" t="s">
        <v>5</v>
      </c>
      <c r="E241" s="9">
        <v>40270</v>
      </c>
      <c r="F241" s="14">
        <f t="shared" ca="1" si="3"/>
        <v>7</v>
      </c>
      <c r="G241" s="13" t="s">
        <v>4</v>
      </c>
      <c r="H241" s="12">
        <v>35300</v>
      </c>
      <c r="I241" s="11">
        <v>5</v>
      </c>
    </row>
    <row r="242" spans="1:9" x14ac:dyDescent="0.25">
      <c r="A242" s="5" t="s">
        <v>493</v>
      </c>
      <c r="B242" s="16" t="s">
        <v>16</v>
      </c>
      <c r="C242" s="5" t="s">
        <v>19</v>
      </c>
      <c r="D242" s="5" t="s">
        <v>5</v>
      </c>
      <c r="E242" s="9">
        <v>40634</v>
      </c>
      <c r="F242" s="14">
        <f t="shared" ca="1" si="3"/>
        <v>6</v>
      </c>
      <c r="G242" s="13" t="s">
        <v>26</v>
      </c>
      <c r="H242" s="12">
        <v>47440</v>
      </c>
      <c r="I242" s="11">
        <v>3</v>
      </c>
    </row>
    <row r="243" spans="1:9" x14ac:dyDescent="0.25">
      <c r="A243" s="5" t="s">
        <v>485</v>
      </c>
      <c r="B243" s="16" t="s">
        <v>9</v>
      </c>
      <c r="C243" s="5" t="s">
        <v>19</v>
      </c>
      <c r="D243" s="5" t="s">
        <v>0</v>
      </c>
      <c r="E243" s="9">
        <v>41056</v>
      </c>
      <c r="F243" s="14">
        <f t="shared" ca="1" si="3"/>
        <v>5</v>
      </c>
      <c r="G243" s="13"/>
      <c r="H243" s="12">
        <v>22344</v>
      </c>
      <c r="I243" s="11">
        <v>4</v>
      </c>
    </row>
    <row r="244" spans="1:9" x14ac:dyDescent="0.25">
      <c r="A244" s="5" t="s">
        <v>481</v>
      </c>
      <c r="B244" s="16" t="s">
        <v>48</v>
      </c>
      <c r="C244" s="5" t="s">
        <v>19</v>
      </c>
      <c r="D244" s="5" t="s">
        <v>5</v>
      </c>
      <c r="E244" s="9">
        <v>39597</v>
      </c>
      <c r="F244" s="14">
        <f t="shared" ca="1" si="3"/>
        <v>9</v>
      </c>
      <c r="G244" s="13" t="s">
        <v>26</v>
      </c>
      <c r="H244" s="12">
        <v>81010</v>
      </c>
      <c r="I244" s="11">
        <v>4</v>
      </c>
    </row>
    <row r="245" spans="1:9" x14ac:dyDescent="0.25">
      <c r="A245" s="5" t="s">
        <v>477</v>
      </c>
      <c r="B245" s="16" t="s">
        <v>16</v>
      </c>
      <c r="C245" s="5" t="s">
        <v>19</v>
      </c>
      <c r="D245" s="5" t="s">
        <v>5</v>
      </c>
      <c r="E245" s="9">
        <v>40301</v>
      </c>
      <c r="F245" s="14">
        <f t="shared" ca="1" si="3"/>
        <v>7</v>
      </c>
      <c r="G245" s="13" t="s">
        <v>4</v>
      </c>
      <c r="H245" s="12">
        <v>44270</v>
      </c>
      <c r="I245" s="11">
        <v>2</v>
      </c>
    </row>
    <row r="246" spans="1:9" x14ac:dyDescent="0.25">
      <c r="A246" s="5" t="s">
        <v>476</v>
      </c>
      <c r="B246" s="16" t="s">
        <v>12</v>
      </c>
      <c r="C246" s="5" t="s">
        <v>19</v>
      </c>
      <c r="D246" s="5" t="s">
        <v>14</v>
      </c>
      <c r="E246" s="9">
        <v>40302</v>
      </c>
      <c r="F246" s="14">
        <f t="shared" ca="1" si="3"/>
        <v>7</v>
      </c>
      <c r="G246" s="13" t="s">
        <v>26</v>
      </c>
      <c r="H246" s="12">
        <v>46285</v>
      </c>
      <c r="I246" s="11">
        <v>5</v>
      </c>
    </row>
    <row r="247" spans="1:9" x14ac:dyDescent="0.25">
      <c r="A247" s="5" t="s">
        <v>474</v>
      </c>
      <c r="B247" s="16" t="s">
        <v>12</v>
      </c>
      <c r="C247" s="5" t="s">
        <v>19</v>
      </c>
      <c r="D247" s="5" t="s">
        <v>5</v>
      </c>
      <c r="E247" s="9">
        <v>40312</v>
      </c>
      <c r="F247" s="14">
        <f t="shared" ca="1" si="3"/>
        <v>7</v>
      </c>
      <c r="G247" s="13" t="s">
        <v>26</v>
      </c>
      <c r="H247" s="12">
        <v>73450</v>
      </c>
      <c r="I247" s="11">
        <v>3</v>
      </c>
    </row>
    <row r="248" spans="1:9" x14ac:dyDescent="0.25">
      <c r="A248" s="5" t="s">
        <v>465</v>
      </c>
      <c r="B248" s="16" t="s">
        <v>48</v>
      </c>
      <c r="C248" s="5" t="s">
        <v>19</v>
      </c>
      <c r="D248" s="5" t="s">
        <v>11</v>
      </c>
      <c r="E248" s="9">
        <v>35927</v>
      </c>
      <c r="F248" s="14">
        <f t="shared" ca="1" si="3"/>
        <v>19</v>
      </c>
      <c r="G248" s="13"/>
      <c r="H248" s="12">
        <v>76910</v>
      </c>
      <c r="I248" s="11">
        <v>1</v>
      </c>
    </row>
    <row r="249" spans="1:9" x14ac:dyDescent="0.25">
      <c r="A249" s="5" t="s">
        <v>464</v>
      </c>
      <c r="B249" s="16" t="s">
        <v>12</v>
      </c>
      <c r="C249" s="5" t="s">
        <v>19</v>
      </c>
      <c r="D249" s="5" t="s">
        <v>5</v>
      </c>
      <c r="E249" s="9">
        <v>35932</v>
      </c>
      <c r="F249" s="14">
        <f t="shared" ca="1" si="3"/>
        <v>19</v>
      </c>
      <c r="G249" s="13" t="s">
        <v>4</v>
      </c>
      <c r="H249" s="12">
        <v>89740</v>
      </c>
      <c r="I249" s="11">
        <v>5</v>
      </c>
    </row>
    <row r="250" spans="1:9" x14ac:dyDescent="0.25">
      <c r="A250" s="5" t="s">
        <v>463</v>
      </c>
      <c r="B250" s="16" t="s">
        <v>32</v>
      </c>
      <c r="C250" s="5" t="s">
        <v>19</v>
      </c>
      <c r="D250" s="5" t="s">
        <v>5</v>
      </c>
      <c r="E250" s="9">
        <v>35938</v>
      </c>
      <c r="F250" s="14">
        <f t="shared" ca="1" si="3"/>
        <v>19</v>
      </c>
      <c r="G250" s="13" t="s">
        <v>18</v>
      </c>
      <c r="H250" s="12">
        <v>55450</v>
      </c>
      <c r="I250" s="11">
        <v>5</v>
      </c>
    </row>
    <row r="251" spans="1:9" x14ac:dyDescent="0.25">
      <c r="A251" s="5" t="s">
        <v>459</v>
      </c>
      <c r="B251" s="16" t="s">
        <v>9</v>
      </c>
      <c r="C251" s="5" t="s">
        <v>19</v>
      </c>
      <c r="D251" s="5" t="s">
        <v>11</v>
      </c>
      <c r="E251" s="9">
        <v>36283</v>
      </c>
      <c r="F251" s="14">
        <f t="shared" ca="1" si="3"/>
        <v>18</v>
      </c>
      <c r="G251" s="13"/>
      <c r="H251" s="12">
        <v>25130</v>
      </c>
      <c r="I251" s="11">
        <v>5</v>
      </c>
    </row>
    <row r="252" spans="1:9" x14ac:dyDescent="0.25">
      <c r="A252" s="5" t="s">
        <v>455</v>
      </c>
      <c r="B252" s="16" t="s">
        <v>16</v>
      </c>
      <c r="C252" s="5" t="s">
        <v>19</v>
      </c>
      <c r="D252" s="5" t="s">
        <v>0</v>
      </c>
      <c r="E252" s="9">
        <v>36305</v>
      </c>
      <c r="F252" s="14">
        <f t="shared" ca="1" si="3"/>
        <v>18</v>
      </c>
      <c r="G252" s="13"/>
      <c r="H252" s="12">
        <v>9424</v>
      </c>
      <c r="I252" s="11">
        <v>4</v>
      </c>
    </row>
    <row r="253" spans="1:9" x14ac:dyDescent="0.25">
      <c r="A253" s="5" t="s">
        <v>449</v>
      </c>
      <c r="B253" s="16" t="s">
        <v>12</v>
      </c>
      <c r="C253" s="5" t="s">
        <v>19</v>
      </c>
      <c r="D253" s="5" t="s">
        <v>5</v>
      </c>
      <c r="E253" s="9">
        <v>37394</v>
      </c>
      <c r="F253" s="14">
        <f t="shared" ca="1" si="3"/>
        <v>15</v>
      </c>
      <c r="G253" s="13" t="s">
        <v>26</v>
      </c>
      <c r="H253" s="12">
        <v>28970</v>
      </c>
      <c r="I253" s="11">
        <v>3</v>
      </c>
    </row>
    <row r="254" spans="1:9" x14ac:dyDescent="0.25">
      <c r="A254" s="5" t="s">
        <v>439</v>
      </c>
      <c r="B254" s="16" t="s">
        <v>16</v>
      </c>
      <c r="C254" s="5" t="s">
        <v>19</v>
      </c>
      <c r="D254" s="5" t="s">
        <v>11</v>
      </c>
      <c r="E254" s="17">
        <v>40680</v>
      </c>
      <c r="F254" s="14">
        <f t="shared" ca="1" si="3"/>
        <v>6</v>
      </c>
      <c r="G254" s="13"/>
      <c r="H254" s="12">
        <v>57110</v>
      </c>
      <c r="I254" s="11">
        <v>3</v>
      </c>
    </row>
    <row r="255" spans="1:9" x14ac:dyDescent="0.25">
      <c r="A255" s="5" t="s">
        <v>429</v>
      </c>
      <c r="B255" s="16" t="s">
        <v>12</v>
      </c>
      <c r="C255" s="5" t="s">
        <v>19</v>
      </c>
      <c r="D255" s="5" t="s">
        <v>11</v>
      </c>
      <c r="E255" s="9">
        <v>41079</v>
      </c>
      <c r="F255" s="14">
        <f t="shared" ca="1" si="3"/>
        <v>5</v>
      </c>
      <c r="G255" s="13"/>
      <c r="H255" s="12">
        <v>32190</v>
      </c>
      <c r="I255" s="11">
        <v>3</v>
      </c>
    </row>
    <row r="256" spans="1:9" x14ac:dyDescent="0.25">
      <c r="A256" s="5" t="s">
        <v>425</v>
      </c>
      <c r="B256" s="16" t="s">
        <v>16</v>
      </c>
      <c r="C256" s="5" t="s">
        <v>19</v>
      </c>
      <c r="D256" s="5" t="s">
        <v>11</v>
      </c>
      <c r="E256" s="9">
        <v>39262</v>
      </c>
      <c r="F256" s="14">
        <f t="shared" ca="1" si="3"/>
        <v>10</v>
      </c>
      <c r="G256" s="13"/>
      <c r="H256" s="12">
        <v>45770</v>
      </c>
      <c r="I256" s="11">
        <v>5</v>
      </c>
    </row>
    <row r="257" spans="1:9" x14ac:dyDescent="0.25">
      <c r="A257" s="5" t="s">
        <v>419</v>
      </c>
      <c r="B257" s="16" t="s">
        <v>16</v>
      </c>
      <c r="C257" s="5" t="s">
        <v>19</v>
      </c>
      <c r="D257" s="5" t="s">
        <v>5</v>
      </c>
      <c r="E257" s="9">
        <v>38876</v>
      </c>
      <c r="F257" s="14">
        <f t="shared" ca="1" si="3"/>
        <v>11</v>
      </c>
      <c r="G257" s="13" t="s">
        <v>26</v>
      </c>
      <c r="H257" s="12">
        <v>60280</v>
      </c>
      <c r="I257" s="11">
        <v>1</v>
      </c>
    </row>
    <row r="258" spans="1:9" x14ac:dyDescent="0.25">
      <c r="A258" s="5" t="s">
        <v>418</v>
      </c>
      <c r="B258" s="16" t="s">
        <v>48</v>
      </c>
      <c r="C258" s="5" t="s">
        <v>19</v>
      </c>
      <c r="D258" s="5" t="s">
        <v>5</v>
      </c>
      <c r="E258" s="9">
        <v>38878</v>
      </c>
      <c r="F258" s="14">
        <f t="shared" ref="F258:F321" ca="1" si="4">DATEDIF(E258,TODAY(),"y")</f>
        <v>11</v>
      </c>
      <c r="G258" s="13" t="s">
        <v>4</v>
      </c>
      <c r="H258" s="12">
        <v>61150</v>
      </c>
      <c r="I258" s="11">
        <v>2</v>
      </c>
    </row>
    <row r="259" spans="1:9" x14ac:dyDescent="0.25">
      <c r="A259" s="5" t="s">
        <v>411</v>
      </c>
      <c r="B259" s="16" t="s">
        <v>12</v>
      </c>
      <c r="C259" s="5" t="s">
        <v>19</v>
      </c>
      <c r="D259" s="5" t="s">
        <v>11</v>
      </c>
      <c r="E259" s="9">
        <v>35972</v>
      </c>
      <c r="F259" s="14">
        <f t="shared" ca="1" si="4"/>
        <v>19</v>
      </c>
      <c r="G259" s="13"/>
      <c r="H259" s="12">
        <v>71710</v>
      </c>
      <c r="I259" s="11">
        <v>5</v>
      </c>
    </row>
    <row r="260" spans="1:9" x14ac:dyDescent="0.25">
      <c r="A260" s="5" t="s">
        <v>409</v>
      </c>
      <c r="B260" s="16" t="s">
        <v>12</v>
      </c>
      <c r="C260" s="5" t="s">
        <v>19</v>
      </c>
      <c r="D260" s="5" t="s">
        <v>5</v>
      </c>
      <c r="E260" s="9">
        <v>36318</v>
      </c>
      <c r="F260" s="14">
        <f t="shared" ca="1" si="4"/>
        <v>18</v>
      </c>
      <c r="G260" s="13" t="s">
        <v>4</v>
      </c>
      <c r="H260" s="12">
        <v>68750</v>
      </c>
      <c r="I260" s="11">
        <v>1</v>
      </c>
    </row>
    <row r="261" spans="1:9" x14ac:dyDescent="0.25">
      <c r="A261" s="5" t="s">
        <v>406</v>
      </c>
      <c r="B261" s="16" t="s">
        <v>12</v>
      </c>
      <c r="C261" s="5" t="s">
        <v>19</v>
      </c>
      <c r="D261" s="5" t="s">
        <v>5</v>
      </c>
      <c r="E261" s="9">
        <v>36332</v>
      </c>
      <c r="F261" s="14">
        <f t="shared" ca="1" si="4"/>
        <v>18</v>
      </c>
      <c r="G261" s="13" t="s">
        <v>18</v>
      </c>
      <c r="H261" s="12">
        <v>37760</v>
      </c>
      <c r="I261" s="11">
        <v>2</v>
      </c>
    </row>
    <row r="262" spans="1:9" x14ac:dyDescent="0.25">
      <c r="A262" s="5" t="s">
        <v>403</v>
      </c>
      <c r="B262" s="16" t="s">
        <v>32</v>
      </c>
      <c r="C262" s="5" t="s">
        <v>19</v>
      </c>
      <c r="D262" s="5" t="s">
        <v>5</v>
      </c>
      <c r="E262" s="9">
        <v>36698</v>
      </c>
      <c r="F262" s="14">
        <f t="shared" ca="1" si="4"/>
        <v>17</v>
      </c>
      <c r="G262" s="13" t="s">
        <v>18</v>
      </c>
      <c r="H262" s="12">
        <v>23650</v>
      </c>
      <c r="I262" s="11">
        <v>1</v>
      </c>
    </row>
    <row r="263" spans="1:9" x14ac:dyDescent="0.25">
      <c r="A263" s="5" t="s">
        <v>401</v>
      </c>
      <c r="B263" s="16" t="s">
        <v>9</v>
      </c>
      <c r="C263" s="5" t="s">
        <v>19</v>
      </c>
      <c r="D263" s="5" t="s">
        <v>11</v>
      </c>
      <c r="E263" s="9">
        <v>36704</v>
      </c>
      <c r="F263" s="14">
        <f t="shared" ca="1" si="4"/>
        <v>17</v>
      </c>
      <c r="G263" s="13"/>
      <c r="H263" s="12">
        <v>57760</v>
      </c>
      <c r="I263" s="11">
        <v>3</v>
      </c>
    </row>
    <row r="264" spans="1:9" x14ac:dyDescent="0.25">
      <c r="A264" s="5" t="s">
        <v>400</v>
      </c>
      <c r="B264" s="16" t="s">
        <v>12</v>
      </c>
      <c r="C264" s="5" t="s">
        <v>19</v>
      </c>
      <c r="D264" s="5" t="s">
        <v>5</v>
      </c>
      <c r="E264" s="9">
        <v>36707</v>
      </c>
      <c r="F264" s="14">
        <f t="shared" ca="1" si="4"/>
        <v>17</v>
      </c>
      <c r="G264" s="13" t="s">
        <v>8</v>
      </c>
      <c r="H264" s="12">
        <v>38870</v>
      </c>
      <c r="I264" s="11">
        <v>2</v>
      </c>
    </row>
    <row r="265" spans="1:9" x14ac:dyDescent="0.25">
      <c r="A265" s="5" t="s">
        <v>397</v>
      </c>
      <c r="B265" s="16" t="s">
        <v>12</v>
      </c>
      <c r="C265" s="5" t="s">
        <v>19</v>
      </c>
      <c r="D265" s="5" t="s">
        <v>5</v>
      </c>
      <c r="E265" s="9">
        <v>37068</v>
      </c>
      <c r="F265" s="14">
        <f t="shared" ca="1" si="4"/>
        <v>16</v>
      </c>
      <c r="G265" s="13" t="s">
        <v>28</v>
      </c>
      <c r="H265" s="12">
        <v>66010</v>
      </c>
      <c r="I265" s="11">
        <v>5</v>
      </c>
    </row>
    <row r="266" spans="1:9" x14ac:dyDescent="0.25">
      <c r="A266" s="5" t="s">
        <v>396</v>
      </c>
      <c r="B266" s="16" t="s">
        <v>16</v>
      </c>
      <c r="C266" s="5" t="s">
        <v>19</v>
      </c>
      <c r="D266" s="5" t="s">
        <v>5</v>
      </c>
      <c r="E266" s="9">
        <v>37436</v>
      </c>
      <c r="F266" s="14">
        <f t="shared" ca="1" si="4"/>
        <v>15</v>
      </c>
      <c r="G266" s="13" t="s">
        <v>18</v>
      </c>
      <c r="H266" s="12">
        <v>64130</v>
      </c>
      <c r="I266" s="11">
        <v>1</v>
      </c>
    </row>
    <row r="267" spans="1:9" x14ac:dyDescent="0.25">
      <c r="A267" s="5" t="s">
        <v>389</v>
      </c>
      <c r="B267" s="16" t="s">
        <v>32</v>
      </c>
      <c r="C267" s="5" t="s">
        <v>19</v>
      </c>
      <c r="D267" s="5" t="s">
        <v>5</v>
      </c>
      <c r="E267" s="9">
        <v>38146</v>
      </c>
      <c r="F267" s="14">
        <f t="shared" ca="1" si="4"/>
        <v>13</v>
      </c>
      <c r="G267" s="13" t="s">
        <v>26</v>
      </c>
      <c r="H267" s="12">
        <v>47340</v>
      </c>
      <c r="I267" s="11">
        <v>2</v>
      </c>
    </row>
    <row r="268" spans="1:9" x14ac:dyDescent="0.25">
      <c r="A268" s="5" t="s">
        <v>388</v>
      </c>
      <c r="B268" s="16" t="s">
        <v>12</v>
      </c>
      <c r="C268" s="5" t="s">
        <v>19</v>
      </c>
      <c r="D268" s="5" t="s">
        <v>11</v>
      </c>
      <c r="E268" s="9">
        <v>39603</v>
      </c>
      <c r="F268" s="14">
        <f t="shared" ca="1" si="4"/>
        <v>9</v>
      </c>
      <c r="G268" s="13"/>
      <c r="H268" s="12">
        <v>40940</v>
      </c>
      <c r="I268" s="11">
        <v>2</v>
      </c>
    </row>
    <row r="269" spans="1:9" x14ac:dyDescent="0.25">
      <c r="A269" s="5" t="s">
        <v>386</v>
      </c>
      <c r="B269" s="16" t="s">
        <v>9</v>
      </c>
      <c r="C269" s="5" t="s">
        <v>19</v>
      </c>
      <c r="D269" s="5" t="s">
        <v>11</v>
      </c>
      <c r="E269" s="9">
        <v>38874</v>
      </c>
      <c r="F269" s="14">
        <f t="shared" ca="1" si="4"/>
        <v>11</v>
      </c>
      <c r="G269" s="13"/>
      <c r="H269" s="12">
        <v>59330</v>
      </c>
      <c r="I269" s="11">
        <v>4</v>
      </c>
    </row>
    <row r="270" spans="1:9" x14ac:dyDescent="0.25">
      <c r="A270" s="5" t="s">
        <v>384</v>
      </c>
      <c r="B270" s="16" t="s">
        <v>9</v>
      </c>
      <c r="C270" s="5" t="s">
        <v>19</v>
      </c>
      <c r="D270" s="5" t="s">
        <v>5</v>
      </c>
      <c r="E270" s="9">
        <v>39972</v>
      </c>
      <c r="F270" s="14">
        <f t="shared" ca="1" si="4"/>
        <v>8</v>
      </c>
      <c r="G270" s="13" t="s">
        <v>26</v>
      </c>
      <c r="H270" s="12">
        <v>78170</v>
      </c>
      <c r="I270" s="11">
        <v>5</v>
      </c>
    </row>
    <row r="271" spans="1:9" x14ac:dyDescent="0.25">
      <c r="A271" s="5" t="s">
        <v>368</v>
      </c>
      <c r="B271" s="16" t="s">
        <v>16</v>
      </c>
      <c r="C271" s="5" t="s">
        <v>19</v>
      </c>
      <c r="D271" s="5" t="s">
        <v>5</v>
      </c>
      <c r="E271" s="9">
        <v>39264</v>
      </c>
      <c r="F271" s="14">
        <f t="shared" ca="1" si="4"/>
        <v>10</v>
      </c>
      <c r="G271" s="13" t="s">
        <v>4</v>
      </c>
      <c r="H271" s="12">
        <v>81980</v>
      </c>
      <c r="I271" s="11">
        <v>2</v>
      </c>
    </row>
    <row r="272" spans="1:9" x14ac:dyDescent="0.25">
      <c r="A272" s="5" t="s">
        <v>363</v>
      </c>
      <c r="B272" s="16" t="s">
        <v>32</v>
      </c>
      <c r="C272" s="5" t="s">
        <v>19</v>
      </c>
      <c r="D272" s="5" t="s">
        <v>14</v>
      </c>
      <c r="E272" s="9">
        <v>39276</v>
      </c>
      <c r="F272" s="14">
        <f t="shared" ca="1" si="4"/>
        <v>10</v>
      </c>
      <c r="G272" s="13" t="s">
        <v>28</v>
      </c>
      <c r="H272" s="12">
        <v>18895</v>
      </c>
      <c r="I272" s="11">
        <v>4</v>
      </c>
    </row>
    <row r="273" spans="1:11" x14ac:dyDescent="0.25">
      <c r="A273" s="5" t="s">
        <v>362</v>
      </c>
      <c r="B273" s="16" t="s">
        <v>9</v>
      </c>
      <c r="C273" s="5" t="s">
        <v>19</v>
      </c>
      <c r="D273" s="5" t="s">
        <v>0</v>
      </c>
      <c r="E273" s="9">
        <v>39278</v>
      </c>
      <c r="F273" s="14">
        <f t="shared" ca="1" si="4"/>
        <v>10</v>
      </c>
      <c r="G273" s="13"/>
      <c r="H273" s="12">
        <v>30416</v>
      </c>
      <c r="I273" s="11">
        <v>1</v>
      </c>
    </row>
    <row r="274" spans="1:11" x14ac:dyDescent="0.25">
      <c r="A274" s="5" t="s">
        <v>355</v>
      </c>
      <c r="B274" s="16" t="s">
        <v>32</v>
      </c>
      <c r="C274" s="5" t="s">
        <v>19</v>
      </c>
      <c r="D274" s="5" t="s">
        <v>5</v>
      </c>
      <c r="E274" s="9">
        <v>39655</v>
      </c>
      <c r="F274" s="14">
        <f t="shared" ca="1" si="4"/>
        <v>8</v>
      </c>
      <c r="G274" s="13" t="s">
        <v>8</v>
      </c>
      <c r="H274" s="12">
        <v>34480</v>
      </c>
      <c r="I274" s="11">
        <v>3</v>
      </c>
    </row>
    <row r="275" spans="1:11" x14ac:dyDescent="0.25">
      <c r="A275" s="5" t="s">
        <v>354</v>
      </c>
      <c r="B275" s="16" t="s">
        <v>12</v>
      </c>
      <c r="C275" s="5" t="s">
        <v>19</v>
      </c>
      <c r="D275" s="5" t="s">
        <v>5</v>
      </c>
      <c r="E275" s="9">
        <v>39264</v>
      </c>
      <c r="F275" s="14">
        <f t="shared" ca="1" si="4"/>
        <v>10</v>
      </c>
      <c r="G275" s="13" t="s">
        <v>28</v>
      </c>
      <c r="H275" s="12">
        <v>63070</v>
      </c>
      <c r="I275" s="11">
        <v>1</v>
      </c>
      <c r="K275" s="19"/>
    </row>
    <row r="276" spans="1:11" x14ac:dyDescent="0.25">
      <c r="A276" s="5" t="s">
        <v>345</v>
      </c>
      <c r="B276" s="16" t="s">
        <v>12</v>
      </c>
      <c r="C276" s="5" t="s">
        <v>19</v>
      </c>
      <c r="D276" s="5" t="s">
        <v>0</v>
      </c>
      <c r="E276" s="9">
        <v>35982</v>
      </c>
      <c r="F276" s="14">
        <f t="shared" ca="1" si="4"/>
        <v>19</v>
      </c>
      <c r="G276" s="13"/>
      <c r="H276" s="12">
        <v>8904</v>
      </c>
      <c r="I276" s="11">
        <v>3</v>
      </c>
    </row>
    <row r="277" spans="1:11" x14ac:dyDescent="0.25">
      <c r="A277" s="5" t="s">
        <v>342</v>
      </c>
      <c r="B277" s="16" t="s">
        <v>16</v>
      </c>
      <c r="C277" s="5" t="s">
        <v>19</v>
      </c>
      <c r="D277" s="5" t="s">
        <v>11</v>
      </c>
      <c r="E277" s="9">
        <v>35992</v>
      </c>
      <c r="F277" s="14">
        <f t="shared" ca="1" si="4"/>
        <v>19</v>
      </c>
      <c r="G277" s="13"/>
      <c r="H277" s="12">
        <v>68260</v>
      </c>
      <c r="I277" s="11">
        <v>5</v>
      </c>
    </row>
    <row r="278" spans="1:11" x14ac:dyDescent="0.25">
      <c r="A278" s="5" t="s">
        <v>341</v>
      </c>
      <c r="B278" s="16" t="s">
        <v>16</v>
      </c>
      <c r="C278" s="5" t="s">
        <v>19</v>
      </c>
      <c r="D278" s="5" t="s">
        <v>5</v>
      </c>
      <c r="E278" s="9">
        <v>35996</v>
      </c>
      <c r="F278" s="14">
        <f t="shared" ca="1" si="4"/>
        <v>19</v>
      </c>
      <c r="G278" s="13" t="s">
        <v>26</v>
      </c>
      <c r="H278" s="12">
        <v>40340</v>
      </c>
      <c r="I278" s="11">
        <v>2</v>
      </c>
    </row>
    <row r="279" spans="1:11" x14ac:dyDescent="0.25">
      <c r="A279" s="5" t="s">
        <v>340</v>
      </c>
      <c r="B279" s="16" t="s">
        <v>12</v>
      </c>
      <c r="C279" s="5" t="s">
        <v>19</v>
      </c>
      <c r="D279" s="5" t="s">
        <v>11</v>
      </c>
      <c r="E279" s="9">
        <v>35997</v>
      </c>
      <c r="F279" s="14">
        <f t="shared" ca="1" si="4"/>
        <v>19</v>
      </c>
      <c r="G279" s="13"/>
      <c r="H279" s="12">
        <v>72520</v>
      </c>
      <c r="I279" s="11">
        <v>3</v>
      </c>
    </row>
    <row r="280" spans="1:11" x14ac:dyDescent="0.25">
      <c r="A280" s="5" t="s">
        <v>338</v>
      </c>
      <c r="B280" s="16" t="s">
        <v>2</v>
      </c>
      <c r="C280" s="5" t="s">
        <v>19</v>
      </c>
      <c r="D280" s="5" t="s">
        <v>11</v>
      </c>
      <c r="E280" s="9">
        <v>36350</v>
      </c>
      <c r="F280" s="14">
        <f t="shared" ca="1" si="4"/>
        <v>18</v>
      </c>
      <c r="G280" s="13"/>
      <c r="H280" s="12">
        <v>27380</v>
      </c>
      <c r="I280" s="11">
        <v>3</v>
      </c>
    </row>
    <row r="281" spans="1:11" x14ac:dyDescent="0.25">
      <c r="A281" s="5" t="s">
        <v>336</v>
      </c>
      <c r="B281" s="16" t="s">
        <v>12</v>
      </c>
      <c r="C281" s="5" t="s">
        <v>19</v>
      </c>
      <c r="D281" s="5" t="s">
        <v>14</v>
      </c>
      <c r="E281" s="9">
        <v>36360</v>
      </c>
      <c r="F281" s="14">
        <f t="shared" ca="1" si="4"/>
        <v>18</v>
      </c>
      <c r="G281" s="13" t="s">
        <v>4</v>
      </c>
      <c r="H281" s="12">
        <v>11065</v>
      </c>
      <c r="I281" s="11">
        <v>1</v>
      </c>
    </row>
    <row r="282" spans="1:11" x14ac:dyDescent="0.25">
      <c r="A282" s="5" t="s">
        <v>332</v>
      </c>
      <c r="B282" s="16" t="s">
        <v>12</v>
      </c>
      <c r="C282" s="5" t="s">
        <v>19</v>
      </c>
      <c r="D282" s="5" t="s">
        <v>11</v>
      </c>
      <c r="E282" s="9">
        <v>36718</v>
      </c>
      <c r="F282" s="14">
        <f t="shared" ca="1" si="4"/>
        <v>17</v>
      </c>
      <c r="G282" s="13"/>
      <c r="H282" s="12">
        <v>89520</v>
      </c>
      <c r="I282" s="11">
        <v>5</v>
      </c>
    </row>
    <row r="283" spans="1:11" x14ac:dyDescent="0.25">
      <c r="A283" s="5" t="s">
        <v>331</v>
      </c>
      <c r="B283" s="16" t="s">
        <v>12</v>
      </c>
      <c r="C283" s="5" t="s">
        <v>19</v>
      </c>
      <c r="D283" s="5" t="s">
        <v>11</v>
      </c>
      <c r="E283" s="9">
        <v>36729</v>
      </c>
      <c r="F283" s="14">
        <f t="shared" ca="1" si="4"/>
        <v>17</v>
      </c>
      <c r="G283" s="13"/>
      <c r="H283" s="12">
        <v>45420</v>
      </c>
      <c r="I283" s="11">
        <v>1</v>
      </c>
    </row>
    <row r="284" spans="1:11" x14ac:dyDescent="0.25">
      <c r="A284" s="5" t="s">
        <v>322</v>
      </c>
      <c r="B284" s="16" t="s">
        <v>2</v>
      </c>
      <c r="C284" s="5" t="s">
        <v>19</v>
      </c>
      <c r="D284" s="5" t="s">
        <v>11</v>
      </c>
      <c r="E284" s="9">
        <v>37820</v>
      </c>
      <c r="F284" s="14">
        <f t="shared" ca="1" si="4"/>
        <v>14</v>
      </c>
      <c r="G284" s="13"/>
      <c r="H284" s="12">
        <v>75420</v>
      </c>
      <c r="I284" s="11">
        <v>1</v>
      </c>
    </row>
    <row r="285" spans="1:11" x14ac:dyDescent="0.25">
      <c r="A285" s="5" t="s">
        <v>319</v>
      </c>
      <c r="B285" s="16" t="s">
        <v>32</v>
      </c>
      <c r="C285" s="5" t="s">
        <v>19</v>
      </c>
      <c r="D285" s="5" t="s">
        <v>11</v>
      </c>
      <c r="E285" s="9">
        <v>39633</v>
      </c>
      <c r="F285" s="14">
        <f t="shared" ca="1" si="4"/>
        <v>9</v>
      </c>
      <c r="G285" s="13"/>
      <c r="H285" s="12">
        <v>39680</v>
      </c>
      <c r="I285" s="11">
        <v>1</v>
      </c>
    </row>
    <row r="286" spans="1:11" x14ac:dyDescent="0.25">
      <c r="A286" s="5" t="s">
        <v>317</v>
      </c>
      <c r="B286" s="16" t="s">
        <v>48</v>
      </c>
      <c r="C286" s="5" t="s">
        <v>19</v>
      </c>
      <c r="D286" s="5" t="s">
        <v>11</v>
      </c>
      <c r="E286" s="9">
        <v>38912</v>
      </c>
      <c r="F286" s="14">
        <f t="shared" ca="1" si="4"/>
        <v>11</v>
      </c>
      <c r="G286" s="13"/>
      <c r="H286" s="12">
        <v>80330</v>
      </c>
      <c r="I286" s="11">
        <v>4</v>
      </c>
    </row>
    <row r="287" spans="1:11" x14ac:dyDescent="0.25">
      <c r="A287" s="5" t="s">
        <v>299</v>
      </c>
      <c r="B287" s="16" t="s">
        <v>16</v>
      </c>
      <c r="C287" s="5" t="s">
        <v>19</v>
      </c>
      <c r="D287" s="5" t="s">
        <v>11</v>
      </c>
      <c r="E287" s="9">
        <v>41124</v>
      </c>
      <c r="F287" s="14">
        <f t="shared" ca="1" si="4"/>
        <v>4</v>
      </c>
      <c r="G287" s="13"/>
      <c r="H287" s="12">
        <v>49530</v>
      </c>
      <c r="I287" s="11">
        <v>2</v>
      </c>
    </row>
    <row r="288" spans="1:11" x14ac:dyDescent="0.25">
      <c r="A288" s="5" t="s">
        <v>282</v>
      </c>
      <c r="B288" s="16" t="s">
        <v>16</v>
      </c>
      <c r="C288" s="5" t="s">
        <v>19</v>
      </c>
      <c r="D288" s="5" t="s">
        <v>5</v>
      </c>
      <c r="E288" s="9">
        <v>36009</v>
      </c>
      <c r="F288" s="14">
        <f t="shared" ca="1" si="4"/>
        <v>18</v>
      </c>
      <c r="G288" s="13" t="s">
        <v>26</v>
      </c>
      <c r="H288" s="12">
        <v>75120</v>
      </c>
      <c r="I288" s="11">
        <v>5</v>
      </c>
    </row>
    <row r="289" spans="1:9" x14ac:dyDescent="0.25">
      <c r="A289" s="5" t="s">
        <v>281</v>
      </c>
      <c r="B289" s="16" t="s">
        <v>9</v>
      </c>
      <c r="C289" s="5" t="s">
        <v>19</v>
      </c>
      <c r="D289" s="5" t="s">
        <v>11</v>
      </c>
      <c r="E289" s="9">
        <v>36011</v>
      </c>
      <c r="F289" s="14">
        <f t="shared" ca="1" si="4"/>
        <v>18</v>
      </c>
      <c r="G289" s="13"/>
      <c r="H289" s="12">
        <v>45050</v>
      </c>
      <c r="I289" s="11">
        <v>1</v>
      </c>
    </row>
    <row r="290" spans="1:9" x14ac:dyDescent="0.25">
      <c r="A290" s="5" t="s">
        <v>263</v>
      </c>
      <c r="B290" s="16" t="s">
        <v>2</v>
      </c>
      <c r="C290" s="5" t="s">
        <v>19</v>
      </c>
      <c r="D290" s="5" t="s">
        <v>5</v>
      </c>
      <c r="E290" s="9">
        <v>39312</v>
      </c>
      <c r="F290" s="14">
        <f t="shared" ca="1" si="4"/>
        <v>9</v>
      </c>
      <c r="G290" s="13" t="s">
        <v>28</v>
      </c>
      <c r="H290" s="12">
        <v>71030</v>
      </c>
      <c r="I290" s="11">
        <v>3</v>
      </c>
    </row>
    <row r="291" spans="1:9" x14ac:dyDescent="0.25">
      <c r="A291" s="5" t="s">
        <v>240</v>
      </c>
      <c r="B291" s="16" t="s">
        <v>48</v>
      </c>
      <c r="C291" s="5" t="s">
        <v>19</v>
      </c>
      <c r="D291" s="5" t="s">
        <v>14</v>
      </c>
      <c r="E291" s="9">
        <v>39697</v>
      </c>
      <c r="F291" s="14">
        <f t="shared" ca="1" si="4"/>
        <v>8</v>
      </c>
      <c r="G291" s="13" t="s">
        <v>28</v>
      </c>
      <c r="H291" s="12">
        <v>15260</v>
      </c>
      <c r="I291" s="11">
        <v>2</v>
      </c>
    </row>
    <row r="292" spans="1:9" x14ac:dyDescent="0.25">
      <c r="A292" s="5" t="s">
        <v>237</v>
      </c>
      <c r="B292" s="16" t="s">
        <v>12</v>
      </c>
      <c r="C292" s="5" t="s">
        <v>19</v>
      </c>
      <c r="D292" s="5" t="s">
        <v>5</v>
      </c>
      <c r="E292" s="9">
        <v>39354</v>
      </c>
      <c r="F292" s="14">
        <f t="shared" ca="1" si="4"/>
        <v>9</v>
      </c>
      <c r="G292" s="13" t="s">
        <v>4</v>
      </c>
      <c r="H292" s="12">
        <v>67050</v>
      </c>
      <c r="I292" s="11">
        <v>4</v>
      </c>
    </row>
    <row r="293" spans="1:9" x14ac:dyDescent="0.25">
      <c r="A293" s="5" t="s">
        <v>236</v>
      </c>
      <c r="B293" s="16" t="s">
        <v>48</v>
      </c>
      <c r="C293" s="5" t="s">
        <v>19</v>
      </c>
      <c r="D293" s="5" t="s">
        <v>5</v>
      </c>
      <c r="E293" s="9">
        <v>40424</v>
      </c>
      <c r="F293" s="14">
        <f t="shared" ca="1" si="4"/>
        <v>6</v>
      </c>
      <c r="G293" s="13" t="s">
        <v>18</v>
      </c>
      <c r="H293" s="12">
        <v>39520</v>
      </c>
      <c r="I293" s="11">
        <v>5</v>
      </c>
    </row>
    <row r="294" spans="1:9" x14ac:dyDescent="0.25">
      <c r="A294" s="5" t="s">
        <v>229</v>
      </c>
      <c r="B294" s="16" t="s">
        <v>16</v>
      </c>
      <c r="C294" s="5" t="s">
        <v>19</v>
      </c>
      <c r="D294" s="5" t="s">
        <v>5</v>
      </c>
      <c r="E294" s="9">
        <v>38982</v>
      </c>
      <c r="F294" s="14">
        <f t="shared" ca="1" si="4"/>
        <v>10</v>
      </c>
      <c r="G294" s="13" t="s">
        <v>26</v>
      </c>
      <c r="H294" s="12">
        <v>60100</v>
      </c>
      <c r="I294" s="11">
        <v>1</v>
      </c>
    </row>
    <row r="295" spans="1:9" x14ac:dyDescent="0.25">
      <c r="A295" s="5" t="s">
        <v>227</v>
      </c>
      <c r="B295" s="16" t="s">
        <v>12</v>
      </c>
      <c r="C295" s="5" t="s">
        <v>19</v>
      </c>
      <c r="D295" s="5" t="s">
        <v>5</v>
      </c>
      <c r="E295" s="9">
        <v>38990</v>
      </c>
      <c r="F295" s="14">
        <f t="shared" ca="1" si="4"/>
        <v>10</v>
      </c>
      <c r="G295" s="13" t="s">
        <v>28</v>
      </c>
      <c r="H295" s="12">
        <v>66430</v>
      </c>
      <c r="I295" s="11">
        <v>2</v>
      </c>
    </row>
    <row r="296" spans="1:9" x14ac:dyDescent="0.25">
      <c r="A296" s="5" t="s">
        <v>223</v>
      </c>
      <c r="B296" s="16" t="s">
        <v>9</v>
      </c>
      <c r="C296" s="5" t="s">
        <v>19</v>
      </c>
      <c r="D296" s="5" t="s">
        <v>0</v>
      </c>
      <c r="E296" s="9">
        <v>36067</v>
      </c>
      <c r="F296" s="14">
        <f t="shared" ca="1" si="4"/>
        <v>18</v>
      </c>
      <c r="G296" s="13"/>
      <c r="H296" s="12">
        <v>37612</v>
      </c>
      <c r="I296" s="11">
        <v>4</v>
      </c>
    </row>
    <row r="297" spans="1:9" x14ac:dyDescent="0.25">
      <c r="A297" s="5" t="s">
        <v>220</v>
      </c>
      <c r="B297" s="16" t="s">
        <v>9</v>
      </c>
      <c r="C297" s="5" t="s">
        <v>19</v>
      </c>
      <c r="D297" s="5" t="s">
        <v>5</v>
      </c>
      <c r="E297" s="9">
        <v>36413</v>
      </c>
      <c r="F297" s="14">
        <f t="shared" ca="1" si="4"/>
        <v>17</v>
      </c>
      <c r="G297" s="13" t="s">
        <v>26</v>
      </c>
      <c r="H297" s="12">
        <v>40060</v>
      </c>
      <c r="I297" s="11">
        <v>3</v>
      </c>
    </row>
    <row r="298" spans="1:9" x14ac:dyDescent="0.25">
      <c r="A298" s="5" t="s">
        <v>218</v>
      </c>
      <c r="B298" s="16" t="s">
        <v>12</v>
      </c>
      <c r="C298" s="5" t="s">
        <v>19</v>
      </c>
      <c r="D298" s="5" t="s">
        <v>14</v>
      </c>
      <c r="E298" s="9">
        <v>36422</v>
      </c>
      <c r="F298" s="14">
        <f t="shared" ca="1" si="4"/>
        <v>17</v>
      </c>
      <c r="G298" s="13" t="s">
        <v>4</v>
      </c>
      <c r="H298" s="12">
        <v>17270</v>
      </c>
      <c r="I298" s="11">
        <v>5</v>
      </c>
    </row>
    <row r="299" spans="1:9" x14ac:dyDescent="0.25">
      <c r="A299" s="5" t="s">
        <v>216</v>
      </c>
      <c r="B299" s="16" t="s">
        <v>12</v>
      </c>
      <c r="C299" s="5" t="s">
        <v>19</v>
      </c>
      <c r="D299" s="5" t="s">
        <v>5</v>
      </c>
      <c r="E299" s="9">
        <v>36431</v>
      </c>
      <c r="F299" s="14">
        <f t="shared" ca="1" si="4"/>
        <v>17</v>
      </c>
      <c r="G299" s="13" t="s">
        <v>26</v>
      </c>
      <c r="H299" s="12">
        <v>35820</v>
      </c>
      <c r="I299" s="11">
        <v>2</v>
      </c>
    </row>
    <row r="300" spans="1:9" x14ac:dyDescent="0.25">
      <c r="A300" s="5" t="s">
        <v>208</v>
      </c>
      <c r="B300" s="16" t="s">
        <v>16</v>
      </c>
      <c r="C300" s="5" t="s">
        <v>19</v>
      </c>
      <c r="D300" s="5" t="s">
        <v>5</v>
      </c>
      <c r="E300" s="9">
        <v>37509</v>
      </c>
      <c r="F300" s="14">
        <f t="shared" ca="1" si="4"/>
        <v>14</v>
      </c>
      <c r="G300" s="13" t="s">
        <v>4</v>
      </c>
      <c r="H300" s="12">
        <v>69080</v>
      </c>
      <c r="I300" s="11">
        <v>3</v>
      </c>
    </row>
    <row r="301" spans="1:9" x14ac:dyDescent="0.25">
      <c r="A301" s="5" t="s">
        <v>206</v>
      </c>
      <c r="B301" s="16" t="s">
        <v>12</v>
      </c>
      <c r="C301" s="5" t="s">
        <v>19</v>
      </c>
      <c r="D301" s="5" t="s">
        <v>5</v>
      </c>
      <c r="E301" s="9">
        <v>37866</v>
      </c>
      <c r="F301" s="14">
        <f t="shared" ca="1" si="4"/>
        <v>13</v>
      </c>
      <c r="G301" s="13" t="s">
        <v>28</v>
      </c>
      <c r="H301" s="12">
        <v>54230</v>
      </c>
      <c r="I301" s="11">
        <v>5</v>
      </c>
    </row>
    <row r="302" spans="1:9" x14ac:dyDescent="0.25">
      <c r="A302" s="5" t="s">
        <v>202</v>
      </c>
      <c r="B302" s="16" t="s">
        <v>9</v>
      </c>
      <c r="C302" s="5" t="s">
        <v>19</v>
      </c>
      <c r="D302" s="5" t="s">
        <v>5</v>
      </c>
      <c r="E302" s="9">
        <v>39348</v>
      </c>
      <c r="F302" s="14">
        <f t="shared" ca="1" si="4"/>
        <v>9</v>
      </c>
      <c r="G302" s="13" t="s">
        <v>26</v>
      </c>
      <c r="H302" s="12">
        <v>46220</v>
      </c>
      <c r="I302" s="11">
        <v>2</v>
      </c>
    </row>
    <row r="303" spans="1:9" x14ac:dyDescent="0.25">
      <c r="A303" s="5" t="s">
        <v>201</v>
      </c>
      <c r="B303" s="16" t="s">
        <v>16</v>
      </c>
      <c r="C303" s="5" t="s">
        <v>19</v>
      </c>
      <c r="D303" s="5" t="s">
        <v>5</v>
      </c>
      <c r="E303" s="9">
        <v>39696</v>
      </c>
      <c r="F303" s="14">
        <f t="shared" ca="1" si="4"/>
        <v>8</v>
      </c>
      <c r="G303" s="13" t="s">
        <v>26</v>
      </c>
      <c r="H303" s="12">
        <v>69320</v>
      </c>
      <c r="I303" s="11">
        <v>3</v>
      </c>
    </row>
    <row r="304" spans="1:9" x14ac:dyDescent="0.25">
      <c r="A304" s="5" t="s">
        <v>193</v>
      </c>
      <c r="B304" s="16" t="s">
        <v>12</v>
      </c>
      <c r="C304" s="5" t="s">
        <v>19</v>
      </c>
      <c r="D304" s="5" t="s">
        <v>11</v>
      </c>
      <c r="E304" s="17">
        <v>40449</v>
      </c>
      <c r="F304" s="14">
        <f t="shared" ca="1" si="4"/>
        <v>6</v>
      </c>
      <c r="G304" s="13"/>
      <c r="H304" s="12">
        <v>88840</v>
      </c>
      <c r="I304" s="11">
        <v>5</v>
      </c>
    </row>
    <row r="305" spans="1:9" x14ac:dyDescent="0.25">
      <c r="A305" s="5" t="s">
        <v>179</v>
      </c>
      <c r="B305" s="16" t="s">
        <v>9</v>
      </c>
      <c r="C305" s="5" t="s">
        <v>19</v>
      </c>
      <c r="D305" s="5" t="s">
        <v>11</v>
      </c>
      <c r="E305" s="9">
        <v>39378</v>
      </c>
      <c r="F305" s="14">
        <f t="shared" ca="1" si="4"/>
        <v>9</v>
      </c>
      <c r="G305" s="13"/>
      <c r="H305" s="12">
        <v>35460</v>
      </c>
      <c r="I305" s="11">
        <v>3</v>
      </c>
    </row>
    <row r="306" spans="1:9" x14ac:dyDescent="0.25">
      <c r="A306" s="5" t="s">
        <v>174</v>
      </c>
      <c r="B306" s="16" t="s">
        <v>48</v>
      </c>
      <c r="C306" s="5" t="s">
        <v>19</v>
      </c>
      <c r="D306" s="5" t="s">
        <v>14</v>
      </c>
      <c r="E306" s="9">
        <v>40456</v>
      </c>
      <c r="F306" s="14">
        <f t="shared" ca="1" si="4"/>
        <v>6</v>
      </c>
      <c r="G306" s="13" t="s">
        <v>26</v>
      </c>
      <c r="H306" s="12">
        <v>46645</v>
      </c>
      <c r="I306" s="11">
        <v>5</v>
      </c>
    </row>
    <row r="307" spans="1:9" x14ac:dyDescent="0.25">
      <c r="A307" s="5" t="s">
        <v>173</v>
      </c>
      <c r="B307" s="16" t="s">
        <v>16</v>
      </c>
      <c r="C307" s="5" t="s">
        <v>19</v>
      </c>
      <c r="D307" s="5" t="s">
        <v>11</v>
      </c>
      <c r="E307" s="9">
        <v>40462</v>
      </c>
      <c r="F307" s="14">
        <f t="shared" ca="1" si="4"/>
        <v>6</v>
      </c>
      <c r="G307" s="13"/>
      <c r="H307" s="12">
        <v>52940</v>
      </c>
      <c r="I307" s="11">
        <v>4</v>
      </c>
    </row>
    <row r="308" spans="1:9" x14ac:dyDescent="0.25">
      <c r="A308" s="5" t="s">
        <v>172</v>
      </c>
      <c r="B308" s="16" t="s">
        <v>16</v>
      </c>
      <c r="C308" s="5" t="s">
        <v>19</v>
      </c>
      <c r="D308" s="5" t="s">
        <v>5</v>
      </c>
      <c r="E308" s="9">
        <v>40469</v>
      </c>
      <c r="F308" s="14">
        <f t="shared" ca="1" si="4"/>
        <v>6</v>
      </c>
      <c r="G308" s="13" t="s">
        <v>28</v>
      </c>
      <c r="H308" s="12">
        <v>45480</v>
      </c>
      <c r="I308" s="11">
        <v>4</v>
      </c>
    </row>
    <row r="309" spans="1:9" x14ac:dyDescent="0.25">
      <c r="A309" s="5" t="s">
        <v>170</v>
      </c>
      <c r="B309" s="16" t="s">
        <v>2</v>
      </c>
      <c r="C309" s="5" t="s">
        <v>19</v>
      </c>
      <c r="D309" s="5" t="s">
        <v>11</v>
      </c>
      <c r="E309" s="9">
        <v>40473</v>
      </c>
      <c r="F309" s="14">
        <f t="shared" ca="1" si="4"/>
        <v>6</v>
      </c>
      <c r="G309" s="13"/>
      <c r="H309" s="12">
        <v>28260</v>
      </c>
      <c r="I309" s="11">
        <v>5</v>
      </c>
    </row>
    <row r="310" spans="1:9" x14ac:dyDescent="0.25">
      <c r="A310" s="5" t="s">
        <v>169</v>
      </c>
      <c r="B310" s="16" t="s">
        <v>2</v>
      </c>
      <c r="C310" s="5" t="s">
        <v>19</v>
      </c>
      <c r="D310" s="5" t="s">
        <v>5</v>
      </c>
      <c r="E310" s="9">
        <v>40474</v>
      </c>
      <c r="F310" s="14">
        <f t="shared" ca="1" si="4"/>
        <v>6</v>
      </c>
      <c r="G310" s="13" t="s">
        <v>26</v>
      </c>
      <c r="H310" s="12">
        <v>59320</v>
      </c>
      <c r="I310" s="11">
        <v>4</v>
      </c>
    </row>
    <row r="311" spans="1:9" x14ac:dyDescent="0.25">
      <c r="A311" s="5" t="s">
        <v>167</v>
      </c>
      <c r="B311" s="16" t="s">
        <v>32</v>
      </c>
      <c r="C311" s="5" t="s">
        <v>19</v>
      </c>
      <c r="D311" s="5" t="s">
        <v>5</v>
      </c>
      <c r="E311" s="9">
        <v>39001</v>
      </c>
      <c r="F311" s="14">
        <f t="shared" ca="1" si="4"/>
        <v>10</v>
      </c>
      <c r="G311" s="13" t="s">
        <v>28</v>
      </c>
      <c r="H311" s="12">
        <v>70020</v>
      </c>
      <c r="I311" s="11">
        <v>3</v>
      </c>
    </row>
    <row r="312" spans="1:9" x14ac:dyDescent="0.25">
      <c r="A312" s="5" t="s">
        <v>158</v>
      </c>
      <c r="B312" s="16" t="s">
        <v>9</v>
      </c>
      <c r="C312" s="5" t="s">
        <v>19</v>
      </c>
      <c r="D312" s="5" t="s">
        <v>5</v>
      </c>
      <c r="E312" s="9">
        <v>36084</v>
      </c>
      <c r="F312" s="14">
        <f t="shared" ca="1" si="4"/>
        <v>18</v>
      </c>
      <c r="G312" s="13" t="s">
        <v>26</v>
      </c>
      <c r="H312" s="12">
        <v>33210</v>
      </c>
      <c r="I312" s="11">
        <v>4</v>
      </c>
    </row>
    <row r="313" spans="1:9" x14ac:dyDescent="0.25">
      <c r="A313" s="5" t="s">
        <v>151</v>
      </c>
      <c r="B313" s="16" t="s">
        <v>32</v>
      </c>
      <c r="C313" s="5" t="s">
        <v>19</v>
      </c>
      <c r="D313" s="5" t="s">
        <v>5</v>
      </c>
      <c r="E313" s="9">
        <v>36444</v>
      </c>
      <c r="F313" s="14">
        <f t="shared" ca="1" si="4"/>
        <v>17</v>
      </c>
      <c r="G313" s="13" t="s">
        <v>26</v>
      </c>
      <c r="H313" s="12">
        <v>67280</v>
      </c>
      <c r="I313" s="11">
        <v>3</v>
      </c>
    </row>
    <row r="314" spans="1:9" x14ac:dyDescent="0.25">
      <c r="A314" s="5" t="s">
        <v>150</v>
      </c>
      <c r="B314" s="16" t="s">
        <v>16</v>
      </c>
      <c r="C314" s="5" t="s">
        <v>19</v>
      </c>
      <c r="D314" s="5" t="s">
        <v>11</v>
      </c>
      <c r="E314" s="9">
        <v>36455</v>
      </c>
      <c r="F314" s="14">
        <f t="shared" ca="1" si="4"/>
        <v>17</v>
      </c>
      <c r="G314" s="13"/>
      <c r="H314" s="12">
        <v>23810</v>
      </c>
      <c r="I314" s="11">
        <v>4</v>
      </c>
    </row>
    <row r="315" spans="1:9" x14ac:dyDescent="0.25">
      <c r="A315" s="5" t="s">
        <v>143</v>
      </c>
      <c r="B315" s="16" t="s">
        <v>2</v>
      </c>
      <c r="C315" s="5" t="s">
        <v>19</v>
      </c>
      <c r="D315" s="5" t="s">
        <v>11</v>
      </c>
      <c r="E315" s="9">
        <v>37899</v>
      </c>
      <c r="F315" s="14">
        <f t="shared" ca="1" si="4"/>
        <v>13</v>
      </c>
      <c r="G315" s="13"/>
      <c r="H315" s="12">
        <v>64220</v>
      </c>
      <c r="I315" s="11">
        <v>5</v>
      </c>
    </row>
    <row r="316" spans="1:9" x14ac:dyDescent="0.25">
      <c r="A316" s="5" t="s">
        <v>142</v>
      </c>
      <c r="B316" s="16" t="s">
        <v>32</v>
      </c>
      <c r="C316" s="5" t="s">
        <v>19</v>
      </c>
      <c r="D316" s="5" t="s">
        <v>11</v>
      </c>
      <c r="E316" s="9">
        <v>38289</v>
      </c>
      <c r="F316" s="14">
        <f t="shared" ca="1" si="4"/>
        <v>12</v>
      </c>
      <c r="G316" s="13"/>
      <c r="H316" s="12">
        <v>71830</v>
      </c>
      <c r="I316" s="11">
        <v>3</v>
      </c>
    </row>
    <row r="317" spans="1:9" x14ac:dyDescent="0.25">
      <c r="A317" s="5" t="s">
        <v>134</v>
      </c>
      <c r="B317" s="16" t="s">
        <v>2</v>
      </c>
      <c r="C317" s="5" t="s">
        <v>19</v>
      </c>
      <c r="D317" s="5" t="s">
        <v>0</v>
      </c>
      <c r="E317" s="9">
        <v>39747</v>
      </c>
      <c r="F317" s="14">
        <f t="shared" ca="1" si="4"/>
        <v>8</v>
      </c>
      <c r="G317" s="13"/>
      <c r="H317" s="12">
        <v>10572</v>
      </c>
      <c r="I317" s="11">
        <v>4</v>
      </c>
    </row>
    <row r="318" spans="1:9" x14ac:dyDescent="0.25">
      <c r="A318" s="5" t="s">
        <v>129</v>
      </c>
      <c r="B318" s="16" t="s">
        <v>16</v>
      </c>
      <c r="C318" s="5" t="s">
        <v>19</v>
      </c>
      <c r="D318" s="5" t="s">
        <v>11</v>
      </c>
      <c r="E318" s="9">
        <v>40470</v>
      </c>
      <c r="F318" s="14">
        <f t="shared" ca="1" si="4"/>
        <v>6</v>
      </c>
      <c r="G318" s="13"/>
      <c r="H318" s="12">
        <v>37840</v>
      </c>
      <c r="I318" s="11">
        <v>1</v>
      </c>
    </row>
    <row r="319" spans="1:9" x14ac:dyDescent="0.25">
      <c r="A319" s="5" t="s">
        <v>111</v>
      </c>
      <c r="B319" s="16" t="s">
        <v>32</v>
      </c>
      <c r="C319" s="5" t="s">
        <v>19</v>
      </c>
      <c r="D319" s="5" t="s">
        <v>5</v>
      </c>
      <c r="E319" s="9">
        <v>39403</v>
      </c>
      <c r="F319" s="14">
        <f t="shared" ca="1" si="4"/>
        <v>9</v>
      </c>
      <c r="G319" s="13" t="s">
        <v>28</v>
      </c>
      <c r="H319" s="12">
        <v>38940</v>
      </c>
      <c r="I319" s="11">
        <v>2</v>
      </c>
    </row>
    <row r="320" spans="1:9" x14ac:dyDescent="0.25">
      <c r="A320" s="5" t="s">
        <v>110</v>
      </c>
      <c r="B320" s="16" t="s">
        <v>12</v>
      </c>
      <c r="C320" s="5" t="s">
        <v>19</v>
      </c>
      <c r="D320" s="5" t="s">
        <v>5</v>
      </c>
      <c r="E320" s="9">
        <v>39407</v>
      </c>
      <c r="F320" s="14">
        <f t="shared" ca="1" si="4"/>
        <v>9</v>
      </c>
      <c r="G320" s="13" t="s">
        <v>4</v>
      </c>
      <c r="H320" s="12">
        <v>73072</v>
      </c>
      <c r="I320" s="11">
        <v>5</v>
      </c>
    </row>
    <row r="321" spans="1:9" x14ac:dyDescent="0.25">
      <c r="A321" s="5" t="s">
        <v>108</v>
      </c>
      <c r="B321" s="16" t="s">
        <v>16</v>
      </c>
      <c r="C321" s="5" t="s">
        <v>19</v>
      </c>
      <c r="D321" s="5" t="s">
        <v>11</v>
      </c>
      <c r="E321" s="9">
        <v>40492</v>
      </c>
      <c r="F321" s="14">
        <f t="shared" ca="1" si="4"/>
        <v>6</v>
      </c>
      <c r="G321" s="13"/>
      <c r="H321" s="12">
        <v>66010</v>
      </c>
      <c r="I321" s="11">
        <v>2</v>
      </c>
    </row>
    <row r="322" spans="1:9" x14ac:dyDescent="0.25">
      <c r="A322" s="5" t="s">
        <v>102</v>
      </c>
      <c r="B322" s="16" t="s">
        <v>16</v>
      </c>
      <c r="C322" s="5" t="s">
        <v>19</v>
      </c>
      <c r="D322" s="5" t="s">
        <v>5</v>
      </c>
      <c r="E322" s="9">
        <v>36101</v>
      </c>
      <c r="F322" s="14">
        <f t="shared" ref="F322:F385" ca="1" si="5">DATEDIF(E322,TODAY(),"y")</f>
        <v>18</v>
      </c>
      <c r="G322" s="13" t="s">
        <v>26</v>
      </c>
      <c r="H322" s="12">
        <v>88240</v>
      </c>
      <c r="I322" s="11">
        <v>5</v>
      </c>
    </row>
    <row r="323" spans="1:9" x14ac:dyDescent="0.25">
      <c r="A323" s="5" t="s">
        <v>99</v>
      </c>
      <c r="B323" s="16" t="s">
        <v>32</v>
      </c>
      <c r="C323" s="5" t="s">
        <v>19</v>
      </c>
      <c r="D323" s="5" t="s">
        <v>5</v>
      </c>
      <c r="E323" s="9">
        <v>36122</v>
      </c>
      <c r="F323" s="14">
        <f t="shared" ca="1" si="5"/>
        <v>18</v>
      </c>
      <c r="G323" s="13" t="s">
        <v>28</v>
      </c>
      <c r="H323" s="12">
        <v>22660</v>
      </c>
      <c r="I323" s="11">
        <v>2</v>
      </c>
    </row>
    <row r="324" spans="1:9" x14ac:dyDescent="0.25">
      <c r="A324" s="5" t="s">
        <v>92</v>
      </c>
      <c r="B324" s="16" t="s">
        <v>2</v>
      </c>
      <c r="C324" s="5" t="s">
        <v>19</v>
      </c>
      <c r="D324" s="5" t="s">
        <v>5</v>
      </c>
      <c r="E324" s="9">
        <v>37936</v>
      </c>
      <c r="F324" s="14">
        <f t="shared" ca="1" si="5"/>
        <v>13</v>
      </c>
      <c r="G324" s="13" t="s">
        <v>4</v>
      </c>
      <c r="H324" s="12">
        <v>30920</v>
      </c>
      <c r="I324" s="11">
        <v>5</v>
      </c>
    </row>
    <row r="325" spans="1:9" x14ac:dyDescent="0.25">
      <c r="A325" s="5" t="s">
        <v>90</v>
      </c>
      <c r="B325" s="16" t="s">
        <v>16</v>
      </c>
      <c r="C325" s="5" t="s">
        <v>19</v>
      </c>
      <c r="D325" s="5" t="s">
        <v>5</v>
      </c>
      <c r="E325" s="9">
        <v>37943</v>
      </c>
      <c r="F325" s="14">
        <f t="shared" ca="1" si="5"/>
        <v>13</v>
      </c>
      <c r="G325" s="13" t="s">
        <v>26</v>
      </c>
      <c r="H325" s="12">
        <v>75176</v>
      </c>
      <c r="I325" s="11">
        <v>3</v>
      </c>
    </row>
    <row r="326" spans="1:9" x14ac:dyDescent="0.25">
      <c r="A326" s="5" t="s">
        <v>88</v>
      </c>
      <c r="B326" s="16" t="s">
        <v>12</v>
      </c>
      <c r="C326" s="5" t="s">
        <v>19</v>
      </c>
      <c r="D326" s="5" t="s">
        <v>11</v>
      </c>
      <c r="E326" s="9">
        <v>38321</v>
      </c>
      <c r="F326" s="14">
        <f t="shared" ca="1" si="5"/>
        <v>12</v>
      </c>
      <c r="G326" s="13"/>
      <c r="H326" s="12">
        <v>37980</v>
      </c>
      <c r="I326" s="11">
        <v>4</v>
      </c>
    </row>
    <row r="327" spans="1:9" x14ac:dyDescent="0.25">
      <c r="A327" s="5" t="s">
        <v>87</v>
      </c>
      <c r="B327" s="16" t="s">
        <v>2</v>
      </c>
      <c r="C327" s="5" t="s">
        <v>19</v>
      </c>
      <c r="D327" s="5" t="s">
        <v>5</v>
      </c>
      <c r="E327" s="9">
        <v>38321</v>
      </c>
      <c r="F327" s="14">
        <f t="shared" ca="1" si="5"/>
        <v>12</v>
      </c>
      <c r="G327" s="13" t="s">
        <v>28</v>
      </c>
      <c r="H327" s="12">
        <v>70760</v>
      </c>
      <c r="I327" s="11">
        <v>1</v>
      </c>
    </row>
    <row r="328" spans="1:9" x14ac:dyDescent="0.25">
      <c r="A328" s="5" t="s">
        <v>86</v>
      </c>
      <c r="B328" s="16" t="s">
        <v>12</v>
      </c>
      <c r="C328" s="5" t="s">
        <v>19</v>
      </c>
      <c r="D328" s="5" t="s">
        <v>5</v>
      </c>
      <c r="E328" s="9">
        <v>39760</v>
      </c>
      <c r="F328" s="14">
        <f t="shared" ca="1" si="5"/>
        <v>8</v>
      </c>
      <c r="G328" s="13" t="s">
        <v>26</v>
      </c>
      <c r="H328" s="12">
        <v>61060</v>
      </c>
      <c r="I328" s="11">
        <v>5</v>
      </c>
    </row>
    <row r="329" spans="1:9" x14ac:dyDescent="0.25">
      <c r="A329" s="5" t="s">
        <v>80</v>
      </c>
      <c r="B329" s="16" t="s">
        <v>16</v>
      </c>
      <c r="C329" s="5" t="s">
        <v>19</v>
      </c>
      <c r="D329" s="5" t="s">
        <v>5</v>
      </c>
      <c r="E329" s="9">
        <v>39390</v>
      </c>
      <c r="F329" s="14">
        <f t="shared" ca="1" si="5"/>
        <v>9</v>
      </c>
      <c r="G329" s="13" t="s">
        <v>18</v>
      </c>
      <c r="H329" s="12">
        <v>71490</v>
      </c>
      <c r="I329" s="11">
        <v>5</v>
      </c>
    </row>
    <row r="330" spans="1:9" x14ac:dyDescent="0.25">
      <c r="A330" s="5" t="s">
        <v>59</v>
      </c>
      <c r="B330" s="16" t="s">
        <v>2</v>
      </c>
      <c r="C330" s="5" t="s">
        <v>19</v>
      </c>
      <c r="D330" s="5" t="s">
        <v>11</v>
      </c>
      <c r="E330" s="9">
        <v>39785</v>
      </c>
      <c r="F330" s="14">
        <f t="shared" ca="1" si="5"/>
        <v>8</v>
      </c>
      <c r="G330" s="13"/>
      <c r="H330" s="12">
        <v>80690</v>
      </c>
      <c r="I330" s="11">
        <v>3</v>
      </c>
    </row>
    <row r="331" spans="1:9" x14ac:dyDescent="0.25">
      <c r="A331" s="5" t="s">
        <v>47</v>
      </c>
      <c r="B331" s="16" t="s">
        <v>16</v>
      </c>
      <c r="C331" s="5" t="s">
        <v>19</v>
      </c>
      <c r="D331" s="5" t="s">
        <v>14</v>
      </c>
      <c r="E331" s="9">
        <v>36503</v>
      </c>
      <c r="F331" s="14">
        <f t="shared" ca="1" si="5"/>
        <v>17</v>
      </c>
      <c r="G331" s="13" t="s">
        <v>18</v>
      </c>
      <c r="H331" s="12">
        <v>41615</v>
      </c>
      <c r="I331" s="11">
        <v>1</v>
      </c>
    </row>
    <row r="332" spans="1:9" x14ac:dyDescent="0.25">
      <c r="A332" s="5" t="s">
        <v>41</v>
      </c>
      <c r="B332" s="16" t="s">
        <v>9</v>
      </c>
      <c r="C332" s="5" t="s">
        <v>19</v>
      </c>
      <c r="D332" s="5" t="s">
        <v>5</v>
      </c>
      <c r="E332" s="9">
        <v>37229</v>
      </c>
      <c r="F332" s="14">
        <f t="shared" ca="1" si="5"/>
        <v>15</v>
      </c>
      <c r="G332" s="13" t="s">
        <v>4</v>
      </c>
      <c r="H332" s="12">
        <v>25310</v>
      </c>
      <c r="I332" s="11">
        <v>4</v>
      </c>
    </row>
    <row r="333" spans="1:9" x14ac:dyDescent="0.25">
      <c r="A333" s="5" t="s">
        <v>36</v>
      </c>
      <c r="B333" s="16" t="s">
        <v>32</v>
      </c>
      <c r="C333" s="5" t="s">
        <v>19</v>
      </c>
      <c r="D333" s="5" t="s">
        <v>14</v>
      </c>
      <c r="E333" s="9">
        <v>37620</v>
      </c>
      <c r="F333" s="14">
        <f t="shared" ca="1" si="5"/>
        <v>14</v>
      </c>
      <c r="G333" s="13" t="s">
        <v>26</v>
      </c>
      <c r="H333" s="12">
        <v>24460</v>
      </c>
      <c r="I333" s="11">
        <v>1</v>
      </c>
    </row>
    <row r="334" spans="1:9" x14ac:dyDescent="0.25">
      <c r="A334" s="5" t="s">
        <v>20</v>
      </c>
      <c r="B334" s="16" t="s">
        <v>2</v>
      </c>
      <c r="C334" s="5" t="s">
        <v>19</v>
      </c>
      <c r="D334" s="5" t="s">
        <v>5</v>
      </c>
      <c r="E334" s="9">
        <v>40175</v>
      </c>
      <c r="F334" s="14">
        <f t="shared" ca="1" si="5"/>
        <v>7</v>
      </c>
      <c r="G334" s="13" t="s">
        <v>18</v>
      </c>
      <c r="H334" s="12">
        <v>34690</v>
      </c>
      <c r="I334" s="11">
        <v>2</v>
      </c>
    </row>
    <row r="335" spans="1:9" x14ac:dyDescent="0.25">
      <c r="A335" s="5" t="s">
        <v>495</v>
      </c>
      <c r="B335" s="16" t="s">
        <v>2</v>
      </c>
      <c r="C335" s="5" t="s">
        <v>84</v>
      </c>
      <c r="D335" s="5" t="s">
        <v>11</v>
      </c>
      <c r="E335" s="17">
        <v>40292</v>
      </c>
      <c r="F335" s="14">
        <f t="shared" ca="1" si="5"/>
        <v>7</v>
      </c>
      <c r="G335" s="13"/>
      <c r="H335" s="12">
        <v>61890</v>
      </c>
      <c r="I335" s="11">
        <v>2</v>
      </c>
    </row>
    <row r="336" spans="1:9" x14ac:dyDescent="0.25">
      <c r="A336" s="5" t="s">
        <v>446</v>
      </c>
      <c r="B336" s="16" t="s">
        <v>48</v>
      </c>
      <c r="C336" s="5" t="s">
        <v>84</v>
      </c>
      <c r="D336" s="5" t="s">
        <v>5</v>
      </c>
      <c r="E336" s="9">
        <v>37407</v>
      </c>
      <c r="F336" s="14">
        <f t="shared" ca="1" si="5"/>
        <v>15</v>
      </c>
      <c r="G336" s="13" t="s">
        <v>26</v>
      </c>
      <c r="H336" s="12">
        <v>59140</v>
      </c>
      <c r="I336" s="11">
        <v>5</v>
      </c>
    </row>
    <row r="337" spans="1:9" x14ac:dyDescent="0.25">
      <c r="A337" s="5" t="s">
        <v>440</v>
      </c>
      <c r="B337" s="16" t="s">
        <v>2</v>
      </c>
      <c r="C337" s="5" t="s">
        <v>84</v>
      </c>
      <c r="D337" s="5" t="s">
        <v>5</v>
      </c>
      <c r="E337" s="17">
        <v>40313</v>
      </c>
      <c r="F337" s="14">
        <f t="shared" ca="1" si="5"/>
        <v>7</v>
      </c>
      <c r="G337" s="13" t="s">
        <v>4</v>
      </c>
      <c r="H337" s="12">
        <v>27250</v>
      </c>
      <c r="I337" s="11">
        <v>5</v>
      </c>
    </row>
    <row r="338" spans="1:9" x14ac:dyDescent="0.25">
      <c r="A338" s="5" t="s">
        <v>295</v>
      </c>
      <c r="B338" s="16" t="s">
        <v>9</v>
      </c>
      <c r="C338" s="5" t="s">
        <v>84</v>
      </c>
      <c r="D338" s="5" t="s">
        <v>5</v>
      </c>
      <c r="E338" s="9">
        <v>41137</v>
      </c>
      <c r="F338" s="14">
        <f t="shared" ca="1" si="5"/>
        <v>4</v>
      </c>
      <c r="G338" s="13" t="s">
        <v>26</v>
      </c>
      <c r="H338" s="12">
        <v>39160</v>
      </c>
      <c r="I338" s="11">
        <v>3</v>
      </c>
    </row>
    <row r="339" spans="1:9" x14ac:dyDescent="0.25">
      <c r="A339" s="5" t="s">
        <v>271</v>
      </c>
      <c r="B339" s="16" t="s">
        <v>32</v>
      </c>
      <c r="C339" s="5" t="s">
        <v>84</v>
      </c>
      <c r="D339" s="5" t="s">
        <v>11</v>
      </c>
      <c r="E339" s="9">
        <v>36765</v>
      </c>
      <c r="F339" s="14">
        <f t="shared" ca="1" si="5"/>
        <v>16</v>
      </c>
      <c r="G339" s="13"/>
      <c r="H339" s="12">
        <v>74500</v>
      </c>
      <c r="I339" s="11">
        <v>4</v>
      </c>
    </row>
    <row r="340" spans="1:9" x14ac:dyDescent="0.25">
      <c r="A340" s="5" t="s">
        <v>91</v>
      </c>
      <c r="B340" s="16" t="s">
        <v>12</v>
      </c>
      <c r="C340" s="5" t="s">
        <v>84</v>
      </c>
      <c r="D340" s="5" t="s">
        <v>5</v>
      </c>
      <c r="E340" s="9">
        <v>37936</v>
      </c>
      <c r="F340" s="14">
        <f t="shared" ca="1" si="5"/>
        <v>13</v>
      </c>
      <c r="G340" s="13" t="s">
        <v>4</v>
      </c>
      <c r="H340" s="12">
        <v>53870</v>
      </c>
      <c r="I340" s="11">
        <v>2</v>
      </c>
    </row>
    <row r="341" spans="1:9" x14ac:dyDescent="0.25">
      <c r="A341" s="5" t="s">
        <v>85</v>
      </c>
      <c r="B341" s="16" t="s">
        <v>32</v>
      </c>
      <c r="C341" s="5" t="s">
        <v>84</v>
      </c>
      <c r="D341" s="5" t="s">
        <v>5</v>
      </c>
      <c r="E341" s="9">
        <v>39038</v>
      </c>
      <c r="F341" s="14">
        <f t="shared" ca="1" si="5"/>
        <v>10</v>
      </c>
      <c r="G341" s="13" t="s">
        <v>8</v>
      </c>
      <c r="H341" s="12">
        <v>71400</v>
      </c>
      <c r="I341" s="11">
        <v>4</v>
      </c>
    </row>
    <row r="342" spans="1:9" x14ac:dyDescent="0.25">
      <c r="A342" s="5" t="s">
        <v>770</v>
      </c>
      <c r="B342" s="16" t="s">
        <v>9</v>
      </c>
      <c r="C342" s="5" t="s">
        <v>812</v>
      </c>
      <c r="D342" s="5" t="s">
        <v>5</v>
      </c>
      <c r="E342" s="9">
        <v>40552</v>
      </c>
      <c r="F342" s="14">
        <f t="shared" ca="1" si="5"/>
        <v>6</v>
      </c>
      <c r="G342" s="13" t="s">
        <v>26</v>
      </c>
      <c r="H342" s="12">
        <v>62740</v>
      </c>
      <c r="I342" s="11">
        <v>4</v>
      </c>
    </row>
    <row r="343" spans="1:9" x14ac:dyDescent="0.25">
      <c r="A343" s="5" t="s">
        <v>758</v>
      </c>
      <c r="B343" s="16" t="s">
        <v>12</v>
      </c>
      <c r="C343" s="5" t="s">
        <v>812</v>
      </c>
      <c r="D343" s="5" t="s">
        <v>5</v>
      </c>
      <c r="E343" s="9">
        <v>40911</v>
      </c>
      <c r="F343" s="14">
        <f t="shared" ca="1" si="5"/>
        <v>5</v>
      </c>
      <c r="G343" s="13" t="s">
        <v>28</v>
      </c>
      <c r="H343" s="12">
        <v>87120</v>
      </c>
      <c r="I343" s="11">
        <v>3</v>
      </c>
    </row>
    <row r="344" spans="1:9" x14ac:dyDescent="0.25">
      <c r="A344" s="5" t="s">
        <v>705</v>
      </c>
      <c r="B344" s="16" t="s">
        <v>12</v>
      </c>
      <c r="C344" s="5" t="s">
        <v>812</v>
      </c>
      <c r="D344" s="5" t="s">
        <v>14</v>
      </c>
      <c r="E344" s="9">
        <v>39457</v>
      </c>
      <c r="F344" s="14">
        <f t="shared" ca="1" si="5"/>
        <v>9</v>
      </c>
      <c r="G344" s="13" t="s">
        <v>26</v>
      </c>
      <c r="H344" s="12">
        <v>31255</v>
      </c>
      <c r="I344" s="11">
        <v>5</v>
      </c>
    </row>
    <row r="345" spans="1:9" x14ac:dyDescent="0.25">
      <c r="A345" s="5" t="s">
        <v>699</v>
      </c>
      <c r="B345" s="16" t="s">
        <v>32</v>
      </c>
      <c r="C345" s="5" t="s">
        <v>812</v>
      </c>
      <c r="D345" s="5" t="s">
        <v>14</v>
      </c>
      <c r="E345" s="9">
        <v>39098</v>
      </c>
      <c r="F345" s="14">
        <f t="shared" ca="1" si="5"/>
        <v>10</v>
      </c>
      <c r="G345" s="13" t="s">
        <v>4</v>
      </c>
      <c r="H345" s="12">
        <v>47705</v>
      </c>
      <c r="I345" s="11">
        <v>5</v>
      </c>
    </row>
    <row r="346" spans="1:9" x14ac:dyDescent="0.25">
      <c r="A346" s="5" t="s">
        <v>693</v>
      </c>
      <c r="B346" s="16" t="s">
        <v>16</v>
      </c>
      <c r="C346" s="5" t="s">
        <v>812</v>
      </c>
      <c r="D346" s="5" t="s">
        <v>5</v>
      </c>
      <c r="E346" s="9">
        <v>40209</v>
      </c>
      <c r="F346" s="14">
        <f t="shared" ca="1" si="5"/>
        <v>7</v>
      </c>
      <c r="G346" s="13" t="s">
        <v>4</v>
      </c>
      <c r="H346" s="12">
        <v>45260</v>
      </c>
      <c r="I346" s="11">
        <v>4</v>
      </c>
    </row>
    <row r="347" spans="1:9" x14ac:dyDescent="0.25">
      <c r="A347" s="5" t="s">
        <v>658</v>
      </c>
      <c r="B347" s="16" t="s">
        <v>32</v>
      </c>
      <c r="C347" s="5" t="s">
        <v>812</v>
      </c>
      <c r="D347" s="5" t="s">
        <v>11</v>
      </c>
      <c r="E347" s="9">
        <v>36192</v>
      </c>
      <c r="F347" s="14">
        <f t="shared" ca="1" si="5"/>
        <v>18</v>
      </c>
      <c r="G347" s="13"/>
      <c r="H347" s="12">
        <v>47620</v>
      </c>
      <c r="I347" s="11">
        <v>5</v>
      </c>
    </row>
    <row r="348" spans="1:9" x14ac:dyDescent="0.25">
      <c r="A348" s="5" t="s">
        <v>653</v>
      </c>
      <c r="B348" s="16" t="s">
        <v>48</v>
      </c>
      <c r="C348" s="5" t="s">
        <v>812</v>
      </c>
      <c r="D348" s="5" t="s">
        <v>11</v>
      </c>
      <c r="E348" s="9">
        <v>36199</v>
      </c>
      <c r="F348" s="14">
        <f t="shared" ca="1" si="5"/>
        <v>18</v>
      </c>
      <c r="G348" s="13"/>
      <c r="H348" s="12">
        <v>31270</v>
      </c>
      <c r="I348" s="11">
        <v>5</v>
      </c>
    </row>
    <row r="349" spans="1:9" x14ac:dyDescent="0.25">
      <c r="A349" s="5" t="s">
        <v>644</v>
      </c>
      <c r="B349" s="16" t="s">
        <v>32</v>
      </c>
      <c r="C349" s="5" t="s">
        <v>812</v>
      </c>
      <c r="D349" s="5" t="s">
        <v>5</v>
      </c>
      <c r="E349" s="9">
        <v>36940</v>
      </c>
      <c r="F349" s="14">
        <f t="shared" ca="1" si="5"/>
        <v>16</v>
      </c>
      <c r="G349" s="13" t="s">
        <v>26</v>
      </c>
      <c r="H349" s="12">
        <v>48990</v>
      </c>
      <c r="I349" s="11">
        <v>5</v>
      </c>
    </row>
    <row r="350" spans="1:9" x14ac:dyDescent="0.25">
      <c r="A350" s="5" t="s">
        <v>635</v>
      </c>
      <c r="B350" s="16" t="s">
        <v>32</v>
      </c>
      <c r="C350" s="5" t="s">
        <v>812</v>
      </c>
      <c r="D350" s="5" t="s">
        <v>14</v>
      </c>
      <c r="E350" s="9">
        <v>39871</v>
      </c>
      <c r="F350" s="14">
        <f t="shared" ca="1" si="5"/>
        <v>8</v>
      </c>
      <c r="G350" s="13" t="s">
        <v>18</v>
      </c>
      <c r="H350" s="12">
        <v>38575</v>
      </c>
      <c r="I350" s="11">
        <v>2</v>
      </c>
    </row>
    <row r="351" spans="1:9" x14ac:dyDescent="0.25">
      <c r="A351" s="5" t="s">
        <v>628</v>
      </c>
      <c r="B351" s="16" t="s">
        <v>12</v>
      </c>
      <c r="C351" s="5" t="s">
        <v>812</v>
      </c>
      <c r="D351" s="5" t="s">
        <v>0</v>
      </c>
      <c r="E351" s="9">
        <v>40610</v>
      </c>
      <c r="F351" s="14">
        <f t="shared" ca="1" si="5"/>
        <v>6</v>
      </c>
      <c r="G351" s="13"/>
      <c r="H351" s="12">
        <v>36844</v>
      </c>
      <c r="I351" s="11">
        <v>4</v>
      </c>
    </row>
    <row r="352" spans="1:9" x14ac:dyDescent="0.25">
      <c r="A352" s="5" t="s">
        <v>627</v>
      </c>
      <c r="B352" s="16" t="s">
        <v>16</v>
      </c>
      <c r="C352" s="5" t="s">
        <v>812</v>
      </c>
      <c r="D352" s="5" t="s">
        <v>14</v>
      </c>
      <c r="E352" s="9">
        <v>40624</v>
      </c>
      <c r="F352" s="14">
        <f t="shared" ca="1" si="5"/>
        <v>6</v>
      </c>
      <c r="G352" s="13" t="s">
        <v>18</v>
      </c>
      <c r="H352" s="12">
        <v>13090</v>
      </c>
      <c r="I352" s="11">
        <v>4</v>
      </c>
    </row>
    <row r="353" spans="1:9" x14ac:dyDescent="0.25">
      <c r="A353" s="5" t="s">
        <v>620</v>
      </c>
      <c r="B353" s="16" t="s">
        <v>12</v>
      </c>
      <c r="C353" s="5" t="s">
        <v>812</v>
      </c>
      <c r="D353" s="5" t="s">
        <v>5</v>
      </c>
      <c r="E353" s="9">
        <v>39147</v>
      </c>
      <c r="F353" s="14">
        <f t="shared" ca="1" si="5"/>
        <v>10</v>
      </c>
      <c r="G353" s="13" t="s">
        <v>18</v>
      </c>
      <c r="H353" s="12">
        <v>45180</v>
      </c>
      <c r="I353" s="11">
        <v>5</v>
      </c>
    </row>
    <row r="354" spans="1:9" x14ac:dyDescent="0.25">
      <c r="A354" s="5" t="s">
        <v>617</v>
      </c>
      <c r="B354" s="16" t="s">
        <v>2</v>
      </c>
      <c r="C354" s="5" t="s">
        <v>812</v>
      </c>
      <c r="D354" s="5" t="s">
        <v>11</v>
      </c>
      <c r="E354" s="9">
        <v>39167</v>
      </c>
      <c r="F354" s="14">
        <f t="shared" ca="1" si="5"/>
        <v>10</v>
      </c>
      <c r="G354" s="13"/>
      <c r="H354" s="12">
        <v>29000</v>
      </c>
      <c r="I354" s="11">
        <v>5</v>
      </c>
    </row>
    <row r="355" spans="1:9" x14ac:dyDescent="0.25">
      <c r="A355" s="5" t="s">
        <v>597</v>
      </c>
      <c r="B355" s="16" t="s">
        <v>2</v>
      </c>
      <c r="C355" s="5" t="s">
        <v>812</v>
      </c>
      <c r="D355" s="5" t="s">
        <v>11</v>
      </c>
      <c r="E355" s="9">
        <v>38805</v>
      </c>
      <c r="F355" s="14">
        <f t="shared" ca="1" si="5"/>
        <v>11</v>
      </c>
      <c r="G355" s="13"/>
      <c r="H355" s="12">
        <v>53870</v>
      </c>
      <c r="I355" s="11">
        <v>2</v>
      </c>
    </row>
    <row r="356" spans="1:9" x14ac:dyDescent="0.25">
      <c r="A356" s="5" t="s">
        <v>594</v>
      </c>
      <c r="B356" s="16" t="s">
        <v>32</v>
      </c>
      <c r="C356" s="5" t="s">
        <v>812</v>
      </c>
      <c r="D356" s="5" t="s">
        <v>5</v>
      </c>
      <c r="E356" s="9">
        <v>35856</v>
      </c>
      <c r="F356" s="14">
        <f t="shared" ca="1" si="5"/>
        <v>19</v>
      </c>
      <c r="G356" s="13" t="s">
        <v>8</v>
      </c>
      <c r="H356" s="12">
        <v>86830</v>
      </c>
      <c r="I356" s="11">
        <v>3</v>
      </c>
    </row>
    <row r="357" spans="1:9" x14ac:dyDescent="0.25">
      <c r="A357" s="5" t="s">
        <v>593</v>
      </c>
      <c r="B357" s="16" t="s">
        <v>16</v>
      </c>
      <c r="C357" s="5" t="s">
        <v>812</v>
      </c>
      <c r="D357" s="5" t="s">
        <v>5</v>
      </c>
      <c r="E357" s="9">
        <v>35857</v>
      </c>
      <c r="F357" s="14">
        <f t="shared" ca="1" si="5"/>
        <v>19</v>
      </c>
      <c r="G357" s="13" t="s">
        <v>4</v>
      </c>
      <c r="H357" s="12">
        <v>82110</v>
      </c>
      <c r="I357" s="11">
        <v>3</v>
      </c>
    </row>
    <row r="358" spans="1:9" x14ac:dyDescent="0.25">
      <c r="A358" s="5" t="s">
        <v>566</v>
      </c>
      <c r="B358" s="16" t="s">
        <v>32</v>
      </c>
      <c r="C358" s="5" t="s">
        <v>812</v>
      </c>
      <c r="D358" s="5" t="s">
        <v>5</v>
      </c>
      <c r="E358" s="9">
        <v>39157</v>
      </c>
      <c r="F358" s="14">
        <f t="shared" ca="1" si="5"/>
        <v>10</v>
      </c>
      <c r="G358" s="13" t="s">
        <v>4</v>
      </c>
      <c r="H358" s="12">
        <v>47610</v>
      </c>
      <c r="I358" s="11">
        <v>4</v>
      </c>
    </row>
    <row r="359" spans="1:9" x14ac:dyDescent="0.25">
      <c r="A359" s="5" t="s">
        <v>550</v>
      </c>
      <c r="B359" s="16" t="s">
        <v>12</v>
      </c>
      <c r="C359" s="5" t="s">
        <v>812</v>
      </c>
      <c r="D359" s="5" t="s">
        <v>5</v>
      </c>
      <c r="E359" s="9">
        <v>41000</v>
      </c>
      <c r="F359" s="14">
        <f t="shared" ca="1" si="5"/>
        <v>5</v>
      </c>
      <c r="G359" s="13" t="s">
        <v>28</v>
      </c>
      <c r="H359" s="12">
        <v>60560</v>
      </c>
      <c r="I359" s="11">
        <v>4</v>
      </c>
    </row>
    <row r="360" spans="1:9" x14ac:dyDescent="0.25">
      <c r="A360" s="5" t="s">
        <v>549</v>
      </c>
      <c r="B360" s="16" t="s">
        <v>32</v>
      </c>
      <c r="C360" s="5" t="s">
        <v>812</v>
      </c>
      <c r="D360" s="5" t="s">
        <v>5</v>
      </c>
      <c r="E360" s="9">
        <v>41007</v>
      </c>
      <c r="F360" s="14">
        <f t="shared" ca="1" si="5"/>
        <v>5</v>
      </c>
      <c r="G360" s="13" t="s">
        <v>26</v>
      </c>
      <c r="H360" s="12">
        <v>37020</v>
      </c>
      <c r="I360" s="11">
        <v>2</v>
      </c>
    </row>
    <row r="361" spans="1:9" x14ac:dyDescent="0.25">
      <c r="A361" s="5" t="s">
        <v>542</v>
      </c>
      <c r="B361" s="16" t="s">
        <v>12</v>
      </c>
      <c r="C361" s="5" t="s">
        <v>812</v>
      </c>
      <c r="D361" s="5" t="s">
        <v>5</v>
      </c>
      <c r="E361" s="9">
        <v>39180</v>
      </c>
      <c r="F361" s="14">
        <f t="shared" ca="1" si="5"/>
        <v>10</v>
      </c>
      <c r="G361" s="13" t="s">
        <v>18</v>
      </c>
      <c r="H361" s="12">
        <v>86540</v>
      </c>
      <c r="I361" s="11">
        <v>4</v>
      </c>
    </row>
    <row r="362" spans="1:9" x14ac:dyDescent="0.25">
      <c r="A362" s="5" t="s">
        <v>525</v>
      </c>
      <c r="B362" s="16" t="s">
        <v>12</v>
      </c>
      <c r="C362" s="5" t="s">
        <v>812</v>
      </c>
      <c r="D362" s="5" t="s">
        <v>5</v>
      </c>
      <c r="E362" s="9">
        <v>38834</v>
      </c>
      <c r="F362" s="14">
        <f t="shared" ca="1" si="5"/>
        <v>11</v>
      </c>
      <c r="G362" s="13" t="s">
        <v>26</v>
      </c>
      <c r="H362" s="12">
        <v>81640</v>
      </c>
      <c r="I362" s="11">
        <v>4</v>
      </c>
    </row>
    <row r="363" spans="1:9" x14ac:dyDescent="0.25">
      <c r="A363" s="5" t="s">
        <v>457</v>
      </c>
      <c r="B363" s="16" t="s">
        <v>2</v>
      </c>
      <c r="C363" s="5" t="s">
        <v>812</v>
      </c>
      <c r="D363" s="5" t="s">
        <v>5</v>
      </c>
      <c r="E363" s="9">
        <v>36297</v>
      </c>
      <c r="F363" s="14">
        <f t="shared" ca="1" si="5"/>
        <v>18</v>
      </c>
      <c r="G363" s="13" t="s">
        <v>26</v>
      </c>
      <c r="H363" s="12">
        <v>46030</v>
      </c>
      <c r="I363" s="11">
        <v>2</v>
      </c>
    </row>
    <row r="364" spans="1:9" x14ac:dyDescent="0.25">
      <c r="A364" s="5" t="s">
        <v>454</v>
      </c>
      <c r="B364" s="16" t="s">
        <v>32</v>
      </c>
      <c r="C364" s="5" t="s">
        <v>812</v>
      </c>
      <c r="D364" s="5" t="s">
        <v>5</v>
      </c>
      <c r="E364" s="9">
        <v>36662</v>
      </c>
      <c r="F364" s="14">
        <f t="shared" ca="1" si="5"/>
        <v>17</v>
      </c>
      <c r="G364" s="13" t="s">
        <v>4</v>
      </c>
      <c r="H364" s="12">
        <v>52490</v>
      </c>
      <c r="I364" s="11">
        <v>4</v>
      </c>
    </row>
    <row r="365" spans="1:9" x14ac:dyDescent="0.25">
      <c r="A365" s="5" t="s">
        <v>444</v>
      </c>
      <c r="B365" s="16" t="s">
        <v>48</v>
      </c>
      <c r="C365" s="5" t="s">
        <v>812</v>
      </c>
      <c r="D365" s="5" t="s">
        <v>11</v>
      </c>
      <c r="E365" s="9">
        <v>39592</v>
      </c>
      <c r="F365" s="14">
        <f t="shared" ca="1" si="5"/>
        <v>9</v>
      </c>
      <c r="G365" s="13"/>
      <c r="H365" s="12">
        <v>57520</v>
      </c>
      <c r="I365" s="11">
        <v>3</v>
      </c>
    </row>
    <row r="366" spans="1:9" x14ac:dyDescent="0.25">
      <c r="A366" s="5" t="s">
        <v>432</v>
      </c>
      <c r="B366" s="16" t="s">
        <v>48</v>
      </c>
      <c r="C366" s="5" t="s">
        <v>812</v>
      </c>
      <c r="D366" s="5" t="s">
        <v>5</v>
      </c>
      <c r="E366" s="9">
        <v>40712</v>
      </c>
      <c r="F366" s="14">
        <f t="shared" ca="1" si="5"/>
        <v>6</v>
      </c>
      <c r="G366" s="13" t="s">
        <v>26</v>
      </c>
      <c r="H366" s="12">
        <v>22900</v>
      </c>
      <c r="I366" s="11">
        <v>1</v>
      </c>
    </row>
    <row r="367" spans="1:9" x14ac:dyDescent="0.25">
      <c r="A367" s="5" t="s">
        <v>430</v>
      </c>
      <c r="B367" s="16" t="s">
        <v>48</v>
      </c>
      <c r="C367" s="5" t="s">
        <v>812</v>
      </c>
      <c r="D367" s="5" t="s">
        <v>5</v>
      </c>
      <c r="E367" s="9">
        <v>41070</v>
      </c>
      <c r="F367" s="14">
        <f t="shared" ca="1" si="5"/>
        <v>5</v>
      </c>
      <c r="G367" s="13" t="s">
        <v>28</v>
      </c>
      <c r="H367" s="12">
        <v>73930</v>
      </c>
      <c r="I367" s="11">
        <v>1</v>
      </c>
    </row>
    <row r="368" spans="1:9" x14ac:dyDescent="0.25">
      <c r="A368" s="5" t="s">
        <v>422</v>
      </c>
      <c r="B368" s="16" t="s">
        <v>12</v>
      </c>
      <c r="C368" s="5" t="s">
        <v>812</v>
      </c>
      <c r="D368" s="5" t="s">
        <v>5</v>
      </c>
      <c r="E368" s="9">
        <v>39258</v>
      </c>
      <c r="F368" s="14">
        <f t="shared" ca="1" si="5"/>
        <v>10</v>
      </c>
      <c r="G368" s="13" t="s">
        <v>8</v>
      </c>
      <c r="H368" s="12">
        <v>66920</v>
      </c>
      <c r="I368" s="11">
        <v>2</v>
      </c>
    </row>
    <row r="369" spans="1:9" x14ac:dyDescent="0.25">
      <c r="A369" s="5" t="s">
        <v>420</v>
      </c>
      <c r="B369" s="16" t="s">
        <v>32</v>
      </c>
      <c r="C369" s="5" t="s">
        <v>812</v>
      </c>
      <c r="D369" s="5" t="s">
        <v>5</v>
      </c>
      <c r="E369" s="9">
        <v>40333</v>
      </c>
      <c r="F369" s="14">
        <f t="shared" ca="1" si="5"/>
        <v>7</v>
      </c>
      <c r="G369" s="13" t="s">
        <v>18</v>
      </c>
      <c r="H369" s="12">
        <v>70480</v>
      </c>
      <c r="I369" s="11">
        <v>4</v>
      </c>
    </row>
    <row r="370" spans="1:9" x14ac:dyDescent="0.25">
      <c r="A370" s="5" t="s">
        <v>402</v>
      </c>
      <c r="B370" s="16" t="s">
        <v>12</v>
      </c>
      <c r="C370" s="5" t="s">
        <v>812</v>
      </c>
      <c r="D370" s="5" t="s">
        <v>11</v>
      </c>
      <c r="E370" s="9">
        <v>36703</v>
      </c>
      <c r="F370" s="14">
        <f t="shared" ca="1" si="5"/>
        <v>17</v>
      </c>
      <c r="G370" s="13"/>
      <c r="H370" s="12">
        <v>50200</v>
      </c>
      <c r="I370" s="11">
        <v>4</v>
      </c>
    </row>
    <row r="371" spans="1:9" x14ac:dyDescent="0.25">
      <c r="A371" s="5" t="s">
        <v>380</v>
      </c>
      <c r="B371" s="16" t="s">
        <v>16</v>
      </c>
      <c r="C371" s="5" t="s">
        <v>812</v>
      </c>
      <c r="D371" s="5" t="s">
        <v>14</v>
      </c>
      <c r="E371" s="9">
        <v>40351</v>
      </c>
      <c r="F371" s="14">
        <f t="shared" ca="1" si="5"/>
        <v>7</v>
      </c>
      <c r="G371" s="13" t="s">
        <v>4</v>
      </c>
      <c r="H371" s="12">
        <v>20040</v>
      </c>
      <c r="I371" s="11">
        <v>3</v>
      </c>
    </row>
    <row r="372" spans="1:9" x14ac:dyDescent="0.25">
      <c r="A372" s="5" t="s">
        <v>359</v>
      </c>
      <c r="B372" s="16" t="s">
        <v>12</v>
      </c>
      <c r="C372" s="5" t="s">
        <v>812</v>
      </c>
      <c r="D372" s="5" t="s">
        <v>5</v>
      </c>
      <c r="E372" s="9">
        <v>39290</v>
      </c>
      <c r="F372" s="14">
        <f t="shared" ca="1" si="5"/>
        <v>9</v>
      </c>
      <c r="G372" s="13" t="s">
        <v>4</v>
      </c>
      <c r="H372" s="12">
        <v>65250</v>
      </c>
      <c r="I372" s="11">
        <v>2</v>
      </c>
    </row>
    <row r="373" spans="1:9" x14ac:dyDescent="0.25">
      <c r="A373" s="5" t="s">
        <v>350</v>
      </c>
      <c r="B373" s="16" t="s">
        <v>32</v>
      </c>
      <c r="C373" s="5" t="s">
        <v>812</v>
      </c>
      <c r="D373" s="5" t="s">
        <v>5</v>
      </c>
      <c r="E373" s="9">
        <v>40367</v>
      </c>
      <c r="F373" s="14">
        <f t="shared" ca="1" si="5"/>
        <v>7</v>
      </c>
      <c r="G373" s="13" t="s">
        <v>26</v>
      </c>
      <c r="H373" s="12">
        <v>48800</v>
      </c>
      <c r="I373" s="11">
        <v>4</v>
      </c>
    </row>
    <row r="374" spans="1:9" x14ac:dyDescent="0.25">
      <c r="A374" s="5" t="s">
        <v>333</v>
      </c>
      <c r="B374" s="16" t="s">
        <v>9</v>
      </c>
      <c r="C374" s="5" t="s">
        <v>812</v>
      </c>
      <c r="D374" s="5" t="s">
        <v>14</v>
      </c>
      <c r="E374" s="9">
        <v>36371</v>
      </c>
      <c r="F374" s="14">
        <f t="shared" ca="1" si="5"/>
        <v>17</v>
      </c>
      <c r="G374" s="13" t="s">
        <v>4</v>
      </c>
      <c r="H374" s="12">
        <v>26790</v>
      </c>
      <c r="I374" s="11">
        <v>2</v>
      </c>
    </row>
    <row r="375" spans="1:9" x14ac:dyDescent="0.25">
      <c r="A375" s="5" t="s">
        <v>315</v>
      </c>
      <c r="B375" s="16" t="s">
        <v>16</v>
      </c>
      <c r="C375" s="5" t="s">
        <v>812</v>
      </c>
      <c r="D375" s="5" t="s">
        <v>11</v>
      </c>
      <c r="E375" s="9">
        <v>39283</v>
      </c>
      <c r="F375" s="14">
        <f t="shared" ca="1" si="5"/>
        <v>10</v>
      </c>
      <c r="G375" s="13"/>
      <c r="H375" s="12">
        <v>74470</v>
      </c>
      <c r="I375" s="11">
        <v>3</v>
      </c>
    </row>
    <row r="376" spans="1:9" x14ac:dyDescent="0.25">
      <c r="A376" s="5" t="s">
        <v>311</v>
      </c>
      <c r="B376" s="16" t="s">
        <v>16</v>
      </c>
      <c r="C376" s="5" t="s">
        <v>812</v>
      </c>
      <c r="D376" s="5" t="s">
        <v>5</v>
      </c>
      <c r="E376" s="9">
        <v>40361</v>
      </c>
      <c r="F376" s="14">
        <f t="shared" ca="1" si="5"/>
        <v>7</v>
      </c>
      <c r="G376" s="13" t="s">
        <v>18</v>
      </c>
      <c r="H376" s="12">
        <v>75780</v>
      </c>
      <c r="I376" s="11">
        <v>2</v>
      </c>
    </row>
    <row r="377" spans="1:9" x14ac:dyDescent="0.25">
      <c r="A377" s="5" t="s">
        <v>289</v>
      </c>
      <c r="B377" s="16" t="s">
        <v>48</v>
      </c>
      <c r="C377" s="5" t="s">
        <v>812</v>
      </c>
      <c r="D377" s="5" t="s">
        <v>5</v>
      </c>
      <c r="E377" s="9">
        <v>40395</v>
      </c>
      <c r="F377" s="14">
        <f t="shared" ca="1" si="5"/>
        <v>6</v>
      </c>
      <c r="G377" s="13" t="s">
        <v>26</v>
      </c>
      <c r="H377" s="12">
        <v>57560</v>
      </c>
      <c r="I377" s="11">
        <v>4</v>
      </c>
    </row>
    <row r="378" spans="1:9" x14ac:dyDescent="0.25">
      <c r="A378" s="5" t="s">
        <v>274</v>
      </c>
      <c r="B378" s="16" t="s">
        <v>48</v>
      </c>
      <c r="C378" s="5" t="s">
        <v>812</v>
      </c>
      <c r="D378" s="5" t="s">
        <v>5</v>
      </c>
      <c r="E378" s="9">
        <v>36392</v>
      </c>
      <c r="F378" s="14">
        <f t="shared" ca="1" si="5"/>
        <v>17</v>
      </c>
      <c r="G378" s="13" t="s">
        <v>4</v>
      </c>
      <c r="H378" s="12">
        <v>51410</v>
      </c>
      <c r="I378" s="11">
        <v>4</v>
      </c>
    </row>
    <row r="379" spans="1:9" x14ac:dyDescent="0.25">
      <c r="A379" s="5" t="s">
        <v>239</v>
      </c>
      <c r="B379" s="16" t="s">
        <v>9</v>
      </c>
      <c r="C379" s="5" t="s">
        <v>812</v>
      </c>
      <c r="D379" s="5" t="s">
        <v>11</v>
      </c>
      <c r="E379" s="9">
        <v>39330</v>
      </c>
      <c r="F379" s="14">
        <f t="shared" ca="1" si="5"/>
        <v>9</v>
      </c>
      <c r="G379" s="13"/>
      <c r="H379" s="12">
        <v>81930</v>
      </c>
      <c r="I379" s="11">
        <v>5</v>
      </c>
    </row>
    <row r="380" spans="1:9" x14ac:dyDescent="0.25">
      <c r="A380" s="5" t="s">
        <v>232</v>
      </c>
      <c r="B380" s="16" t="s">
        <v>12</v>
      </c>
      <c r="C380" s="5" t="s">
        <v>812</v>
      </c>
      <c r="D380" s="5" t="s">
        <v>11</v>
      </c>
      <c r="E380" s="9">
        <v>38969</v>
      </c>
      <c r="F380" s="14">
        <f t="shared" ca="1" si="5"/>
        <v>10</v>
      </c>
      <c r="G380" s="13"/>
      <c r="H380" s="12">
        <v>63850</v>
      </c>
      <c r="I380" s="11">
        <v>2</v>
      </c>
    </row>
    <row r="381" spans="1:9" x14ac:dyDescent="0.25">
      <c r="A381" s="5" t="s">
        <v>213</v>
      </c>
      <c r="B381" s="16" t="s">
        <v>32</v>
      </c>
      <c r="C381" s="5" t="s">
        <v>812</v>
      </c>
      <c r="D381" s="5" t="s">
        <v>14</v>
      </c>
      <c r="E381" s="9">
        <v>37138</v>
      </c>
      <c r="F381" s="14">
        <f t="shared" ca="1" si="5"/>
        <v>15</v>
      </c>
      <c r="G381" s="13" t="s">
        <v>28</v>
      </c>
      <c r="H381" s="12">
        <v>31110</v>
      </c>
      <c r="I381" s="11">
        <v>1</v>
      </c>
    </row>
    <row r="382" spans="1:9" x14ac:dyDescent="0.25">
      <c r="A382" s="5" t="s">
        <v>211</v>
      </c>
      <c r="B382" s="16" t="s">
        <v>9</v>
      </c>
      <c r="C382" s="5" t="s">
        <v>812</v>
      </c>
      <c r="D382" s="5" t="s">
        <v>14</v>
      </c>
      <c r="E382" s="9">
        <v>37141</v>
      </c>
      <c r="F382" s="14">
        <f t="shared" ca="1" si="5"/>
        <v>15</v>
      </c>
      <c r="G382" s="13" t="s">
        <v>8</v>
      </c>
      <c r="H382" s="12">
        <v>15910</v>
      </c>
      <c r="I382" s="11">
        <v>3</v>
      </c>
    </row>
    <row r="383" spans="1:9" x14ac:dyDescent="0.25">
      <c r="A383" s="5" t="s">
        <v>197</v>
      </c>
      <c r="B383" s="16" t="s">
        <v>2</v>
      </c>
      <c r="C383" s="5" t="s">
        <v>812</v>
      </c>
      <c r="D383" s="5" t="s">
        <v>5</v>
      </c>
      <c r="E383" s="9">
        <v>40083</v>
      </c>
      <c r="F383" s="14">
        <f t="shared" ca="1" si="5"/>
        <v>7</v>
      </c>
      <c r="G383" s="13" t="s">
        <v>4</v>
      </c>
      <c r="H383" s="12">
        <v>44150</v>
      </c>
      <c r="I383" s="11">
        <v>4</v>
      </c>
    </row>
    <row r="384" spans="1:9" x14ac:dyDescent="0.25">
      <c r="A384" s="5" t="s">
        <v>194</v>
      </c>
      <c r="B384" s="16" t="s">
        <v>16</v>
      </c>
      <c r="C384" s="5" t="s">
        <v>812</v>
      </c>
      <c r="D384" s="5" t="s">
        <v>5</v>
      </c>
      <c r="E384" s="9">
        <v>40447</v>
      </c>
      <c r="F384" s="14">
        <f t="shared" ca="1" si="5"/>
        <v>6</v>
      </c>
      <c r="G384" s="13" t="s">
        <v>26</v>
      </c>
      <c r="H384" s="12">
        <v>33970</v>
      </c>
      <c r="I384" s="11">
        <v>4</v>
      </c>
    </row>
    <row r="385" spans="1:14" x14ac:dyDescent="0.25">
      <c r="A385" s="5" t="s">
        <v>152</v>
      </c>
      <c r="B385" s="16" t="s">
        <v>12</v>
      </c>
      <c r="C385" s="5" t="s">
        <v>812</v>
      </c>
      <c r="D385" s="5" t="s">
        <v>14</v>
      </c>
      <c r="E385" s="9">
        <v>36094</v>
      </c>
      <c r="F385" s="14">
        <f t="shared" ca="1" si="5"/>
        <v>18</v>
      </c>
      <c r="G385" s="13" t="s">
        <v>26</v>
      </c>
      <c r="H385" s="12">
        <v>47885</v>
      </c>
      <c r="I385" s="11">
        <v>1</v>
      </c>
    </row>
    <row r="386" spans="1:14" x14ac:dyDescent="0.25">
      <c r="A386" s="5" t="s">
        <v>149</v>
      </c>
      <c r="B386" s="16" t="s">
        <v>16</v>
      </c>
      <c r="C386" s="5" t="s">
        <v>812</v>
      </c>
      <c r="D386" s="5" t="s">
        <v>5</v>
      </c>
      <c r="E386" s="9">
        <v>36456</v>
      </c>
      <c r="F386" s="14">
        <f t="shared" ref="F386:F449" ca="1" si="6">DATEDIF(E386,TODAY(),"y")</f>
        <v>17</v>
      </c>
      <c r="G386" s="13" t="s">
        <v>4</v>
      </c>
      <c r="H386" s="12">
        <v>43460</v>
      </c>
      <c r="I386" s="11">
        <v>5</v>
      </c>
    </row>
    <row r="387" spans="1:14" x14ac:dyDescent="0.25">
      <c r="A387" s="5" t="s">
        <v>146</v>
      </c>
      <c r="B387" s="16" t="s">
        <v>12</v>
      </c>
      <c r="C387" s="5" t="s">
        <v>812</v>
      </c>
      <c r="D387" s="5" t="s">
        <v>5</v>
      </c>
      <c r="E387" s="9">
        <v>36463</v>
      </c>
      <c r="F387" s="14">
        <f t="shared" ca="1" si="6"/>
        <v>17</v>
      </c>
      <c r="G387" s="13" t="s">
        <v>26</v>
      </c>
      <c r="H387" s="12">
        <v>44220</v>
      </c>
      <c r="I387" s="11">
        <v>3</v>
      </c>
    </row>
    <row r="388" spans="1:14" x14ac:dyDescent="0.25">
      <c r="A388" s="5" t="s">
        <v>145</v>
      </c>
      <c r="B388" s="16" t="s">
        <v>16</v>
      </c>
      <c r="C388" s="5" t="s">
        <v>812</v>
      </c>
      <c r="D388" s="5" t="s">
        <v>14</v>
      </c>
      <c r="E388" s="9">
        <v>37166</v>
      </c>
      <c r="F388" s="14">
        <f t="shared" ca="1" si="6"/>
        <v>15</v>
      </c>
      <c r="G388" s="13" t="s">
        <v>28</v>
      </c>
      <c r="H388" s="12">
        <v>47295</v>
      </c>
      <c r="I388" s="11">
        <v>4</v>
      </c>
    </row>
    <row r="389" spans="1:14" x14ac:dyDescent="0.25">
      <c r="A389" s="5" t="s">
        <v>101</v>
      </c>
      <c r="B389" s="16" t="s">
        <v>12</v>
      </c>
      <c r="C389" s="5" t="s">
        <v>812</v>
      </c>
      <c r="D389" s="5" t="s">
        <v>5</v>
      </c>
      <c r="E389" s="9">
        <v>36116</v>
      </c>
      <c r="F389" s="14">
        <f t="shared" ca="1" si="6"/>
        <v>18</v>
      </c>
      <c r="G389" s="13" t="s">
        <v>8</v>
      </c>
      <c r="H389" s="12">
        <v>49770</v>
      </c>
      <c r="I389" s="11">
        <v>1</v>
      </c>
    </row>
    <row r="390" spans="1:14" x14ac:dyDescent="0.25">
      <c r="A390" s="5" t="s">
        <v>100</v>
      </c>
      <c r="B390" s="16" t="s">
        <v>32</v>
      </c>
      <c r="C390" s="5" t="s">
        <v>812</v>
      </c>
      <c r="D390" s="5" t="s">
        <v>14</v>
      </c>
      <c r="E390" s="9">
        <v>36121</v>
      </c>
      <c r="F390" s="14">
        <f t="shared" ca="1" si="6"/>
        <v>18</v>
      </c>
      <c r="G390" s="13" t="s">
        <v>4</v>
      </c>
      <c r="H390" s="12">
        <v>28880</v>
      </c>
      <c r="I390" s="11">
        <v>3</v>
      </c>
    </row>
    <row r="391" spans="1:14" x14ac:dyDescent="0.25">
      <c r="A391" s="5" t="s">
        <v>72</v>
      </c>
      <c r="B391" s="16" t="s">
        <v>32</v>
      </c>
      <c r="C391" s="5" t="s">
        <v>812</v>
      </c>
      <c r="D391" s="5" t="s">
        <v>5</v>
      </c>
      <c r="E391" s="9">
        <v>36145</v>
      </c>
      <c r="F391" s="14">
        <f t="shared" ca="1" si="6"/>
        <v>18</v>
      </c>
      <c r="G391" s="13" t="s">
        <v>28</v>
      </c>
      <c r="H391" s="12">
        <v>31260</v>
      </c>
      <c r="I391" s="11">
        <v>5</v>
      </c>
    </row>
    <row r="392" spans="1:14" x14ac:dyDescent="0.25">
      <c r="A392" s="5" t="s">
        <v>52</v>
      </c>
      <c r="B392" s="16" t="s">
        <v>16</v>
      </c>
      <c r="C392" s="5" t="s">
        <v>812</v>
      </c>
      <c r="D392" s="5" t="s">
        <v>11</v>
      </c>
      <c r="E392" s="9">
        <v>39063</v>
      </c>
      <c r="F392" s="14">
        <f t="shared" ca="1" si="6"/>
        <v>10</v>
      </c>
      <c r="G392" s="13"/>
      <c r="H392" s="12">
        <v>77930</v>
      </c>
      <c r="I392" s="11">
        <v>5</v>
      </c>
    </row>
    <row r="393" spans="1:14" x14ac:dyDescent="0.25">
      <c r="A393" s="5" t="s">
        <v>754</v>
      </c>
      <c r="B393" s="16" t="s">
        <v>9</v>
      </c>
      <c r="C393" s="5" t="s">
        <v>813</v>
      </c>
      <c r="D393" s="5" t="s">
        <v>5</v>
      </c>
      <c r="E393" s="9">
        <v>40922</v>
      </c>
      <c r="F393" s="14">
        <f t="shared" ca="1" si="6"/>
        <v>5</v>
      </c>
      <c r="G393" s="13" t="s">
        <v>26</v>
      </c>
      <c r="H393" s="12">
        <v>39110</v>
      </c>
      <c r="I393" s="11">
        <v>5</v>
      </c>
      <c r="L393" s="10"/>
      <c r="M393" s="10"/>
      <c r="N393" s="10"/>
    </row>
    <row r="394" spans="1:14" x14ac:dyDescent="0.25">
      <c r="A394" s="5" t="s">
        <v>735</v>
      </c>
      <c r="B394" s="16" t="s">
        <v>12</v>
      </c>
      <c r="C394" s="5" t="s">
        <v>813</v>
      </c>
      <c r="D394" s="5" t="s">
        <v>11</v>
      </c>
      <c r="E394" s="9">
        <v>38734</v>
      </c>
      <c r="F394" s="14">
        <f t="shared" ca="1" si="6"/>
        <v>11</v>
      </c>
      <c r="G394" s="13"/>
      <c r="H394" s="12">
        <v>54190</v>
      </c>
      <c r="I394" s="11">
        <v>4</v>
      </c>
    </row>
    <row r="395" spans="1:14" x14ac:dyDescent="0.25">
      <c r="A395" s="5" t="s">
        <v>722</v>
      </c>
      <c r="B395" s="16" t="s">
        <v>16</v>
      </c>
      <c r="C395" s="5" t="s">
        <v>813</v>
      </c>
      <c r="D395" s="5" t="s">
        <v>5</v>
      </c>
      <c r="E395" s="9">
        <v>36175</v>
      </c>
      <c r="F395" s="14">
        <f t="shared" ca="1" si="6"/>
        <v>18</v>
      </c>
      <c r="G395" s="13" t="s">
        <v>4</v>
      </c>
      <c r="H395" s="12">
        <v>23520</v>
      </c>
      <c r="I395" s="11">
        <v>2</v>
      </c>
    </row>
    <row r="396" spans="1:14" x14ac:dyDescent="0.25">
      <c r="A396" s="5" t="s">
        <v>711</v>
      </c>
      <c r="B396" s="16" t="s">
        <v>16</v>
      </c>
      <c r="C396" s="5" t="s">
        <v>813</v>
      </c>
      <c r="D396" s="5" t="s">
        <v>5</v>
      </c>
      <c r="E396" s="9">
        <v>36898</v>
      </c>
      <c r="F396" s="14">
        <f t="shared" ca="1" si="6"/>
        <v>16</v>
      </c>
      <c r="G396" s="13" t="s">
        <v>26</v>
      </c>
      <c r="H396" s="12">
        <v>71820</v>
      </c>
      <c r="I396" s="11">
        <v>2</v>
      </c>
    </row>
    <row r="397" spans="1:14" x14ac:dyDescent="0.25">
      <c r="A397" s="5" t="s">
        <v>668</v>
      </c>
      <c r="B397" s="16" t="s">
        <v>12</v>
      </c>
      <c r="C397" s="5" t="s">
        <v>813</v>
      </c>
      <c r="D397" s="5" t="s">
        <v>5</v>
      </c>
      <c r="E397" s="9">
        <v>40235</v>
      </c>
      <c r="F397" s="14">
        <f t="shared" ca="1" si="6"/>
        <v>7</v>
      </c>
      <c r="G397" s="13" t="s">
        <v>4</v>
      </c>
      <c r="H397" s="12">
        <v>22860</v>
      </c>
      <c r="I397" s="11">
        <v>5</v>
      </c>
    </row>
    <row r="398" spans="1:14" x14ac:dyDescent="0.25">
      <c r="A398" s="5" t="s">
        <v>646</v>
      </c>
      <c r="B398" s="16" t="s">
        <v>9</v>
      </c>
      <c r="C398" s="5" t="s">
        <v>813</v>
      </c>
      <c r="D398" s="5" t="s">
        <v>5</v>
      </c>
      <c r="E398" s="9">
        <v>36567</v>
      </c>
      <c r="F398" s="14">
        <f t="shared" ca="1" si="6"/>
        <v>17</v>
      </c>
      <c r="G398" s="13" t="s">
        <v>8</v>
      </c>
      <c r="H398" s="12">
        <v>45450</v>
      </c>
      <c r="I398" s="11">
        <v>5</v>
      </c>
    </row>
    <row r="399" spans="1:14" x14ac:dyDescent="0.25">
      <c r="A399" s="5" t="s">
        <v>606</v>
      </c>
      <c r="B399" s="16" t="s">
        <v>9</v>
      </c>
      <c r="C399" s="5" t="s">
        <v>813</v>
      </c>
      <c r="D399" s="5" t="s">
        <v>14</v>
      </c>
      <c r="E399" s="9">
        <v>40263</v>
      </c>
      <c r="F399" s="14">
        <f t="shared" ca="1" si="6"/>
        <v>7</v>
      </c>
      <c r="G399" s="13" t="s">
        <v>26</v>
      </c>
      <c r="H399" s="12">
        <v>49405</v>
      </c>
      <c r="I399" s="11">
        <v>4</v>
      </c>
      <c r="L399" s="10"/>
      <c r="M399" s="10"/>
      <c r="N399" s="10"/>
    </row>
    <row r="400" spans="1:14" x14ac:dyDescent="0.25">
      <c r="A400" s="5" t="s">
        <v>487</v>
      </c>
      <c r="B400" s="16" t="s">
        <v>12</v>
      </c>
      <c r="C400" s="5" t="s">
        <v>813</v>
      </c>
      <c r="D400" s="5" t="s">
        <v>5</v>
      </c>
      <c r="E400" s="9">
        <v>41046</v>
      </c>
      <c r="F400" s="14">
        <f t="shared" ca="1" si="6"/>
        <v>5</v>
      </c>
      <c r="G400" s="13" t="s">
        <v>26</v>
      </c>
      <c r="H400" s="12">
        <v>48550</v>
      </c>
      <c r="I400" s="11">
        <v>5</v>
      </c>
    </row>
    <row r="401" spans="1:9" x14ac:dyDescent="0.25">
      <c r="A401" s="5" t="s">
        <v>414</v>
      </c>
      <c r="B401" s="16" t="s">
        <v>16</v>
      </c>
      <c r="C401" s="5" t="s">
        <v>813</v>
      </c>
      <c r="D401" s="5" t="s">
        <v>14</v>
      </c>
      <c r="E401" s="9">
        <v>35961</v>
      </c>
      <c r="F401" s="14">
        <f t="shared" ca="1" si="6"/>
        <v>19</v>
      </c>
      <c r="G401" s="13" t="s">
        <v>26</v>
      </c>
      <c r="H401" s="12">
        <v>20500</v>
      </c>
      <c r="I401" s="11">
        <v>3</v>
      </c>
    </row>
    <row r="402" spans="1:9" x14ac:dyDescent="0.25">
      <c r="A402" s="5" t="s">
        <v>383</v>
      </c>
      <c r="B402" s="16" t="s">
        <v>48</v>
      </c>
      <c r="C402" s="5" t="s">
        <v>813</v>
      </c>
      <c r="D402" s="5" t="s">
        <v>11</v>
      </c>
      <c r="E402" s="9">
        <v>40333</v>
      </c>
      <c r="F402" s="14">
        <f t="shared" ca="1" si="6"/>
        <v>7</v>
      </c>
      <c r="G402" s="13"/>
      <c r="H402" s="12">
        <v>74020</v>
      </c>
      <c r="I402" s="11">
        <v>2</v>
      </c>
    </row>
    <row r="403" spans="1:9" x14ac:dyDescent="0.25">
      <c r="A403" s="5" t="s">
        <v>325</v>
      </c>
      <c r="B403" s="16" t="s">
        <v>12</v>
      </c>
      <c r="C403" s="5" t="s">
        <v>813</v>
      </c>
      <c r="D403" s="5" t="s">
        <v>11</v>
      </c>
      <c r="E403" s="9">
        <v>37803</v>
      </c>
      <c r="F403" s="14">
        <f t="shared" ca="1" si="6"/>
        <v>14</v>
      </c>
      <c r="G403" s="13"/>
      <c r="H403" s="12">
        <v>78100</v>
      </c>
      <c r="I403" s="11">
        <v>3</v>
      </c>
    </row>
    <row r="404" spans="1:9" x14ac:dyDescent="0.25">
      <c r="A404" s="5" t="s">
        <v>321</v>
      </c>
      <c r="B404" s="16" t="s">
        <v>2</v>
      </c>
      <c r="C404" s="5" t="s">
        <v>813</v>
      </c>
      <c r="D404" s="5" t="s">
        <v>0</v>
      </c>
      <c r="E404" s="9">
        <v>37827</v>
      </c>
      <c r="F404" s="14">
        <f t="shared" ca="1" si="6"/>
        <v>13</v>
      </c>
      <c r="G404" s="13"/>
      <c r="H404" s="12">
        <v>11044</v>
      </c>
      <c r="I404" s="11">
        <v>2</v>
      </c>
    </row>
    <row r="405" spans="1:9" x14ac:dyDescent="0.25">
      <c r="A405" s="5" t="s">
        <v>309</v>
      </c>
      <c r="B405" s="16" t="s">
        <v>16</v>
      </c>
      <c r="C405" s="5" t="s">
        <v>813</v>
      </c>
      <c r="D405" s="5" t="s">
        <v>11</v>
      </c>
      <c r="E405" s="9">
        <v>40372</v>
      </c>
      <c r="F405" s="14">
        <f t="shared" ca="1" si="6"/>
        <v>7</v>
      </c>
      <c r="G405" s="13"/>
      <c r="H405" s="12">
        <v>75100</v>
      </c>
      <c r="I405" s="11">
        <v>4</v>
      </c>
    </row>
    <row r="406" spans="1:9" x14ac:dyDescent="0.25">
      <c r="A406" s="5" t="s">
        <v>226</v>
      </c>
      <c r="B406" s="16" t="s">
        <v>32</v>
      </c>
      <c r="C406" s="5" t="s">
        <v>813</v>
      </c>
      <c r="D406" s="5" t="s">
        <v>11</v>
      </c>
      <c r="E406" s="9">
        <v>36047</v>
      </c>
      <c r="F406" s="14">
        <f t="shared" ca="1" si="6"/>
        <v>18</v>
      </c>
      <c r="G406" s="13"/>
      <c r="H406" s="12">
        <v>72480</v>
      </c>
      <c r="I406" s="11">
        <v>2</v>
      </c>
    </row>
    <row r="407" spans="1:9" x14ac:dyDescent="0.25">
      <c r="A407" s="5" t="s">
        <v>180</v>
      </c>
      <c r="B407" s="16" t="s">
        <v>12</v>
      </c>
      <c r="C407" s="5" t="s">
        <v>813</v>
      </c>
      <c r="D407" s="5" t="s">
        <v>5</v>
      </c>
      <c r="E407" s="9">
        <v>41209</v>
      </c>
      <c r="F407" s="14">
        <f t="shared" ca="1" si="6"/>
        <v>4</v>
      </c>
      <c r="G407" s="13" t="s">
        <v>28</v>
      </c>
      <c r="H407" s="12">
        <v>87980</v>
      </c>
      <c r="I407" s="11">
        <v>1</v>
      </c>
    </row>
    <row r="408" spans="1:9" x14ac:dyDescent="0.25">
      <c r="A408" s="5" t="s">
        <v>165</v>
      </c>
      <c r="B408" s="16" t="s">
        <v>48</v>
      </c>
      <c r="C408" s="5" t="s">
        <v>813</v>
      </c>
      <c r="D408" s="5" t="s">
        <v>11</v>
      </c>
      <c r="E408" s="9">
        <v>39011</v>
      </c>
      <c r="F408" s="14">
        <f t="shared" ca="1" si="6"/>
        <v>10</v>
      </c>
      <c r="G408" s="13"/>
      <c r="H408" s="12">
        <v>86470</v>
      </c>
      <c r="I408" s="11">
        <v>4</v>
      </c>
    </row>
    <row r="409" spans="1:9" x14ac:dyDescent="0.25">
      <c r="A409" s="5" t="s">
        <v>157</v>
      </c>
      <c r="B409" s="16" t="s">
        <v>16</v>
      </c>
      <c r="C409" s="5" t="s">
        <v>813</v>
      </c>
      <c r="D409" s="5" t="s">
        <v>0</v>
      </c>
      <c r="E409" s="9">
        <v>36084</v>
      </c>
      <c r="F409" s="14">
        <f t="shared" ca="1" si="6"/>
        <v>18</v>
      </c>
      <c r="G409" s="13"/>
      <c r="H409" s="12">
        <v>21668</v>
      </c>
      <c r="I409" s="11">
        <v>4</v>
      </c>
    </row>
    <row r="410" spans="1:9" x14ac:dyDescent="0.25">
      <c r="A410" s="5" t="s">
        <v>106</v>
      </c>
      <c r="B410" s="16" t="s">
        <v>16</v>
      </c>
      <c r="C410" s="5" t="s">
        <v>813</v>
      </c>
      <c r="D410" s="5" t="s">
        <v>0</v>
      </c>
      <c r="E410" s="9">
        <v>40494</v>
      </c>
      <c r="F410" s="14">
        <f t="shared" ca="1" si="6"/>
        <v>6</v>
      </c>
      <c r="G410" s="13"/>
      <c r="H410" s="12">
        <v>35312</v>
      </c>
      <c r="I410" s="11">
        <v>3</v>
      </c>
    </row>
    <row r="411" spans="1:9" x14ac:dyDescent="0.25">
      <c r="A411" s="5" t="s">
        <v>98</v>
      </c>
      <c r="B411" s="16" t="s">
        <v>2</v>
      </c>
      <c r="C411" s="5" t="s">
        <v>813</v>
      </c>
      <c r="D411" s="5" t="s">
        <v>5</v>
      </c>
      <c r="E411" s="9">
        <v>36466</v>
      </c>
      <c r="F411" s="14">
        <f t="shared" ca="1" si="6"/>
        <v>17</v>
      </c>
      <c r="G411" s="13" t="s">
        <v>4</v>
      </c>
      <c r="H411" s="12">
        <v>68410</v>
      </c>
      <c r="I411" s="11">
        <v>5</v>
      </c>
    </row>
    <row r="412" spans="1:9" x14ac:dyDescent="0.25">
      <c r="A412" s="5" t="s">
        <v>40</v>
      </c>
      <c r="B412" s="16" t="s">
        <v>32</v>
      </c>
      <c r="C412" s="5" t="s">
        <v>813</v>
      </c>
      <c r="D412" s="5" t="s">
        <v>11</v>
      </c>
      <c r="E412" s="9">
        <v>37236</v>
      </c>
      <c r="F412" s="14">
        <f t="shared" ca="1" si="6"/>
        <v>15</v>
      </c>
      <c r="G412" s="13"/>
      <c r="H412" s="12">
        <v>29540</v>
      </c>
      <c r="I412" s="11">
        <v>3</v>
      </c>
    </row>
    <row r="413" spans="1:9" x14ac:dyDescent="0.25">
      <c r="A413" s="5" t="s">
        <v>10</v>
      </c>
      <c r="B413" s="16" t="s">
        <v>9</v>
      </c>
      <c r="C413" s="5" t="s">
        <v>813</v>
      </c>
      <c r="D413" s="5" t="s">
        <v>5</v>
      </c>
      <c r="E413" s="9">
        <v>40533</v>
      </c>
      <c r="F413" s="14">
        <f t="shared" ca="1" si="6"/>
        <v>6</v>
      </c>
      <c r="G413" s="13" t="s">
        <v>8</v>
      </c>
      <c r="H413" s="12">
        <v>62180</v>
      </c>
      <c r="I413" s="11">
        <v>2</v>
      </c>
    </row>
    <row r="414" spans="1:9" x14ac:dyDescent="0.25">
      <c r="A414" s="5" t="s">
        <v>732</v>
      </c>
      <c r="B414" s="16" t="s">
        <v>32</v>
      </c>
      <c r="C414" s="5" t="s">
        <v>811</v>
      </c>
      <c r="D414" s="5" t="s">
        <v>11</v>
      </c>
      <c r="E414" s="9">
        <v>38738</v>
      </c>
      <c r="F414" s="14">
        <f t="shared" ca="1" si="6"/>
        <v>11</v>
      </c>
      <c r="G414" s="13"/>
      <c r="H414" s="12">
        <v>25120</v>
      </c>
      <c r="I414" s="11">
        <v>2</v>
      </c>
    </row>
    <row r="415" spans="1:9" x14ac:dyDescent="0.25">
      <c r="A415" s="5" t="s">
        <v>614</v>
      </c>
      <c r="B415" s="16" t="s">
        <v>32</v>
      </c>
      <c r="C415" s="5" t="s">
        <v>811</v>
      </c>
      <c r="D415" s="5" t="s">
        <v>11</v>
      </c>
      <c r="E415" s="9">
        <v>39522</v>
      </c>
      <c r="F415" s="14">
        <f t="shared" ca="1" si="6"/>
        <v>9</v>
      </c>
      <c r="G415" s="13"/>
      <c r="H415" s="12">
        <v>71700</v>
      </c>
      <c r="I415" s="11">
        <v>2</v>
      </c>
    </row>
    <row r="416" spans="1:9" x14ac:dyDescent="0.25">
      <c r="A416" s="5" t="s">
        <v>534</v>
      </c>
      <c r="B416" s="16" t="s">
        <v>12</v>
      </c>
      <c r="C416" s="5" t="s">
        <v>811</v>
      </c>
      <c r="D416" s="5" t="s">
        <v>5</v>
      </c>
      <c r="E416" s="9">
        <v>39197</v>
      </c>
      <c r="F416" s="14">
        <f t="shared" ca="1" si="6"/>
        <v>10</v>
      </c>
      <c r="G416" s="13" t="s">
        <v>26</v>
      </c>
      <c r="H416" s="12">
        <v>63190</v>
      </c>
      <c r="I416" s="11">
        <v>1</v>
      </c>
    </row>
    <row r="417" spans="1:9" x14ac:dyDescent="0.25">
      <c r="A417" s="5" t="s">
        <v>471</v>
      </c>
      <c r="B417" s="16" t="s">
        <v>16</v>
      </c>
      <c r="C417" s="5" t="s">
        <v>811</v>
      </c>
      <c r="D417" s="5" t="s">
        <v>11</v>
      </c>
      <c r="E417" s="9">
        <v>38854</v>
      </c>
      <c r="F417" s="14">
        <f t="shared" ca="1" si="6"/>
        <v>11</v>
      </c>
      <c r="G417" s="13"/>
      <c r="H417" s="12">
        <v>44820</v>
      </c>
      <c r="I417" s="11">
        <v>4</v>
      </c>
    </row>
    <row r="418" spans="1:9" x14ac:dyDescent="0.25">
      <c r="A418" s="5" t="s">
        <v>752</v>
      </c>
      <c r="B418" s="16" t="s">
        <v>32</v>
      </c>
      <c r="C418" s="5" t="s">
        <v>814</v>
      </c>
      <c r="D418" s="5" t="s">
        <v>5</v>
      </c>
      <c r="E418" s="9">
        <v>40925</v>
      </c>
      <c r="F418" s="14">
        <f t="shared" ca="1" si="6"/>
        <v>5</v>
      </c>
      <c r="G418" s="13" t="s">
        <v>4</v>
      </c>
      <c r="H418" s="12">
        <v>43190</v>
      </c>
      <c r="I418" s="11">
        <v>2</v>
      </c>
    </row>
    <row r="419" spans="1:9" x14ac:dyDescent="0.25">
      <c r="A419" s="5" t="s">
        <v>742</v>
      </c>
      <c r="B419" s="16" t="s">
        <v>9</v>
      </c>
      <c r="C419" s="5" t="s">
        <v>814</v>
      </c>
      <c r="D419" s="5" t="s">
        <v>5</v>
      </c>
      <c r="E419" s="9">
        <v>39085</v>
      </c>
      <c r="F419" s="14">
        <f t="shared" ca="1" si="6"/>
        <v>10</v>
      </c>
      <c r="G419" s="13" t="s">
        <v>26</v>
      </c>
      <c r="H419" s="12">
        <v>87030</v>
      </c>
      <c r="I419" s="11">
        <v>3</v>
      </c>
    </row>
    <row r="420" spans="1:9" x14ac:dyDescent="0.25">
      <c r="A420" s="5" t="s">
        <v>683</v>
      </c>
      <c r="B420" s="16" t="s">
        <v>32</v>
      </c>
      <c r="C420" s="5" t="s">
        <v>814</v>
      </c>
      <c r="D420" s="5" t="s">
        <v>5</v>
      </c>
      <c r="E420" s="9">
        <v>40941</v>
      </c>
      <c r="F420" s="14">
        <f t="shared" ca="1" si="6"/>
        <v>5</v>
      </c>
      <c r="G420" s="13" t="s">
        <v>26</v>
      </c>
      <c r="H420" s="12">
        <v>26360</v>
      </c>
      <c r="I420" s="11">
        <v>1</v>
      </c>
    </row>
    <row r="421" spans="1:9" x14ac:dyDescent="0.25">
      <c r="A421" s="5" t="s">
        <v>681</v>
      </c>
      <c r="B421" s="16" t="s">
        <v>12</v>
      </c>
      <c r="C421" s="5" t="s">
        <v>814</v>
      </c>
      <c r="D421" s="5" t="s">
        <v>5</v>
      </c>
      <c r="E421" s="9">
        <v>40947</v>
      </c>
      <c r="F421" s="14">
        <f t="shared" ca="1" si="6"/>
        <v>5</v>
      </c>
      <c r="G421" s="13" t="s">
        <v>26</v>
      </c>
      <c r="H421" s="12">
        <v>79770</v>
      </c>
      <c r="I421" s="11">
        <v>4</v>
      </c>
    </row>
    <row r="422" spans="1:9" x14ac:dyDescent="0.25">
      <c r="A422" s="5" t="s">
        <v>673</v>
      </c>
      <c r="B422" s="16" t="s">
        <v>12</v>
      </c>
      <c r="C422" s="5" t="s">
        <v>814</v>
      </c>
      <c r="D422" s="5" t="s">
        <v>5</v>
      </c>
      <c r="E422" s="9">
        <v>39120</v>
      </c>
      <c r="F422" s="14">
        <f t="shared" ca="1" si="6"/>
        <v>10</v>
      </c>
      <c r="G422" s="13" t="s">
        <v>26</v>
      </c>
      <c r="H422" s="12">
        <v>88850</v>
      </c>
      <c r="I422" s="11">
        <v>3</v>
      </c>
    </row>
    <row r="423" spans="1:9" x14ac:dyDescent="0.25">
      <c r="A423" s="5" t="s">
        <v>672</v>
      </c>
      <c r="B423" s="16" t="s">
        <v>2</v>
      </c>
      <c r="C423" s="5" t="s">
        <v>814</v>
      </c>
      <c r="D423" s="5" t="s">
        <v>5</v>
      </c>
      <c r="E423" s="9">
        <v>39123</v>
      </c>
      <c r="F423" s="14">
        <f t="shared" ca="1" si="6"/>
        <v>10</v>
      </c>
      <c r="G423" s="13" t="s">
        <v>18</v>
      </c>
      <c r="H423" s="12">
        <v>77840</v>
      </c>
      <c r="I423" s="11">
        <v>2</v>
      </c>
    </row>
    <row r="424" spans="1:9" x14ac:dyDescent="0.25">
      <c r="A424" s="5" t="s">
        <v>610</v>
      </c>
      <c r="B424" s="16" t="s">
        <v>9</v>
      </c>
      <c r="C424" s="5" t="s">
        <v>814</v>
      </c>
      <c r="D424" s="5" t="s">
        <v>5</v>
      </c>
      <c r="E424" s="9">
        <v>40246</v>
      </c>
      <c r="F424" s="14">
        <f t="shared" ca="1" si="6"/>
        <v>7</v>
      </c>
      <c r="G424" s="13" t="s">
        <v>4</v>
      </c>
      <c r="H424" s="12">
        <v>63080</v>
      </c>
      <c r="I424" s="11">
        <v>5</v>
      </c>
    </row>
    <row r="425" spans="1:9" x14ac:dyDescent="0.25">
      <c r="A425" s="5" t="s">
        <v>577</v>
      </c>
      <c r="B425" s="16" t="s">
        <v>16</v>
      </c>
      <c r="C425" s="5" t="s">
        <v>814</v>
      </c>
      <c r="D425" s="5" t="s">
        <v>0</v>
      </c>
      <c r="E425" s="9">
        <v>37711</v>
      </c>
      <c r="F425" s="14">
        <f t="shared" ca="1" si="6"/>
        <v>14</v>
      </c>
      <c r="G425" s="13"/>
      <c r="H425" s="12">
        <v>21648</v>
      </c>
      <c r="I425" s="11">
        <v>2</v>
      </c>
    </row>
    <row r="426" spans="1:9" x14ac:dyDescent="0.25">
      <c r="A426" s="5" t="s">
        <v>570</v>
      </c>
      <c r="B426" s="16" t="s">
        <v>12</v>
      </c>
      <c r="C426" s="5" t="s">
        <v>814</v>
      </c>
      <c r="D426" s="5" t="s">
        <v>5</v>
      </c>
      <c r="E426" s="9">
        <v>38807</v>
      </c>
      <c r="F426" s="14">
        <f t="shared" ca="1" si="6"/>
        <v>11</v>
      </c>
      <c r="G426" s="13" t="s">
        <v>26</v>
      </c>
      <c r="H426" s="12">
        <v>47060</v>
      </c>
      <c r="I426" s="11">
        <v>4</v>
      </c>
    </row>
    <row r="427" spans="1:9" x14ac:dyDescent="0.25">
      <c r="A427" s="5" t="s">
        <v>554</v>
      </c>
      <c r="B427" s="16" t="s">
        <v>48</v>
      </c>
      <c r="C427" s="5" t="s">
        <v>814</v>
      </c>
      <c r="D427" s="5" t="s">
        <v>11</v>
      </c>
      <c r="E427" s="21">
        <v>40620</v>
      </c>
      <c r="F427" s="14">
        <f t="shared" ca="1" si="6"/>
        <v>6</v>
      </c>
      <c r="G427" s="13"/>
      <c r="H427" s="12">
        <v>84300</v>
      </c>
      <c r="I427" s="11">
        <v>1</v>
      </c>
    </row>
    <row r="428" spans="1:9" x14ac:dyDescent="0.25">
      <c r="A428" s="5" t="s">
        <v>522</v>
      </c>
      <c r="B428" s="16" t="s">
        <v>12</v>
      </c>
      <c r="C428" s="5" t="s">
        <v>814</v>
      </c>
      <c r="D428" s="5" t="s">
        <v>5</v>
      </c>
      <c r="E428" s="9">
        <v>35903</v>
      </c>
      <c r="F428" s="14">
        <f t="shared" ca="1" si="6"/>
        <v>19</v>
      </c>
      <c r="G428" s="13" t="s">
        <v>26</v>
      </c>
      <c r="H428" s="12">
        <v>68520</v>
      </c>
      <c r="I428" s="11">
        <v>5</v>
      </c>
    </row>
    <row r="429" spans="1:9" x14ac:dyDescent="0.25">
      <c r="A429" s="5" t="s">
        <v>514</v>
      </c>
      <c r="B429" s="16" t="s">
        <v>16</v>
      </c>
      <c r="C429" s="5" t="s">
        <v>814</v>
      </c>
      <c r="D429" s="5" t="s">
        <v>11</v>
      </c>
      <c r="E429" s="9">
        <v>36623</v>
      </c>
      <c r="F429" s="14">
        <f t="shared" ca="1" si="6"/>
        <v>17</v>
      </c>
      <c r="G429" s="13"/>
      <c r="H429" s="12">
        <v>30300</v>
      </c>
      <c r="I429" s="11">
        <v>1</v>
      </c>
    </row>
    <row r="430" spans="1:9" x14ac:dyDescent="0.25">
      <c r="A430" s="5" t="s">
        <v>484</v>
      </c>
      <c r="B430" s="16" t="s">
        <v>16</v>
      </c>
      <c r="C430" s="5" t="s">
        <v>814</v>
      </c>
      <c r="D430" s="5" t="s">
        <v>5</v>
      </c>
      <c r="E430" s="9">
        <v>39224</v>
      </c>
      <c r="F430" s="14">
        <f t="shared" ca="1" si="6"/>
        <v>10</v>
      </c>
      <c r="G430" s="13" t="s">
        <v>4</v>
      </c>
      <c r="H430" s="12">
        <v>73030</v>
      </c>
      <c r="I430" s="11">
        <v>5</v>
      </c>
    </row>
    <row r="431" spans="1:9" x14ac:dyDescent="0.25">
      <c r="A431" s="5" t="s">
        <v>466</v>
      </c>
      <c r="B431" s="16" t="s">
        <v>9</v>
      </c>
      <c r="C431" s="5" t="s">
        <v>814</v>
      </c>
      <c r="D431" s="5" t="s">
        <v>11</v>
      </c>
      <c r="E431" s="9">
        <v>35921</v>
      </c>
      <c r="F431" s="14">
        <f t="shared" ca="1" si="6"/>
        <v>19</v>
      </c>
      <c r="G431" s="13"/>
      <c r="H431" s="12">
        <v>63330</v>
      </c>
      <c r="I431" s="11">
        <v>4</v>
      </c>
    </row>
    <row r="432" spans="1:9" x14ac:dyDescent="0.25">
      <c r="A432" s="5" t="s">
        <v>423</v>
      </c>
      <c r="B432" s="16" t="s">
        <v>48</v>
      </c>
      <c r="C432" s="5" t="s">
        <v>814</v>
      </c>
      <c r="D432" s="5" t="s">
        <v>11</v>
      </c>
      <c r="E432" s="9">
        <v>39616</v>
      </c>
      <c r="F432" s="14">
        <f t="shared" ca="1" si="6"/>
        <v>9</v>
      </c>
      <c r="G432" s="13"/>
      <c r="H432" s="12">
        <v>66710</v>
      </c>
      <c r="I432" s="11">
        <v>2</v>
      </c>
    </row>
    <row r="433" spans="1:9" x14ac:dyDescent="0.25">
      <c r="A433" s="5" t="s">
        <v>412</v>
      </c>
      <c r="B433" s="16" t="s">
        <v>16</v>
      </c>
      <c r="C433" s="5" t="s">
        <v>814</v>
      </c>
      <c r="D433" s="5" t="s">
        <v>5</v>
      </c>
      <c r="E433" s="9">
        <v>35969</v>
      </c>
      <c r="F433" s="14">
        <f t="shared" ca="1" si="6"/>
        <v>19</v>
      </c>
      <c r="G433" s="13" t="s">
        <v>26</v>
      </c>
      <c r="H433" s="12">
        <v>74530</v>
      </c>
      <c r="I433" s="11">
        <v>5</v>
      </c>
    </row>
    <row r="434" spans="1:9" x14ac:dyDescent="0.25">
      <c r="A434" s="5" t="s">
        <v>408</v>
      </c>
      <c r="B434" s="16" t="s">
        <v>16</v>
      </c>
      <c r="C434" s="5" t="s">
        <v>814</v>
      </c>
      <c r="D434" s="5" t="s">
        <v>0</v>
      </c>
      <c r="E434" s="9">
        <v>36329</v>
      </c>
      <c r="F434" s="14">
        <f t="shared" ca="1" si="6"/>
        <v>18</v>
      </c>
      <c r="G434" s="13"/>
      <c r="H434" s="12">
        <v>39764</v>
      </c>
      <c r="I434" s="11">
        <v>1</v>
      </c>
    </row>
    <row r="435" spans="1:9" x14ac:dyDescent="0.25">
      <c r="A435" s="5" t="s">
        <v>404</v>
      </c>
      <c r="B435" s="16" t="s">
        <v>12</v>
      </c>
      <c r="C435" s="5" t="s">
        <v>814</v>
      </c>
      <c r="D435" s="5" t="s">
        <v>14</v>
      </c>
      <c r="E435" s="9">
        <v>36695</v>
      </c>
      <c r="F435" s="14">
        <f t="shared" ca="1" si="6"/>
        <v>17</v>
      </c>
      <c r="G435" s="13" t="s">
        <v>4</v>
      </c>
      <c r="H435" s="12">
        <v>29005</v>
      </c>
      <c r="I435" s="11">
        <v>1</v>
      </c>
    </row>
    <row r="436" spans="1:9" x14ac:dyDescent="0.25">
      <c r="A436" s="5" t="s">
        <v>390</v>
      </c>
      <c r="B436" s="16" t="s">
        <v>12</v>
      </c>
      <c r="C436" s="5" t="s">
        <v>814</v>
      </c>
      <c r="D436" s="5" t="s">
        <v>0</v>
      </c>
      <c r="E436" s="9">
        <v>38144</v>
      </c>
      <c r="F436" s="14">
        <f t="shared" ca="1" si="6"/>
        <v>13</v>
      </c>
      <c r="G436" s="13"/>
      <c r="H436" s="12">
        <v>33512</v>
      </c>
      <c r="I436" s="11">
        <v>4</v>
      </c>
    </row>
    <row r="437" spans="1:9" x14ac:dyDescent="0.25">
      <c r="A437" s="5" t="s">
        <v>369</v>
      </c>
      <c r="B437" s="16" t="s">
        <v>12</v>
      </c>
      <c r="C437" s="5" t="s">
        <v>814</v>
      </c>
      <c r="D437" s="5" t="s">
        <v>11</v>
      </c>
      <c r="E437" s="9">
        <v>41116</v>
      </c>
      <c r="F437" s="14">
        <f t="shared" ca="1" si="6"/>
        <v>4</v>
      </c>
      <c r="G437" s="13"/>
      <c r="H437" s="12">
        <v>32650</v>
      </c>
      <c r="I437" s="11">
        <v>1</v>
      </c>
    </row>
    <row r="438" spans="1:9" x14ac:dyDescent="0.25">
      <c r="A438" s="5" t="s">
        <v>353</v>
      </c>
      <c r="B438" s="16" t="s">
        <v>16</v>
      </c>
      <c r="C438" s="5" t="s">
        <v>814</v>
      </c>
      <c r="D438" s="5" t="s">
        <v>5</v>
      </c>
      <c r="E438" s="9">
        <v>39284</v>
      </c>
      <c r="F438" s="14">
        <f t="shared" ca="1" si="6"/>
        <v>10</v>
      </c>
      <c r="G438" s="13" t="s">
        <v>26</v>
      </c>
      <c r="H438" s="12">
        <v>25830</v>
      </c>
      <c r="I438" s="11">
        <v>5</v>
      </c>
    </row>
    <row r="439" spans="1:9" x14ac:dyDescent="0.25">
      <c r="A439" s="5" t="s">
        <v>316</v>
      </c>
      <c r="B439" s="16" t="s">
        <v>12</v>
      </c>
      <c r="C439" s="5" t="s">
        <v>814</v>
      </c>
      <c r="D439" s="5" t="s">
        <v>5</v>
      </c>
      <c r="E439" s="9">
        <v>38916</v>
      </c>
      <c r="F439" s="14">
        <f t="shared" ca="1" si="6"/>
        <v>11</v>
      </c>
      <c r="G439" s="13" t="s">
        <v>28</v>
      </c>
      <c r="H439" s="12">
        <v>27560</v>
      </c>
      <c r="I439" s="11">
        <v>2</v>
      </c>
    </row>
    <row r="440" spans="1:9" x14ac:dyDescent="0.25">
      <c r="A440" s="5" t="s">
        <v>313</v>
      </c>
      <c r="B440" s="16" t="s">
        <v>32</v>
      </c>
      <c r="C440" s="5" t="s">
        <v>814</v>
      </c>
      <c r="D440" s="5" t="s">
        <v>5</v>
      </c>
      <c r="E440" s="9">
        <v>39657</v>
      </c>
      <c r="F440" s="14">
        <f t="shared" ca="1" si="6"/>
        <v>8</v>
      </c>
      <c r="G440" s="13" t="s">
        <v>8</v>
      </c>
      <c r="H440" s="12">
        <v>80880</v>
      </c>
      <c r="I440" s="11">
        <v>1</v>
      </c>
    </row>
    <row r="441" spans="1:9" x14ac:dyDescent="0.25">
      <c r="A441" s="5" t="s">
        <v>310</v>
      </c>
      <c r="B441" s="16" t="s">
        <v>48</v>
      </c>
      <c r="C441" s="5" t="s">
        <v>814</v>
      </c>
      <c r="D441" s="5" t="s">
        <v>5</v>
      </c>
      <c r="E441" s="9">
        <v>40370</v>
      </c>
      <c r="F441" s="14">
        <f t="shared" ca="1" si="6"/>
        <v>7</v>
      </c>
      <c r="G441" s="13" t="s">
        <v>26</v>
      </c>
      <c r="H441" s="12">
        <v>66840</v>
      </c>
      <c r="I441" s="11">
        <v>4</v>
      </c>
    </row>
    <row r="442" spans="1:9" x14ac:dyDescent="0.25">
      <c r="A442" s="5" t="s">
        <v>303</v>
      </c>
      <c r="B442" s="16" t="s">
        <v>12</v>
      </c>
      <c r="C442" s="5" t="s">
        <v>814</v>
      </c>
      <c r="D442" s="5" t="s">
        <v>5</v>
      </c>
      <c r="E442" s="9">
        <v>40762</v>
      </c>
      <c r="F442" s="14">
        <f t="shared" ca="1" si="6"/>
        <v>5</v>
      </c>
      <c r="G442" s="13" t="s">
        <v>18</v>
      </c>
      <c r="H442" s="12">
        <v>61470</v>
      </c>
      <c r="I442" s="11">
        <v>5</v>
      </c>
    </row>
    <row r="443" spans="1:9" x14ac:dyDescent="0.25">
      <c r="A443" s="5" t="s">
        <v>269</v>
      </c>
      <c r="B443" s="16" t="s">
        <v>32</v>
      </c>
      <c r="C443" s="5" t="s">
        <v>814</v>
      </c>
      <c r="D443" s="5" t="s">
        <v>14</v>
      </c>
      <c r="E443" s="9">
        <v>37470</v>
      </c>
      <c r="F443" s="14">
        <f t="shared" ca="1" si="6"/>
        <v>14</v>
      </c>
      <c r="G443" s="13" t="s">
        <v>26</v>
      </c>
      <c r="H443" s="12">
        <v>33810</v>
      </c>
      <c r="I443" s="11">
        <v>5</v>
      </c>
    </row>
    <row r="444" spans="1:9" x14ac:dyDescent="0.25">
      <c r="A444" s="5" t="s">
        <v>266</v>
      </c>
      <c r="B444" s="16" t="s">
        <v>16</v>
      </c>
      <c r="C444" s="5" t="s">
        <v>814</v>
      </c>
      <c r="D444" s="5" t="s">
        <v>5</v>
      </c>
      <c r="E444" s="9">
        <v>38227</v>
      </c>
      <c r="F444" s="14">
        <f t="shared" ca="1" si="6"/>
        <v>12</v>
      </c>
      <c r="G444" s="13" t="s">
        <v>4</v>
      </c>
      <c r="H444" s="12">
        <v>86200</v>
      </c>
      <c r="I444" s="11">
        <v>3</v>
      </c>
    </row>
    <row r="445" spans="1:9" x14ac:dyDescent="0.25">
      <c r="A445" s="5" t="s">
        <v>264</v>
      </c>
      <c r="B445" s="16" t="s">
        <v>48</v>
      </c>
      <c r="C445" s="5" t="s">
        <v>814</v>
      </c>
      <c r="D445" s="5" t="s">
        <v>14</v>
      </c>
      <c r="E445" s="9">
        <v>39299</v>
      </c>
      <c r="F445" s="14">
        <f t="shared" ca="1" si="6"/>
        <v>9</v>
      </c>
      <c r="G445" s="13" t="s">
        <v>8</v>
      </c>
      <c r="H445" s="12">
        <v>47760</v>
      </c>
      <c r="I445" s="11">
        <v>3</v>
      </c>
    </row>
    <row r="446" spans="1:9" x14ac:dyDescent="0.25">
      <c r="A446" s="5" t="s">
        <v>262</v>
      </c>
      <c r="B446" s="16" t="s">
        <v>2</v>
      </c>
      <c r="C446" s="5" t="s">
        <v>814</v>
      </c>
      <c r="D446" s="5" t="s">
        <v>5</v>
      </c>
      <c r="E446" s="9">
        <v>39678</v>
      </c>
      <c r="F446" s="14">
        <f t="shared" ca="1" si="6"/>
        <v>8</v>
      </c>
      <c r="G446" s="13" t="s">
        <v>4</v>
      </c>
      <c r="H446" s="12">
        <v>80090</v>
      </c>
      <c r="I446" s="11">
        <v>2</v>
      </c>
    </row>
    <row r="447" spans="1:9" x14ac:dyDescent="0.25">
      <c r="A447" s="5" t="s">
        <v>259</v>
      </c>
      <c r="B447" s="16" t="s">
        <v>2</v>
      </c>
      <c r="C447" s="5" t="s">
        <v>814</v>
      </c>
      <c r="D447" s="5" t="s">
        <v>14</v>
      </c>
      <c r="E447" s="17">
        <v>40393</v>
      </c>
      <c r="F447" s="14">
        <f t="shared" ca="1" si="6"/>
        <v>6</v>
      </c>
      <c r="G447" s="13" t="s">
        <v>26</v>
      </c>
      <c r="H447" s="12">
        <v>16925</v>
      </c>
      <c r="I447" s="11">
        <v>1</v>
      </c>
    </row>
    <row r="448" spans="1:9" x14ac:dyDescent="0.25">
      <c r="A448" s="5" t="s">
        <v>256</v>
      </c>
      <c r="B448" s="16" t="s">
        <v>32</v>
      </c>
      <c r="C448" s="5" t="s">
        <v>814</v>
      </c>
      <c r="D448" s="5" t="s">
        <v>0</v>
      </c>
      <c r="E448" s="21">
        <v>40403</v>
      </c>
      <c r="F448" s="14">
        <f t="shared" ca="1" si="6"/>
        <v>6</v>
      </c>
      <c r="G448" s="13"/>
      <c r="H448" s="12">
        <v>15056</v>
      </c>
      <c r="I448" s="11">
        <v>5</v>
      </c>
    </row>
    <row r="449" spans="1:9" x14ac:dyDescent="0.25">
      <c r="A449" s="5" t="s">
        <v>247</v>
      </c>
      <c r="B449" s="16" t="s">
        <v>16</v>
      </c>
      <c r="C449" s="5" t="s">
        <v>814</v>
      </c>
      <c r="D449" s="5" t="s">
        <v>14</v>
      </c>
      <c r="E449" s="9">
        <v>40807</v>
      </c>
      <c r="F449" s="14">
        <f t="shared" ca="1" si="6"/>
        <v>5</v>
      </c>
      <c r="G449" s="13" t="s">
        <v>28</v>
      </c>
      <c r="H449" s="12">
        <v>35045</v>
      </c>
      <c r="I449" s="11">
        <v>4</v>
      </c>
    </row>
    <row r="450" spans="1:9" x14ac:dyDescent="0.25">
      <c r="A450" s="5" t="s">
        <v>184</v>
      </c>
      <c r="B450" s="16" t="s">
        <v>12</v>
      </c>
      <c r="C450" s="5" t="s">
        <v>814</v>
      </c>
      <c r="D450" s="5" t="s">
        <v>5</v>
      </c>
      <c r="E450" s="9">
        <v>41183</v>
      </c>
      <c r="F450" s="14">
        <f t="shared" ref="F450:F513" ca="1" si="7">DATEDIF(E450,TODAY(),"y")</f>
        <v>4</v>
      </c>
      <c r="G450" s="13" t="s">
        <v>8</v>
      </c>
      <c r="H450" s="12">
        <v>75370</v>
      </c>
      <c r="I450" s="11">
        <v>2</v>
      </c>
    </row>
    <row r="451" spans="1:9" x14ac:dyDescent="0.25">
      <c r="A451" s="5" t="s">
        <v>183</v>
      </c>
      <c r="B451" s="16" t="s">
        <v>16</v>
      </c>
      <c r="C451" s="5" t="s">
        <v>814</v>
      </c>
      <c r="D451" s="5" t="s">
        <v>5</v>
      </c>
      <c r="E451" s="9">
        <v>41186</v>
      </c>
      <c r="F451" s="14">
        <f t="shared" ca="1" si="7"/>
        <v>4</v>
      </c>
      <c r="G451" s="13" t="s">
        <v>8</v>
      </c>
      <c r="H451" s="12">
        <v>46910</v>
      </c>
      <c r="I451" s="11">
        <v>3</v>
      </c>
    </row>
    <row r="452" spans="1:9" x14ac:dyDescent="0.25">
      <c r="A452" s="5" t="s">
        <v>178</v>
      </c>
      <c r="B452" s="16" t="s">
        <v>48</v>
      </c>
      <c r="C452" s="5" t="s">
        <v>814</v>
      </c>
      <c r="D452" s="5" t="s">
        <v>14</v>
      </c>
      <c r="E452" s="9">
        <v>39731</v>
      </c>
      <c r="F452" s="14">
        <f t="shared" ca="1" si="7"/>
        <v>8</v>
      </c>
      <c r="G452" s="13" t="s">
        <v>26</v>
      </c>
      <c r="H452" s="12">
        <v>13435</v>
      </c>
      <c r="I452" s="11">
        <v>1</v>
      </c>
    </row>
    <row r="453" spans="1:9" x14ac:dyDescent="0.25">
      <c r="A453" s="5" t="s">
        <v>175</v>
      </c>
      <c r="B453" s="16" t="s">
        <v>32</v>
      </c>
      <c r="C453" s="5" t="s">
        <v>814</v>
      </c>
      <c r="D453" s="5" t="s">
        <v>5</v>
      </c>
      <c r="E453" s="9">
        <v>40452</v>
      </c>
      <c r="F453" s="14">
        <f t="shared" ca="1" si="7"/>
        <v>6</v>
      </c>
      <c r="G453" s="13" t="s">
        <v>4</v>
      </c>
      <c r="H453" s="12">
        <v>43410</v>
      </c>
      <c r="I453" s="11">
        <v>1</v>
      </c>
    </row>
    <row r="454" spans="1:9" x14ac:dyDescent="0.25">
      <c r="A454" s="5" t="s">
        <v>132</v>
      </c>
      <c r="B454" s="16" t="s">
        <v>16</v>
      </c>
      <c r="C454" s="5" t="s">
        <v>814</v>
      </c>
      <c r="D454" s="5" t="s">
        <v>0</v>
      </c>
      <c r="E454" s="17">
        <v>40452</v>
      </c>
      <c r="F454" s="14">
        <f t="shared" ca="1" si="7"/>
        <v>6</v>
      </c>
      <c r="G454" s="13"/>
      <c r="H454" s="12">
        <v>9180</v>
      </c>
      <c r="I454" s="11">
        <v>3</v>
      </c>
    </row>
    <row r="455" spans="1:9" x14ac:dyDescent="0.25">
      <c r="A455" s="5" t="s">
        <v>131</v>
      </c>
      <c r="B455" s="16" t="s">
        <v>48</v>
      </c>
      <c r="C455" s="5" t="s">
        <v>814</v>
      </c>
      <c r="D455" s="5" t="s">
        <v>11</v>
      </c>
      <c r="E455" s="9">
        <v>40468</v>
      </c>
      <c r="F455" s="14">
        <f t="shared" ca="1" si="7"/>
        <v>6</v>
      </c>
      <c r="G455" s="13"/>
      <c r="H455" s="12">
        <v>39440</v>
      </c>
      <c r="I455" s="11">
        <v>4</v>
      </c>
    </row>
    <row r="456" spans="1:9" x14ac:dyDescent="0.25">
      <c r="A456" s="5" t="s">
        <v>117</v>
      </c>
      <c r="B456" s="16" t="s">
        <v>12</v>
      </c>
      <c r="C456" s="5" t="s">
        <v>814</v>
      </c>
      <c r="D456" s="5" t="s">
        <v>5</v>
      </c>
      <c r="E456" s="9">
        <v>41233</v>
      </c>
      <c r="F456" s="14">
        <f t="shared" ca="1" si="7"/>
        <v>4</v>
      </c>
      <c r="G456" s="13" t="s">
        <v>28</v>
      </c>
      <c r="H456" s="12">
        <v>68010</v>
      </c>
      <c r="I456" s="11">
        <v>1</v>
      </c>
    </row>
    <row r="457" spans="1:9" x14ac:dyDescent="0.25">
      <c r="A457" s="5" t="s">
        <v>107</v>
      </c>
      <c r="B457" s="16" t="s">
        <v>12</v>
      </c>
      <c r="C457" s="5" t="s">
        <v>814</v>
      </c>
      <c r="D457" s="5" t="s">
        <v>5</v>
      </c>
      <c r="E457" s="9">
        <v>40492</v>
      </c>
      <c r="F457" s="14">
        <f t="shared" ca="1" si="7"/>
        <v>6</v>
      </c>
      <c r="G457" s="13" t="s">
        <v>8</v>
      </c>
      <c r="H457" s="12">
        <v>67230</v>
      </c>
      <c r="I457" s="11">
        <v>4</v>
      </c>
    </row>
    <row r="458" spans="1:9" x14ac:dyDescent="0.25">
      <c r="A458" s="5" t="s">
        <v>79</v>
      </c>
      <c r="B458" s="16" t="s">
        <v>12</v>
      </c>
      <c r="C458" s="5" t="s">
        <v>814</v>
      </c>
      <c r="D458" s="5" t="s">
        <v>5</v>
      </c>
      <c r="E458" s="9">
        <v>39404</v>
      </c>
      <c r="F458" s="14">
        <f t="shared" ca="1" si="7"/>
        <v>9</v>
      </c>
      <c r="G458" s="13" t="s">
        <v>18</v>
      </c>
      <c r="H458" s="12">
        <v>50990</v>
      </c>
      <c r="I458" s="11">
        <v>4</v>
      </c>
    </row>
    <row r="459" spans="1:9" x14ac:dyDescent="0.25">
      <c r="A459" s="5" t="s">
        <v>67</v>
      </c>
      <c r="B459" s="16" t="s">
        <v>16</v>
      </c>
      <c r="C459" s="5" t="s">
        <v>814</v>
      </c>
      <c r="D459" s="5" t="s">
        <v>5</v>
      </c>
      <c r="E459" s="9">
        <v>40883</v>
      </c>
      <c r="F459" s="14">
        <f t="shared" ca="1" si="7"/>
        <v>5</v>
      </c>
      <c r="G459" s="13" t="s">
        <v>26</v>
      </c>
      <c r="H459" s="12">
        <v>43580</v>
      </c>
      <c r="I459" s="11">
        <v>5</v>
      </c>
    </row>
    <row r="460" spans="1:9" x14ac:dyDescent="0.25">
      <c r="A460" s="5" t="s">
        <v>53</v>
      </c>
      <c r="B460" s="16" t="s">
        <v>16</v>
      </c>
      <c r="C460" s="5" t="s">
        <v>814</v>
      </c>
      <c r="D460" s="5" t="s">
        <v>5</v>
      </c>
      <c r="E460" s="9">
        <v>40525</v>
      </c>
      <c r="F460" s="14">
        <f t="shared" ca="1" si="7"/>
        <v>6</v>
      </c>
      <c r="G460" s="13" t="s">
        <v>28</v>
      </c>
      <c r="H460" s="12">
        <v>77950</v>
      </c>
      <c r="I460" s="11">
        <v>4</v>
      </c>
    </row>
    <row r="461" spans="1:9" x14ac:dyDescent="0.25">
      <c r="A461" s="5" t="s">
        <v>23</v>
      </c>
      <c r="B461" s="16" t="s">
        <v>9</v>
      </c>
      <c r="C461" s="5" t="s">
        <v>814</v>
      </c>
      <c r="D461" s="5" t="s">
        <v>11</v>
      </c>
      <c r="E461" s="9">
        <v>39783</v>
      </c>
      <c r="F461" s="14">
        <f t="shared" ca="1" si="7"/>
        <v>8</v>
      </c>
      <c r="G461" s="13"/>
      <c r="H461" s="12">
        <v>54000</v>
      </c>
      <c r="I461" s="11">
        <v>3</v>
      </c>
    </row>
    <row r="462" spans="1:9" x14ac:dyDescent="0.25">
      <c r="A462" s="5" t="s">
        <v>773</v>
      </c>
      <c r="B462" s="16" t="s">
        <v>12</v>
      </c>
      <c r="C462" s="5" t="s">
        <v>64</v>
      </c>
      <c r="D462" s="5" t="s">
        <v>5</v>
      </c>
      <c r="E462" s="9">
        <v>40551</v>
      </c>
      <c r="F462" s="14">
        <f t="shared" ca="1" si="7"/>
        <v>6</v>
      </c>
      <c r="G462" s="13" t="s">
        <v>26</v>
      </c>
      <c r="H462" s="12">
        <v>71730</v>
      </c>
      <c r="I462" s="11">
        <v>1</v>
      </c>
    </row>
    <row r="463" spans="1:9" x14ac:dyDescent="0.25">
      <c r="A463" s="5" t="s">
        <v>687</v>
      </c>
      <c r="B463" s="16" t="s">
        <v>12</v>
      </c>
      <c r="C463" s="5" t="s">
        <v>64</v>
      </c>
      <c r="D463" s="5" t="s">
        <v>5</v>
      </c>
      <c r="E463" s="9">
        <v>40585</v>
      </c>
      <c r="F463" s="14">
        <f t="shared" ca="1" si="7"/>
        <v>6</v>
      </c>
      <c r="G463" s="13" t="s">
        <v>26</v>
      </c>
      <c r="H463" s="12">
        <v>87950</v>
      </c>
      <c r="I463" s="11">
        <v>4</v>
      </c>
    </row>
    <row r="464" spans="1:9" x14ac:dyDescent="0.25">
      <c r="A464" s="5" t="s">
        <v>685</v>
      </c>
      <c r="B464" s="16" t="s">
        <v>48</v>
      </c>
      <c r="C464" s="5" t="s">
        <v>64</v>
      </c>
      <c r="D464" s="5" t="s">
        <v>11</v>
      </c>
      <c r="E464" s="9">
        <v>40591</v>
      </c>
      <c r="F464" s="14">
        <f t="shared" ca="1" si="7"/>
        <v>6</v>
      </c>
      <c r="G464" s="13"/>
      <c r="H464" s="12">
        <v>49070</v>
      </c>
      <c r="I464" s="11">
        <v>3</v>
      </c>
    </row>
    <row r="465" spans="1:9" x14ac:dyDescent="0.25">
      <c r="A465" s="5" t="s">
        <v>626</v>
      </c>
      <c r="B465" s="16" t="s">
        <v>16</v>
      </c>
      <c r="C465" s="5" t="s">
        <v>64</v>
      </c>
      <c r="D465" s="5" t="s">
        <v>5</v>
      </c>
      <c r="E465" s="9">
        <v>40625</v>
      </c>
      <c r="F465" s="14">
        <f t="shared" ca="1" si="7"/>
        <v>6</v>
      </c>
      <c r="G465" s="13" t="s">
        <v>8</v>
      </c>
      <c r="H465" s="12">
        <v>35320</v>
      </c>
      <c r="I465" s="11">
        <v>3</v>
      </c>
    </row>
    <row r="466" spans="1:9" x14ac:dyDescent="0.25">
      <c r="A466" s="5" t="s">
        <v>551</v>
      </c>
      <c r="B466" s="16" t="s">
        <v>12</v>
      </c>
      <c r="C466" s="5" t="s">
        <v>64</v>
      </c>
      <c r="D466" s="5" t="s">
        <v>14</v>
      </c>
      <c r="E466" s="9">
        <v>40654</v>
      </c>
      <c r="F466" s="14">
        <f t="shared" ca="1" si="7"/>
        <v>6</v>
      </c>
      <c r="G466" s="13" t="s">
        <v>8</v>
      </c>
      <c r="H466" s="12">
        <v>16015</v>
      </c>
      <c r="I466" s="11">
        <v>3</v>
      </c>
    </row>
    <row r="467" spans="1:9" x14ac:dyDescent="0.25">
      <c r="A467" s="5" t="s">
        <v>374</v>
      </c>
      <c r="B467" s="16" t="s">
        <v>16</v>
      </c>
      <c r="C467" s="5" t="s">
        <v>64</v>
      </c>
      <c r="D467" s="5" t="s">
        <v>5</v>
      </c>
      <c r="E467" s="9">
        <v>40745</v>
      </c>
      <c r="F467" s="14">
        <f t="shared" ca="1" si="7"/>
        <v>6</v>
      </c>
      <c r="G467" s="13" t="s">
        <v>26</v>
      </c>
      <c r="H467" s="12">
        <v>69400</v>
      </c>
      <c r="I467" s="11">
        <v>5</v>
      </c>
    </row>
    <row r="468" spans="1:9" x14ac:dyDescent="0.25">
      <c r="A468" s="5" t="s">
        <v>306</v>
      </c>
      <c r="B468" s="16" t="s">
        <v>12</v>
      </c>
      <c r="C468" s="5" t="s">
        <v>64</v>
      </c>
      <c r="D468" s="5" t="s">
        <v>14</v>
      </c>
      <c r="E468" s="9">
        <v>39687</v>
      </c>
      <c r="F468" s="14">
        <f t="shared" ca="1" si="7"/>
        <v>8</v>
      </c>
      <c r="G468" s="13" t="s">
        <v>18</v>
      </c>
      <c r="H468" s="12">
        <v>24815</v>
      </c>
      <c r="I468" s="11">
        <v>1</v>
      </c>
    </row>
    <row r="469" spans="1:9" x14ac:dyDescent="0.25">
      <c r="A469" s="5" t="s">
        <v>305</v>
      </c>
      <c r="B469" s="16" t="s">
        <v>16</v>
      </c>
      <c r="C469" s="5" t="s">
        <v>64</v>
      </c>
      <c r="D469" s="5" t="s">
        <v>5</v>
      </c>
      <c r="E469" s="9">
        <v>39688</v>
      </c>
      <c r="F469" s="14">
        <f t="shared" ca="1" si="7"/>
        <v>8</v>
      </c>
      <c r="G469" s="13" t="s">
        <v>26</v>
      </c>
      <c r="H469" s="12">
        <v>32600</v>
      </c>
      <c r="I469" s="11">
        <v>5</v>
      </c>
    </row>
    <row r="470" spans="1:9" x14ac:dyDescent="0.25">
      <c r="A470" s="5" t="s">
        <v>302</v>
      </c>
      <c r="B470" s="16" t="s">
        <v>16</v>
      </c>
      <c r="C470" s="5" t="s">
        <v>64</v>
      </c>
      <c r="D470" s="5" t="s">
        <v>5</v>
      </c>
      <c r="E470" s="9">
        <v>40765</v>
      </c>
      <c r="F470" s="14">
        <f t="shared" ca="1" si="7"/>
        <v>5</v>
      </c>
      <c r="G470" s="13" t="s">
        <v>4</v>
      </c>
      <c r="H470" s="12">
        <v>77720</v>
      </c>
      <c r="I470" s="11">
        <v>3</v>
      </c>
    </row>
    <row r="471" spans="1:9" x14ac:dyDescent="0.25">
      <c r="A471" s="5" t="s">
        <v>192</v>
      </c>
      <c r="B471" s="16" t="s">
        <v>12</v>
      </c>
      <c r="C471" s="5" t="s">
        <v>64</v>
      </c>
      <c r="D471" s="5" t="s">
        <v>0</v>
      </c>
      <c r="E471" s="9">
        <v>39733</v>
      </c>
      <c r="F471" s="14">
        <f t="shared" ca="1" si="7"/>
        <v>8</v>
      </c>
      <c r="G471" s="13"/>
      <c r="H471" s="12">
        <v>33232</v>
      </c>
      <c r="I471" s="11">
        <v>4</v>
      </c>
    </row>
    <row r="472" spans="1:9" x14ac:dyDescent="0.25">
      <c r="A472" s="5" t="s">
        <v>191</v>
      </c>
      <c r="B472" s="16" t="s">
        <v>32</v>
      </c>
      <c r="C472" s="5" t="s">
        <v>64</v>
      </c>
      <c r="D472" s="5" t="s">
        <v>14</v>
      </c>
      <c r="E472" s="20">
        <v>39735</v>
      </c>
      <c r="F472" s="14">
        <f t="shared" ca="1" si="7"/>
        <v>8</v>
      </c>
      <c r="G472" s="13" t="s">
        <v>28</v>
      </c>
      <c r="H472" s="12">
        <v>39620</v>
      </c>
      <c r="I472" s="11">
        <v>5</v>
      </c>
    </row>
    <row r="473" spans="1:9" x14ac:dyDescent="0.25">
      <c r="A473" s="5" t="s">
        <v>189</v>
      </c>
      <c r="B473" s="16" t="s">
        <v>2</v>
      </c>
      <c r="C473" s="5" t="s">
        <v>64</v>
      </c>
      <c r="D473" s="5" t="s">
        <v>5</v>
      </c>
      <c r="E473" s="9">
        <v>40818</v>
      </c>
      <c r="F473" s="14">
        <f t="shared" ca="1" si="7"/>
        <v>5</v>
      </c>
      <c r="G473" s="13" t="s">
        <v>18</v>
      </c>
      <c r="H473" s="12">
        <v>44560</v>
      </c>
      <c r="I473" s="11">
        <v>2</v>
      </c>
    </row>
    <row r="474" spans="1:9" x14ac:dyDescent="0.25">
      <c r="A474" s="5" t="s">
        <v>185</v>
      </c>
      <c r="B474" s="16" t="s">
        <v>16</v>
      </c>
      <c r="C474" s="5" t="s">
        <v>64</v>
      </c>
      <c r="D474" s="5" t="s">
        <v>5</v>
      </c>
      <c r="E474" s="9">
        <v>40841</v>
      </c>
      <c r="F474" s="14">
        <f t="shared" ca="1" si="7"/>
        <v>5</v>
      </c>
      <c r="G474" s="13" t="s">
        <v>26</v>
      </c>
      <c r="H474" s="12">
        <v>81530</v>
      </c>
      <c r="I474" s="11">
        <v>5</v>
      </c>
    </row>
    <row r="475" spans="1:9" x14ac:dyDescent="0.25">
      <c r="A475" s="5" t="s">
        <v>127</v>
      </c>
      <c r="B475" s="16" t="s">
        <v>2</v>
      </c>
      <c r="C475" s="5" t="s">
        <v>64</v>
      </c>
      <c r="D475" s="5" t="s">
        <v>5</v>
      </c>
      <c r="E475" s="9">
        <v>39754</v>
      </c>
      <c r="F475" s="14">
        <f t="shared" ca="1" si="7"/>
        <v>8</v>
      </c>
      <c r="G475" s="13" t="s">
        <v>4</v>
      </c>
      <c r="H475" s="12">
        <v>43110</v>
      </c>
      <c r="I475" s="11">
        <v>2</v>
      </c>
    </row>
    <row r="476" spans="1:9" x14ac:dyDescent="0.25">
      <c r="A476" s="5" t="s">
        <v>125</v>
      </c>
      <c r="B476" s="16" t="s">
        <v>12</v>
      </c>
      <c r="C476" s="5" t="s">
        <v>64</v>
      </c>
      <c r="D476" s="5" t="s">
        <v>5</v>
      </c>
      <c r="E476" s="9">
        <v>39761</v>
      </c>
      <c r="F476" s="14">
        <f t="shared" ca="1" si="7"/>
        <v>8</v>
      </c>
      <c r="G476" s="13" t="s">
        <v>26</v>
      </c>
      <c r="H476" s="12">
        <v>40940</v>
      </c>
      <c r="I476" s="11">
        <v>3</v>
      </c>
    </row>
    <row r="477" spans="1:9" x14ac:dyDescent="0.25">
      <c r="A477" s="5" t="s">
        <v>65</v>
      </c>
      <c r="B477" s="16" t="s">
        <v>32</v>
      </c>
      <c r="C477" s="5" t="s">
        <v>64</v>
      </c>
      <c r="D477" s="5" t="s">
        <v>5</v>
      </c>
      <c r="E477" s="9">
        <v>40893</v>
      </c>
      <c r="F477" s="14">
        <f t="shared" ca="1" si="7"/>
        <v>5</v>
      </c>
      <c r="G477" s="13" t="s">
        <v>4</v>
      </c>
      <c r="H477" s="12">
        <v>44620</v>
      </c>
      <c r="I477" s="11">
        <v>5</v>
      </c>
    </row>
    <row r="478" spans="1:9" x14ac:dyDescent="0.25">
      <c r="A478" s="5" t="s">
        <v>740</v>
      </c>
      <c r="B478" s="16" t="s">
        <v>16</v>
      </c>
      <c r="C478" s="5" t="s">
        <v>815</v>
      </c>
      <c r="D478" s="5" t="s">
        <v>11</v>
      </c>
      <c r="E478" s="9">
        <v>39109</v>
      </c>
      <c r="F478" s="14">
        <f t="shared" ca="1" si="7"/>
        <v>10</v>
      </c>
      <c r="G478" s="13"/>
      <c r="H478" s="12">
        <v>33120</v>
      </c>
      <c r="I478" s="11">
        <v>2</v>
      </c>
    </row>
    <row r="479" spans="1:9" x14ac:dyDescent="0.25">
      <c r="A479" s="5" t="s">
        <v>736</v>
      </c>
      <c r="B479" s="16" t="s">
        <v>32</v>
      </c>
      <c r="C479" s="5" t="s">
        <v>815</v>
      </c>
      <c r="D479" s="5" t="s">
        <v>5</v>
      </c>
      <c r="E479" s="9">
        <v>40208</v>
      </c>
      <c r="F479" s="14">
        <f t="shared" ca="1" si="7"/>
        <v>7</v>
      </c>
      <c r="G479" s="13" t="s">
        <v>28</v>
      </c>
      <c r="H479" s="12">
        <v>61148</v>
      </c>
      <c r="I479" s="11">
        <v>2</v>
      </c>
    </row>
    <row r="480" spans="1:9" x14ac:dyDescent="0.25">
      <c r="A480" s="5" t="s">
        <v>726</v>
      </c>
      <c r="B480" s="16" t="s">
        <v>32</v>
      </c>
      <c r="C480" s="5" t="s">
        <v>815</v>
      </c>
      <c r="D480" s="5" t="s">
        <v>5</v>
      </c>
      <c r="E480" s="9">
        <v>35821</v>
      </c>
      <c r="F480" s="14">
        <f t="shared" ca="1" si="7"/>
        <v>19</v>
      </c>
      <c r="G480" s="13" t="s">
        <v>18</v>
      </c>
      <c r="H480" s="12">
        <v>22870</v>
      </c>
      <c r="I480" s="11">
        <v>3</v>
      </c>
    </row>
    <row r="481" spans="1:14" x14ac:dyDescent="0.25">
      <c r="A481" s="5" t="s">
        <v>725</v>
      </c>
      <c r="B481" s="16" t="s">
        <v>9</v>
      </c>
      <c r="C481" s="5" t="s">
        <v>815</v>
      </c>
      <c r="D481" s="5" t="s">
        <v>14</v>
      </c>
      <c r="E481" s="9">
        <v>35826</v>
      </c>
      <c r="F481" s="14">
        <f t="shared" ca="1" si="7"/>
        <v>19</v>
      </c>
      <c r="G481" s="13" t="s">
        <v>26</v>
      </c>
      <c r="H481" s="12">
        <v>31205</v>
      </c>
      <c r="I481" s="11">
        <v>2</v>
      </c>
    </row>
    <row r="482" spans="1:14" x14ac:dyDescent="0.25">
      <c r="A482" s="5" t="s">
        <v>715</v>
      </c>
      <c r="B482" s="16" t="s">
        <v>16</v>
      </c>
      <c r="C482" s="5" t="s">
        <v>815</v>
      </c>
      <c r="D482" s="5" t="s">
        <v>5</v>
      </c>
      <c r="E482" s="9">
        <v>36536</v>
      </c>
      <c r="F482" s="14">
        <f t="shared" ca="1" si="7"/>
        <v>17</v>
      </c>
      <c r="G482" s="13" t="s">
        <v>26</v>
      </c>
      <c r="H482" s="12">
        <v>62400</v>
      </c>
      <c r="I482" s="11">
        <v>4</v>
      </c>
    </row>
    <row r="483" spans="1:14" x14ac:dyDescent="0.25">
      <c r="A483" s="5" t="s">
        <v>702</v>
      </c>
      <c r="B483" s="16" t="s">
        <v>2</v>
      </c>
      <c r="C483" s="5" t="s">
        <v>815</v>
      </c>
      <c r="D483" s="5" t="s">
        <v>14</v>
      </c>
      <c r="E483" s="9">
        <v>38723</v>
      </c>
      <c r="F483" s="14">
        <f t="shared" ca="1" si="7"/>
        <v>11</v>
      </c>
      <c r="G483" s="13" t="s">
        <v>4</v>
      </c>
      <c r="H483" s="12">
        <v>10630</v>
      </c>
      <c r="I483" s="11">
        <v>3</v>
      </c>
    </row>
    <row r="484" spans="1:14" x14ac:dyDescent="0.25">
      <c r="A484" s="5" t="s">
        <v>682</v>
      </c>
      <c r="B484" s="16" t="s">
        <v>32</v>
      </c>
      <c r="C484" s="5" t="s">
        <v>815</v>
      </c>
      <c r="D484" s="5" t="s">
        <v>11</v>
      </c>
      <c r="E484" s="9">
        <v>40943</v>
      </c>
      <c r="F484" s="14">
        <f t="shared" ca="1" si="7"/>
        <v>5</v>
      </c>
      <c r="G484" s="13"/>
      <c r="H484" s="12">
        <v>47590</v>
      </c>
      <c r="I484" s="11">
        <v>3</v>
      </c>
    </row>
    <row r="485" spans="1:14" x14ac:dyDescent="0.25">
      <c r="A485" s="5" t="s">
        <v>679</v>
      </c>
      <c r="B485" s="16" t="s">
        <v>32</v>
      </c>
      <c r="C485" s="5" t="s">
        <v>815</v>
      </c>
      <c r="D485" s="5" t="s">
        <v>11</v>
      </c>
      <c r="E485" s="9">
        <v>40963</v>
      </c>
      <c r="F485" s="14">
        <f t="shared" ca="1" si="7"/>
        <v>5</v>
      </c>
      <c r="G485" s="13"/>
      <c r="H485" s="12">
        <v>60550</v>
      </c>
      <c r="I485" s="11">
        <v>2</v>
      </c>
    </row>
    <row r="486" spans="1:14" x14ac:dyDescent="0.25">
      <c r="A486" s="5" t="s">
        <v>656</v>
      </c>
      <c r="B486" s="16" t="s">
        <v>16</v>
      </c>
      <c r="C486" s="5" t="s">
        <v>815</v>
      </c>
      <c r="D486" s="5" t="s">
        <v>5</v>
      </c>
      <c r="E486" s="9">
        <v>36195</v>
      </c>
      <c r="F486" s="14">
        <f t="shared" ca="1" si="7"/>
        <v>18</v>
      </c>
      <c r="G486" s="13" t="s">
        <v>18</v>
      </c>
      <c r="H486" s="12">
        <v>46360</v>
      </c>
      <c r="I486" s="11">
        <v>5</v>
      </c>
    </row>
    <row r="487" spans="1:14" x14ac:dyDescent="0.25">
      <c r="A487" s="5" t="s">
        <v>649</v>
      </c>
      <c r="B487" s="16" t="s">
        <v>9</v>
      </c>
      <c r="C487" s="5" t="s">
        <v>815</v>
      </c>
      <c r="D487" s="5" t="s">
        <v>14</v>
      </c>
      <c r="E487" s="9">
        <v>36217</v>
      </c>
      <c r="F487" s="14">
        <f t="shared" ca="1" si="7"/>
        <v>18</v>
      </c>
      <c r="G487" s="13" t="s">
        <v>4</v>
      </c>
      <c r="H487" s="12">
        <v>22475</v>
      </c>
      <c r="I487" s="11">
        <v>4</v>
      </c>
    </row>
    <row r="488" spans="1:14" x14ac:dyDescent="0.25">
      <c r="A488" s="5" t="s">
        <v>636</v>
      </c>
      <c r="B488" s="16" t="s">
        <v>12</v>
      </c>
      <c r="C488" s="5" t="s">
        <v>815</v>
      </c>
      <c r="D488" s="5" t="s">
        <v>5</v>
      </c>
      <c r="E488" s="9">
        <v>39864</v>
      </c>
      <c r="F488" s="14">
        <f t="shared" ca="1" si="7"/>
        <v>8</v>
      </c>
      <c r="G488" s="13" t="s">
        <v>26</v>
      </c>
      <c r="H488" s="12">
        <v>64320</v>
      </c>
      <c r="I488" s="11">
        <v>5</v>
      </c>
    </row>
    <row r="489" spans="1:14" x14ac:dyDescent="0.25">
      <c r="A489" s="5" t="s">
        <v>625</v>
      </c>
      <c r="B489" s="16" t="s">
        <v>32</v>
      </c>
      <c r="C489" s="5" t="s">
        <v>815</v>
      </c>
      <c r="D489" s="5" t="s">
        <v>14</v>
      </c>
      <c r="E489" s="9">
        <v>40976</v>
      </c>
      <c r="F489" s="14">
        <f t="shared" ca="1" si="7"/>
        <v>5</v>
      </c>
      <c r="G489" s="13" t="s">
        <v>26</v>
      </c>
      <c r="H489" s="12">
        <v>46380</v>
      </c>
      <c r="I489" s="11">
        <v>3</v>
      </c>
      <c r="L489" s="10"/>
      <c r="M489" s="10"/>
      <c r="N489" s="10"/>
    </row>
    <row r="490" spans="1:14" x14ac:dyDescent="0.25">
      <c r="A490" s="5" t="s">
        <v>608</v>
      </c>
      <c r="B490" s="16" t="s">
        <v>12</v>
      </c>
      <c r="C490" s="5" t="s">
        <v>815</v>
      </c>
      <c r="D490" s="5" t="s">
        <v>11</v>
      </c>
      <c r="E490" s="9">
        <v>40259</v>
      </c>
      <c r="F490" s="14">
        <f t="shared" ca="1" si="7"/>
        <v>7</v>
      </c>
      <c r="G490" s="13"/>
      <c r="H490" s="12">
        <v>73190</v>
      </c>
      <c r="I490" s="11">
        <v>1</v>
      </c>
    </row>
    <row r="491" spans="1:14" x14ac:dyDescent="0.25">
      <c r="A491" s="5" t="s">
        <v>605</v>
      </c>
      <c r="B491" s="16" t="s">
        <v>32</v>
      </c>
      <c r="C491" s="5" t="s">
        <v>815</v>
      </c>
      <c r="D491" s="5" t="s">
        <v>5</v>
      </c>
      <c r="E491" s="9">
        <v>40264</v>
      </c>
      <c r="F491" s="14">
        <f t="shared" ca="1" si="7"/>
        <v>7</v>
      </c>
      <c r="G491" s="13" t="s">
        <v>8</v>
      </c>
      <c r="H491" s="12">
        <v>29760</v>
      </c>
      <c r="I491" s="11">
        <v>2</v>
      </c>
    </row>
    <row r="492" spans="1:14" x14ac:dyDescent="0.25">
      <c r="A492" s="5" t="s">
        <v>578</v>
      </c>
      <c r="B492" s="16" t="s">
        <v>12</v>
      </c>
      <c r="C492" s="5" t="s">
        <v>815</v>
      </c>
      <c r="D492" s="5" t="s">
        <v>5</v>
      </c>
      <c r="E492" s="9">
        <v>37701</v>
      </c>
      <c r="F492" s="14">
        <f t="shared" ca="1" si="7"/>
        <v>14</v>
      </c>
      <c r="G492" s="13" t="s">
        <v>28</v>
      </c>
      <c r="H492" s="12">
        <v>23560</v>
      </c>
      <c r="I492" s="11">
        <v>3</v>
      </c>
    </row>
    <row r="493" spans="1:14" x14ac:dyDescent="0.25">
      <c r="A493" s="5" t="s">
        <v>574</v>
      </c>
      <c r="B493" s="16" t="s">
        <v>2</v>
      </c>
      <c r="C493" s="5" t="s">
        <v>815</v>
      </c>
      <c r="D493" s="5" t="s">
        <v>5</v>
      </c>
      <c r="E493" s="9">
        <v>39519</v>
      </c>
      <c r="F493" s="14">
        <f t="shared" ca="1" si="7"/>
        <v>9</v>
      </c>
      <c r="G493" s="13" t="s">
        <v>8</v>
      </c>
      <c r="H493" s="12">
        <v>61330</v>
      </c>
      <c r="I493" s="11">
        <v>2</v>
      </c>
    </row>
    <row r="494" spans="1:14" x14ac:dyDescent="0.25">
      <c r="A494" s="5" t="s">
        <v>572</v>
      </c>
      <c r="B494" s="16" t="s">
        <v>2</v>
      </c>
      <c r="C494" s="5" t="s">
        <v>815</v>
      </c>
      <c r="D494" s="5" t="s">
        <v>5</v>
      </c>
      <c r="E494" s="9">
        <v>38790</v>
      </c>
      <c r="F494" s="14">
        <f t="shared" ca="1" si="7"/>
        <v>11</v>
      </c>
      <c r="G494" s="13" t="s">
        <v>28</v>
      </c>
      <c r="H494" s="12">
        <v>62688</v>
      </c>
      <c r="I494" s="11">
        <v>3</v>
      </c>
    </row>
    <row r="495" spans="1:14" x14ac:dyDescent="0.25">
      <c r="A495" s="5" t="s">
        <v>560</v>
      </c>
      <c r="B495" s="16" t="s">
        <v>32</v>
      </c>
      <c r="C495" s="5" t="s">
        <v>815</v>
      </c>
      <c r="D495" s="5" t="s">
        <v>5</v>
      </c>
      <c r="E495" s="9">
        <v>39899</v>
      </c>
      <c r="F495" s="14">
        <f t="shared" ca="1" si="7"/>
        <v>8</v>
      </c>
      <c r="G495" s="13" t="s">
        <v>26</v>
      </c>
      <c r="H495" s="12">
        <v>24790</v>
      </c>
      <c r="I495" s="11">
        <v>3</v>
      </c>
    </row>
    <row r="496" spans="1:14" x14ac:dyDescent="0.25">
      <c r="A496" s="5" t="s">
        <v>558</v>
      </c>
      <c r="B496" s="16" t="s">
        <v>48</v>
      </c>
      <c r="C496" s="5" t="s">
        <v>815</v>
      </c>
      <c r="D496" s="5" t="s">
        <v>14</v>
      </c>
      <c r="E496" s="17">
        <v>40254</v>
      </c>
      <c r="F496" s="14">
        <f t="shared" ca="1" si="7"/>
        <v>7</v>
      </c>
      <c r="G496" s="13" t="s">
        <v>4</v>
      </c>
      <c r="H496" s="12">
        <v>48700</v>
      </c>
      <c r="I496" s="11">
        <v>3</v>
      </c>
    </row>
    <row r="497" spans="1:14" x14ac:dyDescent="0.25">
      <c r="A497" s="5" t="s">
        <v>553</v>
      </c>
      <c r="B497" s="16" t="s">
        <v>16</v>
      </c>
      <c r="C497" s="5" t="s">
        <v>815</v>
      </c>
      <c r="D497" s="5" t="s">
        <v>5</v>
      </c>
      <c r="E497" s="9">
        <v>40624</v>
      </c>
      <c r="F497" s="14">
        <f t="shared" ca="1" si="7"/>
        <v>6</v>
      </c>
      <c r="G497" s="13" t="s">
        <v>8</v>
      </c>
      <c r="H497" s="12">
        <v>86500</v>
      </c>
      <c r="I497" s="11">
        <v>1</v>
      </c>
    </row>
    <row r="498" spans="1:14" x14ac:dyDescent="0.25">
      <c r="A498" s="5" t="s">
        <v>543</v>
      </c>
      <c r="B498" s="16" t="s">
        <v>16</v>
      </c>
      <c r="C498" s="5" t="s">
        <v>815</v>
      </c>
      <c r="D498" s="5" t="s">
        <v>5</v>
      </c>
      <c r="E498" s="9">
        <v>39174</v>
      </c>
      <c r="F498" s="14">
        <f t="shared" ca="1" si="7"/>
        <v>10</v>
      </c>
      <c r="G498" s="13" t="s">
        <v>26</v>
      </c>
      <c r="H498" s="12">
        <v>23320</v>
      </c>
      <c r="I498" s="11">
        <v>4</v>
      </c>
      <c r="L498" s="10"/>
      <c r="M498" s="10"/>
      <c r="N498" s="10"/>
    </row>
    <row r="499" spans="1:14" x14ac:dyDescent="0.25">
      <c r="A499" s="5" t="s">
        <v>536</v>
      </c>
      <c r="B499" s="16" t="s">
        <v>32</v>
      </c>
      <c r="C499" s="5" t="s">
        <v>815</v>
      </c>
      <c r="D499" s="5" t="s">
        <v>14</v>
      </c>
      <c r="E499" s="9">
        <v>39176</v>
      </c>
      <c r="F499" s="14">
        <f t="shared" ca="1" si="7"/>
        <v>10</v>
      </c>
      <c r="G499" s="13" t="s">
        <v>4</v>
      </c>
      <c r="H499" s="12">
        <v>10700</v>
      </c>
      <c r="I499" s="11">
        <v>4</v>
      </c>
    </row>
    <row r="500" spans="1:14" x14ac:dyDescent="0.25">
      <c r="A500" s="5" t="s">
        <v>531</v>
      </c>
      <c r="B500" s="16" t="s">
        <v>12</v>
      </c>
      <c r="C500" s="5" t="s">
        <v>815</v>
      </c>
      <c r="D500" s="5" t="s">
        <v>5</v>
      </c>
      <c r="E500" s="9">
        <v>40282</v>
      </c>
      <c r="F500" s="14">
        <f t="shared" ca="1" si="7"/>
        <v>7</v>
      </c>
      <c r="G500" s="13" t="s">
        <v>8</v>
      </c>
      <c r="H500" s="12">
        <v>72640</v>
      </c>
      <c r="I500" s="11">
        <v>3</v>
      </c>
    </row>
    <row r="501" spans="1:14" x14ac:dyDescent="0.25">
      <c r="A501" s="5" t="s">
        <v>528</v>
      </c>
      <c r="B501" s="16" t="s">
        <v>12</v>
      </c>
      <c r="C501" s="5" t="s">
        <v>815</v>
      </c>
      <c r="D501" s="5" t="s">
        <v>5</v>
      </c>
      <c r="E501" s="9">
        <v>38815</v>
      </c>
      <c r="F501" s="14">
        <f t="shared" ca="1" si="7"/>
        <v>11</v>
      </c>
      <c r="G501" s="13" t="s">
        <v>26</v>
      </c>
      <c r="H501" s="12">
        <v>63270</v>
      </c>
      <c r="I501" s="11">
        <v>1</v>
      </c>
    </row>
    <row r="502" spans="1:14" x14ac:dyDescent="0.25">
      <c r="A502" s="5" t="s">
        <v>526</v>
      </c>
      <c r="B502" s="16" t="s">
        <v>32</v>
      </c>
      <c r="C502" s="5" t="s">
        <v>815</v>
      </c>
      <c r="D502" s="5" t="s">
        <v>11</v>
      </c>
      <c r="E502" s="9">
        <v>38828</v>
      </c>
      <c r="F502" s="14">
        <f t="shared" ca="1" si="7"/>
        <v>11</v>
      </c>
      <c r="G502" s="13"/>
      <c r="H502" s="12">
        <v>49530</v>
      </c>
      <c r="I502" s="11">
        <v>4</v>
      </c>
    </row>
    <row r="503" spans="1:14" x14ac:dyDescent="0.25">
      <c r="A503" s="5" t="s">
        <v>494</v>
      </c>
      <c r="B503" s="16" t="s">
        <v>2</v>
      </c>
      <c r="C503" s="5" t="s">
        <v>815</v>
      </c>
      <c r="D503" s="5" t="s">
        <v>14</v>
      </c>
      <c r="E503" s="9">
        <v>40293</v>
      </c>
      <c r="F503" s="14">
        <f t="shared" ca="1" si="7"/>
        <v>7</v>
      </c>
      <c r="G503" s="13" t="s">
        <v>26</v>
      </c>
      <c r="H503" s="12">
        <v>11810</v>
      </c>
      <c r="I503" s="11">
        <v>1</v>
      </c>
    </row>
    <row r="504" spans="1:14" x14ac:dyDescent="0.25">
      <c r="A504" s="5" t="s">
        <v>490</v>
      </c>
      <c r="B504" s="16" t="s">
        <v>16</v>
      </c>
      <c r="C504" s="5" t="s">
        <v>815</v>
      </c>
      <c r="D504" s="5" t="s">
        <v>5</v>
      </c>
      <c r="E504" s="9">
        <v>40666</v>
      </c>
      <c r="F504" s="14">
        <f t="shared" ca="1" si="7"/>
        <v>6</v>
      </c>
      <c r="G504" s="13" t="s">
        <v>26</v>
      </c>
      <c r="H504" s="12">
        <v>24090</v>
      </c>
      <c r="I504" s="11">
        <v>4</v>
      </c>
    </row>
    <row r="505" spans="1:14" x14ac:dyDescent="0.25">
      <c r="A505" s="5" t="s">
        <v>482</v>
      </c>
      <c r="B505" s="16" t="s">
        <v>16</v>
      </c>
      <c r="C505" s="5" t="s">
        <v>815</v>
      </c>
      <c r="D505" s="5" t="s">
        <v>11</v>
      </c>
      <c r="E505" s="9">
        <v>39592</v>
      </c>
      <c r="F505" s="14">
        <f t="shared" ca="1" si="7"/>
        <v>9</v>
      </c>
      <c r="G505" s="13"/>
      <c r="H505" s="12">
        <v>56650</v>
      </c>
      <c r="I505" s="11">
        <v>1</v>
      </c>
    </row>
    <row r="506" spans="1:14" x14ac:dyDescent="0.25">
      <c r="A506" s="5" t="s">
        <v>467</v>
      </c>
      <c r="B506" s="16" t="s">
        <v>48</v>
      </c>
      <c r="C506" s="5" t="s">
        <v>815</v>
      </c>
      <c r="D506" s="5" t="s">
        <v>5</v>
      </c>
      <c r="E506" s="9">
        <v>35918</v>
      </c>
      <c r="F506" s="14">
        <f t="shared" ca="1" si="7"/>
        <v>19</v>
      </c>
      <c r="G506" s="13" t="s">
        <v>28</v>
      </c>
      <c r="H506" s="12">
        <v>73740</v>
      </c>
      <c r="I506" s="11">
        <v>4</v>
      </c>
    </row>
    <row r="507" spans="1:14" x14ac:dyDescent="0.25">
      <c r="A507" s="5" t="s">
        <v>460</v>
      </c>
      <c r="B507" s="16" t="s">
        <v>32</v>
      </c>
      <c r="C507" s="5" t="s">
        <v>815</v>
      </c>
      <c r="D507" s="5" t="s">
        <v>0</v>
      </c>
      <c r="E507" s="9">
        <v>35946</v>
      </c>
      <c r="F507" s="14">
        <f t="shared" ca="1" si="7"/>
        <v>19</v>
      </c>
      <c r="G507" s="13"/>
      <c r="H507" s="12">
        <v>14332</v>
      </c>
      <c r="I507" s="11">
        <v>5</v>
      </c>
    </row>
    <row r="508" spans="1:14" x14ac:dyDescent="0.25">
      <c r="A508" s="5" t="s">
        <v>456</v>
      </c>
      <c r="B508" s="16" t="s">
        <v>16</v>
      </c>
      <c r="C508" s="5" t="s">
        <v>815</v>
      </c>
      <c r="D508" s="5" t="s">
        <v>11</v>
      </c>
      <c r="E508" s="9">
        <v>36297</v>
      </c>
      <c r="F508" s="14">
        <f t="shared" ca="1" si="7"/>
        <v>18</v>
      </c>
      <c r="G508" s="13"/>
      <c r="H508" s="12">
        <v>57990</v>
      </c>
      <c r="I508" s="11">
        <v>5</v>
      </c>
    </row>
    <row r="509" spans="1:14" x14ac:dyDescent="0.25">
      <c r="A509" s="5" t="s">
        <v>451</v>
      </c>
      <c r="B509" s="16" t="s">
        <v>16</v>
      </c>
      <c r="C509" s="5" t="s">
        <v>815</v>
      </c>
      <c r="D509" s="5" t="s">
        <v>5</v>
      </c>
      <c r="E509" s="9">
        <v>36673</v>
      </c>
      <c r="F509" s="14">
        <f t="shared" ca="1" si="7"/>
        <v>17</v>
      </c>
      <c r="G509" s="13" t="s">
        <v>8</v>
      </c>
      <c r="H509" s="12">
        <v>48330</v>
      </c>
      <c r="I509" s="11">
        <v>1</v>
      </c>
    </row>
    <row r="510" spans="1:14" x14ac:dyDescent="0.25">
      <c r="A510" s="5" t="s">
        <v>447</v>
      </c>
      <c r="B510" s="16" t="s">
        <v>16</v>
      </c>
      <c r="C510" s="5" t="s">
        <v>815</v>
      </c>
      <c r="D510" s="5" t="s">
        <v>11</v>
      </c>
      <c r="E510" s="9">
        <v>37404</v>
      </c>
      <c r="F510" s="14">
        <f t="shared" ca="1" si="7"/>
        <v>15</v>
      </c>
      <c r="G510" s="13"/>
      <c r="H510" s="12">
        <v>60070</v>
      </c>
      <c r="I510" s="11">
        <v>3</v>
      </c>
    </row>
    <row r="511" spans="1:14" x14ac:dyDescent="0.25">
      <c r="A511" s="5" t="s">
        <v>443</v>
      </c>
      <c r="B511" s="16" t="s">
        <v>2</v>
      </c>
      <c r="C511" s="5" t="s">
        <v>815</v>
      </c>
      <c r="D511" s="5" t="s">
        <v>5</v>
      </c>
      <c r="E511" s="9">
        <v>39217</v>
      </c>
      <c r="F511" s="14">
        <f t="shared" ca="1" si="7"/>
        <v>10</v>
      </c>
      <c r="G511" s="13" t="s">
        <v>26</v>
      </c>
      <c r="H511" s="12">
        <v>73830</v>
      </c>
      <c r="I511" s="11">
        <v>2</v>
      </c>
    </row>
    <row r="512" spans="1:14" x14ac:dyDescent="0.25">
      <c r="A512" s="5" t="s">
        <v>434</v>
      </c>
      <c r="B512" s="16" t="s">
        <v>16</v>
      </c>
      <c r="C512" s="5" t="s">
        <v>815</v>
      </c>
      <c r="D512" s="5" t="s">
        <v>11</v>
      </c>
      <c r="E512" s="9">
        <v>40707</v>
      </c>
      <c r="F512" s="14">
        <f t="shared" ca="1" si="7"/>
        <v>6</v>
      </c>
      <c r="G512" s="13"/>
      <c r="H512" s="12">
        <v>79380</v>
      </c>
      <c r="I512" s="11">
        <v>1</v>
      </c>
    </row>
    <row r="513" spans="1:9" x14ac:dyDescent="0.25">
      <c r="A513" s="5" t="s">
        <v>424</v>
      </c>
      <c r="B513" s="16" t="s">
        <v>12</v>
      </c>
      <c r="C513" s="5" t="s">
        <v>815</v>
      </c>
      <c r="D513" s="5" t="s">
        <v>5</v>
      </c>
      <c r="E513" s="9">
        <v>39262</v>
      </c>
      <c r="F513" s="14">
        <f t="shared" ca="1" si="7"/>
        <v>10</v>
      </c>
      <c r="G513" s="13" t="s">
        <v>8</v>
      </c>
      <c r="H513" s="12">
        <v>63440</v>
      </c>
      <c r="I513" s="11">
        <v>3</v>
      </c>
    </row>
    <row r="514" spans="1:9" x14ac:dyDescent="0.25">
      <c r="A514" s="5" t="s">
        <v>421</v>
      </c>
      <c r="B514" s="16" t="s">
        <v>16</v>
      </c>
      <c r="C514" s="5" t="s">
        <v>815</v>
      </c>
      <c r="D514" s="5" t="s">
        <v>5</v>
      </c>
      <c r="E514" s="9">
        <v>40332</v>
      </c>
      <c r="F514" s="14">
        <f t="shared" ref="F514:F577" ca="1" si="8">DATEDIF(E514,TODAY(),"y")</f>
        <v>7</v>
      </c>
      <c r="G514" s="13" t="s">
        <v>26</v>
      </c>
      <c r="H514" s="12">
        <v>47340</v>
      </c>
      <c r="I514" s="11">
        <v>2</v>
      </c>
    </row>
    <row r="515" spans="1:9" x14ac:dyDescent="0.25">
      <c r="A515" s="5" t="s">
        <v>416</v>
      </c>
      <c r="B515" s="16" t="s">
        <v>12</v>
      </c>
      <c r="C515" s="5" t="s">
        <v>815</v>
      </c>
      <c r="D515" s="5" t="s">
        <v>5</v>
      </c>
      <c r="E515" s="9">
        <v>35958</v>
      </c>
      <c r="F515" s="14">
        <f t="shared" ca="1" si="8"/>
        <v>19</v>
      </c>
      <c r="G515" s="13" t="s">
        <v>4</v>
      </c>
      <c r="H515" s="12">
        <v>61420</v>
      </c>
      <c r="I515" s="11">
        <v>4</v>
      </c>
    </row>
    <row r="516" spans="1:9" x14ac:dyDescent="0.25">
      <c r="A516" s="5" t="s">
        <v>405</v>
      </c>
      <c r="B516" s="16" t="s">
        <v>12</v>
      </c>
      <c r="C516" s="5" t="s">
        <v>815</v>
      </c>
      <c r="D516" s="5" t="s">
        <v>0</v>
      </c>
      <c r="E516" s="9">
        <v>36340</v>
      </c>
      <c r="F516" s="14">
        <f t="shared" ca="1" si="8"/>
        <v>18</v>
      </c>
      <c r="G516" s="13"/>
      <c r="H516" s="12">
        <v>37016</v>
      </c>
      <c r="I516" s="11">
        <v>4</v>
      </c>
    </row>
    <row r="517" spans="1:9" x14ac:dyDescent="0.25">
      <c r="A517" s="5" t="s">
        <v>360</v>
      </c>
      <c r="B517" s="16" t="s">
        <v>16</v>
      </c>
      <c r="C517" s="5" t="s">
        <v>815</v>
      </c>
      <c r="D517" s="5" t="s">
        <v>5</v>
      </c>
      <c r="E517" s="9">
        <v>39282</v>
      </c>
      <c r="F517" s="14">
        <f t="shared" ca="1" si="8"/>
        <v>10</v>
      </c>
      <c r="G517" s="13" t="s">
        <v>18</v>
      </c>
      <c r="H517" s="12">
        <v>69420</v>
      </c>
      <c r="I517" s="11">
        <v>2</v>
      </c>
    </row>
    <row r="518" spans="1:9" x14ac:dyDescent="0.25">
      <c r="A518" s="5" t="s">
        <v>347</v>
      </c>
      <c r="B518" s="16" t="s">
        <v>12</v>
      </c>
      <c r="C518" s="5" t="s">
        <v>815</v>
      </c>
      <c r="D518" s="5" t="s">
        <v>5</v>
      </c>
      <c r="E518" s="9">
        <v>38903</v>
      </c>
      <c r="F518" s="14">
        <f t="shared" ca="1" si="8"/>
        <v>11</v>
      </c>
      <c r="G518" s="13" t="s">
        <v>4</v>
      </c>
      <c r="H518" s="12">
        <v>34060</v>
      </c>
      <c r="I518" s="11">
        <v>2</v>
      </c>
    </row>
    <row r="519" spans="1:9" x14ac:dyDescent="0.25">
      <c r="A519" s="5" t="s">
        <v>343</v>
      </c>
      <c r="B519" s="16" t="s">
        <v>16</v>
      </c>
      <c r="C519" s="5" t="s">
        <v>815</v>
      </c>
      <c r="D519" s="5" t="s">
        <v>5</v>
      </c>
      <c r="E519" s="9">
        <v>35990</v>
      </c>
      <c r="F519" s="14">
        <f t="shared" ca="1" si="8"/>
        <v>19</v>
      </c>
      <c r="G519" s="13" t="s">
        <v>8</v>
      </c>
      <c r="H519" s="12">
        <v>36890</v>
      </c>
      <c r="I519" s="11">
        <v>1</v>
      </c>
    </row>
    <row r="520" spans="1:9" x14ac:dyDescent="0.25">
      <c r="A520" s="5" t="s">
        <v>320</v>
      </c>
      <c r="B520" s="16" t="s">
        <v>12</v>
      </c>
      <c r="C520" s="5" t="s">
        <v>815</v>
      </c>
      <c r="D520" s="5" t="s">
        <v>14</v>
      </c>
      <c r="E520" s="20">
        <v>38173</v>
      </c>
      <c r="F520" s="14">
        <f t="shared" ca="1" si="8"/>
        <v>13</v>
      </c>
      <c r="G520" s="13" t="s">
        <v>4</v>
      </c>
      <c r="H520" s="12">
        <v>32900</v>
      </c>
      <c r="I520" s="11">
        <v>2</v>
      </c>
    </row>
    <row r="521" spans="1:9" x14ac:dyDescent="0.25">
      <c r="A521" s="5" t="s">
        <v>307</v>
      </c>
      <c r="B521" s="16" t="s">
        <v>16</v>
      </c>
      <c r="C521" s="5" t="s">
        <v>815</v>
      </c>
      <c r="D521" s="5" t="s">
        <v>5</v>
      </c>
      <c r="E521" s="9">
        <v>39673</v>
      </c>
      <c r="F521" s="14">
        <f t="shared" ca="1" si="8"/>
        <v>8</v>
      </c>
      <c r="G521" s="13" t="s">
        <v>26</v>
      </c>
      <c r="H521" s="12">
        <v>48080</v>
      </c>
      <c r="I521" s="11">
        <v>2</v>
      </c>
    </row>
    <row r="522" spans="1:9" x14ac:dyDescent="0.25">
      <c r="A522" s="5" t="s">
        <v>301</v>
      </c>
      <c r="B522" s="16" t="s">
        <v>16</v>
      </c>
      <c r="C522" s="5" t="s">
        <v>815</v>
      </c>
      <c r="D522" s="5" t="s">
        <v>5</v>
      </c>
      <c r="E522" s="9">
        <v>40765</v>
      </c>
      <c r="F522" s="14">
        <f t="shared" ca="1" si="8"/>
        <v>5</v>
      </c>
      <c r="G522" s="13" t="s">
        <v>18</v>
      </c>
      <c r="H522" s="12">
        <v>77740</v>
      </c>
      <c r="I522" s="11">
        <v>1</v>
      </c>
    </row>
    <row r="523" spans="1:9" x14ac:dyDescent="0.25">
      <c r="A523" s="5" t="s">
        <v>291</v>
      </c>
      <c r="B523" s="16" t="s">
        <v>9</v>
      </c>
      <c r="C523" s="5" t="s">
        <v>815</v>
      </c>
      <c r="D523" s="5" t="s">
        <v>11</v>
      </c>
      <c r="E523" s="9">
        <v>39298</v>
      </c>
      <c r="F523" s="14">
        <f t="shared" ca="1" si="8"/>
        <v>9</v>
      </c>
      <c r="G523" s="13"/>
      <c r="H523" s="12">
        <v>76870</v>
      </c>
      <c r="I523" s="11">
        <v>5</v>
      </c>
    </row>
    <row r="524" spans="1:9" x14ac:dyDescent="0.25">
      <c r="A524" s="5" t="s">
        <v>288</v>
      </c>
      <c r="B524" s="16" t="s">
        <v>32</v>
      </c>
      <c r="C524" s="5" t="s">
        <v>815</v>
      </c>
      <c r="D524" s="5" t="s">
        <v>5</v>
      </c>
      <c r="E524" s="9">
        <v>40399</v>
      </c>
      <c r="F524" s="14">
        <f t="shared" ca="1" si="8"/>
        <v>6</v>
      </c>
      <c r="G524" s="13" t="s">
        <v>28</v>
      </c>
      <c r="H524" s="12">
        <v>72700</v>
      </c>
      <c r="I524" s="11">
        <v>5</v>
      </c>
    </row>
    <row r="525" spans="1:9" x14ac:dyDescent="0.25">
      <c r="A525" s="5" t="s">
        <v>286</v>
      </c>
      <c r="B525" s="16" t="s">
        <v>12</v>
      </c>
      <c r="C525" s="5" t="s">
        <v>815</v>
      </c>
      <c r="D525" s="5" t="s">
        <v>11</v>
      </c>
      <c r="E525" s="9">
        <v>40414</v>
      </c>
      <c r="F525" s="14">
        <f t="shared" ca="1" si="8"/>
        <v>6</v>
      </c>
      <c r="G525" s="13"/>
      <c r="H525" s="12">
        <v>60070</v>
      </c>
      <c r="I525" s="11">
        <v>2</v>
      </c>
    </row>
    <row r="526" spans="1:9" x14ac:dyDescent="0.25">
      <c r="A526" s="5" t="s">
        <v>278</v>
      </c>
      <c r="B526" s="16" t="s">
        <v>12</v>
      </c>
      <c r="C526" s="5" t="s">
        <v>815</v>
      </c>
      <c r="D526" s="5" t="s">
        <v>0</v>
      </c>
      <c r="E526" s="9">
        <v>36028</v>
      </c>
      <c r="F526" s="14">
        <f t="shared" ca="1" si="8"/>
        <v>18</v>
      </c>
      <c r="G526" s="13"/>
      <c r="H526" s="12">
        <v>16688</v>
      </c>
      <c r="I526" s="11">
        <v>3</v>
      </c>
    </row>
    <row r="527" spans="1:9" x14ac:dyDescent="0.25">
      <c r="A527" s="5" t="s">
        <v>276</v>
      </c>
      <c r="B527" s="16" t="s">
        <v>2</v>
      </c>
      <c r="C527" s="5" t="s">
        <v>815</v>
      </c>
      <c r="D527" s="5" t="s">
        <v>11</v>
      </c>
      <c r="E527" s="9">
        <v>36375</v>
      </c>
      <c r="F527" s="14">
        <f t="shared" ca="1" si="8"/>
        <v>17</v>
      </c>
      <c r="G527" s="13"/>
      <c r="H527" s="12">
        <v>71300</v>
      </c>
      <c r="I527" s="11">
        <v>5</v>
      </c>
    </row>
    <row r="528" spans="1:9" x14ac:dyDescent="0.25">
      <c r="A528" s="5" t="s">
        <v>275</v>
      </c>
      <c r="B528" s="16" t="s">
        <v>16</v>
      </c>
      <c r="C528" s="5" t="s">
        <v>815</v>
      </c>
      <c r="D528" s="5" t="s">
        <v>0</v>
      </c>
      <c r="E528" s="9">
        <v>36380</v>
      </c>
      <c r="F528" s="14">
        <f t="shared" ca="1" si="8"/>
        <v>17</v>
      </c>
      <c r="G528" s="13"/>
      <c r="H528" s="12">
        <v>36052</v>
      </c>
      <c r="I528" s="11">
        <v>5</v>
      </c>
    </row>
    <row r="529" spans="1:9" x14ac:dyDescent="0.25">
      <c r="A529" s="5" t="s">
        <v>273</v>
      </c>
      <c r="B529" s="16" t="s">
        <v>16</v>
      </c>
      <c r="C529" s="5" t="s">
        <v>815</v>
      </c>
      <c r="D529" s="5" t="s">
        <v>5</v>
      </c>
      <c r="E529" s="9">
        <v>36393</v>
      </c>
      <c r="F529" s="14">
        <f t="shared" ca="1" si="8"/>
        <v>17</v>
      </c>
      <c r="G529" s="13" t="s">
        <v>4</v>
      </c>
      <c r="H529" s="12">
        <v>65910</v>
      </c>
      <c r="I529" s="11">
        <v>5</v>
      </c>
    </row>
    <row r="530" spans="1:9" x14ac:dyDescent="0.25">
      <c r="A530" s="5" t="s">
        <v>267</v>
      </c>
      <c r="B530" s="16" t="s">
        <v>9</v>
      </c>
      <c r="C530" s="5" t="s">
        <v>815</v>
      </c>
      <c r="D530" s="5" t="s">
        <v>5</v>
      </c>
      <c r="E530" s="9">
        <v>37848</v>
      </c>
      <c r="F530" s="14">
        <f t="shared" ca="1" si="8"/>
        <v>13</v>
      </c>
      <c r="G530" s="13" t="s">
        <v>28</v>
      </c>
      <c r="H530" s="12">
        <v>76910</v>
      </c>
      <c r="I530" s="11">
        <v>2</v>
      </c>
    </row>
    <row r="531" spans="1:9" x14ac:dyDescent="0.25">
      <c r="A531" s="5" t="s">
        <v>255</v>
      </c>
      <c r="B531" s="16" t="s">
        <v>16</v>
      </c>
      <c r="C531" s="5" t="s">
        <v>815</v>
      </c>
      <c r="D531" s="5" t="s">
        <v>11</v>
      </c>
      <c r="E531" s="17">
        <v>40404</v>
      </c>
      <c r="F531" s="14">
        <f t="shared" ca="1" si="8"/>
        <v>6</v>
      </c>
      <c r="G531" s="13"/>
      <c r="H531" s="12">
        <v>39550</v>
      </c>
      <c r="I531" s="11">
        <v>5</v>
      </c>
    </row>
    <row r="532" spans="1:9" x14ac:dyDescent="0.25">
      <c r="A532" s="5" t="s">
        <v>254</v>
      </c>
      <c r="B532" s="16" t="s">
        <v>32</v>
      </c>
      <c r="C532" s="5" t="s">
        <v>815</v>
      </c>
      <c r="D532" s="5" t="s">
        <v>11</v>
      </c>
      <c r="E532" s="17">
        <v>40410</v>
      </c>
      <c r="F532" s="14">
        <f t="shared" ca="1" si="8"/>
        <v>6</v>
      </c>
      <c r="G532" s="13"/>
      <c r="H532" s="12">
        <v>57680</v>
      </c>
      <c r="I532" s="11">
        <v>4</v>
      </c>
    </row>
    <row r="533" spans="1:9" x14ac:dyDescent="0.25">
      <c r="A533" s="5" t="s">
        <v>253</v>
      </c>
      <c r="B533" s="16" t="s">
        <v>32</v>
      </c>
      <c r="C533" s="5" t="s">
        <v>815</v>
      </c>
      <c r="D533" s="5" t="s">
        <v>14</v>
      </c>
      <c r="E533" s="17">
        <v>40421</v>
      </c>
      <c r="F533" s="14">
        <f t="shared" ca="1" si="8"/>
        <v>6</v>
      </c>
      <c r="G533" s="13" t="s">
        <v>28</v>
      </c>
      <c r="H533" s="12">
        <v>49355</v>
      </c>
      <c r="I533" s="11">
        <v>5</v>
      </c>
    </row>
    <row r="534" spans="1:9" x14ac:dyDescent="0.25">
      <c r="A534" s="5" t="s">
        <v>251</v>
      </c>
      <c r="B534" s="16" t="s">
        <v>12</v>
      </c>
      <c r="C534" s="5" t="s">
        <v>815</v>
      </c>
      <c r="D534" s="5" t="s">
        <v>5</v>
      </c>
      <c r="E534" s="9">
        <v>39703</v>
      </c>
      <c r="F534" s="14">
        <f t="shared" ca="1" si="8"/>
        <v>8</v>
      </c>
      <c r="G534" s="13" t="s">
        <v>18</v>
      </c>
      <c r="H534" s="12">
        <v>46110</v>
      </c>
      <c r="I534" s="11">
        <v>4</v>
      </c>
    </row>
    <row r="535" spans="1:9" x14ac:dyDescent="0.25">
      <c r="A535" s="5" t="s">
        <v>245</v>
      </c>
      <c r="B535" s="16" t="s">
        <v>16</v>
      </c>
      <c r="C535" s="5" t="s">
        <v>815</v>
      </c>
      <c r="D535" s="5" t="s">
        <v>5</v>
      </c>
      <c r="E535" s="9">
        <v>40815</v>
      </c>
      <c r="F535" s="14">
        <f t="shared" ca="1" si="8"/>
        <v>5</v>
      </c>
      <c r="G535" s="13" t="s">
        <v>28</v>
      </c>
      <c r="H535" s="12">
        <v>54500</v>
      </c>
      <c r="I535" s="11">
        <v>5</v>
      </c>
    </row>
    <row r="536" spans="1:9" x14ac:dyDescent="0.25">
      <c r="A536" s="5" t="s">
        <v>241</v>
      </c>
      <c r="B536" s="16" t="s">
        <v>16</v>
      </c>
      <c r="C536" s="5" t="s">
        <v>815</v>
      </c>
      <c r="D536" s="5" t="s">
        <v>5</v>
      </c>
      <c r="E536" s="9">
        <v>39335</v>
      </c>
      <c r="F536" s="14">
        <f t="shared" ca="1" si="8"/>
        <v>9</v>
      </c>
      <c r="G536" s="13" t="s">
        <v>26</v>
      </c>
      <c r="H536" s="12">
        <v>62688</v>
      </c>
      <c r="I536" s="11">
        <v>2</v>
      </c>
    </row>
    <row r="537" spans="1:9" x14ac:dyDescent="0.25">
      <c r="A537" s="5" t="s">
        <v>230</v>
      </c>
      <c r="B537" s="16" t="s">
        <v>12</v>
      </c>
      <c r="C537" s="5" t="s">
        <v>815</v>
      </c>
      <c r="D537" s="5" t="s">
        <v>5</v>
      </c>
      <c r="E537" s="9">
        <v>38980</v>
      </c>
      <c r="F537" s="14">
        <f t="shared" ca="1" si="8"/>
        <v>10</v>
      </c>
      <c r="G537" s="13" t="s">
        <v>28</v>
      </c>
      <c r="H537" s="12">
        <v>24340</v>
      </c>
      <c r="I537" s="11">
        <v>4</v>
      </c>
    </row>
    <row r="538" spans="1:9" x14ac:dyDescent="0.25">
      <c r="A538" s="5" t="s">
        <v>228</v>
      </c>
      <c r="B538" s="16" t="s">
        <v>48</v>
      </c>
      <c r="C538" s="5" t="s">
        <v>815</v>
      </c>
      <c r="D538" s="5" t="s">
        <v>11</v>
      </c>
      <c r="E538" s="9">
        <v>38986</v>
      </c>
      <c r="F538" s="14">
        <f t="shared" ca="1" si="8"/>
        <v>10</v>
      </c>
      <c r="G538" s="13"/>
      <c r="H538" s="12">
        <v>36230</v>
      </c>
      <c r="I538" s="11">
        <v>2</v>
      </c>
    </row>
    <row r="539" spans="1:9" x14ac:dyDescent="0.25">
      <c r="A539" s="5" t="s">
        <v>214</v>
      </c>
      <c r="B539" s="16" t="s">
        <v>12</v>
      </c>
      <c r="C539" s="5" t="s">
        <v>815</v>
      </c>
      <c r="D539" s="5" t="s">
        <v>11</v>
      </c>
      <c r="E539" s="9">
        <v>36787</v>
      </c>
      <c r="F539" s="14">
        <f t="shared" ca="1" si="8"/>
        <v>16</v>
      </c>
      <c r="G539" s="13"/>
      <c r="H539" s="12">
        <v>89640</v>
      </c>
      <c r="I539" s="11">
        <v>4</v>
      </c>
    </row>
    <row r="540" spans="1:9" x14ac:dyDescent="0.25">
      <c r="A540" s="5" t="s">
        <v>212</v>
      </c>
      <c r="B540" s="16" t="s">
        <v>16</v>
      </c>
      <c r="C540" s="5" t="s">
        <v>815</v>
      </c>
      <c r="D540" s="5" t="s">
        <v>5</v>
      </c>
      <c r="E540" s="9">
        <v>37138</v>
      </c>
      <c r="F540" s="14">
        <f t="shared" ca="1" si="8"/>
        <v>15</v>
      </c>
      <c r="G540" s="13" t="s">
        <v>26</v>
      </c>
      <c r="H540" s="12">
        <v>29130</v>
      </c>
      <c r="I540" s="11">
        <v>1</v>
      </c>
    </row>
    <row r="541" spans="1:9" x14ac:dyDescent="0.25">
      <c r="A541" s="5" t="s">
        <v>207</v>
      </c>
      <c r="B541" s="16" t="s">
        <v>12</v>
      </c>
      <c r="C541" s="5" t="s">
        <v>815</v>
      </c>
      <c r="D541" s="5" t="s">
        <v>11</v>
      </c>
      <c r="E541" s="9">
        <v>37526</v>
      </c>
      <c r="F541" s="14">
        <f t="shared" ca="1" si="8"/>
        <v>14</v>
      </c>
      <c r="G541" s="13"/>
      <c r="H541" s="12">
        <v>61580</v>
      </c>
      <c r="I541" s="11">
        <v>3</v>
      </c>
    </row>
    <row r="542" spans="1:9" x14ac:dyDescent="0.25">
      <c r="A542" s="5" t="s">
        <v>195</v>
      </c>
      <c r="B542" s="16" t="s">
        <v>12</v>
      </c>
      <c r="C542" s="5" t="s">
        <v>815</v>
      </c>
      <c r="D542" s="5" t="s">
        <v>5</v>
      </c>
      <c r="E542" s="9">
        <v>40438</v>
      </c>
      <c r="F542" s="14">
        <f t="shared" ca="1" si="8"/>
        <v>6</v>
      </c>
      <c r="G542" s="13" t="s">
        <v>18</v>
      </c>
      <c r="H542" s="12">
        <v>59150</v>
      </c>
      <c r="I542" s="11">
        <v>4</v>
      </c>
    </row>
    <row r="543" spans="1:9" x14ac:dyDescent="0.25">
      <c r="A543" s="5" t="s">
        <v>190</v>
      </c>
      <c r="B543" s="16" t="s">
        <v>32</v>
      </c>
      <c r="C543" s="5" t="s">
        <v>815</v>
      </c>
      <c r="D543" s="5" t="s">
        <v>11</v>
      </c>
      <c r="E543" s="9">
        <v>39742</v>
      </c>
      <c r="F543" s="14">
        <f t="shared" ca="1" si="8"/>
        <v>8</v>
      </c>
      <c r="G543" s="13"/>
      <c r="H543" s="12">
        <v>23020</v>
      </c>
      <c r="I543" s="11">
        <v>4</v>
      </c>
    </row>
    <row r="544" spans="1:9" x14ac:dyDescent="0.25">
      <c r="A544" s="5" t="s">
        <v>188</v>
      </c>
      <c r="B544" s="16" t="s">
        <v>16</v>
      </c>
      <c r="C544" s="5" t="s">
        <v>815</v>
      </c>
      <c r="D544" s="5" t="s">
        <v>11</v>
      </c>
      <c r="E544" s="9">
        <v>40820</v>
      </c>
      <c r="F544" s="14">
        <f t="shared" ca="1" si="8"/>
        <v>5</v>
      </c>
      <c r="G544" s="13"/>
      <c r="H544" s="12">
        <v>52750</v>
      </c>
      <c r="I544" s="11">
        <v>1</v>
      </c>
    </row>
    <row r="545" spans="1:14" x14ac:dyDescent="0.25">
      <c r="A545" s="5" t="s">
        <v>187</v>
      </c>
      <c r="B545" s="16" t="s">
        <v>16</v>
      </c>
      <c r="C545" s="5" t="s">
        <v>815</v>
      </c>
      <c r="D545" s="5" t="s">
        <v>5</v>
      </c>
      <c r="E545" s="9">
        <v>40831</v>
      </c>
      <c r="F545" s="14">
        <f t="shared" ca="1" si="8"/>
        <v>5</v>
      </c>
      <c r="G545" s="13" t="s">
        <v>18</v>
      </c>
      <c r="H545" s="12">
        <v>79400</v>
      </c>
      <c r="I545" s="11">
        <v>4</v>
      </c>
    </row>
    <row r="546" spans="1:14" x14ac:dyDescent="0.25">
      <c r="A546" s="5" t="s">
        <v>177</v>
      </c>
      <c r="B546" s="16" t="s">
        <v>32</v>
      </c>
      <c r="C546" s="5" t="s">
        <v>815</v>
      </c>
      <c r="D546" s="5" t="s">
        <v>5</v>
      </c>
      <c r="E546" s="9">
        <v>39372</v>
      </c>
      <c r="F546" s="14">
        <f t="shared" ca="1" si="8"/>
        <v>9</v>
      </c>
      <c r="G546" s="13" t="s">
        <v>26</v>
      </c>
      <c r="H546" s="12">
        <v>50570</v>
      </c>
      <c r="I546" s="11">
        <v>4</v>
      </c>
    </row>
    <row r="547" spans="1:14" x14ac:dyDescent="0.25">
      <c r="A547" s="5" t="s">
        <v>156</v>
      </c>
      <c r="B547" s="16" t="s">
        <v>12</v>
      </c>
      <c r="C547" s="5" t="s">
        <v>815</v>
      </c>
      <c r="D547" s="5" t="s">
        <v>14</v>
      </c>
      <c r="E547" s="9">
        <v>36084</v>
      </c>
      <c r="F547" s="14">
        <f t="shared" ca="1" si="8"/>
        <v>18</v>
      </c>
      <c r="G547" s="13" t="s">
        <v>28</v>
      </c>
      <c r="H547" s="12">
        <v>45750</v>
      </c>
      <c r="I547" s="11">
        <v>5</v>
      </c>
    </row>
    <row r="548" spans="1:14" x14ac:dyDescent="0.25">
      <c r="A548" s="5" t="s">
        <v>155</v>
      </c>
      <c r="B548" s="16" t="s">
        <v>32</v>
      </c>
      <c r="C548" s="5" t="s">
        <v>815</v>
      </c>
      <c r="D548" s="5" t="s">
        <v>11</v>
      </c>
      <c r="E548" s="9">
        <v>36086</v>
      </c>
      <c r="F548" s="14">
        <f t="shared" ca="1" si="8"/>
        <v>18</v>
      </c>
      <c r="G548" s="13"/>
      <c r="H548" s="12">
        <v>47520</v>
      </c>
      <c r="I548" s="11">
        <v>1</v>
      </c>
    </row>
    <row r="549" spans="1:14" x14ac:dyDescent="0.25">
      <c r="A549" s="5" t="s">
        <v>153</v>
      </c>
      <c r="B549" s="16" t="s">
        <v>16</v>
      </c>
      <c r="C549" s="5" t="s">
        <v>815</v>
      </c>
      <c r="D549" s="5" t="s">
        <v>5</v>
      </c>
      <c r="E549" s="9">
        <v>36088</v>
      </c>
      <c r="F549" s="14">
        <f t="shared" ca="1" si="8"/>
        <v>18</v>
      </c>
      <c r="G549" s="13" t="s">
        <v>18</v>
      </c>
      <c r="H549" s="12">
        <v>54580</v>
      </c>
      <c r="I549" s="11">
        <v>4</v>
      </c>
    </row>
    <row r="550" spans="1:14" x14ac:dyDescent="0.25">
      <c r="A550" s="5" t="s">
        <v>139</v>
      </c>
      <c r="B550" s="16" t="s">
        <v>12</v>
      </c>
      <c r="C550" s="5" t="s">
        <v>815</v>
      </c>
      <c r="D550" s="5" t="s">
        <v>5</v>
      </c>
      <c r="E550" s="9">
        <v>39362</v>
      </c>
      <c r="F550" s="14">
        <f t="shared" ca="1" si="8"/>
        <v>9</v>
      </c>
      <c r="G550" s="13" t="s">
        <v>28</v>
      </c>
      <c r="H550" s="12">
        <v>42020</v>
      </c>
      <c r="I550" s="11">
        <v>5</v>
      </c>
    </row>
    <row r="551" spans="1:14" x14ac:dyDescent="0.25">
      <c r="A551" s="5" t="s">
        <v>138</v>
      </c>
      <c r="B551" s="16" t="s">
        <v>9</v>
      </c>
      <c r="C551" s="5" t="s">
        <v>815</v>
      </c>
      <c r="D551" s="5" t="s">
        <v>14</v>
      </c>
      <c r="E551" s="9">
        <v>39728</v>
      </c>
      <c r="F551" s="14">
        <f t="shared" ca="1" si="8"/>
        <v>8</v>
      </c>
      <c r="G551" s="13" t="s">
        <v>26</v>
      </c>
      <c r="H551" s="12">
        <v>45565</v>
      </c>
      <c r="I551" s="11">
        <v>1</v>
      </c>
    </row>
    <row r="552" spans="1:14" x14ac:dyDescent="0.25">
      <c r="A552" s="5" t="s">
        <v>128</v>
      </c>
      <c r="B552" s="16" t="s">
        <v>12</v>
      </c>
      <c r="C552" s="5" t="s">
        <v>815</v>
      </c>
      <c r="D552" s="5" t="s">
        <v>5</v>
      </c>
      <c r="E552" s="9">
        <v>40477</v>
      </c>
      <c r="F552" s="14">
        <f t="shared" ca="1" si="8"/>
        <v>6</v>
      </c>
      <c r="G552" s="13" t="s">
        <v>18</v>
      </c>
      <c r="H552" s="12">
        <v>63206</v>
      </c>
      <c r="I552" s="11">
        <v>1</v>
      </c>
    </row>
    <row r="553" spans="1:14" x14ac:dyDescent="0.25">
      <c r="A553" s="5" t="s">
        <v>112</v>
      </c>
      <c r="B553" s="16" t="s">
        <v>12</v>
      </c>
      <c r="C553" s="5" t="s">
        <v>815</v>
      </c>
      <c r="D553" s="5" t="s">
        <v>11</v>
      </c>
      <c r="E553" s="9">
        <v>39772</v>
      </c>
      <c r="F553" s="14">
        <f t="shared" ca="1" si="8"/>
        <v>8</v>
      </c>
      <c r="G553" s="13"/>
      <c r="H553" s="12">
        <v>85980</v>
      </c>
      <c r="I553" s="11">
        <v>2</v>
      </c>
    </row>
    <row r="554" spans="1:14" x14ac:dyDescent="0.25">
      <c r="A554" s="5" t="s">
        <v>93</v>
      </c>
      <c r="B554" s="16" t="s">
        <v>12</v>
      </c>
      <c r="C554" s="5" t="s">
        <v>815</v>
      </c>
      <c r="D554" s="5" t="s">
        <v>5</v>
      </c>
      <c r="E554" s="9">
        <v>37568</v>
      </c>
      <c r="F554" s="14">
        <f t="shared" ca="1" si="8"/>
        <v>14</v>
      </c>
      <c r="G554" s="13" t="s">
        <v>28</v>
      </c>
      <c r="H554" s="12">
        <v>45100</v>
      </c>
      <c r="I554" s="11">
        <v>2</v>
      </c>
    </row>
    <row r="555" spans="1:14" x14ac:dyDescent="0.25">
      <c r="A555" s="5" t="s">
        <v>82</v>
      </c>
      <c r="B555" s="16" t="s">
        <v>16</v>
      </c>
      <c r="C555" s="5" t="s">
        <v>815</v>
      </c>
      <c r="D555" s="5" t="s">
        <v>5</v>
      </c>
      <c r="E555" s="9">
        <v>39047</v>
      </c>
      <c r="F555" s="14">
        <f t="shared" ca="1" si="8"/>
        <v>10</v>
      </c>
      <c r="G555" s="13" t="s">
        <v>4</v>
      </c>
      <c r="H555" s="12">
        <v>65880</v>
      </c>
      <c r="I555" s="11">
        <v>5</v>
      </c>
      <c r="L555" s="10"/>
      <c r="M555" s="10"/>
      <c r="N555" s="10"/>
    </row>
    <row r="556" spans="1:14" x14ac:dyDescent="0.25">
      <c r="A556" s="5" t="s">
        <v>76</v>
      </c>
      <c r="B556" s="16" t="s">
        <v>16</v>
      </c>
      <c r="C556" s="5" t="s">
        <v>815</v>
      </c>
      <c r="D556" s="5" t="s">
        <v>5</v>
      </c>
      <c r="E556" s="9">
        <v>40137</v>
      </c>
      <c r="F556" s="14">
        <f t="shared" ca="1" si="8"/>
        <v>7</v>
      </c>
      <c r="G556" s="13" t="s">
        <v>26</v>
      </c>
      <c r="H556" s="12">
        <v>54190</v>
      </c>
      <c r="I556" s="11">
        <v>4</v>
      </c>
    </row>
    <row r="557" spans="1:14" x14ac:dyDescent="0.25">
      <c r="A557" s="5" t="s">
        <v>70</v>
      </c>
      <c r="B557" s="16" t="s">
        <v>16</v>
      </c>
      <c r="C557" s="5" t="s">
        <v>815</v>
      </c>
      <c r="D557" s="5" t="s">
        <v>11</v>
      </c>
      <c r="E557" s="9">
        <v>39809</v>
      </c>
      <c r="F557" s="14">
        <f t="shared" ca="1" si="8"/>
        <v>8</v>
      </c>
      <c r="G557" s="13"/>
      <c r="H557" s="12">
        <v>58650</v>
      </c>
      <c r="I557" s="11">
        <v>4</v>
      </c>
    </row>
    <row r="558" spans="1:14" x14ac:dyDescent="0.25">
      <c r="A558" s="5" t="s">
        <v>69</v>
      </c>
      <c r="B558" s="16" t="s">
        <v>12</v>
      </c>
      <c r="C558" s="5" t="s">
        <v>815</v>
      </c>
      <c r="D558" s="5" t="s">
        <v>5</v>
      </c>
      <c r="E558" s="9">
        <v>40878</v>
      </c>
      <c r="F558" s="14">
        <f t="shared" ca="1" si="8"/>
        <v>5</v>
      </c>
      <c r="G558" s="13" t="s">
        <v>8</v>
      </c>
      <c r="H558" s="12">
        <v>71680</v>
      </c>
      <c r="I558" s="11">
        <v>4</v>
      </c>
      <c r="L558" s="10"/>
      <c r="M558" s="10"/>
      <c r="N558" s="10"/>
    </row>
    <row r="559" spans="1:14" x14ac:dyDescent="0.25">
      <c r="A559" s="5" t="s">
        <v>66</v>
      </c>
      <c r="B559" s="16" t="s">
        <v>32</v>
      </c>
      <c r="C559" s="5" t="s">
        <v>815</v>
      </c>
      <c r="D559" s="5" t="s">
        <v>11</v>
      </c>
      <c r="E559" s="9">
        <v>40883</v>
      </c>
      <c r="F559" s="14">
        <f t="shared" ca="1" si="8"/>
        <v>5</v>
      </c>
      <c r="G559" s="13"/>
      <c r="H559" s="12">
        <v>50840</v>
      </c>
      <c r="I559" s="11">
        <v>4</v>
      </c>
    </row>
    <row r="560" spans="1:14" x14ac:dyDescent="0.25">
      <c r="A560" s="5" t="s">
        <v>62</v>
      </c>
      <c r="B560" s="16" t="s">
        <v>16</v>
      </c>
      <c r="C560" s="5" t="s">
        <v>815</v>
      </c>
      <c r="D560" s="5" t="s">
        <v>11</v>
      </c>
      <c r="E560" s="9">
        <v>41254</v>
      </c>
      <c r="F560" s="14">
        <f t="shared" ca="1" si="8"/>
        <v>4</v>
      </c>
      <c r="G560" s="13"/>
      <c r="H560" s="12">
        <v>44720</v>
      </c>
      <c r="I560" s="11">
        <v>2</v>
      </c>
      <c r="L560" s="10"/>
      <c r="M560" s="10"/>
      <c r="N560" s="10"/>
    </row>
    <row r="561" spans="1:14" x14ac:dyDescent="0.25">
      <c r="A561" s="5" t="s">
        <v>58</v>
      </c>
      <c r="B561" s="16" t="s">
        <v>9</v>
      </c>
      <c r="C561" s="5" t="s">
        <v>815</v>
      </c>
      <c r="D561" s="5" t="s">
        <v>5</v>
      </c>
      <c r="E561" s="9">
        <v>39807</v>
      </c>
      <c r="F561" s="14">
        <f t="shared" ca="1" si="8"/>
        <v>8</v>
      </c>
      <c r="G561" s="13" t="s">
        <v>28</v>
      </c>
      <c r="H561" s="12">
        <v>88820</v>
      </c>
      <c r="I561" s="11">
        <v>2</v>
      </c>
    </row>
    <row r="562" spans="1:14" x14ac:dyDescent="0.25">
      <c r="A562" s="5" t="s">
        <v>50</v>
      </c>
      <c r="B562" s="16" t="s">
        <v>48</v>
      </c>
      <c r="C562" s="5" t="s">
        <v>815</v>
      </c>
      <c r="D562" s="5" t="s">
        <v>5</v>
      </c>
      <c r="E562" s="9">
        <v>36136</v>
      </c>
      <c r="F562" s="14">
        <f t="shared" ca="1" si="8"/>
        <v>18</v>
      </c>
      <c r="G562" s="13" t="s">
        <v>4</v>
      </c>
      <c r="H562" s="12">
        <v>45000</v>
      </c>
      <c r="I562" s="11">
        <v>4</v>
      </c>
    </row>
    <row r="563" spans="1:14" x14ac:dyDescent="0.25">
      <c r="A563" s="5" t="s">
        <v>38</v>
      </c>
      <c r="B563" s="16" t="s">
        <v>16</v>
      </c>
      <c r="C563" s="5" t="s">
        <v>815</v>
      </c>
      <c r="D563" s="5" t="s">
        <v>14</v>
      </c>
      <c r="E563" s="9">
        <v>37249</v>
      </c>
      <c r="F563" s="14">
        <f t="shared" ca="1" si="8"/>
        <v>15</v>
      </c>
      <c r="G563" s="13" t="s">
        <v>8</v>
      </c>
      <c r="H563" s="12">
        <v>12545</v>
      </c>
      <c r="I563" s="11">
        <v>4</v>
      </c>
    </row>
    <row r="564" spans="1:14" x14ac:dyDescent="0.25">
      <c r="A564" s="5" t="s">
        <v>27</v>
      </c>
      <c r="B564" s="16" t="s">
        <v>12</v>
      </c>
      <c r="C564" s="5" t="s">
        <v>815</v>
      </c>
      <c r="D564" s="5" t="s">
        <v>5</v>
      </c>
      <c r="E564" s="9">
        <v>39446</v>
      </c>
      <c r="F564" s="14">
        <f t="shared" ca="1" si="8"/>
        <v>9</v>
      </c>
      <c r="G564" s="13" t="s">
        <v>26</v>
      </c>
      <c r="H564" s="12">
        <v>44650</v>
      </c>
      <c r="I564" s="11">
        <v>1</v>
      </c>
    </row>
    <row r="565" spans="1:14" x14ac:dyDescent="0.25">
      <c r="A565" s="5" t="s">
        <v>886</v>
      </c>
      <c r="B565" s="16" t="s">
        <v>16</v>
      </c>
      <c r="C565" s="5" t="s">
        <v>815</v>
      </c>
      <c r="D565" s="5" t="s">
        <v>14</v>
      </c>
      <c r="E565" s="9">
        <v>40166</v>
      </c>
      <c r="F565" s="14">
        <f t="shared" ca="1" si="8"/>
        <v>7</v>
      </c>
      <c r="G565" s="13" t="s">
        <v>8</v>
      </c>
      <c r="H565" s="12">
        <v>25245</v>
      </c>
      <c r="I565" s="11">
        <v>5</v>
      </c>
    </row>
    <row r="566" spans="1:14" x14ac:dyDescent="0.25">
      <c r="A566" s="5" t="s">
        <v>767</v>
      </c>
      <c r="B566" s="16" t="s">
        <v>32</v>
      </c>
      <c r="C566" s="5" t="s">
        <v>44</v>
      </c>
      <c r="D566" s="5" t="s">
        <v>0</v>
      </c>
      <c r="E566" s="9">
        <v>40561</v>
      </c>
      <c r="F566" s="14">
        <f t="shared" ca="1" si="8"/>
        <v>6</v>
      </c>
      <c r="G566" s="13"/>
      <c r="H566" s="12">
        <v>30468</v>
      </c>
      <c r="I566" s="11">
        <v>2</v>
      </c>
    </row>
    <row r="567" spans="1:14" x14ac:dyDescent="0.25">
      <c r="A567" s="5" t="s">
        <v>764</v>
      </c>
      <c r="B567" s="16" t="s">
        <v>12</v>
      </c>
      <c r="C567" s="5" t="s">
        <v>44</v>
      </c>
      <c r="D567" s="5" t="s">
        <v>5</v>
      </c>
      <c r="E567" s="9">
        <v>40574</v>
      </c>
      <c r="F567" s="14">
        <f t="shared" ca="1" si="8"/>
        <v>6</v>
      </c>
      <c r="G567" s="13" t="s">
        <v>4</v>
      </c>
      <c r="H567" s="12">
        <v>24840</v>
      </c>
      <c r="I567" s="11">
        <v>1</v>
      </c>
    </row>
    <row r="568" spans="1:14" x14ac:dyDescent="0.25">
      <c r="A568" s="5" t="s">
        <v>761</v>
      </c>
      <c r="B568" s="16" t="s">
        <v>12</v>
      </c>
      <c r="C568" s="5" t="s">
        <v>44</v>
      </c>
      <c r="D568" s="5" t="s">
        <v>5</v>
      </c>
      <c r="E568" s="9">
        <v>40909</v>
      </c>
      <c r="F568" s="14">
        <f t="shared" ca="1" si="8"/>
        <v>5</v>
      </c>
      <c r="G568" s="13" t="s">
        <v>26</v>
      </c>
      <c r="H568" s="12">
        <v>54830</v>
      </c>
      <c r="I568" s="11">
        <v>1</v>
      </c>
    </row>
    <row r="569" spans="1:14" x14ac:dyDescent="0.25">
      <c r="A569" s="5" t="s">
        <v>743</v>
      </c>
      <c r="B569" s="16" t="s">
        <v>16</v>
      </c>
      <c r="C569" s="5" t="s">
        <v>44</v>
      </c>
      <c r="D569" s="5" t="s">
        <v>0</v>
      </c>
      <c r="E569" s="9">
        <v>39458</v>
      </c>
      <c r="F569" s="14">
        <f t="shared" ca="1" si="8"/>
        <v>9</v>
      </c>
      <c r="G569" s="13"/>
      <c r="H569" s="12">
        <v>36788</v>
      </c>
      <c r="I569" s="11">
        <v>4</v>
      </c>
    </row>
    <row r="570" spans="1:14" x14ac:dyDescent="0.25">
      <c r="A570" s="5" t="s">
        <v>731</v>
      </c>
      <c r="B570" s="16" t="s">
        <v>32</v>
      </c>
      <c r="C570" s="5" t="s">
        <v>44</v>
      </c>
      <c r="D570" s="5" t="s">
        <v>5</v>
      </c>
      <c r="E570" s="9">
        <v>38738</v>
      </c>
      <c r="F570" s="14">
        <f t="shared" ca="1" si="8"/>
        <v>11</v>
      </c>
      <c r="G570" s="13" t="s">
        <v>8</v>
      </c>
      <c r="H570" s="12">
        <v>62965</v>
      </c>
      <c r="I570" s="11">
        <v>1</v>
      </c>
    </row>
    <row r="571" spans="1:14" x14ac:dyDescent="0.25">
      <c r="A571" s="5" t="s">
        <v>728</v>
      </c>
      <c r="B571" s="16" t="s">
        <v>16</v>
      </c>
      <c r="C571" s="5" t="s">
        <v>44</v>
      </c>
      <c r="D571" s="5" t="s">
        <v>11</v>
      </c>
      <c r="E571" s="9">
        <v>35806</v>
      </c>
      <c r="F571" s="14">
        <f t="shared" ca="1" si="8"/>
        <v>19</v>
      </c>
      <c r="G571" s="13"/>
      <c r="H571" s="12">
        <v>86100</v>
      </c>
      <c r="I571" s="11">
        <v>4</v>
      </c>
      <c r="L571" s="10"/>
      <c r="M571" s="10"/>
      <c r="N571" s="10"/>
    </row>
    <row r="572" spans="1:14" x14ac:dyDescent="0.25">
      <c r="A572" s="5" t="s">
        <v>718</v>
      </c>
      <c r="B572" s="16" t="s">
        <v>12</v>
      </c>
      <c r="C572" s="5" t="s">
        <v>44</v>
      </c>
      <c r="D572" s="5" t="s">
        <v>5</v>
      </c>
      <c r="E572" s="9">
        <v>36526</v>
      </c>
      <c r="F572" s="14">
        <f t="shared" ca="1" si="8"/>
        <v>17</v>
      </c>
      <c r="G572" s="13" t="s">
        <v>26</v>
      </c>
      <c r="H572" s="12">
        <v>29260</v>
      </c>
      <c r="I572" s="11">
        <v>4</v>
      </c>
    </row>
    <row r="573" spans="1:14" x14ac:dyDescent="0.25">
      <c r="A573" s="5" t="s">
        <v>717</v>
      </c>
      <c r="B573" s="16" t="s">
        <v>16</v>
      </c>
      <c r="C573" s="5" t="s">
        <v>44</v>
      </c>
      <c r="D573" s="5" t="s">
        <v>14</v>
      </c>
      <c r="E573" s="9">
        <v>36531</v>
      </c>
      <c r="F573" s="14">
        <f t="shared" ca="1" si="8"/>
        <v>17</v>
      </c>
      <c r="G573" s="13" t="s">
        <v>18</v>
      </c>
      <c r="H573" s="12">
        <v>20990</v>
      </c>
      <c r="I573" s="11">
        <v>4</v>
      </c>
    </row>
    <row r="574" spans="1:14" x14ac:dyDescent="0.25">
      <c r="A574" s="5" t="s">
        <v>709</v>
      </c>
      <c r="B574" s="16" t="s">
        <v>2</v>
      </c>
      <c r="C574" s="5" t="s">
        <v>44</v>
      </c>
      <c r="D574" s="5" t="s">
        <v>5</v>
      </c>
      <c r="E574" s="9">
        <v>37625</v>
      </c>
      <c r="F574" s="14">
        <f t="shared" ca="1" si="8"/>
        <v>14</v>
      </c>
      <c r="G574" s="13" t="s">
        <v>4</v>
      </c>
      <c r="H574" s="12">
        <v>82490</v>
      </c>
      <c r="I574" s="11">
        <v>5</v>
      </c>
    </row>
    <row r="575" spans="1:14" x14ac:dyDescent="0.25">
      <c r="A575" s="5" t="s">
        <v>706</v>
      </c>
      <c r="B575" s="16" t="s">
        <v>9</v>
      </c>
      <c r="C575" s="5" t="s">
        <v>44</v>
      </c>
      <c r="D575" s="5" t="s">
        <v>5</v>
      </c>
      <c r="E575" s="9">
        <v>39448</v>
      </c>
      <c r="F575" s="14">
        <f t="shared" ca="1" si="8"/>
        <v>9</v>
      </c>
      <c r="G575" s="13" t="s">
        <v>4</v>
      </c>
      <c r="H575" s="12">
        <v>83710</v>
      </c>
      <c r="I575" s="11">
        <v>3</v>
      </c>
    </row>
    <row r="576" spans="1:14" x14ac:dyDescent="0.25">
      <c r="A576" s="5" t="s">
        <v>697</v>
      </c>
      <c r="B576" s="16" t="s">
        <v>32</v>
      </c>
      <c r="C576" s="5" t="s">
        <v>44</v>
      </c>
      <c r="D576" s="5" t="s">
        <v>5</v>
      </c>
      <c r="E576" s="9">
        <v>39815</v>
      </c>
      <c r="F576" s="14">
        <f t="shared" ca="1" si="8"/>
        <v>8</v>
      </c>
      <c r="G576" s="13" t="s">
        <v>4</v>
      </c>
      <c r="H576" s="12">
        <v>72060</v>
      </c>
      <c r="I576" s="11">
        <v>2</v>
      </c>
    </row>
    <row r="577" spans="1:9" x14ac:dyDescent="0.25">
      <c r="A577" s="5" t="s">
        <v>686</v>
      </c>
      <c r="B577" s="16" t="s">
        <v>48</v>
      </c>
      <c r="C577" s="5" t="s">
        <v>44</v>
      </c>
      <c r="D577" s="5" t="s">
        <v>11</v>
      </c>
      <c r="E577" s="9">
        <v>40587</v>
      </c>
      <c r="F577" s="14">
        <f t="shared" ca="1" si="8"/>
        <v>6</v>
      </c>
      <c r="G577" s="13"/>
      <c r="H577" s="12">
        <v>89450</v>
      </c>
      <c r="I577" s="11">
        <v>2</v>
      </c>
    </row>
    <row r="578" spans="1:9" x14ac:dyDescent="0.25">
      <c r="A578" s="5" t="s">
        <v>676</v>
      </c>
      <c r="B578" s="16" t="s">
        <v>32</v>
      </c>
      <c r="C578" s="5" t="s">
        <v>44</v>
      </c>
      <c r="D578" s="5" t="s">
        <v>5</v>
      </c>
      <c r="E578" s="9">
        <v>39123</v>
      </c>
      <c r="F578" s="14">
        <f t="shared" ref="F578:F641" ca="1" si="9">DATEDIF(E578,TODAY(),"y")</f>
        <v>10</v>
      </c>
      <c r="G578" s="13" t="s">
        <v>26</v>
      </c>
      <c r="H578" s="12">
        <v>54270</v>
      </c>
      <c r="I578" s="11">
        <v>3</v>
      </c>
    </row>
    <row r="579" spans="1:9" x14ac:dyDescent="0.25">
      <c r="A579" s="5" t="s">
        <v>675</v>
      </c>
      <c r="B579" s="16" t="s">
        <v>48</v>
      </c>
      <c r="C579" s="5" t="s">
        <v>44</v>
      </c>
      <c r="D579" s="5" t="s">
        <v>5</v>
      </c>
      <c r="E579" s="9">
        <v>39134</v>
      </c>
      <c r="F579" s="14">
        <f t="shared" ca="1" si="9"/>
        <v>10</v>
      </c>
      <c r="G579" s="13" t="s">
        <v>4</v>
      </c>
      <c r="H579" s="12">
        <v>45110</v>
      </c>
      <c r="I579" s="11">
        <v>2</v>
      </c>
    </row>
    <row r="580" spans="1:9" x14ac:dyDescent="0.25">
      <c r="A580" s="5" t="s">
        <v>674</v>
      </c>
      <c r="B580" s="16" t="s">
        <v>16</v>
      </c>
      <c r="C580" s="5" t="s">
        <v>44</v>
      </c>
      <c r="D580" s="5" t="s">
        <v>5</v>
      </c>
      <c r="E580" s="9">
        <v>39141</v>
      </c>
      <c r="F580" s="14">
        <f t="shared" ca="1" si="9"/>
        <v>10</v>
      </c>
      <c r="G580" s="13" t="s">
        <v>4</v>
      </c>
      <c r="H580" s="12">
        <v>66824</v>
      </c>
      <c r="I580" s="11">
        <v>2</v>
      </c>
    </row>
    <row r="581" spans="1:9" x14ac:dyDescent="0.25">
      <c r="A581" s="5" t="s">
        <v>671</v>
      </c>
      <c r="B581" s="16" t="s">
        <v>16</v>
      </c>
      <c r="C581" s="5" t="s">
        <v>44</v>
      </c>
      <c r="D581" s="5" t="s">
        <v>5</v>
      </c>
      <c r="E581" s="9">
        <v>39137</v>
      </c>
      <c r="F581" s="14">
        <f t="shared" ca="1" si="9"/>
        <v>10</v>
      </c>
      <c r="G581" s="13" t="s">
        <v>26</v>
      </c>
      <c r="H581" s="12">
        <v>39000</v>
      </c>
      <c r="I581" s="11">
        <v>5</v>
      </c>
    </row>
    <row r="582" spans="1:9" x14ac:dyDescent="0.25">
      <c r="A582" s="5" t="s">
        <v>660</v>
      </c>
      <c r="B582" s="16" t="s">
        <v>9</v>
      </c>
      <c r="C582" s="5" t="s">
        <v>44</v>
      </c>
      <c r="D582" s="5" t="s">
        <v>14</v>
      </c>
      <c r="E582" s="9">
        <v>35842</v>
      </c>
      <c r="F582" s="14">
        <f t="shared" ca="1" si="9"/>
        <v>19</v>
      </c>
      <c r="G582" s="13" t="s">
        <v>18</v>
      </c>
      <c r="H582" s="12">
        <v>39530</v>
      </c>
      <c r="I582" s="11">
        <v>5</v>
      </c>
    </row>
    <row r="583" spans="1:9" x14ac:dyDescent="0.25">
      <c r="A583" s="5" t="s">
        <v>655</v>
      </c>
      <c r="B583" s="16" t="s">
        <v>16</v>
      </c>
      <c r="C583" s="5" t="s">
        <v>44</v>
      </c>
      <c r="D583" s="5" t="s">
        <v>14</v>
      </c>
      <c r="E583" s="9">
        <v>36196</v>
      </c>
      <c r="F583" s="14">
        <f t="shared" ca="1" si="9"/>
        <v>18</v>
      </c>
      <c r="G583" s="13" t="s">
        <v>26</v>
      </c>
      <c r="H583" s="12">
        <v>34980</v>
      </c>
      <c r="I583" s="11">
        <v>2</v>
      </c>
    </row>
    <row r="584" spans="1:9" x14ac:dyDescent="0.25">
      <c r="A584" s="5" t="s">
        <v>651</v>
      </c>
      <c r="B584" s="16" t="s">
        <v>12</v>
      </c>
      <c r="C584" s="5" t="s">
        <v>44</v>
      </c>
      <c r="D584" s="5" t="s">
        <v>11</v>
      </c>
      <c r="E584" s="9">
        <v>36214</v>
      </c>
      <c r="F584" s="14">
        <f t="shared" ca="1" si="9"/>
        <v>18</v>
      </c>
      <c r="G584" s="13"/>
      <c r="H584" s="12">
        <v>53310</v>
      </c>
      <c r="I584" s="11">
        <v>5</v>
      </c>
    </row>
    <row r="585" spans="1:9" x14ac:dyDescent="0.25">
      <c r="A585" s="5" t="s">
        <v>648</v>
      </c>
      <c r="B585" s="16" t="s">
        <v>2</v>
      </c>
      <c r="C585" s="5" t="s">
        <v>44</v>
      </c>
      <c r="D585" s="5" t="s">
        <v>0</v>
      </c>
      <c r="E585" s="9">
        <v>36557</v>
      </c>
      <c r="F585" s="14">
        <f t="shared" ca="1" si="9"/>
        <v>17</v>
      </c>
      <c r="G585" s="13"/>
      <c r="H585" s="12">
        <v>15552</v>
      </c>
      <c r="I585" s="11">
        <v>4</v>
      </c>
    </row>
    <row r="586" spans="1:9" x14ac:dyDescent="0.25">
      <c r="A586" s="5" t="s">
        <v>641</v>
      </c>
      <c r="B586" s="16" t="s">
        <v>48</v>
      </c>
      <c r="C586" s="5" t="s">
        <v>44</v>
      </c>
      <c r="D586" s="5" t="s">
        <v>11</v>
      </c>
      <c r="E586" s="9">
        <v>38027</v>
      </c>
      <c r="F586" s="14">
        <f t="shared" ca="1" si="9"/>
        <v>13</v>
      </c>
      <c r="G586" s="13"/>
      <c r="H586" s="12">
        <v>64590</v>
      </c>
      <c r="I586" s="11">
        <v>1</v>
      </c>
    </row>
    <row r="587" spans="1:9" x14ac:dyDescent="0.25">
      <c r="A587" s="5" t="s">
        <v>630</v>
      </c>
      <c r="B587" s="16" t="s">
        <v>12</v>
      </c>
      <c r="C587" s="5" t="s">
        <v>44</v>
      </c>
      <c r="D587" s="5" t="s">
        <v>5</v>
      </c>
      <c r="E587" s="9">
        <v>40581</v>
      </c>
      <c r="F587" s="14">
        <f t="shared" ca="1" si="9"/>
        <v>6</v>
      </c>
      <c r="G587" s="13" t="s">
        <v>18</v>
      </c>
      <c r="H587" s="12">
        <v>80260</v>
      </c>
      <c r="I587" s="11">
        <v>3</v>
      </c>
    </row>
    <row r="588" spans="1:9" x14ac:dyDescent="0.25">
      <c r="A588" s="5" t="s">
        <v>622</v>
      </c>
      <c r="B588" s="16" t="s">
        <v>12</v>
      </c>
      <c r="C588" s="5" t="s">
        <v>44</v>
      </c>
      <c r="D588" s="5" t="s">
        <v>5</v>
      </c>
      <c r="E588" s="9">
        <v>40990</v>
      </c>
      <c r="F588" s="14">
        <f t="shared" ca="1" si="9"/>
        <v>5</v>
      </c>
      <c r="G588" s="13" t="s">
        <v>26</v>
      </c>
      <c r="H588" s="12">
        <v>65571</v>
      </c>
      <c r="I588" s="11">
        <v>3</v>
      </c>
    </row>
    <row r="589" spans="1:9" x14ac:dyDescent="0.25">
      <c r="A589" s="5" t="s">
        <v>603</v>
      </c>
      <c r="B589" s="16" t="s">
        <v>12</v>
      </c>
      <c r="C589" s="5" t="s">
        <v>44</v>
      </c>
      <c r="D589" s="5" t="s">
        <v>5</v>
      </c>
      <c r="E589" s="9">
        <v>38784</v>
      </c>
      <c r="F589" s="14">
        <f t="shared" ca="1" si="9"/>
        <v>11</v>
      </c>
      <c r="G589" s="13" t="s">
        <v>26</v>
      </c>
      <c r="H589" s="12">
        <v>78710</v>
      </c>
      <c r="I589" s="11">
        <v>4</v>
      </c>
    </row>
    <row r="590" spans="1:9" x14ac:dyDescent="0.25">
      <c r="A590" s="5" t="s">
        <v>592</v>
      </c>
      <c r="B590" s="16" t="s">
        <v>16</v>
      </c>
      <c r="C590" s="5" t="s">
        <v>44</v>
      </c>
      <c r="D590" s="5" t="s">
        <v>0</v>
      </c>
      <c r="E590" s="9">
        <v>35861</v>
      </c>
      <c r="F590" s="14">
        <f t="shared" ca="1" si="9"/>
        <v>19</v>
      </c>
      <c r="G590" s="13"/>
      <c r="H590" s="12">
        <v>12836</v>
      </c>
      <c r="I590" s="11">
        <v>5</v>
      </c>
    </row>
    <row r="591" spans="1:9" x14ac:dyDescent="0.25">
      <c r="A591" s="5" t="s">
        <v>591</v>
      </c>
      <c r="B591" s="16" t="s">
        <v>32</v>
      </c>
      <c r="C591" s="5" t="s">
        <v>44</v>
      </c>
      <c r="D591" s="5" t="s">
        <v>0</v>
      </c>
      <c r="E591" s="9">
        <v>35869</v>
      </c>
      <c r="F591" s="14">
        <f t="shared" ca="1" si="9"/>
        <v>19</v>
      </c>
      <c r="G591" s="13"/>
      <c r="H591" s="12">
        <v>17912</v>
      </c>
      <c r="I591" s="11">
        <v>5</v>
      </c>
    </row>
    <row r="592" spans="1:9" x14ac:dyDescent="0.25">
      <c r="A592" s="5" t="s">
        <v>589</v>
      </c>
      <c r="B592" s="16" t="s">
        <v>12</v>
      </c>
      <c r="C592" s="5" t="s">
        <v>44</v>
      </c>
      <c r="D592" s="5" t="s">
        <v>5</v>
      </c>
      <c r="E592" s="9">
        <v>36245</v>
      </c>
      <c r="F592" s="14">
        <f t="shared" ca="1" si="9"/>
        <v>18</v>
      </c>
      <c r="G592" s="13" t="s">
        <v>26</v>
      </c>
      <c r="H592" s="12">
        <v>58410</v>
      </c>
      <c r="I592" s="11">
        <v>5</v>
      </c>
    </row>
    <row r="593" spans="1:9" x14ac:dyDescent="0.25">
      <c r="A593" s="5" t="s">
        <v>571</v>
      </c>
      <c r="B593" s="16" t="s">
        <v>12</v>
      </c>
      <c r="C593" s="5" t="s">
        <v>44</v>
      </c>
      <c r="D593" s="5" t="s">
        <v>11</v>
      </c>
      <c r="E593" s="9">
        <v>38793</v>
      </c>
      <c r="F593" s="14">
        <f t="shared" ca="1" si="9"/>
        <v>11</v>
      </c>
      <c r="G593" s="13"/>
      <c r="H593" s="12">
        <v>85930</v>
      </c>
      <c r="I593" s="11">
        <v>2</v>
      </c>
    </row>
    <row r="594" spans="1:9" x14ac:dyDescent="0.25">
      <c r="A594" s="5" t="s">
        <v>567</v>
      </c>
      <c r="B594" s="16" t="s">
        <v>32</v>
      </c>
      <c r="C594" s="5" t="s">
        <v>44</v>
      </c>
      <c r="D594" s="5" t="s">
        <v>5</v>
      </c>
      <c r="E594" s="9">
        <v>39153</v>
      </c>
      <c r="F594" s="14">
        <f t="shared" ca="1" si="9"/>
        <v>10</v>
      </c>
      <c r="G594" s="13" t="s">
        <v>4</v>
      </c>
      <c r="H594" s="12">
        <v>43600</v>
      </c>
      <c r="I594" s="11">
        <v>5</v>
      </c>
    </row>
    <row r="595" spans="1:9" x14ac:dyDescent="0.25">
      <c r="A595" s="5" t="s">
        <v>547</v>
      </c>
      <c r="B595" s="16" t="s">
        <v>12</v>
      </c>
      <c r="C595" s="5" t="s">
        <v>44</v>
      </c>
      <c r="D595" s="5" t="s">
        <v>5</v>
      </c>
      <c r="E595" s="9">
        <v>41016</v>
      </c>
      <c r="F595" s="14">
        <f t="shared" ca="1" si="9"/>
        <v>5</v>
      </c>
      <c r="G595" s="13" t="s">
        <v>26</v>
      </c>
      <c r="H595" s="12">
        <v>68470</v>
      </c>
      <c r="I595" s="11">
        <v>4</v>
      </c>
    </row>
    <row r="596" spans="1:9" x14ac:dyDescent="0.25">
      <c r="A596" s="5" t="s">
        <v>535</v>
      </c>
      <c r="B596" s="16" t="s">
        <v>12</v>
      </c>
      <c r="C596" s="5" t="s">
        <v>44</v>
      </c>
      <c r="D596" s="5" t="s">
        <v>5</v>
      </c>
      <c r="E596" s="9">
        <v>39183</v>
      </c>
      <c r="F596" s="14">
        <f t="shared" ca="1" si="9"/>
        <v>10</v>
      </c>
      <c r="G596" s="13" t="s">
        <v>28</v>
      </c>
      <c r="H596" s="12">
        <v>82700</v>
      </c>
      <c r="I596" s="11">
        <v>3</v>
      </c>
    </row>
    <row r="597" spans="1:9" x14ac:dyDescent="0.25">
      <c r="A597" s="5" t="s">
        <v>524</v>
      </c>
      <c r="B597" s="16" t="s">
        <v>12</v>
      </c>
      <c r="C597" s="5" t="s">
        <v>44</v>
      </c>
      <c r="D597" s="5" t="s">
        <v>5</v>
      </c>
      <c r="E597" s="9">
        <v>35896</v>
      </c>
      <c r="F597" s="14">
        <f t="shared" ca="1" si="9"/>
        <v>19</v>
      </c>
      <c r="G597" s="13" t="s">
        <v>4</v>
      </c>
      <c r="H597" s="12">
        <v>70280</v>
      </c>
      <c r="I597" s="11">
        <v>3</v>
      </c>
    </row>
    <row r="598" spans="1:9" x14ac:dyDescent="0.25">
      <c r="A598" s="5" t="s">
        <v>512</v>
      </c>
      <c r="B598" s="16" t="s">
        <v>16</v>
      </c>
      <c r="C598" s="5" t="s">
        <v>44</v>
      </c>
      <c r="D598" s="5" t="s">
        <v>11</v>
      </c>
      <c r="E598" s="9">
        <v>36642</v>
      </c>
      <c r="F598" s="14">
        <f t="shared" ca="1" si="9"/>
        <v>17</v>
      </c>
      <c r="G598" s="13"/>
      <c r="H598" s="12">
        <v>77760</v>
      </c>
      <c r="I598" s="11">
        <v>3</v>
      </c>
    </row>
    <row r="599" spans="1:9" x14ac:dyDescent="0.25">
      <c r="A599" s="5" t="s">
        <v>469</v>
      </c>
      <c r="B599" s="16" t="s">
        <v>12</v>
      </c>
      <c r="C599" s="5" t="s">
        <v>44</v>
      </c>
      <c r="D599" s="5" t="s">
        <v>5</v>
      </c>
      <c r="E599" s="9">
        <v>38856</v>
      </c>
      <c r="F599" s="14">
        <f t="shared" ca="1" si="9"/>
        <v>11</v>
      </c>
      <c r="G599" s="13" t="s">
        <v>4</v>
      </c>
      <c r="H599" s="12">
        <v>37770</v>
      </c>
      <c r="I599" s="11">
        <v>5</v>
      </c>
    </row>
    <row r="600" spans="1:9" x14ac:dyDescent="0.25">
      <c r="A600" s="5" t="s">
        <v>458</v>
      </c>
      <c r="B600" s="16" t="s">
        <v>32</v>
      </c>
      <c r="C600" s="5" t="s">
        <v>44</v>
      </c>
      <c r="D600" s="5" t="s">
        <v>5</v>
      </c>
      <c r="E600" s="9">
        <v>36290</v>
      </c>
      <c r="F600" s="14">
        <f t="shared" ca="1" si="9"/>
        <v>18</v>
      </c>
      <c r="G600" s="13" t="s">
        <v>4</v>
      </c>
      <c r="H600" s="12">
        <v>39000</v>
      </c>
      <c r="I600" s="11">
        <v>3</v>
      </c>
    </row>
    <row r="601" spans="1:9" x14ac:dyDescent="0.25">
      <c r="A601" s="5" t="s">
        <v>410</v>
      </c>
      <c r="B601" s="16" t="s">
        <v>12</v>
      </c>
      <c r="C601" s="5" t="s">
        <v>44</v>
      </c>
      <c r="D601" s="5" t="s">
        <v>5</v>
      </c>
      <c r="E601" s="9">
        <v>36312</v>
      </c>
      <c r="F601" s="14">
        <f t="shared" ca="1" si="9"/>
        <v>18</v>
      </c>
      <c r="G601" s="13" t="s">
        <v>26</v>
      </c>
      <c r="H601" s="12">
        <v>69200</v>
      </c>
      <c r="I601" s="11">
        <v>4</v>
      </c>
    </row>
    <row r="602" spans="1:9" x14ac:dyDescent="0.25">
      <c r="A602" s="5" t="s">
        <v>395</v>
      </c>
      <c r="B602" s="16" t="s">
        <v>32</v>
      </c>
      <c r="C602" s="5" t="s">
        <v>44</v>
      </c>
      <c r="D602" s="5" t="s">
        <v>14</v>
      </c>
      <c r="E602" s="9">
        <v>37775</v>
      </c>
      <c r="F602" s="14">
        <f t="shared" ca="1" si="9"/>
        <v>14</v>
      </c>
      <c r="G602" s="13" t="s">
        <v>28</v>
      </c>
      <c r="H602" s="12">
        <v>28525</v>
      </c>
      <c r="I602" s="11">
        <v>4</v>
      </c>
    </row>
    <row r="603" spans="1:9" x14ac:dyDescent="0.25">
      <c r="A603" s="5" t="s">
        <v>392</v>
      </c>
      <c r="B603" s="16" t="s">
        <v>9</v>
      </c>
      <c r="C603" s="5" t="s">
        <v>44</v>
      </c>
      <c r="D603" s="5" t="s">
        <v>5</v>
      </c>
      <c r="E603" s="9">
        <v>37793</v>
      </c>
      <c r="F603" s="14">
        <f t="shared" ca="1" si="9"/>
        <v>14</v>
      </c>
      <c r="G603" s="13" t="s">
        <v>26</v>
      </c>
      <c r="H603" s="12">
        <v>29210</v>
      </c>
      <c r="I603" s="11">
        <v>5</v>
      </c>
    </row>
    <row r="604" spans="1:9" x14ac:dyDescent="0.25">
      <c r="A604" s="5" t="s">
        <v>381</v>
      </c>
      <c r="B604" s="16" t="s">
        <v>16</v>
      </c>
      <c r="C604" s="5" t="s">
        <v>44</v>
      </c>
      <c r="D604" s="5" t="s">
        <v>11</v>
      </c>
      <c r="E604" s="9">
        <v>40350</v>
      </c>
      <c r="F604" s="14">
        <f t="shared" ca="1" si="9"/>
        <v>7</v>
      </c>
      <c r="G604" s="13"/>
      <c r="H604" s="12">
        <v>21580</v>
      </c>
      <c r="I604" s="11">
        <v>3</v>
      </c>
    </row>
    <row r="605" spans="1:9" x14ac:dyDescent="0.25">
      <c r="A605" s="5" t="s">
        <v>376</v>
      </c>
      <c r="B605" s="16" t="s">
        <v>16</v>
      </c>
      <c r="C605" s="5" t="s">
        <v>44</v>
      </c>
      <c r="D605" s="5" t="s">
        <v>11</v>
      </c>
      <c r="E605" s="9">
        <v>40726</v>
      </c>
      <c r="F605" s="14">
        <f t="shared" ca="1" si="9"/>
        <v>6</v>
      </c>
      <c r="G605" s="13"/>
      <c r="H605" s="12">
        <v>46650</v>
      </c>
      <c r="I605" s="11">
        <v>2</v>
      </c>
    </row>
    <row r="606" spans="1:9" x14ac:dyDescent="0.25">
      <c r="A606" s="5" t="s">
        <v>365</v>
      </c>
      <c r="B606" s="16" t="s">
        <v>12</v>
      </c>
      <c r="C606" s="5" t="s">
        <v>44</v>
      </c>
      <c r="D606" s="5" t="s">
        <v>5</v>
      </c>
      <c r="E606" s="9">
        <v>39273</v>
      </c>
      <c r="F606" s="14">
        <f t="shared" ca="1" si="9"/>
        <v>10</v>
      </c>
      <c r="G606" s="13" t="s">
        <v>26</v>
      </c>
      <c r="H606" s="12">
        <v>54200</v>
      </c>
      <c r="I606" s="11">
        <v>4</v>
      </c>
    </row>
    <row r="607" spans="1:9" x14ac:dyDescent="0.25">
      <c r="A607" s="5" t="s">
        <v>358</v>
      </c>
      <c r="B607" s="16" t="s">
        <v>16</v>
      </c>
      <c r="C607" s="5" t="s">
        <v>44</v>
      </c>
      <c r="D607" s="5" t="s">
        <v>0</v>
      </c>
      <c r="E607" s="9">
        <v>39293</v>
      </c>
      <c r="F607" s="14">
        <f t="shared" ca="1" si="9"/>
        <v>9</v>
      </c>
      <c r="G607" s="13"/>
      <c r="H607" s="12">
        <v>26484</v>
      </c>
      <c r="I607" s="11">
        <v>5</v>
      </c>
    </row>
    <row r="608" spans="1:9" x14ac:dyDescent="0.25">
      <c r="A608" s="5" t="s">
        <v>335</v>
      </c>
      <c r="B608" s="16" t="s">
        <v>32</v>
      </c>
      <c r="C608" s="5" t="s">
        <v>44</v>
      </c>
      <c r="D608" s="5" t="s">
        <v>5</v>
      </c>
      <c r="E608" s="9">
        <v>36360</v>
      </c>
      <c r="F608" s="14">
        <f t="shared" ca="1" si="9"/>
        <v>18</v>
      </c>
      <c r="G608" s="13" t="s">
        <v>4</v>
      </c>
      <c r="H608" s="12">
        <v>67020</v>
      </c>
      <c r="I608" s="11">
        <v>1</v>
      </c>
    </row>
    <row r="609" spans="1:9" x14ac:dyDescent="0.25">
      <c r="A609" s="5" t="s">
        <v>328</v>
      </c>
      <c r="B609" s="16" t="s">
        <v>48</v>
      </c>
      <c r="C609" s="5" t="s">
        <v>44</v>
      </c>
      <c r="D609" s="5" t="s">
        <v>11</v>
      </c>
      <c r="E609" s="9">
        <v>37082</v>
      </c>
      <c r="F609" s="14">
        <f t="shared" ca="1" si="9"/>
        <v>16</v>
      </c>
      <c r="G609" s="13"/>
      <c r="H609" s="12">
        <v>46780</v>
      </c>
      <c r="I609" s="11">
        <v>2</v>
      </c>
    </row>
    <row r="610" spans="1:9" x14ac:dyDescent="0.25">
      <c r="A610" s="5" t="s">
        <v>323</v>
      </c>
      <c r="B610" s="16" t="s">
        <v>9</v>
      </c>
      <c r="C610" s="5" t="s">
        <v>44</v>
      </c>
      <c r="D610" s="5" t="s">
        <v>14</v>
      </c>
      <c r="E610" s="9">
        <v>37815</v>
      </c>
      <c r="F610" s="14">
        <f t="shared" ca="1" si="9"/>
        <v>14</v>
      </c>
      <c r="G610" s="13" t="s">
        <v>26</v>
      </c>
      <c r="H610" s="12">
        <v>48740</v>
      </c>
      <c r="I610" s="11">
        <v>1</v>
      </c>
    </row>
    <row r="611" spans="1:9" x14ac:dyDescent="0.25">
      <c r="A611" s="5" t="s">
        <v>318</v>
      </c>
      <c r="B611" s="16" t="s">
        <v>12</v>
      </c>
      <c r="C611" s="5" t="s">
        <v>44</v>
      </c>
      <c r="D611" s="5" t="s">
        <v>5</v>
      </c>
      <c r="E611" s="9">
        <v>38902</v>
      </c>
      <c r="F611" s="14">
        <f t="shared" ca="1" si="9"/>
        <v>11</v>
      </c>
      <c r="G611" s="13" t="s">
        <v>26</v>
      </c>
      <c r="H611" s="12">
        <v>73560</v>
      </c>
      <c r="I611" s="11">
        <v>3</v>
      </c>
    </row>
    <row r="612" spans="1:9" x14ac:dyDescent="0.25">
      <c r="A612" s="5" t="s">
        <v>304</v>
      </c>
      <c r="B612" s="16" t="s">
        <v>48</v>
      </c>
      <c r="C612" s="5" t="s">
        <v>44</v>
      </c>
      <c r="D612" s="5" t="s">
        <v>5</v>
      </c>
      <c r="E612" s="9">
        <v>40759</v>
      </c>
      <c r="F612" s="14">
        <f t="shared" ca="1" si="9"/>
        <v>5</v>
      </c>
      <c r="G612" s="13" t="s">
        <v>26</v>
      </c>
      <c r="H612" s="12">
        <v>67920</v>
      </c>
      <c r="I612" s="11">
        <v>4</v>
      </c>
    </row>
    <row r="613" spans="1:9" x14ac:dyDescent="0.25">
      <c r="A613" s="5" t="s">
        <v>280</v>
      </c>
      <c r="B613" s="16" t="s">
        <v>16</v>
      </c>
      <c r="C613" s="5" t="s">
        <v>44</v>
      </c>
      <c r="D613" s="5" t="s">
        <v>5</v>
      </c>
      <c r="E613" s="9">
        <v>36012</v>
      </c>
      <c r="F613" s="14">
        <f t="shared" ca="1" si="9"/>
        <v>18</v>
      </c>
      <c r="G613" s="13" t="s">
        <v>28</v>
      </c>
      <c r="H613" s="12">
        <v>78950</v>
      </c>
      <c r="I613" s="11">
        <v>1</v>
      </c>
    </row>
    <row r="614" spans="1:9" x14ac:dyDescent="0.25">
      <c r="A614" s="5" t="s">
        <v>244</v>
      </c>
      <c r="B614" s="16" t="s">
        <v>16</v>
      </c>
      <c r="C614" s="5" t="s">
        <v>44</v>
      </c>
      <c r="D614" s="5" t="s">
        <v>5</v>
      </c>
      <c r="E614" s="9">
        <v>41157</v>
      </c>
      <c r="F614" s="14">
        <f t="shared" ca="1" si="9"/>
        <v>4</v>
      </c>
      <c r="G614" s="13" t="s">
        <v>8</v>
      </c>
      <c r="H614" s="12">
        <v>86240</v>
      </c>
      <c r="I614" s="11">
        <v>1</v>
      </c>
    </row>
    <row r="615" spans="1:9" x14ac:dyDescent="0.25">
      <c r="A615" s="5" t="s">
        <v>231</v>
      </c>
      <c r="B615" s="16" t="s">
        <v>16</v>
      </c>
      <c r="C615" s="5" t="s">
        <v>44</v>
      </c>
      <c r="D615" s="5" t="s">
        <v>14</v>
      </c>
      <c r="E615" s="9">
        <v>38975</v>
      </c>
      <c r="F615" s="14">
        <f t="shared" ca="1" si="9"/>
        <v>10</v>
      </c>
      <c r="G615" s="13" t="s">
        <v>4</v>
      </c>
      <c r="H615" s="12">
        <v>42740</v>
      </c>
      <c r="I615" s="11">
        <v>2</v>
      </c>
    </row>
    <row r="616" spans="1:9" x14ac:dyDescent="0.25">
      <c r="A616" s="5" t="s">
        <v>222</v>
      </c>
      <c r="B616" s="16" t="s">
        <v>16</v>
      </c>
      <c r="C616" s="5" t="s">
        <v>44</v>
      </c>
      <c r="D616" s="5" t="s">
        <v>11</v>
      </c>
      <c r="E616" s="9">
        <v>36406</v>
      </c>
      <c r="F616" s="14">
        <f t="shared" ca="1" si="9"/>
        <v>17</v>
      </c>
      <c r="G616" s="13"/>
      <c r="H616" s="12">
        <v>60800</v>
      </c>
      <c r="I616" s="11">
        <v>4</v>
      </c>
    </row>
    <row r="617" spans="1:9" x14ac:dyDescent="0.25">
      <c r="A617" s="5" t="s">
        <v>221</v>
      </c>
      <c r="B617" s="16" t="s">
        <v>12</v>
      </c>
      <c r="C617" s="5" t="s">
        <v>44</v>
      </c>
      <c r="D617" s="5" t="s">
        <v>5</v>
      </c>
      <c r="E617" s="9">
        <v>36407</v>
      </c>
      <c r="F617" s="14">
        <f t="shared" ca="1" si="9"/>
        <v>17</v>
      </c>
      <c r="G617" s="13" t="s">
        <v>28</v>
      </c>
      <c r="H617" s="12">
        <v>45880</v>
      </c>
      <c r="I617" s="11">
        <v>5</v>
      </c>
    </row>
    <row r="618" spans="1:9" x14ac:dyDescent="0.25">
      <c r="A618" s="5" t="s">
        <v>217</v>
      </c>
      <c r="B618" s="16" t="s">
        <v>12</v>
      </c>
      <c r="C618" s="5" t="s">
        <v>44</v>
      </c>
      <c r="D618" s="5" t="s">
        <v>14</v>
      </c>
      <c r="E618" s="9">
        <v>36423</v>
      </c>
      <c r="F618" s="14">
        <f t="shared" ca="1" si="9"/>
        <v>17</v>
      </c>
      <c r="G618" s="13" t="s">
        <v>8</v>
      </c>
      <c r="H618" s="12">
        <v>47350</v>
      </c>
      <c r="I618" s="11">
        <v>1</v>
      </c>
    </row>
    <row r="619" spans="1:9" x14ac:dyDescent="0.25">
      <c r="A619" s="5" t="s">
        <v>204</v>
      </c>
      <c r="B619" s="16" t="s">
        <v>32</v>
      </c>
      <c r="C619" s="5" t="s">
        <v>44</v>
      </c>
      <c r="D619" s="5" t="s">
        <v>5</v>
      </c>
      <c r="E619" s="9">
        <v>38237</v>
      </c>
      <c r="F619" s="14">
        <f t="shared" ca="1" si="9"/>
        <v>12</v>
      </c>
      <c r="G619" s="13" t="s">
        <v>4</v>
      </c>
      <c r="H619" s="12">
        <v>31910</v>
      </c>
      <c r="I619" s="11">
        <v>5</v>
      </c>
    </row>
    <row r="620" spans="1:9" x14ac:dyDescent="0.25">
      <c r="A620" s="5" t="s">
        <v>199</v>
      </c>
      <c r="B620" s="16" t="s">
        <v>12</v>
      </c>
      <c r="C620" s="5" t="s">
        <v>44</v>
      </c>
      <c r="D620" s="5" t="s">
        <v>11</v>
      </c>
      <c r="E620" s="9">
        <v>39720</v>
      </c>
      <c r="F620" s="14">
        <f t="shared" ca="1" si="9"/>
        <v>8</v>
      </c>
      <c r="G620" s="13"/>
      <c r="H620" s="12">
        <v>43320</v>
      </c>
      <c r="I620" s="11">
        <v>5</v>
      </c>
    </row>
    <row r="621" spans="1:9" x14ac:dyDescent="0.25">
      <c r="A621" s="5" t="s">
        <v>198</v>
      </c>
      <c r="B621" s="16" t="s">
        <v>9</v>
      </c>
      <c r="C621" s="5" t="s">
        <v>44</v>
      </c>
      <c r="D621" s="5" t="s">
        <v>5</v>
      </c>
      <c r="E621" s="9">
        <v>40078</v>
      </c>
      <c r="F621" s="14">
        <f t="shared" ca="1" si="9"/>
        <v>7</v>
      </c>
      <c r="G621" s="13" t="s">
        <v>4</v>
      </c>
      <c r="H621" s="12">
        <v>23190</v>
      </c>
      <c r="I621" s="11">
        <v>5</v>
      </c>
    </row>
    <row r="622" spans="1:9" x14ac:dyDescent="0.25">
      <c r="A622" s="5" t="s">
        <v>182</v>
      </c>
      <c r="B622" s="16" t="s">
        <v>2</v>
      </c>
      <c r="C622" s="5" t="s">
        <v>44</v>
      </c>
      <c r="D622" s="5" t="s">
        <v>14</v>
      </c>
      <c r="E622" s="9">
        <v>41195</v>
      </c>
      <c r="F622" s="14">
        <f t="shared" ca="1" si="9"/>
        <v>4</v>
      </c>
      <c r="G622" s="13" t="s">
        <v>4</v>
      </c>
      <c r="H622" s="12">
        <v>25885</v>
      </c>
      <c r="I622" s="11">
        <v>5</v>
      </c>
    </row>
    <row r="623" spans="1:9" x14ac:dyDescent="0.25">
      <c r="A623" s="5" t="s">
        <v>171</v>
      </c>
      <c r="B623" s="16" t="s">
        <v>16</v>
      </c>
      <c r="C623" s="5" t="s">
        <v>44</v>
      </c>
      <c r="D623" s="5" t="s">
        <v>5</v>
      </c>
      <c r="E623" s="9">
        <v>40469</v>
      </c>
      <c r="F623" s="14">
        <f t="shared" ca="1" si="9"/>
        <v>6</v>
      </c>
      <c r="G623" s="13" t="s">
        <v>28</v>
      </c>
      <c r="H623" s="12">
        <v>63030</v>
      </c>
      <c r="I623" s="11">
        <v>1</v>
      </c>
    </row>
    <row r="624" spans="1:9" x14ac:dyDescent="0.25">
      <c r="A624" s="5" t="s">
        <v>166</v>
      </c>
      <c r="B624" s="16" t="s">
        <v>9</v>
      </c>
      <c r="C624" s="5" t="s">
        <v>44</v>
      </c>
      <c r="D624" s="5" t="s">
        <v>5</v>
      </c>
      <c r="E624" s="9">
        <v>39002</v>
      </c>
      <c r="F624" s="14">
        <f t="shared" ca="1" si="9"/>
        <v>10</v>
      </c>
      <c r="G624" s="13" t="s">
        <v>4</v>
      </c>
      <c r="H624" s="12">
        <v>32120</v>
      </c>
      <c r="I624" s="11">
        <v>1</v>
      </c>
    </row>
    <row r="625" spans="1:9" x14ac:dyDescent="0.25">
      <c r="A625" s="5" t="s">
        <v>164</v>
      </c>
      <c r="B625" s="16" t="s">
        <v>32</v>
      </c>
      <c r="C625" s="5" t="s">
        <v>44</v>
      </c>
      <c r="D625" s="5" t="s">
        <v>11</v>
      </c>
      <c r="E625" s="9">
        <v>36070</v>
      </c>
      <c r="F625" s="14">
        <f t="shared" ca="1" si="9"/>
        <v>18</v>
      </c>
      <c r="G625" s="13"/>
      <c r="H625" s="12">
        <v>59050</v>
      </c>
      <c r="I625" s="11">
        <v>4</v>
      </c>
    </row>
    <row r="626" spans="1:9" x14ac:dyDescent="0.25">
      <c r="A626" s="5" t="s">
        <v>162</v>
      </c>
      <c r="B626" s="16" t="s">
        <v>16</v>
      </c>
      <c r="C626" s="5" t="s">
        <v>44</v>
      </c>
      <c r="D626" s="5" t="s">
        <v>5</v>
      </c>
      <c r="E626" s="9">
        <v>36078</v>
      </c>
      <c r="F626" s="14">
        <f t="shared" ca="1" si="9"/>
        <v>18</v>
      </c>
      <c r="G626" s="13" t="s">
        <v>8</v>
      </c>
      <c r="H626" s="12">
        <v>79610</v>
      </c>
      <c r="I626" s="11">
        <v>2</v>
      </c>
    </row>
    <row r="627" spans="1:9" x14ac:dyDescent="0.25">
      <c r="A627" s="5" t="s">
        <v>160</v>
      </c>
      <c r="B627" s="16" t="s">
        <v>32</v>
      </c>
      <c r="C627" s="5" t="s">
        <v>44</v>
      </c>
      <c r="D627" s="5" t="s">
        <v>5</v>
      </c>
      <c r="E627" s="9">
        <v>36081</v>
      </c>
      <c r="F627" s="14">
        <f t="shared" ca="1" si="9"/>
        <v>18</v>
      </c>
      <c r="G627" s="13" t="s">
        <v>4</v>
      </c>
      <c r="H627" s="12">
        <v>67407</v>
      </c>
      <c r="I627" s="11">
        <v>5</v>
      </c>
    </row>
    <row r="628" spans="1:9" x14ac:dyDescent="0.25">
      <c r="A628" s="5" t="s">
        <v>135</v>
      </c>
      <c r="B628" s="16" t="s">
        <v>12</v>
      </c>
      <c r="C628" s="5" t="s">
        <v>44</v>
      </c>
      <c r="D628" s="5" t="s">
        <v>5</v>
      </c>
      <c r="E628" s="9">
        <v>39745</v>
      </c>
      <c r="F628" s="14">
        <f t="shared" ca="1" si="9"/>
        <v>8</v>
      </c>
      <c r="G628" s="13" t="s">
        <v>4</v>
      </c>
      <c r="H628" s="12">
        <v>29330</v>
      </c>
      <c r="I628" s="11">
        <v>5</v>
      </c>
    </row>
    <row r="629" spans="1:9" x14ac:dyDescent="0.25">
      <c r="A629" s="5" t="s">
        <v>123</v>
      </c>
      <c r="B629" s="16" t="s">
        <v>2</v>
      </c>
      <c r="C629" s="5" t="s">
        <v>44</v>
      </c>
      <c r="D629" s="5" t="s">
        <v>5</v>
      </c>
      <c r="E629" s="9">
        <v>40853</v>
      </c>
      <c r="F629" s="14">
        <f t="shared" ca="1" si="9"/>
        <v>5</v>
      </c>
      <c r="G629" s="13" t="s">
        <v>4</v>
      </c>
      <c r="H629" s="12">
        <v>63050</v>
      </c>
      <c r="I629" s="11">
        <v>3</v>
      </c>
    </row>
    <row r="630" spans="1:9" x14ac:dyDescent="0.25">
      <c r="A630" s="5" t="s">
        <v>120</v>
      </c>
      <c r="B630" s="16" t="s">
        <v>12</v>
      </c>
      <c r="C630" s="5" t="s">
        <v>44</v>
      </c>
      <c r="D630" s="5" t="s">
        <v>11</v>
      </c>
      <c r="E630" s="9">
        <v>41219</v>
      </c>
      <c r="F630" s="14">
        <f t="shared" ca="1" si="9"/>
        <v>4</v>
      </c>
      <c r="G630" s="13"/>
      <c r="H630" s="12">
        <v>55690</v>
      </c>
      <c r="I630" s="11">
        <v>2</v>
      </c>
    </row>
    <row r="631" spans="1:9" x14ac:dyDescent="0.25">
      <c r="A631" s="5" t="s">
        <v>116</v>
      </c>
      <c r="B631" s="16" t="s">
        <v>16</v>
      </c>
      <c r="C631" s="5" t="s">
        <v>44</v>
      </c>
      <c r="D631" s="5" t="s">
        <v>5</v>
      </c>
      <c r="E631" s="9">
        <v>39398</v>
      </c>
      <c r="F631" s="14">
        <f t="shared" ca="1" si="9"/>
        <v>9</v>
      </c>
      <c r="G631" s="13" t="s">
        <v>18</v>
      </c>
      <c r="H631" s="12">
        <v>48490</v>
      </c>
      <c r="I631" s="11">
        <v>2</v>
      </c>
    </row>
    <row r="632" spans="1:9" x14ac:dyDescent="0.25">
      <c r="A632" s="5" t="s">
        <v>109</v>
      </c>
      <c r="B632" s="16" t="s">
        <v>16</v>
      </c>
      <c r="C632" s="5" t="s">
        <v>44</v>
      </c>
      <c r="D632" s="5" t="s">
        <v>5</v>
      </c>
      <c r="E632" s="9">
        <v>40486</v>
      </c>
      <c r="F632" s="14">
        <f t="shared" ca="1" si="9"/>
        <v>6</v>
      </c>
      <c r="G632" s="13" t="s">
        <v>4</v>
      </c>
      <c r="H632" s="12">
        <v>66440</v>
      </c>
      <c r="I632" s="11">
        <v>3</v>
      </c>
    </row>
    <row r="633" spans="1:9" x14ac:dyDescent="0.25">
      <c r="A633" s="5" t="s">
        <v>96</v>
      </c>
      <c r="B633" s="16" t="s">
        <v>12</v>
      </c>
      <c r="C633" s="5" t="s">
        <v>44</v>
      </c>
      <c r="D633" s="5" t="s">
        <v>11</v>
      </c>
      <c r="E633" s="9">
        <v>36479</v>
      </c>
      <c r="F633" s="14">
        <f t="shared" ca="1" si="9"/>
        <v>17</v>
      </c>
      <c r="G633" s="13"/>
      <c r="H633" s="12">
        <v>54840</v>
      </c>
      <c r="I633" s="11">
        <v>4</v>
      </c>
    </row>
    <row r="634" spans="1:9" x14ac:dyDescent="0.25">
      <c r="A634" s="5" t="s">
        <v>73</v>
      </c>
      <c r="B634" s="16" t="s">
        <v>12</v>
      </c>
      <c r="C634" s="5" t="s">
        <v>44</v>
      </c>
      <c r="D634" s="5" t="s">
        <v>5</v>
      </c>
      <c r="E634" s="9">
        <v>39797</v>
      </c>
      <c r="F634" s="14">
        <f t="shared" ca="1" si="9"/>
        <v>8</v>
      </c>
      <c r="G634" s="13" t="s">
        <v>26</v>
      </c>
      <c r="H634" s="12">
        <v>53900</v>
      </c>
      <c r="I634" s="11">
        <v>5</v>
      </c>
    </row>
    <row r="635" spans="1:9" x14ac:dyDescent="0.25">
      <c r="A635" s="5" t="s">
        <v>57</v>
      </c>
      <c r="B635" s="16" t="s">
        <v>2</v>
      </c>
      <c r="C635" s="5" t="s">
        <v>44</v>
      </c>
      <c r="D635" s="5" t="s">
        <v>0</v>
      </c>
      <c r="E635" s="9">
        <v>39417</v>
      </c>
      <c r="F635" s="14">
        <f t="shared" ca="1" si="9"/>
        <v>9</v>
      </c>
      <c r="G635" s="13"/>
      <c r="H635" s="12">
        <v>23692</v>
      </c>
      <c r="I635" s="11">
        <v>4</v>
      </c>
    </row>
    <row r="636" spans="1:9" x14ac:dyDescent="0.25">
      <c r="A636" s="5" t="s">
        <v>55</v>
      </c>
      <c r="B636" s="16" t="s">
        <v>16</v>
      </c>
      <c r="C636" s="5" t="s">
        <v>44</v>
      </c>
      <c r="D636" s="5" t="s">
        <v>0</v>
      </c>
      <c r="E636" s="9">
        <v>40515</v>
      </c>
      <c r="F636" s="14">
        <f t="shared" ca="1" si="9"/>
        <v>6</v>
      </c>
      <c r="G636" s="13"/>
      <c r="H636" s="12">
        <v>33508</v>
      </c>
      <c r="I636" s="11">
        <v>4</v>
      </c>
    </row>
    <row r="637" spans="1:9" x14ac:dyDescent="0.25">
      <c r="A637" s="5" t="s">
        <v>54</v>
      </c>
      <c r="B637" s="16" t="s">
        <v>12</v>
      </c>
      <c r="C637" s="5" t="s">
        <v>44</v>
      </c>
      <c r="D637" s="5" t="s">
        <v>5</v>
      </c>
      <c r="E637" s="9">
        <v>40521</v>
      </c>
      <c r="F637" s="14">
        <f t="shared" ca="1" si="9"/>
        <v>6</v>
      </c>
      <c r="G637" s="13" t="s">
        <v>4</v>
      </c>
      <c r="H637" s="12">
        <v>34330</v>
      </c>
      <c r="I637" s="11">
        <v>3</v>
      </c>
    </row>
    <row r="638" spans="1:9" x14ac:dyDescent="0.25">
      <c r="A638" s="5" t="s">
        <v>45</v>
      </c>
      <c r="B638" s="16" t="s">
        <v>2</v>
      </c>
      <c r="C638" s="5" t="s">
        <v>44</v>
      </c>
      <c r="D638" s="5" t="s">
        <v>5</v>
      </c>
      <c r="E638" s="9">
        <v>36514</v>
      </c>
      <c r="F638" s="14">
        <f t="shared" ca="1" si="9"/>
        <v>17</v>
      </c>
      <c r="G638" s="13" t="s">
        <v>4</v>
      </c>
      <c r="H638" s="12">
        <v>48250</v>
      </c>
      <c r="I638" s="11">
        <v>3</v>
      </c>
    </row>
    <row r="639" spans="1:9" x14ac:dyDescent="0.25">
      <c r="A639" s="5" t="s">
        <v>750</v>
      </c>
      <c r="B639" s="16" t="s">
        <v>12</v>
      </c>
      <c r="C639" s="5" t="s">
        <v>6</v>
      </c>
      <c r="D639" s="5" t="s">
        <v>11</v>
      </c>
      <c r="E639" s="9">
        <v>39087</v>
      </c>
      <c r="F639" s="14">
        <f t="shared" ca="1" si="9"/>
        <v>10</v>
      </c>
      <c r="G639" s="13"/>
      <c r="H639" s="12">
        <v>70150</v>
      </c>
      <c r="I639" s="11">
        <v>2</v>
      </c>
    </row>
    <row r="640" spans="1:9" x14ac:dyDescent="0.25">
      <c r="A640" s="5" t="s">
        <v>749</v>
      </c>
      <c r="B640" s="16" t="s">
        <v>16</v>
      </c>
      <c r="C640" s="5" t="s">
        <v>6</v>
      </c>
      <c r="D640" s="5" t="s">
        <v>11</v>
      </c>
      <c r="E640" s="9">
        <v>39090</v>
      </c>
      <c r="F640" s="14">
        <f t="shared" ca="1" si="9"/>
        <v>10</v>
      </c>
      <c r="G640" s="13"/>
      <c r="H640" s="12">
        <v>63290</v>
      </c>
      <c r="I640" s="11">
        <v>5</v>
      </c>
    </row>
    <row r="641" spans="1:9" x14ac:dyDescent="0.25">
      <c r="A641" s="5" t="s">
        <v>748</v>
      </c>
      <c r="B641" s="16" t="s">
        <v>9</v>
      </c>
      <c r="C641" s="5" t="s">
        <v>6</v>
      </c>
      <c r="D641" s="5" t="s">
        <v>5</v>
      </c>
      <c r="E641" s="9">
        <v>39091</v>
      </c>
      <c r="F641" s="14">
        <f t="shared" ca="1" si="9"/>
        <v>10</v>
      </c>
      <c r="G641" s="13" t="s">
        <v>4</v>
      </c>
      <c r="H641" s="12">
        <v>46410</v>
      </c>
      <c r="I641" s="11">
        <v>2</v>
      </c>
    </row>
    <row r="642" spans="1:9" x14ac:dyDescent="0.25">
      <c r="A642" s="5" t="s">
        <v>741</v>
      </c>
      <c r="B642" s="16" t="s">
        <v>16</v>
      </c>
      <c r="C642" s="5" t="s">
        <v>6</v>
      </c>
      <c r="D642" s="5" t="s">
        <v>11</v>
      </c>
      <c r="E642" s="9">
        <v>39106</v>
      </c>
      <c r="F642" s="14">
        <f t="shared" ref="F642:F705" ca="1" si="10">DATEDIF(E642,TODAY(),"y")</f>
        <v>10</v>
      </c>
      <c r="G642" s="13"/>
      <c r="H642" s="12">
        <v>64263</v>
      </c>
      <c r="I642" s="11">
        <v>3</v>
      </c>
    </row>
    <row r="643" spans="1:9" x14ac:dyDescent="0.25">
      <c r="A643" s="5" t="s">
        <v>724</v>
      </c>
      <c r="B643" s="16" t="s">
        <v>12</v>
      </c>
      <c r="C643" s="5" t="s">
        <v>6</v>
      </c>
      <c r="D643" s="5" t="s">
        <v>11</v>
      </c>
      <c r="E643" s="9">
        <v>35826</v>
      </c>
      <c r="F643" s="14">
        <f t="shared" ca="1" si="10"/>
        <v>19</v>
      </c>
      <c r="G643" s="13"/>
      <c r="H643" s="12">
        <v>45030</v>
      </c>
      <c r="I643" s="11">
        <v>3</v>
      </c>
    </row>
    <row r="644" spans="1:9" x14ac:dyDescent="0.25">
      <c r="A644" s="5" t="s">
        <v>714</v>
      </c>
      <c r="B644" s="16" t="s">
        <v>12</v>
      </c>
      <c r="C644" s="5" t="s">
        <v>6</v>
      </c>
      <c r="D644" s="5" t="s">
        <v>5</v>
      </c>
      <c r="E644" s="9">
        <v>36549</v>
      </c>
      <c r="F644" s="14">
        <f t="shared" ca="1" si="10"/>
        <v>17</v>
      </c>
      <c r="G644" s="13" t="s">
        <v>4</v>
      </c>
      <c r="H644" s="12">
        <v>35460</v>
      </c>
      <c r="I644" s="11">
        <v>1</v>
      </c>
    </row>
    <row r="645" spans="1:9" x14ac:dyDescent="0.25">
      <c r="A645" s="5" t="s">
        <v>710</v>
      </c>
      <c r="B645" s="16" t="s">
        <v>12</v>
      </c>
      <c r="C645" s="5" t="s">
        <v>6</v>
      </c>
      <c r="D645" s="5" t="s">
        <v>14</v>
      </c>
      <c r="E645" s="9">
        <v>36918</v>
      </c>
      <c r="F645" s="14">
        <f t="shared" ca="1" si="10"/>
        <v>16</v>
      </c>
      <c r="G645" s="13" t="s">
        <v>26</v>
      </c>
      <c r="H645" s="12">
        <v>17205</v>
      </c>
      <c r="I645" s="11">
        <v>5</v>
      </c>
    </row>
    <row r="646" spans="1:9" x14ac:dyDescent="0.25">
      <c r="A646" s="5" t="s">
        <v>692</v>
      </c>
      <c r="B646" s="16" t="s">
        <v>12</v>
      </c>
      <c r="C646" s="5" t="s">
        <v>6</v>
      </c>
      <c r="D646" s="5" t="s">
        <v>11</v>
      </c>
      <c r="E646" s="17">
        <v>40563</v>
      </c>
      <c r="F646" s="14">
        <f t="shared" ca="1" si="10"/>
        <v>6</v>
      </c>
      <c r="G646" s="13"/>
      <c r="H646" s="12">
        <v>55510</v>
      </c>
      <c r="I646" s="11">
        <v>3</v>
      </c>
    </row>
    <row r="647" spans="1:9" x14ac:dyDescent="0.25">
      <c r="A647" s="5" t="s">
        <v>691</v>
      </c>
      <c r="B647" s="16" t="s">
        <v>12</v>
      </c>
      <c r="C647" s="5" t="s">
        <v>6</v>
      </c>
      <c r="D647" s="5" t="s">
        <v>5</v>
      </c>
      <c r="E647" s="9">
        <v>40568</v>
      </c>
      <c r="F647" s="14">
        <f t="shared" ca="1" si="10"/>
        <v>6</v>
      </c>
      <c r="G647" s="13" t="s">
        <v>26</v>
      </c>
      <c r="H647" s="12">
        <v>46390</v>
      </c>
      <c r="I647" s="11">
        <v>5</v>
      </c>
    </row>
    <row r="648" spans="1:9" x14ac:dyDescent="0.25">
      <c r="A648" s="5" t="s">
        <v>688</v>
      </c>
      <c r="B648" s="16" t="s">
        <v>16</v>
      </c>
      <c r="C648" s="5" t="s">
        <v>6</v>
      </c>
      <c r="D648" s="5" t="s">
        <v>5</v>
      </c>
      <c r="E648" s="9">
        <v>40584</v>
      </c>
      <c r="F648" s="14">
        <f t="shared" ca="1" si="10"/>
        <v>6</v>
      </c>
      <c r="G648" s="13" t="s">
        <v>26</v>
      </c>
      <c r="H648" s="12">
        <v>24200</v>
      </c>
      <c r="I648" s="11">
        <v>5</v>
      </c>
    </row>
    <row r="649" spans="1:9" x14ac:dyDescent="0.25">
      <c r="A649" s="5" t="s">
        <v>677</v>
      </c>
      <c r="B649" s="16" t="s">
        <v>12</v>
      </c>
      <c r="C649" s="5" t="s">
        <v>6</v>
      </c>
      <c r="D649" s="5" t="s">
        <v>14</v>
      </c>
      <c r="E649" s="9">
        <v>39118</v>
      </c>
      <c r="F649" s="14">
        <f t="shared" ca="1" si="10"/>
        <v>10</v>
      </c>
      <c r="G649" s="13" t="s">
        <v>26</v>
      </c>
      <c r="H649" s="12">
        <v>20075</v>
      </c>
      <c r="I649" s="11">
        <v>1</v>
      </c>
    </row>
    <row r="650" spans="1:9" x14ac:dyDescent="0.25">
      <c r="A650" s="5" t="s">
        <v>666</v>
      </c>
      <c r="B650" s="16" t="s">
        <v>12</v>
      </c>
      <c r="C650" s="5" t="s">
        <v>6</v>
      </c>
      <c r="D650" s="5" t="s">
        <v>14</v>
      </c>
      <c r="E650" s="9">
        <v>38753</v>
      </c>
      <c r="F650" s="14">
        <f t="shared" ca="1" si="10"/>
        <v>11</v>
      </c>
      <c r="G650" s="13" t="s">
        <v>28</v>
      </c>
      <c r="H650" s="12">
        <v>37660</v>
      </c>
      <c r="I650" s="11">
        <v>4</v>
      </c>
    </row>
    <row r="651" spans="1:9" x14ac:dyDescent="0.25">
      <c r="A651" s="5" t="s">
        <v>657</v>
      </c>
      <c r="B651" s="16" t="s">
        <v>32</v>
      </c>
      <c r="C651" s="5" t="s">
        <v>6</v>
      </c>
      <c r="D651" s="5" t="s">
        <v>11</v>
      </c>
      <c r="E651" s="9">
        <v>36193</v>
      </c>
      <c r="F651" s="14">
        <f t="shared" ca="1" si="10"/>
        <v>18</v>
      </c>
      <c r="G651" s="13"/>
      <c r="H651" s="12">
        <v>58250</v>
      </c>
      <c r="I651" s="11">
        <v>2</v>
      </c>
    </row>
    <row r="652" spans="1:9" x14ac:dyDescent="0.25">
      <c r="A652" s="5" t="s">
        <v>634</v>
      </c>
      <c r="B652" s="16" t="s">
        <v>12</v>
      </c>
      <c r="C652" s="5" t="s">
        <v>6</v>
      </c>
      <c r="D652" s="5" t="s">
        <v>11</v>
      </c>
      <c r="E652" s="9">
        <v>40235</v>
      </c>
      <c r="F652" s="14">
        <f t="shared" ca="1" si="10"/>
        <v>7</v>
      </c>
      <c r="G652" s="13"/>
      <c r="H652" s="12">
        <v>80729</v>
      </c>
      <c r="I652" s="11">
        <v>3</v>
      </c>
    </row>
    <row r="653" spans="1:9" x14ac:dyDescent="0.25">
      <c r="A653" s="5" t="s">
        <v>623</v>
      </c>
      <c r="B653" s="16" t="s">
        <v>12</v>
      </c>
      <c r="C653" s="5" t="s">
        <v>6</v>
      </c>
      <c r="D653" s="5" t="s">
        <v>5</v>
      </c>
      <c r="E653" s="9">
        <v>40986</v>
      </c>
      <c r="F653" s="14">
        <f t="shared" ca="1" si="10"/>
        <v>5</v>
      </c>
      <c r="G653" s="13" t="s">
        <v>28</v>
      </c>
      <c r="H653" s="12">
        <v>46550</v>
      </c>
      <c r="I653" s="11">
        <v>4</v>
      </c>
    </row>
    <row r="654" spans="1:9" x14ac:dyDescent="0.25">
      <c r="A654" s="5" t="s">
        <v>619</v>
      </c>
      <c r="B654" s="16" t="s">
        <v>16</v>
      </c>
      <c r="C654" s="5" t="s">
        <v>6</v>
      </c>
      <c r="D654" s="5" t="s">
        <v>14</v>
      </c>
      <c r="E654" s="9">
        <v>39155</v>
      </c>
      <c r="F654" s="14">
        <f t="shared" ca="1" si="10"/>
        <v>10</v>
      </c>
      <c r="G654" s="13" t="s">
        <v>18</v>
      </c>
      <c r="H654" s="12">
        <v>27710</v>
      </c>
      <c r="I654" s="11">
        <v>3</v>
      </c>
    </row>
    <row r="655" spans="1:9" x14ac:dyDescent="0.25">
      <c r="A655" s="5" t="s">
        <v>609</v>
      </c>
      <c r="B655" s="16" t="s">
        <v>12</v>
      </c>
      <c r="C655" s="5" t="s">
        <v>6</v>
      </c>
      <c r="D655" s="5" t="s">
        <v>5</v>
      </c>
      <c r="E655" s="9">
        <v>40250</v>
      </c>
      <c r="F655" s="14">
        <f t="shared" ca="1" si="10"/>
        <v>7</v>
      </c>
      <c r="G655" s="13" t="s">
        <v>4</v>
      </c>
      <c r="H655" s="12">
        <v>33590</v>
      </c>
      <c r="I655" s="11">
        <v>5</v>
      </c>
    </row>
    <row r="656" spans="1:9" x14ac:dyDescent="0.25">
      <c r="A656" s="5" t="s">
        <v>596</v>
      </c>
      <c r="B656" s="16" t="s">
        <v>32</v>
      </c>
      <c r="C656" s="5" t="s">
        <v>6</v>
      </c>
      <c r="D656" s="5" t="s">
        <v>14</v>
      </c>
      <c r="E656" s="9">
        <v>38805</v>
      </c>
      <c r="F656" s="14">
        <f t="shared" ca="1" si="10"/>
        <v>11</v>
      </c>
      <c r="G656" s="13" t="s">
        <v>28</v>
      </c>
      <c r="H656" s="12">
        <v>13690</v>
      </c>
      <c r="I656" s="11">
        <v>5</v>
      </c>
    </row>
    <row r="657" spans="1:9" x14ac:dyDescent="0.25">
      <c r="A657" s="5" t="s">
        <v>590</v>
      </c>
      <c r="B657" s="16" t="s">
        <v>9</v>
      </c>
      <c r="C657" s="5" t="s">
        <v>6</v>
      </c>
      <c r="D657" s="5" t="s">
        <v>5</v>
      </c>
      <c r="E657" s="9">
        <v>36243</v>
      </c>
      <c r="F657" s="14">
        <f t="shared" ca="1" si="10"/>
        <v>18</v>
      </c>
      <c r="G657" s="13" t="s">
        <v>8</v>
      </c>
      <c r="H657" s="12">
        <v>77680</v>
      </c>
      <c r="I657" s="11">
        <v>3</v>
      </c>
    </row>
    <row r="658" spans="1:9" x14ac:dyDescent="0.25">
      <c r="A658" s="5" t="s">
        <v>584</v>
      </c>
      <c r="B658" s="16" t="s">
        <v>12</v>
      </c>
      <c r="C658" s="5" t="s">
        <v>6</v>
      </c>
      <c r="D658" s="5" t="s">
        <v>5</v>
      </c>
      <c r="E658" s="9">
        <v>36956</v>
      </c>
      <c r="F658" s="14">
        <f t="shared" ca="1" si="10"/>
        <v>16</v>
      </c>
      <c r="G658" s="13" t="s">
        <v>8</v>
      </c>
      <c r="H658" s="12">
        <v>49930</v>
      </c>
      <c r="I658" s="11">
        <v>1</v>
      </c>
    </row>
    <row r="659" spans="1:9" x14ac:dyDescent="0.25">
      <c r="A659" s="5" t="s">
        <v>583</v>
      </c>
      <c r="B659" s="16" t="s">
        <v>12</v>
      </c>
      <c r="C659" s="5" t="s">
        <v>6</v>
      </c>
      <c r="D659" s="5" t="s">
        <v>5</v>
      </c>
      <c r="E659" s="9">
        <v>36967</v>
      </c>
      <c r="F659" s="14">
        <f t="shared" ca="1" si="10"/>
        <v>16</v>
      </c>
      <c r="G659" s="13" t="s">
        <v>26</v>
      </c>
      <c r="H659" s="12">
        <v>63060</v>
      </c>
      <c r="I659" s="11">
        <v>4</v>
      </c>
    </row>
    <row r="660" spans="1:9" x14ac:dyDescent="0.25">
      <c r="A660" s="5" t="s">
        <v>573</v>
      </c>
      <c r="B660" s="16" t="s">
        <v>9</v>
      </c>
      <c r="C660" s="5" t="s">
        <v>6</v>
      </c>
      <c r="D660" s="5" t="s">
        <v>11</v>
      </c>
      <c r="E660" s="9">
        <v>39534</v>
      </c>
      <c r="F660" s="14">
        <f t="shared" ca="1" si="10"/>
        <v>9</v>
      </c>
      <c r="G660" s="13"/>
      <c r="H660" s="12">
        <v>32880</v>
      </c>
      <c r="I660" s="11">
        <v>3</v>
      </c>
    </row>
    <row r="661" spans="1:9" x14ac:dyDescent="0.25">
      <c r="A661" s="5" t="s">
        <v>565</v>
      </c>
      <c r="B661" s="16" t="s">
        <v>9</v>
      </c>
      <c r="C661" s="5" t="s">
        <v>6</v>
      </c>
      <c r="D661" s="5" t="s">
        <v>5</v>
      </c>
      <c r="E661" s="9">
        <v>39171</v>
      </c>
      <c r="F661" s="14">
        <f t="shared" ca="1" si="10"/>
        <v>10</v>
      </c>
      <c r="G661" s="13" t="s">
        <v>18</v>
      </c>
      <c r="H661" s="12">
        <v>25690</v>
      </c>
      <c r="I661" s="11">
        <v>2</v>
      </c>
    </row>
    <row r="662" spans="1:9" x14ac:dyDescent="0.25">
      <c r="A662" s="5" t="s">
        <v>563</v>
      </c>
      <c r="B662" s="16" t="s">
        <v>9</v>
      </c>
      <c r="C662" s="5" t="s">
        <v>6</v>
      </c>
      <c r="D662" s="5" t="s">
        <v>14</v>
      </c>
      <c r="E662" s="9">
        <v>39535</v>
      </c>
      <c r="F662" s="14">
        <f t="shared" ca="1" si="10"/>
        <v>9</v>
      </c>
      <c r="G662" s="13" t="s">
        <v>8</v>
      </c>
      <c r="H662" s="12">
        <v>49080</v>
      </c>
      <c r="I662" s="11">
        <v>5</v>
      </c>
    </row>
    <row r="663" spans="1:9" x14ac:dyDescent="0.25">
      <c r="A663" s="5" t="s">
        <v>537</v>
      </c>
      <c r="B663" s="16" t="s">
        <v>16</v>
      </c>
      <c r="C663" s="5" t="s">
        <v>6</v>
      </c>
      <c r="D663" s="5" t="s">
        <v>5</v>
      </c>
      <c r="E663" s="9">
        <v>39539</v>
      </c>
      <c r="F663" s="14">
        <f t="shared" ca="1" si="10"/>
        <v>9</v>
      </c>
      <c r="G663" s="13" t="s">
        <v>4</v>
      </c>
      <c r="H663" s="12">
        <v>73850</v>
      </c>
      <c r="I663" s="11">
        <v>2</v>
      </c>
    </row>
    <row r="664" spans="1:9" x14ac:dyDescent="0.25">
      <c r="A664" s="5" t="s">
        <v>515</v>
      </c>
      <c r="B664" s="16" t="s">
        <v>12</v>
      </c>
      <c r="C664" s="5" t="s">
        <v>6</v>
      </c>
      <c r="D664" s="5" t="s">
        <v>5</v>
      </c>
      <c r="E664" s="9">
        <v>36619</v>
      </c>
      <c r="F664" s="14">
        <f t="shared" ca="1" si="10"/>
        <v>17</v>
      </c>
      <c r="G664" s="13" t="s">
        <v>28</v>
      </c>
      <c r="H664" s="12">
        <v>71970</v>
      </c>
      <c r="I664" s="11">
        <v>4</v>
      </c>
    </row>
    <row r="665" spans="1:9" x14ac:dyDescent="0.25">
      <c r="A665" s="5" t="s">
        <v>508</v>
      </c>
      <c r="B665" s="16" t="s">
        <v>48</v>
      </c>
      <c r="C665" s="5" t="s">
        <v>6</v>
      </c>
      <c r="D665" s="5" t="s">
        <v>5</v>
      </c>
      <c r="E665" s="9">
        <v>37009</v>
      </c>
      <c r="F665" s="14">
        <f t="shared" ca="1" si="10"/>
        <v>16</v>
      </c>
      <c r="G665" s="13" t="s">
        <v>4</v>
      </c>
      <c r="H665" s="12">
        <v>78710</v>
      </c>
      <c r="I665" s="11">
        <v>2</v>
      </c>
    </row>
    <row r="666" spans="1:9" x14ac:dyDescent="0.25">
      <c r="A666" s="5" t="s">
        <v>492</v>
      </c>
      <c r="B666" s="16" t="s">
        <v>16</v>
      </c>
      <c r="C666" s="5" t="s">
        <v>6</v>
      </c>
      <c r="D666" s="5" t="s">
        <v>5</v>
      </c>
      <c r="E666" s="9">
        <v>40637</v>
      </c>
      <c r="F666" s="14">
        <f t="shared" ca="1" si="10"/>
        <v>6</v>
      </c>
      <c r="G666" s="13" t="s">
        <v>26</v>
      </c>
      <c r="H666" s="12">
        <v>86640</v>
      </c>
      <c r="I666" s="11">
        <v>3</v>
      </c>
    </row>
    <row r="667" spans="1:9" x14ac:dyDescent="0.25">
      <c r="A667" s="5" t="s">
        <v>491</v>
      </c>
      <c r="B667" s="16" t="s">
        <v>48</v>
      </c>
      <c r="C667" s="5" t="s">
        <v>6</v>
      </c>
      <c r="D667" s="5" t="s">
        <v>11</v>
      </c>
      <c r="E667" s="17">
        <v>40638</v>
      </c>
      <c r="F667" s="14">
        <f t="shared" ca="1" si="10"/>
        <v>6</v>
      </c>
      <c r="G667" s="13"/>
      <c r="H667" s="12">
        <v>42990</v>
      </c>
      <c r="I667" s="11">
        <v>4</v>
      </c>
    </row>
    <row r="668" spans="1:9" x14ac:dyDescent="0.25">
      <c r="A668" s="5" t="s">
        <v>480</v>
      </c>
      <c r="B668" s="16" t="s">
        <v>12</v>
      </c>
      <c r="C668" s="5" t="s">
        <v>6</v>
      </c>
      <c r="D668" s="5" t="s">
        <v>0</v>
      </c>
      <c r="E668" s="9">
        <v>39208</v>
      </c>
      <c r="F668" s="14">
        <f t="shared" ca="1" si="10"/>
        <v>10</v>
      </c>
      <c r="G668" s="13"/>
      <c r="H668" s="12">
        <v>26944</v>
      </c>
      <c r="I668" s="11">
        <v>4</v>
      </c>
    </row>
    <row r="669" spans="1:9" x14ac:dyDescent="0.25">
      <c r="A669" s="5" t="s">
        <v>468</v>
      </c>
      <c r="B669" s="16" t="s">
        <v>12</v>
      </c>
      <c r="C669" s="5" t="s">
        <v>6</v>
      </c>
      <c r="D669" s="5" t="s">
        <v>0</v>
      </c>
      <c r="E669" s="9">
        <v>38863</v>
      </c>
      <c r="F669" s="14">
        <f t="shared" ca="1" si="10"/>
        <v>11</v>
      </c>
      <c r="G669" s="13"/>
      <c r="H669" s="12">
        <v>28768</v>
      </c>
      <c r="I669" s="11">
        <v>3</v>
      </c>
    </row>
    <row r="670" spans="1:9" x14ac:dyDescent="0.25">
      <c r="A670" s="5" t="s">
        <v>453</v>
      </c>
      <c r="B670" s="16" t="s">
        <v>12</v>
      </c>
      <c r="C670" s="5" t="s">
        <v>6</v>
      </c>
      <c r="D670" s="5" t="s">
        <v>5</v>
      </c>
      <c r="E670" s="9">
        <v>36672</v>
      </c>
      <c r="F670" s="14">
        <f t="shared" ca="1" si="10"/>
        <v>17</v>
      </c>
      <c r="G670" s="13" t="s">
        <v>28</v>
      </c>
      <c r="H670" s="12">
        <v>65320</v>
      </c>
      <c r="I670" s="11">
        <v>5</v>
      </c>
    </row>
    <row r="671" spans="1:9" x14ac:dyDescent="0.25">
      <c r="A671" s="5" t="s">
        <v>438</v>
      </c>
      <c r="B671" s="16" t="s">
        <v>16</v>
      </c>
      <c r="C671" s="5" t="s">
        <v>6</v>
      </c>
      <c r="D671" s="5" t="s">
        <v>5</v>
      </c>
      <c r="E671" s="17">
        <v>40680</v>
      </c>
      <c r="F671" s="14">
        <f t="shared" ca="1" si="10"/>
        <v>6</v>
      </c>
      <c r="G671" s="13" t="s">
        <v>26</v>
      </c>
      <c r="H671" s="12">
        <v>23030</v>
      </c>
      <c r="I671" s="11">
        <v>4</v>
      </c>
    </row>
    <row r="672" spans="1:9" x14ac:dyDescent="0.25">
      <c r="A672" s="5" t="s">
        <v>437</v>
      </c>
      <c r="B672" s="16" t="s">
        <v>16</v>
      </c>
      <c r="C672" s="5" t="s">
        <v>6</v>
      </c>
      <c r="D672" s="5" t="s">
        <v>5</v>
      </c>
      <c r="E672" s="17">
        <v>40680</v>
      </c>
      <c r="F672" s="14">
        <f t="shared" ca="1" si="10"/>
        <v>6</v>
      </c>
      <c r="G672" s="13" t="s">
        <v>8</v>
      </c>
      <c r="H672" s="12">
        <v>40260</v>
      </c>
      <c r="I672" s="11">
        <v>5</v>
      </c>
    </row>
    <row r="673" spans="1:9" x14ac:dyDescent="0.25">
      <c r="A673" s="5" t="s">
        <v>436</v>
      </c>
      <c r="B673" s="16" t="s">
        <v>12</v>
      </c>
      <c r="C673" s="5" t="s">
        <v>6</v>
      </c>
      <c r="D673" s="5" t="s">
        <v>14</v>
      </c>
      <c r="E673" s="9">
        <v>40696</v>
      </c>
      <c r="F673" s="14">
        <f t="shared" ca="1" si="10"/>
        <v>6</v>
      </c>
      <c r="G673" s="13" t="s">
        <v>4</v>
      </c>
      <c r="H673" s="12">
        <v>13455</v>
      </c>
      <c r="I673" s="11">
        <v>2</v>
      </c>
    </row>
    <row r="674" spans="1:9" x14ac:dyDescent="0.25">
      <c r="A674" s="5" t="s">
        <v>435</v>
      </c>
      <c r="B674" s="16" t="s">
        <v>32</v>
      </c>
      <c r="C674" s="5" t="s">
        <v>6</v>
      </c>
      <c r="D674" s="5" t="s">
        <v>11</v>
      </c>
      <c r="E674" s="9">
        <v>40706</v>
      </c>
      <c r="F674" s="14">
        <f t="shared" ca="1" si="10"/>
        <v>6</v>
      </c>
      <c r="G674" s="13"/>
      <c r="H674" s="12">
        <v>34680</v>
      </c>
      <c r="I674" s="11">
        <v>5</v>
      </c>
    </row>
    <row r="675" spans="1:9" x14ac:dyDescent="0.25">
      <c r="A675" s="5" t="s">
        <v>431</v>
      </c>
      <c r="B675" s="16" t="s">
        <v>9</v>
      </c>
      <c r="C675" s="5" t="s">
        <v>6</v>
      </c>
      <c r="D675" s="5" t="s">
        <v>11</v>
      </c>
      <c r="E675" s="9">
        <v>40718</v>
      </c>
      <c r="F675" s="14">
        <f t="shared" ca="1" si="10"/>
        <v>6</v>
      </c>
      <c r="G675" s="13"/>
      <c r="H675" s="12">
        <v>26020</v>
      </c>
      <c r="I675" s="11">
        <v>5</v>
      </c>
    </row>
    <row r="676" spans="1:9" x14ac:dyDescent="0.25">
      <c r="A676" s="5" t="s">
        <v>428</v>
      </c>
      <c r="B676" s="16" t="s">
        <v>12</v>
      </c>
      <c r="C676" s="5" t="s">
        <v>6</v>
      </c>
      <c r="D676" s="5" t="s">
        <v>11</v>
      </c>
      <c r="E676" s="9">
        <v>39239</v>
      </c>
      <c r="F676" s="14">
        <f t="shared" ca="1" si="10"/>
        <v>10</v>
      </c>
      <c r="G676" s="13"/>
      <c r="H676" s="12">
        <v>75550</v>
      </c>
      <c r="I676" s="11">
        <v>3</v>
      </c>
    </row>
    <row r="677" spans="1:9" x14ac:dyDescent="0.25">
      <c r="A677" s="5" t="s">
        <v>427</v>
      </c>
      <c r="B677" s="16" t="s">
        <v>9</v>
      </c>
      <c r="C677" s="5" t="s">
        <v>6</v>
      </c>
      <c r="D677" s="5" t="s">
        <v>11</v>
      </c>
      <c r="E677" s="9">
        <v>39248</v>
      </c>
      <c r="F677" s="14">
        <f t="shared" ca="1" si="10"/>
        <v>10</v>
      </c>
      <c r="G677" s="13"/>
      <c r="H677" s="12">
        <v>78590</v>
      </c>
      <c r="I677" s="11">
        <v>1</v>
      </c>
    </row>
    <row r="678" spans="1:9" x14ac:dyDescent="0.25">
      <c r="A678" s="5" t="s">
        <v>426</v>
      </c>
      <c r="B678" s="16" t="s">
        <v>12</v>
      </c>
      <c r="C678" s="5" t="s">
        <v>6</v>
      </c>
      <c r="D678" s="5" t="s">
        <v>14</v>
      </c>
      <c r="E678" s="9">
        <v>39253</v>
      </c>
      <c r="F678" s="14">
        <f t="shared" ca="1" si="10"/>
        <v>10</v>
      </c>
      <c r="G678" s="13" t="s">
        <v>8</v>
      </c>
      <c r="H678" s="12">
        <v>11230</v>
      </c>
      <c r="I678" s="11">
        <v>4</v>
      </c>
    </row>
    <row r="679" spans="1:9" x14ac:dyDescent="0.25">
      <c r="A679" s="5" t="s">
        <v>407</v>
      </c>
      <c r="B679" s="16" t="s">
        <v>16</v>
      </c>
      <c r="C679" s="5" t="s">
        <v>6</v>
      </c>
      <c r="D679" s="5" t="s">
        <v>5</v>
      </c>
      <c r="E679" s="9">
        <v>36330</v>
      </c>
      <c r="F679" s="14">
        <f t="shared" ca="1" si="10"/>
        <v>18</v>
      </c>
      <c r="G679" s="13" t="s">
        <v>8</v>
      </c>
      <c r="H679" s="12">
        <v>61850</v>
      </c>
      <c r="I679" s="11">
        <v>2</v>
      </c>
    </row>
    <row r="680" spans="1:9" x14ac:dyDescent="0.25">
      <c r="A680" s="5" t="s">
        <v>398</v>
      </c>
      <c r="B680" s="16" t="s">
        <v>2</v>
      </c>
      <c r="C680" s="5" t="s">
        <v>6</v>
      </c>
      <c r="D680" s="5" t="s">
        <v>11</v>
      </c>
      <c r="E680" s="9">
        <v>37065</v>
      </c>
      <c r="F680" s="14">
        <f t="shared" ca="1" si="10"/>
        <v>16</v>
      </c>
      <c r="G680" s="13"/>
      <c r="H680" s="12">
        <v>77136</v>
      </c>
      <c r="I680" s="11">
        <v>5</v>
      </c>
    </row>
    <row r="681" spans="1:9" x14ac:dyDescent="0.25">
      <c r="A681" s="5" t="s">
        <v>385</v>
      </c>
      <c r="B681" s="16" t="s">
        <v>32</v>
      </c>
      <c r="C681" s="5" t="s">
        <v>6</v>
      </c>
      <c r="D681" s="5" t="s">
        <v>5</v>
      </c>
      <c r="E681" s="9">
        <v>39602</v>
      </c>
      <c r="F681" s="14">
        <f t="shared" ca="1" si="10"/>
        <v>9</v>
      </c>
      <c r="G681" s="13" t="s">
        <v>26</v>
      </c>
      <c r="H681" s="12">
        <v>79380</v>
      </c>
      <c r="I681" s="11">
        <v>5</v>
      </c>
    </row>
    <row r="682" spans="1:9" x14ac:dyDescent="0.25">
      <c r="A682" s="5" t="s">
        <v>382</v>
      </c>
      <c r="B682" s="16" t="s">
        <v>2</v>
      </c>
      <c r="C682" s="5" t="s">
        <v>6</v>
      </c>
      <c r="D682" s="5" t="s">
        <v>11</v>
      </c>
      <c r="E682" s="21">
        <v>40334</v>
      </c>
      <c r="F682" s="14">
        <f t="shared" ca="1" si="10"/>
        <v>7</v>
      </c>
      <c r="G682" s="13"/>
      <c r="H682" s="12">
        <v>47280</v>
      </c>
      <c r="I682" s="11">
        <v>1</v>
      </c>
    </row>
    <row r="683" spans="1:9" x14ac:dyDescent="0.25">
      <c r="A683" s="5" t="s">
        <v>371</v>
      </c>
      <c r="B683" s="16" t="s">
        <v>32</v>
      </c>
      <c r="C683" s="5" t="s">
        <v>6</v>
      </c>
      <c r="D683" s="5" t="s">
        <v>11</v>
      </c>
      <c r="E683" s="9">
        <v>41094</v>
      </c>
      <c r="F683" s="14">
        <f t="shared" ca="1" si="10"/>
        <v>5</v>
      </c>
      <c r="G683" s="13"/>
      <c r="H683" s="12">
        <v>59128</v>
      </c>
      <c r="I683" s="11">
        <v>4</v>
      </c>
    </row>
    <row r="684" spans="1:9" x14ac:dyDescent="0.25">
      <c r="A684" s="5" t="s">
        <v>370</v>
      </c>
      <c r="B684" s="16" t="s">
        <v>16</v>
      </c>
      <c r="C684" s="5" t="s">
        <v>6</v>
      </c>
      <c r="D684" s="5" t="s">
        <v>5</v>
      </c>
      <c r="E684" s="9">
        <v>41111</v>
      </c>
      <c r="F684" s="14">
        <f t="shared" ca="1" si="10"/>
        <v>5</v>
      </c>
      <c r="G684" s="13" t="s">
        <v>28</v>
      </c>
      <c r="H684" s="12">
        <v>62780</v>
      </c>
      <c r="I684" s="11">
        <v>3</v>
      </c>
    </row>
    <row r="685" spans="1:9" x14ac:dyDescent="0.25">
      <c r="A685" s="5" t="s">
        <v>367</v>
      </c>
      <c r="B685" s="16" t="s">
        <v>16</v>
      </c>
      <c r="C685" s="5" t="s">
        <v>6</v>
      </c>
      <c r="D685" s="5" t="s">
        <v>14</v>
      </c>
      <c r="E685" s="9">
        <v>39267</v>
      </c>
      <c r="F685" s="14">
        <f t="shared" ca="1" si="10"/>
        <v>10</v>
      </c>
      <c r="G685" s="13" t="s">
        <v>26</v>
      </c>
      <c r="H685" s="12">
        <v>49545</v>
      </c>
      <c r="I685" s="11">
        <v>2</v>
      </c>
    </row>
    <row r="686" spans="1:9" x14ac:dyDescent="0.25">
      <c r="A686" s="5" t="s">
        <v>366</v>
      </c>
      <c r="B686" s="16" t="s">
        <v>9</v>
      </c>
      <c r="C686" s="5" t="s">
        <v>6</v>
      </c>
      <c r="D686" s="5" t="s">
        <v>11</v>
      </c>
      <c r="E686" s="9">
        <v>39272</v>
      </c>
      <c r="F686" s="14">
        <f t="shared" ca="1" si="10"/>
        <v>10</v>
      </c>
      <c r="G686" s="13"/>
      <c r="H686" s="12">
        <v>35240</v>
      </c>
      <c r="I686" s="11">
        <v>3</v>
      </c>
    </row>
    <row r="687" spans="1:9" x14ac:dyDescent="0.25">
      <c r="A687" s="5" t="s">
        <v>356</v>
      </c>
      <c r="B687" s="16" t="s">
        <v>12</v>
      </c>
      <c r="C687" s="5" t="s">
        <v>6</v>
      </c>
      <c r="D687" s="5" t="s">
        <v>11</v>
      </c>
      <c r="E687" s="9">
        <v>39648</v>
      </c>
      <c r="F687" s="14">
        <f t="shared" ca="1" si="10"/>
        <v>9</v>
      </c>
      <c r="G687" s="13"/>
      <c r="H687" s="12">
        <v>45105</v>
      </c>
      <c r="I687" s="11">
        <v>1</v>
      </c>
    </row>
    <row r="688" spans="1:9" x14ac:dyDescent="0.25">
      <c r="A688" s="5" t="s">
        <v>352</v>
      </c>
      <c r="B688" s="16" t="s">
        <v>12</v>
      </c>
      <c r="C688" s="5" t="s">
        <v>6</v>
      </c>
      <c r="D688" s="5" t="s">
        <v>0</v>
      </c>
      <c r="E688" s="9">
        <v>40360</v>
      </c>
      <c r="F688" s="14">
        <f t="shared" ca="1" si="10"/>
        <v>7</v>
      </c>
      <c r="G688" s="13"/>
      <c r="H688" s="12">
        <v>33752</v>
      </c>
      <c r="I688" s="11">
        <v>3</v>
      </c>
    </row>
    <row r="689" spans="1:9" x14ac:dyDescent="0.25">
      <c r="A689" s="5" t="s">
        <v>348</v>
      </c>
      <c r="B689" s="16" t="s">
        <v>12</v>
      </c>
      <c r="C689" s="5" t="s">
        <v>6</v>
      </c>
      <c r="D689" s="5" t="s">
        <v>5</v>
      </c>
      <c r="E689" s="9">
        <v>40389</v>
      </c>
      <c r="F689" s="14">
        <f t="shared" ca="1" si="10"/>
        <v>6</v>
      </c>
      <c r="G689" s="13" t="s">
        <v>26</v>
      </c>
      <c r="H689" s="12">
        <v>58370</v>
      </c>
      <c r="I689" s="11">
        <v>5</v>
      </c>
    </row>
    <row r="690" spans="1:9" x14ac:dyDescent="0.25">
      <c r="A690" s="5" t="s">
        <v>346</v>
      </c>
      <c r="B690" s="16" t="s">
        <v>12</v>
      </c>
      <c r="C690" s="5" t="s">
        <v>6</v>
      </c>
      <c r="D690" s="5" t="s">
        <v>5</v>
      </c>
      <c r="E690" s="9">
        <v>38914</v>
      </c>
      <c r="F690" s="14">
        <f t="shared" ca="1" si="10"/>
        <v>11</v>
      </c>
      <c r="G690" s="13" t="s">
        <v>4</v>
      </c>
      <c r="H690" s="12">
        <v>41380</v>
      </c>
      <c r="I690" s="11">
        <v>2</v>
      </c>
    </row>
    <row r="691" spans="1:9" x14ac:dyDescent="0.25">
      <c r="A691" s="5" t="s">
        <v>334</v>
      </c>
      <c r="B691" s="16" t="s">
        <v>48</v>
      </c>
      <c r="C691" s="5" t="s">
        <v>6</v>
      </c>
      <c r="D691" s="5" t="s">
        <v>14</v>
      </c>
      <c r="E691" s="9">
        <v>36365</v>
      </c>
      <c r="F691" s="14">
        <f t="shared" ca="1" si="10"/>
        <v>17</v>
      </c>
      <c r="G691" s="13" t="s">
        <v>18</v>
      </c>
      <c r="H691" s="12">
        <v>19825</v>
      </c>
      <c r="I691" s="11">
        <v>2</v>
      </c>
    </row>
    <row r="692" spans="1:9" x14ac:dyDescent="0.25">
      <c r="A692" s="5" t="s">
        <v>327</v>
      </c>
      <c r="B692" s="16" t="s">
        <v>16</v>
      </c>
      <c r="C692" s="5" t="s">
        <v>6</v>
      </c>
      <c r="D692" s="5" t="s">
        <v>11</v>
      </c>
      <c r="E692" s="20">
        <v>37099</v>
      </c>
      <c r="F692" s="14">
        <f t="shared" ca="1" si="10"/>
        <v>15</v>
      </c>
      <c r="G692" s="13"/>
      <c r="H692" s="12">
        <v>28270</v>
      </c>
      <c r="I692" s="11">
        <v>5</v>
      </c>
    </row>
    <row r="693" spans="1:9" x14ac:dyDescent="0.25">
      <c r="A693" s="5" t="s">
        <v>326</v>
      </c>
      <c r="B693" s="16" t="s">
        <v>2</v>
      </c>
      <c r="C693" s="5" t="s">
        <v>6</v>
      </c>
      <c r="D693" s="5" t="s">
        <v>11</v>
      </c>
      <c r="E693" s="9">
        <v>37453</v>
      </c>
      <c r="F693" s="14">
        <f t="shared" ca="1" si="10"/>
        <v>15</v>
      </c>
      <c r="G693" s="13"/>
      <c r="H693" s="12">
        <v>49090</v>
      </c>
      <c r="I693" s="11">
        <v>4</v>
      </c>
    </row>
    <row r="694" spans="1:9" x14ac:dyDescent="0.25">
      <c r="A694" s="5" t="s">
        <v>324</v>
      </c>
      <c r="B694" s="16" t="s">
        <v>12</v>
      </c>
      <c r="C694" s="5" t="s">
        <v>6</v>
      </c>
      <c r="D694" s="5" t="s">
        <v>5</v>
      </c>
      <c r="E694" s="9">
        <v>37810</v>
      </c>
      <c r="F694" s="14">
        <f t="shared" ca="1" si="10"/>
        <v>14</v>
      </c>
      <c r="G694" s="13" t="s">
        <v>4</v>
      </c>
      <c r="H694" s="12">
        <v>48010</v>
      </c>
      <c r="I694" s="11">
        <v>3</v>
      </c>
    </row>
    <row r="695" spans="1:9" x14ac:dyDescent="0.25">
      <c r="A695" s="5" t="s">
        <v>314</v>
      </c>
      <c r="B695" s="16" t="s">
        <v>12</v>
      </c>
      <c r="C695" s="5" t="s">
        <v>6</v>
      </c>
      <c r="D695" s="5" t="s">
        <v>5</v>
      </c>
      <c r="E695" s="9">
        <v>39283</v>
      </c>
      <c r="F695" s="14">
        <f t="shared" ca="1" si="10"/>
        <v>10</v>
      </c>
      <c r="G695" s="13" t="s">
        <v>26</v>
      </c>
      <c r="H695" s="12">
        <v>24980</v>
      </c>
      <c r="I695" s="11">
        <v>3</v>
      </c>
    </row>
    <row r="696" spans="1:9" x14ac:dyDescent="0.25">
      <c r="A696" s="5" t="s">
        <v>312</v>
      </c>
      <c r="B696" s="16" t="s">
        <v>16</v>
      </c>
      <c r="C696" s="5" t="s">
        <v>6</v>
      </c>
      <c r="D696" s="5" t="s">
        <v>5</v>
      </c>
      <c r="E696" s="9">
        <v>40018</v>
      </c>
      <c r="F696" s="14">
        <f t="shared" ca="1" si="10"/>
        <v>7</v>
      </c>
      <c r="G696" s="13" t="s">
        <v>4</v>
      </c>
      <c r="H696" s="12">
        <v>34990</v>
      </c>
      <c r="I696" s="11">
        <v>3</v>
      </c>
    </row>
    <row r="697" spans="1:9" x14ac:dyDescent="0.25">
      <c r="A697" s="5" t="s">
        <v>298</v>
      </c>
      <c r="B697" s="16" t="s">
        <v>32</v>
      </c>
      <c r="C697" s="5" t="s">
        <v>6</v>
      </c>
      <c r="D697" s="5" t="s">
        <v>11</v>
      </c>
      <c r="E697" s="9">
        <v>41125</v>
      </c>
      <c r="F697" s="14">
        <f t="shared" ca="1" si="10"/>
        <v>4</v>
      </c>
      <c r="G697" s="13"/>
      <c r="H697" s="12">
        <v>70300</v>
      </c>
      <c r="I697" s="11">
        <v>3</v>
      </c>
    </row>
    <row r="698" spans="1:9" x14ac:dyDescent="0.25">
      <c r="A698" s="5" t="s">
        <v>290</v>
      </c>
      <c r="B698" s="16" t="s">
        <v>9</v>
      </c>
      <c r="C698" s="5" t="s">
        <v>6</v>
      </c>
      <c r="D698" s="5" t="s">
        <v>11</v>
      </c>
      <c r="E698" s="9">
        <v>40393</v>
      </c>
      <c r="F698" s="14">
        <f t="shared" ca="1" si="10"/>
        <v>6</v>
      </c>
      <c r="G698" s="13"/>
      <c r="H698" s="12">
        <v>41770</v>
      </c>
      <c r="I698" s="11">
        <v>5</v>
      </c>
    </row>
    <row r="699" spans="1:9" x14ac:dyDescent="0.25">
      <c r="A699" s="5" t="s">
        <v>287</v>
      </c>
      <c r="B699" s="16" t="s">
        <v>2</v>
      </c>
      <c r="C699" s="5" t="s">
        <v>6</v>
      </c>
      <c r="D699" s="5" t="s">
        <v>14</v>
      </c>
      <c r="E699" s="9">
        <v>40410</v>
      </c>
      <c r="F699" s="14">
        <f t="shared" ca="1" si="10"/>
        <v>6</v>
      </c>
      <c r="G699" s="13" t="s">
        <v>4</v>
      </c>
      <c r="H699" s="12">
        <v>38105</v>
      </c>
      <c r="I699" s="11">
        <v>2</v>
      </c>
    </row>
    <row r="700" spans="1:9" x14ac:dyDescent="0.25">
      <c r="A700" s="5" t="s">
        <v>285</v>
      </c>
      <c r="B700" s="16" t="s">
        <v>48</v>
      </c>
      <c r="C700" s="5" t="s">
        <v>6</v>
      </c>
      <c r="D700" s="5" t="s">
        <v>5</v>
      </c>
      <c r="E700" s="9">
        <v>40420</v>
      </c>
      <c r="F700" s="14">
        <f t="shared" ca="1" si="10"/>
        <v>6</v>
      </c>
      <c r="G700" s="13" t="s">
        <v>26</v>
      </c>
      <c r="H700" s="12">
        <v>31690</v>
      </c>
      <c r="I700" s="11">
        <v>4</v>
      </c>
    </row>
    <row r="701" spans="1:9" x14ac:dyDescent="0.25">
      <c r="A701" s="5" t="s">
        <v>279</v>
      </c>
      <c r="B701" s="16" t="s">
        <v>12</v>
      </c>
      <c r="C701" s="5" t="s">
        <v>6</v>
      </c>
      <c r="D701" s="5" t="s">
        <v>5</v>
      </c>
      <c r="E701" s="9">
        <v>36025</v>
      </c>
      <c r="F701" s="14">
        <f t="shared" ca="1" si="10"/>
        <v>18</v>
      </c>
      <c r="G701" s="13" t="s">
        <v>28</v>
      </c>
      <c r="H701" s="12">
        <v>64470</v>
      </c>
      <c r="I701" s="11">
        <v>5</v>
      </c>
    </row>
    <row r="702" spans="1:9" x14ac:dyDescent="0.25">
      <c r="A702" s="5" t="s">
        <v>268</v>
      </c>
      <c r="B702" s="16" t="s">
        <v>48</v>
      </c>
      <c r="C702" s="5" t="s">
        <v>6</v>
      </c>
      <c r="D702" s="5" t="s">
        <v>5</v>
      </c>
      <c r="E702" s="9">
        <v>37495</v>
      </c>
      <c r="F702" s="14">
        <f t="shared" ca="1" si="10"/>
        <v>14</v>
      </c>
      <c r="G702" s="13" t="s">
        <v>8</v>
      </c>
      <c r="H702" s="12">
        <v>60300</v>
      </c>
      <c r="I702" s="11">
        <v>2</v>
      </c>
    </row>
    <row r="703" spans="1:9" x14ac:dyDescent="0.25">
      <c r="A703" s="5" t="s">
        <v>261</v>
      </c>
      <c r="B703" s="16" t="s">
        <v>9</v>
      </c>
      <c r="C703" s="5" t="s">
        <v>6</v>
      </c>
      <c r="D703" s="5" t="s">
        <v>5</v>
      </c>
      <c r="E703" s="9">
        <v>39679</v>
      </c>
      <c r="F703" s="14">
        <f t="shared" ca="1" si="10"/>
        <v>8</v>
      </c>
      <c r="G703" s="13" t="s">
        <v>26</v>
      </c>
      <c r="H703" s="12">
        <v>22820</v>
      </c>
      <c r="I703" s="11">
        <v>5</v>
      </c>
    </row>
    <row r="704" spans="1:9" x14ac:dyDescent="0.25">
      <c r="A704" s="5" t="s">
        <v>250</v>
      </c>
      <c r="B704" s="16" t="s">
        <v>12</v>
      </c>
      <c r="C704" s="5" t="s">
        <v>6</v>
      </c>
      <c r="D704" s="5" t="s">
        <v>11</v>
      </c>
      <c r="E704" s="9">
        <v>39719</v>
      </c>
      <c r="F704" s="14">
        <f t="shared" ca="1" si="10"/>
        <v>8</v>
      </c>
      <c r="G704" s="13"/>
      <c r="H704" s="12">
        <v>23340</v>
      </c>
      <c r="I704" s="11">
        <v>4</v>
      </c>
    </row>
    <row r="705" spans="1:9" x14ac:dyDescent="0.25">
      <c r="A705" s="5" t="s">
        <v>248</v>
      </c>
      <c r="B705" s="16" t="s">
        <v>12</v>
      </c>
      <c r="C705" s="5" t="s">
        <v>6</v>
      </c>
      <c r="D705" s="5" t="s">
        <v>11</v>
      </c>
      <c r="E705" s="9">
        <v>40800</v>
      </c>
      <c r="F705" s="14">
        <f t="shared" ca="1" si="10"/>
        <v>5</v>
      </c>
      <c r="G705" s="13"/>
      <c r="H705" s="12">
        <v>62480</v>
      </c>
      <c r="I705" s="11">
        <v>5</v>
      </c>
    </row>
    <row r="706" spans="1:9" x14ac:dyDescent="0.25">
      <c r="A706" s="5" t="s">
        <v>246</v>
      </c>
      <c r="B706" s="16" t="s">
        <v>16</v>
      </c>
      <c r="C706" s="5" t="s">
        <v>6</v>
      </c>
      <c r="D706" s="5" t="s">
        <v>11</v>
      </c>
      <c r="E706" s="9">
        <v>40811</v>
      </c>
      <c r="F706" s="14">
        <f t="shared" ref="F706:F742" ca="1" si="11">DATEDIF(E706,TODAY(),"y")</f>
        <v>5</v>
      </c>
      <c r="G706" s="13"/>
      <c r="H706" s="12">
        <v>61134</v>
      </c>
      <c r="I706" s="11">
        <v>4</v>
      </c>
    </row>
    <row r="707" spans="1:9" x14ac:dyDescent="0.25">
      <c r="A707" s="5" t="s">
        <v>238</v>
      </c>
      <c r="B707" s="16" t="s">
        <v>32</v>
      </c>
      <c r="C707" s="5" t="s">
        <v>6</v>
      </c>
      <c r="D707" s="5" t="s">
        <v>14</v>
      </c>
      <c r="E707" s="9">
        <v>39343</v>
      </c>
      <c r="F707" s="14">
        <f t="shared" ca="1" si="11"/>
        <v>9</v>
      </c>
      <c r="G707" s="13" t="s">
        <v>8</v>
      </c>
      <c r="H707" s="12">
        <v>23000</v>
      </c>
      <c r="I707" s="11">
        <v>4</v>
      </c>
    </row>
    <row r="708" spans="1:9" x14ac:dyDescent="0.25">
      <c r="A708" s="5" t="s">
        <v>234</v>
      </c>
      <c r="B708" s="16" t="s">
        <v>9</v>
      </c>
      <c r="C708" s="5" t="s">
        <v>6</v>
      </c>
      <c r="D708" s="5" t="s">
        <v>11</v>
      </c>
      <c r="E708" s="9">
        <v>40451</v>
      </c>
      <c r="F708" s="14">
        <f t="shared" ca="1" si="11"/>
        <v>6</v>
      </c>
      <c r="G708" s="13"/>
      <c r="H708" s="12">
        <v>87830</v>
      </c>
      <c r="I708" s="11">
        <v>2</v>
      </c>
    </row>
    <row r="709" spans="1:9" x14ac:dyDescent="0.25">
      <c r="A709" s="5" t="s">
        <v>225</v>
      </c>
      <c r="B709" s="16" t="s">
        <v>9</v>
      </c>
      <c r="C709" s="5" t="s">
        <v>6</v>
      </c>
      <c r="D709" s="5" t="s">
        <v>14</v>
      </c>
      <c r="E709" s="9">
        <v>36053</v>
      </c>
      <c r="F709" s="14">
        <f t="shared" ca="1" si="11"/>
        <v>18</v>
      </c>
      <c r="G709" s="13" t="s">
        <v>8</v>
      </c>
      <c r="H709" s="12">
        <v>46105</v>
      </c>
      <c r="I709" s="11">
        <v>5</v>
      </c>
    </row>
    <row r="710" spans="1:9" x14ac:dyDescent="0.25">
      <c r="A710" s="5" t="s">
        <v>210</v>
      </c>
      <c r="B710" s="16" t="s">
        <v>2</v>
      </c>
      <c r="C710" s="5" t="s">
        <v>6</v>
      </c>
      <c r="D710" s="5" t="s">
        <v>11</v>
      </c>
      <c r="E710" s="9">
        <v>37141</v>
      </c>
      <c r="F710" s="14">
        <f t="shared" ca="1" si="11"/>
        <v>15</v>
      </c>
      <c r="G710" s="13"/>
      <c r="H710" s="12">
        <v>25530</v>
      </c>
      <c r="I710" s="11">
        <v>3</v>
      </c>
    </row>
    <row r="711" spans="1:9" x14ac:dyDescent="0.25">
      <c r="A711" s="5" t="s">
        <v>168</v>
      </c>
      <c r="B711" s="16" t="s">
        <v>16</v>
      </c>
      <c r="C711" s="5" t="s">
        <v>6</v>
      </c>
      <c r="D711" s="5" t="s">
        <v>5</v>
      </c>
      <c r="E711" s="9">
        <v>40477</v>
      </c>
      <c r="F711" s="14">
        <f t="shared" ca="1" si="11"/>
        <v>6</v>
      </c>
      <c r="G711" s="13" t="s">
        <v>26</v>
      </c>
      <c r="H711" s="12">
        <v>27130</v>
      </c>
      <c r="I711" s="11">
        <v>5</v>
      </c>
    </row>
    <row r="712" spans="1:9" x14ac:dyDescent="0.25">
      <c r="A712" s="5" t="s">
        <v>161</v>
      </c>
      <c r="B712" s="16" t="s">
        <v>48</v>
      </c>
      <c r="C712" s="5" t="s">
        <v>6</v>
      </c>
      <c r="D712" s="5" t="s">
        <v>5</v>
      </c>
      <c r="E712" s="9">
        <v>36080</v>
      </c>
      <c r="F712" s="14">
        <f t="shared" ca="1" si="11"/>
        <v>18</v>
      </c>
      <c r="G712" s="13" t="s">
        <v>4</v>
      </c>
      <c r="H712" s="12">
        <v>48410</v>
      </c>
      <c r="I712" s="11">
        <v>5</v>
      </c>
    </row>
    <row r="713" spans="1:9" x14ac:dyDescent="0.25">
      <c r="A713" s="5" t="s">
        <v>148</v>
      </c>
      <c r="B713" s="16" t="s">
        <v>2</v>
      </c>
      <c r="C713" s="5" t="s">
        <v>6</v>
      </c>
      <c r="D713" s="5" t="s">
        <v>0</v>
      </c>
      <c r="E713" s="9">
        <v>36458</v>
      </c>
      <c r="F713" s="14">
        <f t="shared" ca="1" si="11"/>
        <v>17</v>
      </c>
      <c r="G713" s="13"/>
      <c r="H713" s="12">
        <v>32536</v>
      </c>
      <c r="I713" s="11">
        <v>2</v>
      </c>
    </row>
    <row r="714" spans="1:9" x14ac:dyDescent="0.25">
      <c r="A714" s="5" t="s">
        <v>147</v>
      </c>
      <c r="B714" s="16" t="s">
        <v>12</v>
      </c>
      <c r="C714" s="5" t="s">
        <v>6</v>
      </c>
      <c r="D714" s="5" t="s">
        <v>14</v>
      </c>
      <c r="E714" s="9">
        <v>36462</v>
      </c>
      <c r="F714" s="14">
        <f t="shared" ca="1" si="11"/>
        <v>17</v>
      </c>
      <c r="G714" s="13" t="s">
        <v>4</v>
      </c>
      <c r="H714" s="12">
        <v>26185</v>
      </c>
      <c r="I714" s="11">
        <v>5</v>
      </c>
    </row>
    <row r="715" spans="1:9" x14ac:dyDescent="0.25">
      <c r="A715" s="5" t="s">
        <v>141</v>
      </c>
      <c r="B715" s="16" t="s">
        <v>48</v>
      </c>
      <c r="C715" s="5" t="s">
        <v>6</v>
      </c>
      <c r="D715" s="5" t="s">
        <v>5</v>
      </c>
      <c r="E715" s="9">
        <v>39722</v>
      </c>
      <c r="F715" s="14">
        <f t="shared" ca="1" si="11"/>
        <v>8</v>
      </c>
      <c r="G715" s="13" t="s">
        <v>26</v>
      </c>
      <c r="H715" s="12">
        <v>44530</v>
      </c>
      <c r="I715" s="11">
        <v>2</v>
      </c>
    </row>
    <row r="716" spans="1:9" x14ac:dyDescent="0.25">
      <c r="A716" s="5" t="s">
        <v>140</v>
      </c>
      <c r="B716" s="16" t="s">
        <v>32</v>
      </c>
      <c r="C716" s="5" t="s">
        <v>6</v>
      </c>
      <c r="D716" s="5" t="s">
        <v>0</v>
      </c>
      <c r="E716" s="9">
        <v>39742</v>
      </c>
      <c r="F716" s="14">
        <f t="shared" ca="1" si="11"/>
        <v>8</v>
      </c>
      <c r="G716" s="13"/>
      <c r="H716" s="12">
        <v>37344</v>
      </c>
      <c r="I716" s="11">
        <v>2</v>
      </c>
    </row>
    <row r="717" spans="1:9" x14ac:dyDescent="0.25">
      <c r="A717" s="5" t="s">
        <v>137</v>
      </c>
      <c r="B717" s="16" t="s">
        <v>12</v>
      </c>
      <c r="C717" s="5" t="s">
        <v>6</v>
      </c>
      <c r="D717" s="5" t="s">
        <v>5</v>
      </c>
      <c r="E717" s="9">
        <v>39728</v>
      </c>
      <c r="F717" s="14">
        <f t="shared" ca="1" si="11"/>
        <v>8</v>
      </c>
      <c r="G717" s="13" t="s">
        <v>26</v>
      </c>
      <c r="H717" s="12">
        <v>82370</v>
      </c>
      <c r="I717" s="11">
        <v>5</v>
      </c>
    </row>
    <row r="718" spans="1:9" x14ac:dyDescent="0.25">
      <c r="A718" s="5" t="s">
        <v>136</v>
      </c>
      <c r="B718" s="16" t="s">
        <v>32</v>
      </c>
      <c r="C718" s="5" t="s">
        <v>6</v>
      </c>
      <c r="D718" s="5" t="s">
        <v>11</v>
      </c>
      <c r="E718" s="9">
        <v>39728</v>
      </c>
      <c r="F718" s="14">
        <f t="shared" ca="1" si="11"/>
        <v>8</v>
      </c>
      <c r="G718" s="13"/>
      <c r="H718" s="12">
        <v>86040</v>
      </c>
      <c r="I718" s="11">
        <v>5</v>
      </c>
    </row>
    <row r="719" spans="1:9" x14ac:dyDescent="0.25">
      <c r="A719" s="5" t="s">
        <v>124</v>
      </c>
      <c r="B719" s="16" t="s">
        <v>16</v>
      </c>
      <c r="C719" s="5" t="s">
        <v>6</v>
      </c>
      <c r="D719" s="5" t="s">
        <v>11</v>
      </c>
      <c r="E719" s="9">
        <v>39768</v>
      </c>
      <c r="F719" s="14">
        <f t="shared" ca="1" si="11"/>
        <v>8</v>
      </c>
      <c r="G719" s="13"/>
      <c r="H719" s="12">
        <v>63610</v>
      </c>
      <c r="I719" s="11">
        <v>5</v>
      </c>
    </row>
    <row r="720" spans="1:9" x14ac:dyDescent="0.25">
      <c r="A720" s="5" t="s">
        <v>121</v>
      </c>
      <c r="B720" s="16" t="s">
        <v>12</v>
      </c>
      <c r="C720" s="5" t="s">
        <v>6</v>
      </c>
      <c r="D720" s="5" t="s">
        <v>11</v>
      </c>
      <c r="E720" s="9">
        <v>40867</v>
      </c>
      <c r="F720" s="14">
        <f t="shared" ca="1" si="11"/>
        <v>5</v>
      </c>
      <c r="G720" s="13"/>
      <c r="H720" s="12">
        <v>57500</v>
      </c>
      <c r="I720" s="11">
        <v>1</v>
      </c>
    </row>
    <row r="721" spans="1:9" x14ac:dyDescent="0.25">
      <c r="A721" s="5" t="s">
        <v>119</v>
      </c>
      <c r="B721" s="16" t="s">
        <v>2</v>
      </c>
      <c r="C721" s="5" t="s">
        <v>6</v>
      </c>
      <c r="D721" s="5" t="s">
        <v>5</v>
      </c>
      <c r="E721" s="9">
        <v>41226</v>
      </c>
      <c r="F721" s="14">
        <f t="shared" ca="1" si="11"/>
        <v>4</v>
      </c>
      <c r="G721" s="13" t="s">
        <v>18</v>
      </c>
      <c r="H721" s="12">
        <v>32160</v>
      </c>
      <c r="I721" s="11">
        <v>3</v>
      </c>
    </row>
    <row r="722" spans="1:9" x14ac:dyDescent="0.25">
      <c r="A722" s="5" t="s">
        <v>115</v>
      </c>
      <c r="B722" s="16" t="s">
        <v>12</v>
      </c>
      <c r="C722" s="5" t="s">
        <v>6</v>
      </c>
      <c r="D722" s="5" t="s">
        <v>5</v>
      </c>
      <c r="E722" s="9">
        <v>39399</v>
      </c>
      <c r="F722" s="14">
        <f t="shared" ca="1" si="11"/>
        <v>9</v>
      </c>
      <c r="G722" s="13" t="s">
        <v>4</v>
      </c>
      <c r="H722" s="12">
        <v>87220</v>
      </c>
      <c r="I722" s="11">
        <v>1</v>
      </c>
    </row>
    <row r="723" spans="1:9" x14ac:dyDescent="0.25">
      <c r="A723" s="5" t="s">
        <v>94</v>
      </c>
      <c r="B723" s="16" t="s">
        <v>48</v>
      </c>
      <c r="C723" s="5" t="s">
        <v>6</v>
      </c>
      <c r="D723" s="5" t="s">
        <v>5</v>
      </c>
      <c r="E723" s="9">
        <v>36843</v>
      </c>
      <c r="F723" s="14">
        <f t="shared" ca="1" si="11"/>
        <v>16</v>
      </c>
      <c r="G723" s="13" t="s">
        <v>4</v>
      </c>
      <c r="H723" s="12">
        <v>47630</v>
      </c>
      <c r="I723" s="11">
        <v>3</v>
      </c>
    </row>
    <row r="724" spans="1:9" x14ac:dyDescent="0.25">
      <c r="A724" s="5" t="s">
        <v>61</v>
      </c>
      <c r="B724" s="16" t="s">
        <v>16</v>
      </c>
      <c r="C724" s="5" t="s">
        <v>6</v>
      </c>
      <c r="D724" s="5" t="s">
        <v>5</v>
      </c>
      <c r="E724" s="9">
        <v>41262</v>
      </c>
      <c r="F724" s="14">
        <f t="shared" ca="1" si="11"/>
        <v>4</v>
      </c>
      <c r="G724" s="13" t="s">
        <v>28</v>
      </c>
      <c r="H724" s="12">
        <v>59490</v>
      </c>
      <c r="I724" s="11">
        <v>3</v>
      </c>
    </row>
    <row r="725" spans="1:9" x14ac:dyDescent="0.25">
      <c r="A725" s="5" t="s">
        <v>60</v>
      </c>
      <c r="B725" s="16" t="s">
        <v>16</v>
      </c>
      <c r="C725" s="5" t="s">
        <v>6</v>
      </c>
      <c r="D725" s="5" t="s">
        <v>5</v>
      </c>
      <c r="E725" s="9">
        <v>39784</v>
      </c>
      <c r="F725" s="14">
        <f t="shared" ca="1" si="11"/>
        <v>8</v>
      </c>
      <c r="G725" s="13" t="s">
        <v>26</v>
      </c>
      <c r="H725" s="12">
        <v>69510</v>
      </c>
      <c r="I725" s="11">
        <v>5</v>
      </c>
    </row>
    <row r="726" spans="1:9" x14ac:dyDescent="0.25">
      <c r="A726" s="5" t="s">
        <v>56</v>
      </c>
      <c r="B726" s="16" t="s">
        <v>12</v>
      </c>
      <c r="C726" s="5" t="s">
        <v>6</v>
      </c>
      <c r="D726" s="5" t="s">
        <v>5</v>
      </c>
      <c r="E726" s="9">
        <v>39435</v>
      </c>
      <c r="F726" s="14">
        <f t="shared" ca="1" si="11"/>
        <v>9</v>
      </c>
      <c r="G726" s="13" t="s">
        <v>18</v>
      </c>
      <c r="H726" s="12">
        <v>64780</v>
      </c>
      <c r="I726" s="11">
        <v>5</v>
      </c>
    </row>
    <row r="727" spans="1:9" x14ac:dyDescent="0.25">
      <c r="A727" s="5" t="s">
        <v>51</v>
      </c>
      <c r="B727" s="16" t="s">
        <v>2</v>
      </c>
      <c r="C727" s="5" t="s">
        <v>6</v>
      </c>
      <c r="D727" s="5" t="s">
        <v>5</v>
      </c>
      <c r="E727" s="9">
        <v>39063</v>
      </c>
      <c r="F727" s="14">
        <f t="shared" ca="1" si="11"/>
        <v>10</v>
      </c>
      <c r="G727" s="13" t="s">
        <v>26</v>
      </c>
      <c r="H727" s="12">
        <v>86320</v>
      </c>
      <c r="I727" s="11">
        <v>4</v>
      </c>
    </row>
    <row r="728" spans="1:9" x14ac:dyDescent="0.25">
      <c r="A728" s="5" t="s">
        <v>34</v>
      </c>
      <c r="B728" s="16" t="s">
        <v>12</v>
      </c>
      <c r="C728" s="5" t="s">
        <v>6</v>
      </c>
      <c r="D728" s="5" t="s">
        <v>5</v>
      </c>
      <c r="E728" s="9">
        <v>38328</v>
      </c>
      <c r="F728" s="14">
        <f t="shared" ca="1" si="11"/>
        <v>12</v>
      </c>
      <c r="G728" s="13" t="s">
        <v>28</v>
      </c>
      <c r="H728" s="12">
        <v>48280</v>
      </c>
      <c r="I728" s="11">
        <v>4</v>
      </c>
    </row>
    <row r="729" spans="1:9" x14ac:dyDescent="0.25">
      <c r="A729" s="5" t="s">
        <v>33</v>
      </c>
      <c r="B729" s="16" t="s">
        <v>32</v>
      </c>
      <c r="C729" s="5" t="s">
        <v>6</v>
      </c>
      <c r="D729" s="5" t="s">
        <v>5</v>
      </c>
      <c r="E729" s="9">
        <v>38347</v>
      </c>
      <c r="F729" s="14">
        <f t="shared" ca="1" si="11"/>
        <v>12</v>
      </c>
      <c r="G729" s="13" t="s">
        <v>4</v>
      </c>
      <c r="H729" s="12">
        <v>81340</v>
      </c>
      <c r="I729" s="11">
        <v>2</v>
      </c>
    </row>
    <row r="730" spans="1:9" x14ac:dyDescent="0.25">
      <c r="A730" s="5" t="s">
        <v>29</v>
      </c>
      <c r="B730" s="16" t="s">
        <v>9</v>
      </c>
      <c r="C730" s="5" t="s">
        <v>6</v>
      </c>
      <c r="D730" s="5" t="s">
        <v>5</v>
      </c>
      <c r="E730" s="9">
        <v>39441</v>
      </c>
      <c r="F730" s="14">
        <f t="shared" ca="1" si="11"/>
        <v>9</v>
      </c>
      <c r="G730" s="13" t="s">
        <v>28</v>
      </c>
      <c r="H730" s="12">
        <v>68860</v>
      </c>
      <c r="I730" s="11">
        <v>2</v>
      </c>
    </row>
    <row r="731" spans="1:9" x14ac:dyDescent="0.25">
      <c r="A731" s="5" t="s">
        <v>13</v>
      </c>
      <c r="B731" s="16" t="s">
        <v>12</v>
      </c>
      <c r="C731" s="5" t="s">
        <v>6</v>
      </c>
      <c r="D731" s="5" t="s">
        <v>11</v>
      </c>
      <c r="E731" s="9">
        <v>40523</v>
      </c>
      <c r="F731" s="14">
        <f t="shared" ca="1" si="11"/>
        <v>6</v>
      </c>
      <c r="G731" s="13"/>
      <c r="H731" s="12">
        <v>46570</v>
      </c>
      <c r="I731" s="11">
        <v>4</v>
      </c>
    </row>
    <row r="732" spans="1:9" x14ac:dyDescent="0.25">
      <c r="A732" s="5" t="s">
        <v>7</v>
      </c>
      <c r="B732" s="16" t="s">
        <v>2</v>
      </c>
      <c r="C732" s="5" t="s">
        <v>6</v>
      </c>
      <c r="D732" s="5" t="s">
        <v>5</v>
      </c>
      <c r="E732" s="17">
        <v>40536</v>
      </c>
      <c r="F732" s="14">
        <f t="shared" ca="1" si="11"/>
        <v>6</v>
      </c>
      <c r="G732" s="13" t="s">
        <v>4</v>
      </c>
      <c r="H732" s="12">
        <v>70730</v>
      </c>
      <c r="I732" s="11">
        <v>1</v>
      </c>
    </row>
    <row r="733" spans="1:9" x14ac:dyDescent="0.25">
      <c r="A733" s="5" t="s">
        <v>579</v>
      </c>
      <c r="B733" s="16" t="s">
        <v>2</v>
      </c>
      <c r="C733" s="5" t="s">
        <v>329</v>
      </c>
      <c r="D733" s="5" t="s">
        <v>5</v>
      </c>
      <c r="E733" s="9">
        <v>37684</v>
      </c>
      <c r="F733" s="14">
        <f t="shared" ca="1" si="11"/>
        <v>14</v>
      </c>
      <c r="G733" s="13" t="s">
        <v>4</v>
      </c>
      <c r="H733" s="12">
        <v>42800</v>
      </c>
      <c r="I733" s="11">
        <v>5</v>
      </c>
    </row>
    <row r="734" spans="1:9" x14ac:dyDescent="0.25">
      <c r="A734" s="5" t="s">
        <v>510</v>
      </c>
      <c r="B734" s="16" t="s">
        <v>16</v>
      </c>
      <c r="C734" s="5" t="s">
        <v>329</v>
      </c>
      <c r="D734" s="5" t="s">
        <v>5</v>
      </c>
      <c r="E734" s="9">
        <v>36991</v>
      </c>
      <c r="F734" s="14">
        <f t="shared" ca="1" si="11"/>
        <v>16</v>
      </c>
      <c r="G734" s="13" t="s">
        <v>26</v>
      </c>
      <c r="H734" s="12">
        <v>63670</v>
      </c>
      <c r="I734" s="11">
        <v>5</v>
      </c>
    </row>
    <row r="735" spans="1:9" x14ac:dyDescent="0.25">
      <c r="A735" s="5" t="s">
        <v>488</v>
      </c>
      <c r="B735" s="16" t="s">
        <v>32</v>
      </c>
      <c r="C735" s="5" t="s">
        <v>329</v>
      </c>
      <c r="D735" s="5" t="s">
        <v>11</v>
      </c>
      <c r="E735" s="9">
        <v>40692</v>
      </c>
      <c r="F735" s="14">
        <f t="shared" ca="1" si="11"/>
        <v>6</v>
      </c>
      <c r="G735" s="13"/>
      <c r="H735" s="12">
        <v>85510</v>
      </c>
      <c r="I735" s="11">
        <v>4</v>
      </c>
    </row>
    <row r="736" spans="1:9" x14ac:dyDescent="0.25">
      <c r="A736" s="5" t="s">
        <v>379</v>
      </c>
      <c r="B736" s="16" t="s">
        <v>16</v>
      </c>
      <c r="C736" s="5" t="s">
        <v>329</v>
      </c>
      <c r="D736" s="5" t="s">
        <v>11</v>
      </c>
      <c r="E736" s="9">
        <v>40719</v>
      </c>
      <c r="F736" s="14">
        <f t="shared" ca="1" si="11"/>
        <v>6</v>
      </c>
      <c r="G736" s="13"/>
      <c r="H736" s="12">
        <v>66132</v>
      </c>
      <c r="I736" s="11">
        <v>4</v>
      </c>
    </row>
    <row r="737" spans="1:9" x14ac:dyDescent="0.25">
      <c r="A737" s="5" t="s">
        <v>330</v>
      </c>
      <c r="B737" s="16" t="s">
        <v>32</v>
      </c>
      <c r="C737" s="5" t="s">
        <v>329</v>
      </c>
      <c r="D737" s="5" t="s">
        <v>5</v>
      </c>
      <c r="E737" s="9">
        <v>37073</v>
      </c>
      <c r="F737" s="14">
        <f t="shared" ca="1" si="11"/>
        <v>16</v>
      </c>
      <c r="G737" s="13" t="s">
        <v>8</v>
      </c>
      <c r="H737" s="12">
        <v>40680</v>
      </c>
      <c r="I737" s="11">
        <v>5</v>
      </c>
    </row>
    <row r="738" spans="1:9" x14ac:dyDescent="0.25">
      <c r="A738" s="5" t="s">
        <v>678</v>
      </c>
      <c r="B738" s="16" t="s">
        <v>12</v>
      </c>
      <c r="C738" s="5" t="s">
        <v>1</v>
      </c>
      <c r="D738" s="5" t="s">
        <v>11</v>
      </c>
      <c r="E738" s="9">
        <v>39116</v>
      </c>
      <c r="F738" s="14">
        <f t="shared" ca="1" si="11"/>
        <v>10</v>
      </c>
      <c r="G738" s="13"/>
      <c r="H738" s="12">
        <v>60760</v>
      </c>
      <c r="I738" s="11">
        <v>2</v>
      </c>
    </row>
    <row r="739" spans="1:9" x14ac:dyDescent="0.25">
      <c r="A739" s="5" t="s">
        <v>647</v>
      </c>
      <c r="B739" s="16" t="s">
        <v>2</v>
      </c>
      <c r="C739" s="5" t="s">
        <v>1</v>
      </c>
      <c r="D739" s="5" t="s">
        <v>14</v>
      </c>
      <c r="E739" s="9">
        <v>36557</v>
      </c>
      <c r="F739" s="14">
        <f t="shared" ca="1" si="11"/>
        <v>17</v>
      </c>
      <c r="G739" s="13" t="s">
        <v>26</v>
      </c>
      <c r="H739" s="12">
        <v>31250</v>
      </c>
      <c r="I739" s="11">
        <v>2</v>
      </c>
    </row>
    <row r="740" spans="1:9" x14ac:dyDescent="0.25">
      <c r="A740" s="5" t="s">
        <v>357</v>
      </c>
      <c r="B740" s="16" t="s">
        <v>12</v>
      </c>
      <c r="C740" s="5" t="s">
        <v>1</v>
      </c>
      <c r="D740" s="5" t="s">
        <v>11</v>
      </c>
      <c r="E740" s="9">
        <v>39639</v>
      </c>
      <c r="F740" s="14">
        <f t="shared" ca="1" si="11"/>
        <v>9</v>
      </c>
      <c r="G740" s="13"/>
      <c r="H740" s="12">
        <v>64720</v>
      </c>
      <c r="I740" s="11">
        <v>5</v>
      </c>
    </row>
    <row r="741" spans="1:9" x14ac:dyDescent="0.25">
      <c r="A741" s="5" t="s">
        <v>308</v>
      </c>
      <c r="B741" s="16" t="s">
        <v>48</v>
      </c>
      <c r="C741" s="5" t="s">
        <v>1</v>
      </c>
      <c r="D741" s="5" t="s">
        <v>5</v>
      </c>
      <c r="E741" s="9">
        <v>40384</v>
      </c>
      <c r="F741" s="14">
        <f t="shared" ca="1" si="11"/>
        <v>6</v>
      </c>
      <c r="G741" s="13" t="s">
        <v>26</v>
      </c>
      <c r="H741" s="12">
        <v>46680</v>
      </c>
      <c r="I741" s="11">
        <v>1</v>
      </c>
    </row>
    <row r="742" spans="1:9" x14ac:dyDescent="0.25">
      <c r="A742" s="5" t="s">
        <v>3</v>
      </c>
      <c r="B742" s="16" t="s">
        <v>2</v>
      </c>
      <c r="C742" s="5" t="s">
        <v>1</v>
      </c>
      <c r="D742" s="5" t="s">
        <v>0</v>
      </c>
      <c r="E742" s="9">
        <v>40543</v>
      </c>
      <c r="F742" s="14">
        <f t="shared" ca="1" si="11"/>
        <v>6</v>
      </c>
      <c r="G742" s="13"/>
      <c r="H742" s="12">
        <v>19044</v>
      </c>
      <c r="I742" s="11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LocateFormulas</vt:lpstr>
      <vt:lpstr>RowReferences</vt:lpstr>
      <vt:lpstr>CopyColumnFormulas</vt:lpstr>
      <vt:lpstr>ConvertFormulasToValues</vt:lpstr>
      <vt:lpstr>UpdateValues</vt:lpstr>
      <vt:lpstr>DebugFormulas</vt:lpstr>
      <vt:lpstr>Hierarchy</vt:lpstr>
      <vt:lpstr>UseRangeNames</vt:lpstr>
      <vt:lpstr>Employees-Table</vt:lpstr>
      <vt:lpstr>Furniture Sales</vt:lpstr>
      <vt:lpstr>ProjBudget2014</vt:lpstr>
      <vt:lpstr>Profits</vt:lpstr>
      <vt:lpstr>InsertFunction</vt:lpstr>
      <vt:lpstr>AutoSum</vt:lpstr>
      <vt:lpstr>AbsoluteRelativeReferences</vt:lpstr>
      <vt:lpstr>MixedReferences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Alfred Hull</cp:lastModifiedBy>
  <cp:lastPrinted>2012-12-04T23:29:45Z</cp:lastPrinted>
  <dcterms:created xsi:type="dcterms:W3CDTF">2011-10-06T04:43:20Z</dcterms:created>
  <dcterms:modified xsi:type="dcterms:W3CDTF">2017-07-22T15:50:01Z</dcterms:modified>
</cp:coreProperties>
</file>