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280" yWindow="580" windowWidth="21260" windowHeight="120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3" i="1" l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26" i="1"/>
  <c r="AD27" i="1"/>
  <c r="AD28" i="1"/>
  <c r="AD29" i="1"/>
  <c r="AD3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H10" i="1"/>
  <c r="AH32" i="1"/>
  <c r="AC10" i="1"/>
  <c r="AD10" i="1"/>
  <c r="AD32" i="1"/>
  <c r="AE10" i="1"/>
  <c r="AE32" i="1"/>
  <c r="AF10" i="1"/>
  <c r="AF32" i="1"/>
  <c r="AG10" i="1"/>
  <c r="AG32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10" i="1"/>
  <c r="Y30" i="1"/>
  <c r="Y29" i="1"/>
  <c r="Y25" i="1"/>
  <c r="Y26" i="1"/>
  <c r="Y27" i="1"/>
  <c r="Y28" i="1"/>
  <c r="Y24" i="1"/>
  <c r="Y22" i="1"/>
  <c r="Y23" i="1"/>
  <c r="Y15" i="1"/>
  <c r="Y16" i="1"/>
  <c r="Y17" i="1"/>
  <c r="Y18" i="1"/>
  <c r="Y19" i="1"/>
  <c r="Y20" i="1"/>
  <c r="Y21" i="1"/>
  <c r="Y11" i="1"/>
  <c r="Y12" i="1"/>
  <c r="Y13" i="1"/>
  <c r="Y14" i="1"/>
  <c r="Y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10" i="1"/>
  <c r="Z32" i="1"/>
  <c r="Y32" i="1"/>
  <c r="AB32" i="1"/>
  <c r="AC32" i="1"/>
  <c r="AA32" i="1"/>
  <c r="X32" i="1"/>
</calcChain>
</file>

<file path=xl/sharedStrings.xml><?xml version="1.0" encoding="utf-8"?>
<sst xmlns="http://schemas.openxmlformats.org/spreadsheetml/2006/main" count="243" uniqueCount="144">
  <si>
    <t>original</t>
  </si>
  <si>
    <t>periods</t>
  </si>
  <si>
    <t>load per H (Num of items)</t>
  </si>
  <si>
    <t>time(sec)</t>
  </si>
  <si>
    <t>base</t>
  </si>
  <si>
    <t>avg imp over ub=1</t>
  </si>
  <si>
    <t>avg imp over ub=2</t>
  </si>
  <si>
    <t>avg imp over ub=3</t>
  </si>
  <si>
    <t>avg imp over ub = 4</t>
  </si>
  <si>
    <t>avg imp over ub = 5</t>
  </si>
  <si>
    <t>ub=1 vs naïve</t>
  </si>
  <si>
    <t>ub=2 vs naïve</t>
  </si>
  <si>
    <t>ub=3 vs naïve</t>
  </si>
  <si>
    <t>ub=4 vs naïve</t>
  </si>
  <si>
    <t>ub=5 vs naïve</t>
  </si>
  <si>
    <t>ub=6 vs naïve</t>
  </si>
  <si>
    <t>PS=1</t>
  </si>
  <si>
    <t>50, 200, 50, 100, 400, 200, 150, 100, 300, 600</t>
  </si>
  <si>
    <t>PS=2</t>
  </si>
  <si>
    <t>PS=3</t>
  </si>
  <si>
    <t>PS=4</t>
  </si>
  <si>
    <t>PS=5</t>
  </si>
  <si>
    <t>PS=6</t>
  </si>
  <si>
    <t>PS=7</t>
  </si>
  <si>
    <t>PS=8</t>
  </si>
  <si>
    <t>PS=9</t>
  </si>
  <si>
    <t>{300, 600, 500, 800, 600, 400, 450, 300, 300, 600}</t>
  </si>
  <si>
    <t>0,45</t>
  </si>
  <si>
    <t>1,33</t>
  </si>
  <si>
    <t>4,42</t>
  </si>
  <si>
    <t>PS=10</t>
  </si>
  <si>
    <t>300, 400, 500, 800, 200, 400, 450, 150, 300, 600</t>
  </si>
  <si>
    <t>0,81</t>
  </si>
  <si>
    <t>1,91</t>
  </si>
  <si>
    <t>PS=11</t>
  </si>
  <si>
    <t>150, 400, 500, 800, 200, 400, 450, 150, 100, 600</t>
  </si>
  <si>
    <t>3,1</t>
  </si>
  <si>
    <t>PS=12</t>
  </si>
  <si>
    <t>150, 200, 500, 400, 200, 150, 450, 150, 100, 600</t>
  </si>
  <si>
    <t>1,18</t>
  </si>
  <si>
    <t>2,35</t>
  </si>
  <si>
    <t>NF</t>
  </si>
  <si>
    <t>PS=13</t>
  </si>
  <si>
    <t>150, 200, 250, 400, 200, 150, 150, 100, 100, 600</t>
  </si>
  <si>
    <t>0,3</t>
  </si>
  <si>
    <t>0,5</t>
  </si>
  <si>
    <t>2,12</t>
  </si>
  <si>
    <t>0,35</t>
  </si>
  <si>
    <t>PS=14</t>
  </si>
  <si>
    <t>150, 200, 250, 100, 200, 150, 150, 100, 100, 150</t>
  </si>
  <si>
    <t>0,15</t>
  </si>
  <si>
    <t>0,17</t>
  </si>
  <si>
    <t>0,26</t>
  </si>
  <si>
    <t>0,38</t>
  </si>
  <si>
    <t>1,3</t>
  </si>
  <si>
    <t>PS=15</t>
  </si>
  <si>
    <t>150, 200, 150, 100, 50, 150, 100, 100, 100, 150</t>
  </si>
  <si>
    <t>PS=16</t>
  </si>
  <si>
    <t>150, 50, 150, 100, 50, 150, 100, 50, 100, 150</t>
  </si>
  <si>
    <t>PS=17</t>
  </si>
  <si>
    <t>PS=18</t>
  </si>
  <si>
    <t>3,5</t>
  </si>
  <si>
    <t>PS=19</t>
  </si>
  <si>
    <t>0,13</t>
  </si>
  <si>
    <t>0,44</t>
  </si>
  <si>
    <t>1,46</t>
  </si>
  <si>
    <t>4,20</t>
  </si>
  <si>
    <t>PS=20</t>
  </si>
  <si>
    <t>0,12</t>
  </si>
  <si>
    <t>0,64</t>
  </si>
  <si>
    <t>2,3</t>
  </si>
  <si>
    <t>7,45</t>
  </si>
  <si>
    <t>0,34</t>
  </si>
  <si>
    <t>PS=21</t>
  </si>
  <si>
    <t>0,19</t>
  </si>
  <si>
    <t>PS=22</t>
  </si>
  <si>
    <t>0,29</t>
  </si>
  <si>
    <t>0,62</t>
  </si>
  <si>
    <t>5,8</t>
  </si>
  <si>
    <t>PS=23</t>
  </si>
  <si>
    <t>0,69</t>
  </si>
  <si>
    <t>1,32</t>
  </si>
  <si>
    <t>3,34</t>
  </si>
  <si>
    <t>PS=24</t>
  </si>
  <si>
    <t>150, 400, 500, 800, 200, 300, 450, 150, 300, 600</t>
  </si>
  <si>
    <t>PS=25</t>
  </si>
  <si>
    <t>200, 400, 250, 800, 150, 400, 450, 150, 300, 600</t>
  </si>
  <si>
    <t>PS=26</t>
  </si>
  <si>
    <t>400, 500, 500, 800, 200, 400, 450, 150, 300, 600</t>
  </si>
  <si>
    <t>3,3</t>
  </si>
  <si>
    <t>4,39</t>
  </si>
  <si>
    <t>8,2</t>
  </si>
  <si>
    <t>19,5</t>
  </si>
  <si>
    <t>PS=27</t>
  </si>
  <si>
    <t>500, 400, 500, 800, 300, 400, 450, 350, 300, 600</t>
  </si>
  <si>
    <t>30,9</t>
  </si>
  <si>
    <t>PS=28</t>
  </si>
  <si>
    <t>450, 400, 600, 800, 300, 400, 450, 200, 350, 600</t>
  </si>
  <si>
    <t>3,7</t>
  </si>
  <si>
    <t>17,2</t>
  </si>
  <si>
    <t>60,5</t>
  </si>
  <si>
    <t>PS=29</t>
  </si>
  <si>
    <t>100, 200, 300, 800, 200, 400, 450, 150, 300, 600</t>
  </si>
  <si>
    <t>0,93</t>
  </si>
  <si>
    <t>1,1</t>
  </si>
  <si>
    <t>2,5</t>
  </si>
  <si>
    <t>8,8</t>
  </si>
  <si>
    <t>1,8</t>
  </si>
  <si>
    <t>Average</t>
  </si>
  <si>
    <t>ub = 1</t>
  </si>
  <si>
    <t>ub = 2</t>
  </si>
  <si>
    <t>ub = 3</t>
  </si>
  <si>
    <t>ub = 4</t>
  </si>
  <si>
    <t>ub = 5</t>
  </si>
  <si>
    <t>ub = 6</t>
  </si>
  <si>
    <t>PS1</t>
  </si>
  <si>
    <t>PS2</t>
  </si>
  <si>
    <t>PS3</t>
  </si>
  <si>
    <t>PS4</t>
  </si>
  <si>
    <t>PS5</t>
  </si>
  <si>
    <t>PS6</t>
  </si>
  <si>
    <t>PS7</t>
  </si>
  <si>
    <t>PS8</t>
  </si>
  <si>
    <t>PS10</t>
  </si>
  <si>
    <t>PS11</t>
  </si>
  <si>
    <t>PS12</t>
  </si>
  <si>
    <t>PS13</t>
  </si>
  <si>
    <t>PS14</t>
  </si>
  <si>
    <t>PS15</t>
  </si>
  <si>
    <t>PS16</t>
  </si>
  <si>
    <t>PS17</t>
  </si>
  <si>
    <t>PS18</t>
  </si>
  <si>
    <t>PS19</t>
  </si>
  <si>
    <t>PS20</t>
  </si>
  <si>
    <t>PS21</t>
  </si>
  <si>
    <t>ub=1</t>
  </si>
  <si>
    <t>ub=2</t>
  </si>
  <si>
    <t>ub=3</t>
  </si>
  <si>
    <t>ub=4</t>
  </si>
  <si>
    <t>ub=5</t>
  </si>
  <si>
    <t>ub=6</t>
  </si>
  <si>
    <t>ub=7</t>
  </si>
  <si>
    <t>ub=8</t>
  </si>
  <si>
    <t>Execution Times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</si>
</sst>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8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C0C0C0"/>
      <name val="Arial"/>
      <family val="2"/>
    </font>
    <font>
      <b/>
      <sz val="11"/>
      <color theme="1"/>
      <name val="Arial"/>
      <family val="2"/>
    </font>
    <font>
      <sz val="11"/>
      <color rgb="FF365F91"/>
      <name val="Calibri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3DFEE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/>
      <top/>
      <bottom style="medium">
        <color rgb="FF4F81BD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shrinkToFit="1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shrinkToFit="1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PS1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(Sheet1!$F$10,Sheet1!$H$10,Sheet1!$J$10,Sheet1!$L$10,Sheet1!$N$10,Sheet1!$P$10,Sheet1!$R$10,Sheet1!$T$10)</c:f>
              <c:numCache>
                <c:formatCode>General</c:formatCode>
                <c:ptCount val="8"/>
                <c:pt idx="0">
                  <c:v>758.048</c:v>
                </c:pt>
                <c:pt idx="1">
                  <c:v>573.308</c:v>
                </c:pt>
                <c:pt idx="2">
                  <c:v>568.348</c:v>
                </c:pt>
                <c:pt idx="3">
                  <c:v>523.886</c:v>
                </c:pt>
                <c:pt idx="4">
                  <c:v>504.064</c:v>
                </c:pt>
                <c:pt idx="5">
                  <c:v>503.844</c:v>
                </c:pt>
                <c:pt idx="6">
                  <c:v>503.844</c:v>
                </c:pt>
                <c:pt idx="7">
                  <c:v>503.844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PS2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(Sheet1!$F$11,Sheet1!$H$11,Sheet1!$J$11,Sheet1!$L$11,Sheet1!$N$11,Sheet1!$P$11,Sheet1!$R$11,Sheet1!$T$11)</c:f>
              <c:numCache>
                <c:formatCode>General</c:formatCode>
                <c:ptCount val="8"/>
                <c:pt idx="0">
                  <c:v>1020.801</c:v>
                </c:pt>
                <c:pt idx="1">
                  <c:v>746.443</c:v>
                </c:pt>
                <c:pt idx="2">
                  <c:v>639.091</c:v>
                </c:pt>
                <c:pt idx="3">
                  <c:v>637.4</c:v>
                </c:pt>
                <c:pt idx="4">
                  <c:v>637.4</c:v>
                </c:pt>
                <c:pt idx="5">
                  <c:v>637.4</c:v>
                </c:pt>
                <c:pt idx="6">
                  <c:v>637.4</c:v>
                </c:pt>
                <c:pt idx="7">
                  <c:v>637.4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Sheet1!$B$12</c:f>
              <c:strCache>
                <c:ptCount val="1"/>
                <c:pt idx="0">
                  <c:v>PS3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(Sheet1!$F$12,Sheet1!$H$12,Sheet1!$J$12,Sheet1!$L$12,Sheet1!$N$12,Sheet1!$P$12,Sheet1!$R$12,Sheet1!$T$12)</c:f>
              <c:numCache>
                <c:formatCode>General</c:formatCode>
                <c:ptCount val="8"/>
                <c:pt idx="0">
                  <c:v>1192.55</c:v>
                </c:pt>
                <c:pt idx="1">
                  <c:v>1084.15</c:v>
                </c:pt>
                <c:pt idx="2">
                  <c:v>993.9640000000001</c:v>
                </c:pt>
                <c:pt idx="3">
                  <c:v>990.295</c:v>
                </c:pt>
                <c:pt idx="4">
                  <c:v>990.195</c:v>
                </c:pt>
                <c:pt idx="5">
                  <c:v>990.195</c:v>
                </c:pt>
                <c:pt idx="6">
                  <c:v>990.195</c:v>
                </c:pt>
                <c:pt idx="7">
                  <c:v>990.195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Sheet1!$B$13</c:f>
              <c:strCache>
                <c:ptCount val="1"/>
                <c:pt idx="0">
                  <c:v>PS4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(Sheet1!$F$13,Sheet1!$H$13,Sheet1!$J$13,Sheet1!$L$13,Sheet1!$N$13,Sheet1!$P$13,Sheet1!$R$13,Sheet1!$T$13)</c:f>
              <c:numCache>
                <c:formatCode>General</c:formatCode>
                <c:ptCount val="8"/>
                <c:pt idx="0">
                  <c:v>686.65</c:v>
                </c:pt>
                <c:pt idx="1">
                  <c:v>653.502</c:v>
                </c:pt>
                <c:pt idx="2">
                  <c:v>643.854</c:v>
                </c:pt>
                <c:pt idx="3">
                  <c:v>643.726</c:v>
                </c:pt>
                <c:pt idx="4">
                  <c:v>643.706</c:v>
                </c:pt>
                <c:pt idx="5">
                  <c:v>643.706</c:v>
                </c:pt>
                <c:pt idx="6">
                  <c:v>643.706</c:v>
                </c:pt>
                <c:pt idx="7">
                  <c:v>643.706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Sheet1!$B$14</c:f>
              <c:strCache>
                <c:ptCount val="1"/>
                <c:pt idx="0">
                  <c:v>PS5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(Sheet1!$F$14,Sheet1!$H$14,Sheet1!$J$14,Sheet1!$L$14,Sheet1!$N$14,Sheet1!$P$14,Sheet1!$R$14,Sheet1!$T$14)</c:f>
              <c:numCache>
                <c:formatCode>General</c:formatCode>
                <c:ptCount val="8"/>
                <c:pt idx="0">
                  <c:v>333.85</c:v>
                </c:pt>
                <c:pt idx="1">
                  <c:v>277.102</c:v>
                </c:pt>
                <c:pt idx="2">
                  <c:v>277.082</c:v>
                </c:pt>
                <c:pt idx="3">
                  <c:v>277.082</c:v>
                </c:pt>
                <c:pt idx="4">
                  <c:v>277.082</c:v>
                </c:pt>
                <c:pt idx="5">
                  <c:v>277.082</c:v>
                </c:pt>
                <c:pt idx="6">
                  <c:v>277.082</c:v>
                </c:pt>
                <c:pt idx="7">
                  <c:v>277.082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Sheet1!$B$15</c:f>
              <c:strCache>
                <c:ptCount val="1"/>
                <c:pt idx="0">
                  <c:v>PS6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(Sheet1!$F$15,Sheet1!$H$15,Sheet1!$J$15,Sheet1!$L$15,Sheet1!$N$15,Sheet1!$P$15,Sheet1!$R$15,Sheet1!$T$15)</c:f>
              <c:numCache>
                <c:formatCode>General</c:formatCode>
                <c:ptCount val="8"/>
                <c:pt idx="0">
                  <c:v>180.46</c:v>
                </c:pt>
                <c:pt idx="1">
                  <c:v>180.46</c:v>
                </c:pt>
                <c:pt idx="2">
                  <c:v>180.46</c:v>
                </c:pt>
                <c:pt idx="3">
                  <c:v>179.622</c:v>
                </c:pt>
                <c:pt idx="4">
                  <c:v>178.452</c:v>
                </c:pt>
                <c:pt idx="5">
                  <c:v>178.444</c:v>
                </c:pt>
                <c:pt idx="6">
                  <c:v>178.444</c:v>
                </c:pt>
                <c:pt idx="7">
                  <c:v>178.444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832280"/>
        <c:axId val="2086750328"/>
      </c:scatterChart>
      <c:valAx>
        <c:axId val="204483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086750328"/>
        <c:crosses val="autoZero"/>
        <c:crossBetween val="midCat"/>
      </c:valAx>
      <c:valAx>
        <c:axId val="2086750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Energy (Joules × 10</a:t>
                </a:r>
                <a:r>
                  <a:rPr lang="en-US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-3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044832280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PS3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(Sheet1!$F$18,Sheet1!$H$18,Sheet1!$J$18,Sheet1!$L$18,Sheet1!$N$18,Sheet1!$P$18,Sheet1!$R$18,Sheet1!$T$18)</c:f>
              <c:numCache>
                <c:formatCode>General</c:formatCode>
                <c:ptCount val="8"/>
                <c:pt idx="0">
                  <c:v>1192.55</c:v>
                </c:pt>
                <c:pt idx="1">
                  <c:v>1084.15</c:v>
                </c:pt>
                <c:pt idx="2">
                  <c:v>993.9640000000001</c:v>
                </c:pt>
                <c:pt idx="3">
                  <c:v>990.295</c:v>
                </c:pt>
                <c:pt idx="4">
                  <c:v>990.195</c:v>
                </c:pt>
                <c:pt idx="5">
                  <c:v>990.195</c:v>
                </c:pt>
                <c:pt idx="6">
                  <c:v>990.195</c:v>
                </c:pt>
                <c:pt idx="7">
                  <c:v>990.195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PS10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(Sheet1!$F$19,Sheet1!$H$19,Sheet1!$J$19,Sheet1!$L$19,Sheet1!$N$19,Sheet1!$P$19,Sheet1!$R$19,Sheet1!$T$19)</c:f>
              <c:numCache>
                <c:formatCode>General</c:formatCode>
                <c:ptCount val="8"/>
                <c:pt idx="0">
                  <c:v>1461.152</c:v>
                </c:pt>
                <c:pt idx="1">
                  <c:v>1070.128</c:v>
                </c:pt>
                <c:pt idx="2">
                  <c:v>1034.768</c:v>
                </c:pt>
                <c:pt idx="3">
                  <c:v>1024.639</c:v>
                </c:pt>
                <c:pt idx="4">
                  <c:v>1024.639</c:v>
                </c:pt>
                <c:pt idx="5">
                  <c:v>1024.639</c:v>
                </c:pt>
                <c:pt idx="6">
                  <c:v>1024.639</c:v>
                </c:pt>
                <c:pt idx="7">
                  <c:v>1024.639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PS11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(Sheet1!$F$20,Sheet1!$H$20,Sheet1!$J$20,Sheet1!$L$20,Sheet1!$N$20,Sheet1!$P$20,Sheet1!$R$20,Sheet1!$T$20)</c:f>
              <c:numCache>
                <c:formatCode>General</c:formatCode>
                <c:ptCount val="8"/>
                <c:pt idx="0">
                  <c:v>1559.88</c:v>
                </c:pt>
                <c:pt idx="1">
                  <c:v>1521.48</c:v>
                </c:pt>
                <c:pt idx="2">
                  <c:v>1477.668</c:v>
                </c:pt>
                <c:pt idx="3">
                  <c:v>1449.426</c:v>
                </c:pt>
                <c:pt idx="4">
                  <c:v>1439.39</c:v>
                </c:pt>
                <c:pt idx="5">
                  <c:v>1439.39</c:v>
                </c:pt>
                <c:pt idx="6">
                  <c:v>1439.39</c:v>
                </c:pt>
                <c:pt idx="7">
                  <c:v>1439.39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Sheet1!$B$21</c:f>
              <c:strCache>
                <c:ptCount val="1"/>
                <c:pt idx="0">
                  <c:v>PS12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(Sheet1!$F$21,Sheet1!$H$21,Sheet1!$J$21,Sheet1!$L$21,Sheet1!$N$21,Sheet1!$P$21,Sheet1!$R$21,Sheet1!$T$21)</c:f>
              <c:numCache>
                <c:formatCode>General</c:formatCode>
                <c:ptCount val="8"/>
                <c:pt idx="0">
                  <c:v>1583.164</c:v>
                </c:pt>
                <c:pt idx="1">
                  <c:v>1453.36</c:v>
                </c:pt>
                <c:pt idx="2">
                  <c:v>1374.772</c:v>
                </c:pt>
                <c:pt idx="3">
                  <c:v>1305.94</c:v>
                </c:pt>
                <c:pt idx="4">
                  <c:v>1305.94</c:v>
                </c:pt>
                <c:pt idx="5">
                  <c:v>1305.94</c:v>
                </c:pt>
                <c:pt idx="6">
                  <c:v>1305.94</c:v>
                </c:pt>
                <c:pt idx="7">
                  <c:v>1305.94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Sheet1!$B$22</c:f>
              <c:strCache>
                <c:ptCount val="1"/>
                <c:pt idx="0">
                  <c:v>PS13</c:v>
                </c:pt>
              </c:strCache>
            </c:strRef>
          </c:tx>
          <c:xVal>
            <c:strRef>
              <c:f>(Sheet1!$F$1,Sheet1!$H$1,Sheet1!$J$1,Sheet1!$L$1,Sheet1!$N$1,Sheet1!$P$1,Sheet1!$R$1,Sheet1!$T$1)</c:f>
              <c:strCache>
                <c:ptCount val="8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  <c:pt idx="6">
                  <c:v>ub=7</c:v>
                </c:pt>
                <c:pt idx="7">
                  <c:v>ub=8</c:v>
                </c:pt>
              </c:strCache>
            </c:strRef>
          </c:xVal>
          <c:yVal>
            <c:numRef>
              <c:f>(Sheet1!$F$22,Sheet1!$H$22,Sheet1!$J$22,Sheet1!$L$22,Sheet1!$N$22,Sheet1!$P$22)</c:f>
              <c:numCache>
                <c:formatCode>General</c:formatCode>
                <c:ptCount val="6"/>
                <c:pt idx="0">
                  <c:v>1576.292</c:v>
                </c:pt>
                <c:pt idx="1">
                  <c:v>1254.904</c:v>
                </c:pt>
                <c:pt idx="2">
                  <c:v>1232.188</c:v>
                </c:pt>
                <c:pt idx="3">
                  <c:v>1230.372</c:v>
                </c:pt>
                <c:pt idx="4">
                  <c:v>1230.372</c:v>
                </c:pt>
                <c:pt idx="5">
                  <c:v>1230.372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Sheet1!$B$23</c:f>
              <c:strCache>
                <c:ptCount val="1"/>
                <c:pt idx="0">
                  <c:v>PS14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(Sheet1!$F$23,Sheet1!$H$23,Sheet1!$J$23,Sheet1!$L$23,Sheet1!$N$23,Sheet1!$P$23)</c:f>
              <c:numCache>
                <c:formatCode>General</c:formatCode>
                <c:ptCount val="6"/>
                <c:pt idx="0">
                  <c:v>1577.607</c:v>
                </c:pt>
                <c:pt idx="1">
                  <c:v>1420.585</c:v>
                </c:pt>
                <c:pt idx="2">
                  <c:v>1256.261</c:v>
                </c:pt>
                <c:pt idx="3">
                  <c:v>1168.244</c:v>
                </c:pt>
                <c:pt idx="4">
                  <c:v>1168.244</c:v>
                </c:pt>
                <c:pt idx="5">
                  <c:v>1168.244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Sheet1!$B$24</c:f>
              <c:strCache>
                <c:ptCount val="1"/>
                <c:pt idx="0">
                  <c:v>PS15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(Sheet1!$F$24,Sheet1!$H$24,Sheet1!$J$24,Sheet1!$L$24,Sheet1!$N$24,Sheet1!$P$24)</c:f>
              <c:numCache>
                <c:formatCode>General</c:formatCode>
                <c:ptCount val="6"/>
                <c:pt idx="0">
                  <c:v>1390.202</c:v>
                </c:pt>
                <c:pt idx="1">
                  <c:v>1217.023</c:v>
                </c:pt>
                <c:pt idx="2">
                  <c:v>1094.01</c:v>
                </c:pt>
                <c:pt idx="3">
                  <c:v>1086.481</c:v>
                </c:pt>
                <c:pt idx="4">
                  <c:v>1073.805</c:v>
                </c:pt>
                <c:pt idx="5">
                  <c:v>1073.805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319048"/>
        <c:axId val="2098324872"/>
      </c:scatterChart>
      <c:valAx>
        <c:axId val="209831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spcBef>
                    <a:spcPts val="0"/>
                  </a:spcBef>
                  <a:spcAft>
                    <a:spcPts val="0"/>
                  </a:spcAft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ub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 algn="ctr" rtl="0">
              <a:spcBef>
                <a:spcPts val="0"/>
              </a:spcBef>
              <a:spcAft>
                <a:spcPts val="0"/>
              </a:spcAft>
              <a:defRPr lang="en-US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8324872"/>
        <c:crosses val="autoZero"/>
        <c:crossBetween val="midCat"/>
      </c:valAx>
      <c:valAx>
        <c:axId val="2098324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(Joules × 10-3)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319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 algn="ctr">
        <a:defRPr lang="en-US" sz="10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PS16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(Sheet1!$F$25,Sheet1!$H$25,Sheet1!$J$25,Sheet1!$L$25,Sheet1!$N$25,Sheet1!$P$25)</c:f>
              <c:numCache>
                <c:formatCode>General</c:formatCode>
                <c:ptCount val="6"/>
                <c:pt idx="0">
                  <c:v>943.502</c:v>
                </c:pt>
                <c:pt idx="1">
                  <c:v>534.65</c:v>
                </c:pt>
                <c:pt idx="2">
                  <c:v>534.65</c:v>
                </c:pt>
                <c:pt idx="3">
                  <c:v>534.352</c:v>
                </c:pt>
                <c:pt idx="4">
                  <c:v>533.57</c:v>
                </c:pt>
                <c:pt idx="5">
                  <c:v>529.16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Sheet1!$B$26</c:f>
              <c:strCache>
                <c:ptCount val="1"/>
                <c:pt idx="0">
                  <c:v>PS17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(Sheet1!$F$26,Sheet1!$H$26,Sheet1!$J$26,Sheet1!$L$26,Sheet1!$N$26,Sheet1!$P$26)</c:f>
              <c:numCache>
                <c:formatCode>General</c:formatCode>
                <c:ptCount val="6"/>
                <c:pt idx="0">
                  <c:v>968.77</c:v>
                </c:pt>
                <c:pt idx="1">
                  <c:v>790.13</c:v>
                </c:pt>
                <c:pt idx="2">
                  <c:v>558.47</c:v>
                </c:pt>
                <c:pt idx="3">
                  <c:v>558.47</c:v>
                </c:pt>
                <c:pt idx="4">
                  <c:v>558.47</c:v>
                </c:pt>
                <c:pt idx="5">
                  <c:v>558.47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Sheet1!$B$27</c:f>
              <c:strCache>
                <c:ptCount val="1"/>
                <c:pt idx="0">
                  <c:v>PS18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(Sheet1!$F$27,Sheet1!$H$27,Sheet1!$J$27,Sheet1!$L$27,Sheet1!$N$27,Sheet1!$P$27)</c:f>
              <c:numCache>
                <c:formatCode>General</c:formatCode>
                <c:ptCount val="6"/>
                <c:pt idx="0">
                  <c:v>754.0410000000001</c:v>
                </c:pt>
                <c:pt idx="1">
                  <c:v>628.65</c:v>
                </c:pt>
                <c:pt idx="2">
                  <c:v>456.441</c:v>
                </c:pt>
                <c:pt idx="3">
                  <c:v>407.2</c:v>
                </c:pt>
                <c:pt idx="4">
                  <c:v>404.48</c:v>
                </c:pt>
                <c:pt idx="5">
                  <c:v>404.36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Sheet1!$B$29</c:f>
              <c:strCache>
                <c:ptCount val="1"/>
                <c:pt idx="0">
                  <c:v>PS20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(Sheet1!$F$29,Sheet1!$H$29,Sheet1!$J$29,Sheet1!$L$29,Sheet1!$N$29,Sheet1!$P$29)</c:f>
              <c:numCache>
                <c:formatCode>General</c:formatCode>
                <c:ptCount val="6"/>
                <c:pt idx="0">
                  <c:v>1271.83</c:v>
                </c:pt>
                <c:pt idx="1">
                  <c:v>1207.68</c:v>
                </c:pt>
                <c:pt idx="2">
                  <c:v>907.04</c:v>
                </c:pt>
                <c:pt idx="3">
                  <c:v>640.184</c:v>
                </c:pt>
                <c:pt idx="4">
                  <c:v>524.462</c:v>
                </c:pt>
                <c:pt idx="5">
                  <c:v>494.582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Sheet1!$B$30</c:f>
              <c:strCache>
                <c:ptCount val="1"/>
                <c:pt idx="0">
                  <c:v>PS21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(Sheet1!$F$30,Sheet1!$H$30,Sheet1!$J$30,Sheet1!$L$30,Sheet1!$N$30,Sheet1!$P$30)</c:f>
              <c:numCache>
                <c:formatCode>General</c:formatCode>
                <c:ptCount val="6"/>
                <c:pt idx="0">
                  <c:v>140.05</c:v>
                </c:pt>
                <c:pt idx="1">
                  <c:v>140.05</c:v>
                </c:pt>
                <c:pt idx="2">
                  <c:v>140.05</c:v>
                </c:pt>
                <c:pt idx="3">
                  <c:v>140.05</c:v>
                </c:pt>
                <c:pt idx="4">
                  <c:v>140.05</c:v>
                </c:pt>
                <c:pt idx="5">
                  <c:v>140.05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367736"/>
        <c:axId val="2098373368"/>
      </c:scatterChart>
      <c:valAx>
        <c:axId val="2098367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/>
                  <a:t>ub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8373368"/>
        <c:crosses val="autoZero"/>
        <c:crossBetween val="midCat"/>
      </c:valAx>
      <c:valAx>
        <c:axId val="2098373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(Joules × 10-3)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367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 algn="ctr" rtl="0">
        <a:defRPr lang="en-US" sz="10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(Sheet1!$F$1,Sheet1!$H$1,Sheet1!$J$1,Sheet1!$L$1,Sheet1!$N$1)</c:f>
              <c:strCache>
                <c:ptCount val="5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</c:strCache>
            </c:strRef>
          </c:cat>
          <c:val>
            <c:numRef>
              <c:f>Sheet1!$X$32:$AB$32</c:f>
              <c:numCache>
                <c:formatCode>0%</c:formatCode>
                <c:ptCount val="5"/>
                <c:pt idx="0">
                  <c:v>0.524539055371105</c:v>
                </c:pt>
                <c:pt idx="1">
                  <c:v>0.273473982539686</c:v>
                </c:pt>
                <c:pt idx="2">
                  <c:v>0.087529620872888</c:v>
                </c:pt>
                <c:pt idx="3">
                  <c:v>0.0232422576427914</c:v>
                </c:pt>
                <c:pt idx="4">
                  <c:v>0.00440475903849959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399112"/>
        <c:axId val="2098402056"/>
      </c:barChart>
      <c:catAx>
        <c:axId val="209839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402056"/>
        <c:crosses val="autoZero"/>
        <c:auto val="1"/>
        <c:lblAlgn val="ctr"/>
        <c:lblOffset val="100"/>
        <c:noMultiLvlLbl val="0"/>
      </c:catAx>
      <c:valAx>
        <c:axId val="2098402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98399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 sz="10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cat>
          <c:val>
            <c:numRef>
              <c:f>Sheet1!$AC$32:$AH$32</c:f>
              <c:numCache>
                <c:formatCode>0%</c:formatCode>
                <c:ptCount val="6"/>
                <c:pt idx="0">
                  <c:v>-0.139658554368066</c:v>
                </c:pt>
                <c:pt idx="1">
                  <c:v>0.0332489999292661</c:v>
                </c:pt>
                <c:pt idx="2">
                  <c:v>0.160164403198028</c:v>
                </c:pt>
                <c:pt idx="3">
                  <c:v>0.212884271160291</c:v>
                </c:pt>
                <c:pt idx="4">
                  <c:v>0.233441402074241</c:v>
                </c:pt>
                <c:pt idx="5">
                  <c:v>0.23889237625753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429432"/>
        <c:axId val="2098432440"/>
      </c:barChart>
      <c:catAx>
        <c:axId val="2098429432"/>
        <c:scaling>
          <c:orientation val="minMax"/>
        </c:scaling>
        <c:delete val="0"/>
        <c:axPos val="b"/>
        <c:majorTickMark val="out"/>
        <c:minorTickMark val="none"/>
        <c:tickLblPos val="low"/>
        <c:crossAx val="2098432440"/>
        <c:crosses val="autoZero"/>
        <c:auto val="1"/>
        <c:lblAlgn val="ctr"/>
        <c:lblOffset val="100"/>
        <c:noMultiLvlLbl val="0"/>
      </c:catAx>
      <c:valAx>
        <c:axId val="2098432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984294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 algn="ctr">
        <a:defRPr lang="en-US" sz="10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34</xdr:row>
      <xdr:rowOff>138112</xdr:rowOff>
    </xdr:from>
    <xdr:to>
      <xdr:col>5</xdr:col>
      <xdr:colOff>619125</xdr:colOff>
      <xdr:row>49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35</xdr:row>
      <xdr:rowOff>14287</xdr:rowOff>
    </xdr:from>
    <xdr:to>
      <xdr:col>12</xdr:col>
      <xdr:colOff>95250</xdr:colOff>
      <xdr:row>50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733425</xdr:colOff>
      <xdr:row>35</xdr:row>
      <xdr:rowOff>14287</xdr:rowOff>
    </xdr:from>
    <xdr:to>
      <xdr:col>18</xdr:col>
      <xdr:colOff>447675</xdr:colOff>
      <xdr:row>50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35</xdr:row>
      <xdr:rowOff>1120</xdr:rowOff>
    </xdr:from>
    <xdr:to>
      <xdr:col>26</xdr:col>
      <xdr:colOff>481853</xdr:colOff>
      <xdr:row>50</xdr:row>
      <xdr:rowOff>54908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672353</xdr:colOff>
      <xdr:row>34</xdr:row>
      <xdr:rowOff>146796</xdr:rowOff>
    </xdr:from>
    <xdr:to>
      <xdr:col>33</xdr:col>
      <xdr:colOff>100853</xdr:colOff>
      <xdr:row>50</xdr:row>
      <xdr:rowOff>21290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4"/>
  <sheetViews>
    <sheetView tabSelected="1" topLeftCell="C40" workbookViewId="0">
      <selection activeCell="C60" sqref="C60"/>
    </sheetView>
  </sheetViews>
  <sheetFormatPr baseColWidth="10" defaultColWidth="8.7109375" defaultRowHeight="13" x14ac:dyDescent="0"/>
  <cols>
    <col min="1" max="2" width="10.5703125" style="1" customWidth="1"/>
    <col min="3" max="3" width="31.140625" style="1" customWidth="1"/>
    <col min="4" max="23" width="10.5703125" style="1" customWidth="1"/>
    <col min="24" max="24" width="11.28515625" style="1" customWidth="1"/>
    <col min="25" max="27" width="10.5703125" style="1" customWidth="1"/>
    <col min="28" max="28" width="14.42578125" style="1" customWidth="1"/>
    <col min="29" max="1024" width="10.5703125" style="1" customWidth="1"/>
  </cols>
  <sheetData>
    <row r="1" spans="1:1024">
      <c r="A1" s="1" t="s">
        <v>0</v>
      </c>
      <c r="C1" s="2" t="s">
        <v>1</v>
      </c>
      <c r="E1" s="1" t="s">
        <v>2</v>
      </c>
      <c r="F1" s="1" t="s">
        <v>135</v>
      </c>
      <c r="G1" s="1" t="s">
        <v>3</v>
      </c>
      <c r="H1" s="1" t="s">
        <v>136</v>
      </c>
      <c r="I1" s="1" t="s">
        <v>3</v>
      </c>
      <c r="J1" s="1" t="s">
        <v>137</v>
      </c>
      <c r="K1" s="1" t="s">
        <v>3</v>
      </c>
      <c r="L1" s="1" t="s">
        <v>138</v>
      </c>
      <c r="M1" s="1" t="s">
        <v>3</v>
      </c>
      <c r="N1" s="1" t="s">
        <v>139</v>
      </c>
      <c r="O1" s="1" t="s">
        <v>3</v>
      </c>
      <c r="P1" s="1" t="s">
        <v>140</v>
      </c>
      <c r="Q1" s="1" t="s">
        <v>3</v>
      </c>
      <c r="R1" s="1" t="s">
        <v>141</v>
      </c>
      <c r="S1" s="1" t="s">
        <v>3</v>
      </c>
      <c r="T1" s="1" t="s">
        <v>142</v>
      </c>
      <c r="U1" s="1" t="s">
        <v>3</v>
      </c>
      <c r="V1" s="1" t="s">
        <v>4</v>
      </c>
      <c r="W1" s="1" t="s">
        <v>3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3" t="s">
        <v>12</v>
      </c>
      <c r="AF1" s="3" t="s">
        <v>13</v>
      </c>
      <c r="AG1" s="3" t="s">
        <v>14</v>
      </c>
      <c r="AH1" s="1" t="s">
        <v>15</v>
      </c>
      <c r="AMG1"/>
      <c r="AMH1"/>
      <c r="AMI1"/>
      <c r="AMJ1"/>
    </row>
    <row r="2" spans="1:1024">
      <c r="A2" s="4" t="s">
        <v>16</v>
      </c>
      <c r="B2" s="4"/>
      <c r="C2" s="5" t="s">
        <v>17</v>
      </c>
      <c r="D2" s="4">
        <v>200</v>
      </c>
      <c r="AMG2"/>
      <c r="AMH2"/>
      <c r="AMI2"/>
      <c r="AMJ2"/>
    </row>
    <row r="3" spans="1:1024">
      <c r="A3" s="4" t="s">
        <v>18</v>
      </c>
      <c r="B3" s="4"/>
      <c r="C3" s="5" t="s">
        <v>17</v>
      </c>
      <c r="D3" s="4">
        <v>250</v>
      </c>
      <c r="AMG3"/>
      <c r="AMH3"/>
      <c r="AMI3"/>
      <c r="AMJ3"/>
    </row>
    <row r="4" spans="1:1024">
      <c r="A4" s="4" t="s">
        <v>19</v>
      </c>
      <c r="B4" s="4"/>
      <c r="C4" s="5" t="s">
        <v>17</v>
      </c>
      <c r="D4" s="4">
        <v>300</v>
      </c>
      <c r="AMG4"/>
      <c r="AMH4"/>
      <c r="AMI4"/>
      <c r="AMJ4"/>
    </row>
    <row r="5" spans="1:1024">
      <c r="A5" s="4" t="s">
        <v>20</v>
      </c>
      <c r="B5" s="4"/>
      <c r="C5" s="5" t="s">
        <v>17</v>
      </c>
      <c r="D5" s="4">
        <v>350</v>
      </c>
      <c r="AMG5"/>
      <c r="AMH5"/>
      <c r="AMI5"/>
      <c r="AMJ5"/>
    </row>
    <row r="6" spans="1:1024">
      <c r="A6" s="4" t="s">
        <v>21</v>
      </c>
      <c r="B6" s="4"/>
      <c r="C6" s="5" t="s">
        <v>17</v>
      </c>
      <c r="D6" s="4">
        <v>400</v>
      </c>
      <c r="AMG6"/>
      <c r="AMH6"/>
      <c r="AMI6"/>
      <c r="AMJ6"/>
    </row>
    <row r="7" spans="1:1024">
      <c r="A7" s="4" t="s">
        <v>22</v>
      </c>
      <c r="B7" s="4"/>
      <c r="C7" s="5" t="s">
        <v>17</v>
      </c>
      <c r="D7" s="4">
        <v>450</v>
      </c>
      <c r="AMG7"/>
      <c r="AMH7"/>
      <c r="AMI7"/>
      <c r="AMJ7"/>
    </row>
    <row r="8" spans="1:1024">
      <c r="A8" s="4" t="s">
        <v>23</v>
      </c>
      <c r="B8" s="4"/>
      <c r="C8" s="5" t="s">
        <v>17</v>
      </c>
      <c r="D8" s="4">
        <v>500</v>
      </c>
      <c r="AMG8"/>
      <c r="AMH8"/>
      <c r="AMI8"/>
      <c r="AMJ8"/>
    </row>
    <row r="9" spans="1:1024">
      <c r="A9" s="4" t="s">
        <v>24</v>
      </c>
      <c r="B9" s="4"/>
      <c r="C9" s="5" t="s">
        <v>17</v>
      </c>
      <c r="D9" s="4">
        <v>550</v>
      </c>
      <c r="AMG9"/>
      <c r="AMH9"/>
      <c r="AMI9"/>
      <c r="AMJ9"/>
    </row>
    <row r="10" spans="1:1024">
      <c r="A10" s="1" t="s">
        <v>25</v>
      </c>
      <c r="B10" s="1" t="s">
        <v>115</v>
      </c>
      <c r="C10" s="1" t="s">
        <v>26</v>
      </c>
      <c r="D10" s="1">
        <v>700</v>
      </c>
      <c r="E10" s="1">
        <v>827</v>
      </c>
      <c r="F10" s="1">
        <v>758.048</v>
      </c>
      <c r="G10" s="1" t="s">
        <v>27</v>
      </c>
      <c r="H10" s="1">
        <v>573.30799999999999</v>
      </c>
      <c r="I10" s="1" t="s">
        <v>28</v>
      </c>
      <c r="J10" s="1">
        <v>568.34799999999996</v>
      </c>
      <c r="K10" s="1" t="s">
        <v>29</v>
      </c>
      <c r="L10" s="1">
        <v>523.88599999999997</v>
      </c>
      <c r="M10" s="1">
        <v>21</v>
      </c>
      <c r="N10" s="1">
        <v>504.06400000000002</v>
      </c>
      <c r="O10" s="1">
        <v>803</v>
      </c>
      <c r="P10" s="1">
        <v>503.84399999999999</v>
      </c>
      <c r="Q10" s="1">
        <v>16454</v>
      </c>
      <c r="R10" s="1">
        <v>503.84399999999999</v>
      </c>
      <c r="S10" s="1">
        <v>65517</v>
      </c>
      <c r="T10" s="1">
        <v>503.84399999999999</v>
      </c>
      <c r="U10" s="1">
        <v>65517</v>
      </c>
      <c r="V10" s="1">
        <v>872.46</v>
      </c>
      <c r="W10" s="1">
        <v>60</v>
      </c>
      <c r="X10" s="3">
        <f>(F10/P10)-1</f>
        <v>0.50452917966672217</v>
      </c>
      <c r="Y10" s="3">
        <f>(H10/P10)-1</f>
        <v>0.13786807027572023</v>
      </c>
      <c r="Z10" s="3">
        <f>(J10/P10)-1</f>
        <v>0.12802375338398386</v>
      </c>
      <c r="AA10" s="3">
        <f>(L10/P10)-1</f>
        <v>3.9778185311326375E-2</v>
      </c>
      <c r="AB10" s="3">
        <f>(N10/P10)-1</f>
        <v>4.3664308793989193E-4</v>
      </c>
      <c r="AC10" s="3">
        <f>(V10/F10)-1</f>
        <v>0.15092975642703377</v>
      </c>
      <c r="AD10" s="3">
        <f>(V10/H10)-1</f>
        <v>0.52179980045629937</v>
      </c>
      <c r="AE10" s="3">
        <f>(V10/J10)-1</f>
        <v>0.53508061962037368</v>
      </c>
      <c r="AF10" s="3">
        <f>(V10/L10)-1</f>
        <v>0.66536231164795412</v>
      </c>
      <c r="AG10" s="3">
        <f>(V10/N10)-1</f>
        <v>0.73085163788725249</v>
      </c>
      <c r="AH10" s="3">
        <f>(V10/P10)-1</f>
        <v>0.73160740229118537</v>
      </c>
      <c r="AMG10"/>
      <c r="AMH10"/>
      <c r="AMI10"/>
      <c r="AMJ10"/>
    </row>
    <row r="11" spans="1:1024">
      <c r="A11" s="1" t="s">
        <v>30</v>
      </c>
      <c r="B11" s="1" t="s">
        <v>116</v>
      </c>
      <c r="C11" s="2" t="s">
        <v>31</v>
      </c>
      <c r="D11" s="1">
        <v>700</v>
      </c>
      <c r="E11" s="1">
        <v>1097</v>
      </c>
      <c r="F11" s="1">
        <v>1020.801</v>
      </c>
      <c r="G11" s="1" t="s">
        <v>32</v>
      </c>
      <c r="H11" s="1">
        <v>746.44299999999998</v>
      </c>
      <c r="I11" s="1" t="s">
        <v>33</v>
      </c>
      <c r="J11" s="1">
        <v>639.09100000000001</v>
      </c>
      <c r="K11" s="1">
        <v>13</v>
      </c>
      <c r="L11" s="1">
        <v>637.4</v>
      </c>
      <c r="M11" s="1">
        <v>122</v>
      </c>
      <c r="N11" s="1">
        <v>637.4</v>
      </c>
      <c r="O11" s="1">
        <v>628</v>
      </c>
      <c r="P11" s="1">
        <v>637.4</v>
      </c>
      <c r="Q11" s="1">
        <v>2928</v>
      </c>
      <c r="R11" s="1">
        <v>637.4</v>
      </c>
      <c r="T11" s="1">
        <v>637.4</v>
      </c>
      <c r="V11" s="1">
        <v>978.19100000000003</v>
      </c>
      <c r="W11" s="1">
        <v>72</v>
      </c>
      <c r="X11" s="3">
        <f t="shared" ref="X11:X30" si="0">(F11/P11)-1</f>
        <v>0.6015076874803893</v>
      </c>
      <c r="Y11" s="3">
        <f t="shared" ref="Y11:Y23" si="1">(H11/P11)-1</f>
        <v>0.1710746783809225</v>
      </c>
      <c r="Z11" s="3">
        <f t="shared" ref="Z11:Z30" si="2">(J11/P11)-1</f>
        <v>2.6529651710072155E-3</v>
      </c>
      <c r="AA11" s="3">
        <f t="shared" ref="AA11:AA30" si="3">(L11/P11)-1</f>
        <v>0</v>
      </c>
      <c r="AB11" s="3">
        <f t="shared" ref="AB11:AB30" si="4">(N11/P11)-1</f>
        <v>0</v>
      </c>
      <c r="AC11" s="3">
        <f t="shared" ref="AC11:AC30" si="5">(V11/F11)-1</f>
        <v>-4.1741730268681221E-2</v>
      </c>
      <c r="AD11" s="3">
        <f t="shared" ref="AD11:AD30" si="6">(V11/H11)-1</f>
        <v>0.3104697880481162</v>
      </c>
      <c r="AE11" s="3">
        <f t="shared" ref="AE11:AE30" si="7">(V11/J11)-1</f>
        <v>0.53059736406865388</v>
      </c>
      <c r="AF11" s="3">
        <f t="shared" ref="AF11:AF30" si="8">(V11/L11)-1</f>
        <v>0.53465798556636335</v>
      </c>
      <c r="AG11" s="3">
        <f t="shared" ref="AG11:AG30" si="9">(V11/N11)-1</f>
        <v>0.53465798556636335</v>
      </c>
      <c r="AH11" s="3">
        <f t="shared" ref="AH11:AH30" si="10">(V11/P11)-1</f>
        <v>0.53465798556636335</v>
      </c>
      <c r="AMG11"/>
      <c r="AMH11"/>
      <c r="AMI11"/>
      <c r="AMJ11"/>
    </row>
    <row r="12" spans="1:1024">
      <c r="A12" s="1" t="s">
        <v>34</v>
      </c>
      <c r="B12" s="1" t="s">
        <v>117</v>
      </c>
      <c r="C12" s="2" t="s">
        <v>35</v>
      </c>
      <c r="D12" s="1">
        <v>700</v>
      </c>
      <c r="E12" s="1">
        <v>1457</v>
      </c>
      <c r="F12" s="1">
        <v>1192.55</v>
      </c>
      <c r="G12" s="1" t="s">
        <v>33</v>
      </c>
      <c r="H12" s="1">
        <v>1084.1500000000001</v>
      </c>
      <c r="I12" s="1" t="s">
        <v>36</v>
      </c>
      <c r="J12" s="1">
        <v>993.96400000000006</v>
      </c>
      <c r="K12" s="1">
        <v>10</v>
      </c>
      <c r="L12" s="1">
        <v>990.29499999999996</v>
      </c>
      <c r="M12" s="1">
        <v>75</v>
      </c>
      <c r="N12" s="1">
        <v>990.19500000000005</v>
      </c>
      <c r="O12" s="1">
        <v>568</v>
      </c>
      <c r="P12" s="1">
        <v>990.19500000000005</v>
      </c>
      <c r="Q12" s="1">
        <v>1607</v>
      </c>
      <c r="R12" s="1">
        <v>990.19500000000005</v>
      </c>
      <c r="T12" s="1">
        <v>990.19500000000005</v>
      </c>
      <c r="V12" s="1">
        <v>1206.0029999999999</v>
      </c>
      <c r="W12" s="1">
        <v>36</v>
      </c>
      <c r="X12" s="3">
        <f t="shared" si="0"/>
        <v>0.204358737420407</v>
      </c>
      <c r="Y12" s="3">
        <f t="shared" si="1"/>
        <v>9.4885350865233642E-2</v>
      </c>
      <c r="Z12" s="3">
        <f t="shared" si="2"/>
        <v>3.8063209771812545E-3</v>
      </c>
      <c r="AA12" s="3">
        <f t="shared" si="3"/>
        <v>1.0099020899922984E-4</v>
      </c>
      <c r="AB12" s="3">
        <f t="shared" si="4"/>
        <v>0</v>
      </c>
      <c r="AC12" s="3">
        <f t="shared" si="5"/>
        <v>1.1280868726678106E-2</v>
      </c>
      <c r="AD12" s="3">
        <f t="shared" si="6"/>
        <v>0.11239496379652247</v>
      </c>
      <c r="AE12" s="3">
        <f t="shared" si="7"/>
        <v>0.21332663959660492</v>
      </c>
      <c r="AF12" s="3">
        <f t="shared" si="8"/>
        <v>0.21782196214259386</v>
      </c>
      <c r="AG12" s="3">
        <f t="shared" si="9"/>
        <v>0.21794495023707428</v>
      </c>
      <c r="AH12" s="3">
        <f t="shared" si="10"/>
        <v>0.21794495023707428</v>
      </c>
      <c r="AMG12"/>
      <c r="AMH12"/>
      <c r="AMI12"/>
      <c r="AMJ12"/>
    </row>
    <row r="13" spans="1:1024">
      <c r="A13" s="1" t="s">
        <v>37</v>
      </c>
      <c r="B13" s="1" t="s">
        <v>118</v>
      </c>
      <c r="C13" s="2" t="s">
        <v>38</v>
      </c>
      <c r="D13" s="1">
        <v>700</v>
      </c>
      <c r="E13" s="1">
        <v>871</v>
      </c>
      <c r="F13" s="1">
        <v>686.65</v>
      </c>
      <c r="G13" s="1" t="s">
        <v>39</v>
      </c>
      <c r="H13" s="1">
        <v>653.50199999999995</v>
      </c>
      <c r="I13" s="1" t="s">
        <v>40</v>
      </c>
      <c r="J13" s="1">
        <v>643.85400000000004</v>
      </c>
      <c r="K13" s="1">
        <v>19</v>
      </c>
      <c r="L13" s="1">
        <v>643.726</v>
      </c>
      <c r="M13" s="1">
        <v>137</v>
      </c>
      <c r="N13" s="1">
        <v>643.70600000000002</v>
      </c>
      <c r="O13" s="1">
        <v>595</v>
      </c>
      <c r="P13" s="1">
        <v>643.70600000000002</v>
      </c>
      <c r="Q13" s="1">
        <v>1569</v>
      </c>
      <c r="R13" s="1">
        <v>643.70600000000002</v>
      </c>
      <c r="T13" s="1">
        <v>643.70600000000002</v>
      </c>
      <c r="V13" s="1" t="s">
        <v>41</v>
      </c>
      <c r="X13" s="3">
        <f t="shared" si="0"/>
        <v>6.6713686061649291E-2</v>
      </c>
      <c r="Y13" s="3">
        <f t="shared" si="1"/>
        <v>1.5218127530269854E-2</v>
      </c>
      <c r="Z13" s="3">
        <f t="shared" si="2"/>
        <v>2.2991862744792257E-4</v>
      </c>
      <c r="AA13" s="3">
        <f t="shared" si="3"/>
        <v>3.1070084790307817E-5</v>
      </c>
      <c r="AB13" s="3">
        <f t="shared" si="4"/>
        <v>0</v>
      </c>
      <c r="AC13" s="3" t="e">
        <f t="shared" si="5"/>
        <v>#VALUE!</v>
      </c>
      <c r="AD13" s="3" t="e">
        <f t="shared" si="6"/>
        <v>#VALUE!</v>
      </c>
      <c r="AE13" s="3" t="e">
        <f t="shared" si="7"/>
        <v>#VALUE!</v>
      </c>
      <c r="AF13" s="3" t="e">
        <f t="shared" si="8"/>
        <v>#VALUE!</v>
      </c>
      <c r="AG13" s="3" t="e">
        <f t="shared" si="9"/>
        <v>#VALUE!</v>
      </c>
      <c r="AH13" s="3" t="e">
        <f t="shared" si="10"/>
        <v>#VALUE!</v>
      </c>
      <c r="AMG13"/>
      <c r="AMH13"/>
      <c r="AMI13"/>
      <c r="AMJ13"/>
    </row>
    <row r="14" spans="1:1024">
      <c r="A14" s="1" t="s">
        <v>42</v>
      </c>
      <c r="B14" s="1" t="s">
        <v>119</v>
      </c>
      <c r="C14" s="2" t="s">
        <v>43</v>
      </c>
      <c r="D14" s="1">
        <v>700</v>
      </c>
      <c r="E14" s="1">
        <v>349</v>
      </c>
      <c r="F14" s="1">
        <v>333.85</v>
      </c>
      <c r="G14" s="1" t="s">
        <v>44</v>
      </c>
      <c r="H14" s="1">
        <v>277.10199999999998</v>
      </c>
      <c r="I14" s="1" t="s">
        <v>45</v>
      </c>
      <c r="J14" s="1">
        <v>277.08199999999999</v>
      </c>
      <c r="K14" s="1" t="s">
        <v>46</v>
      </c>
      <c r="L14" s="1">
        <v>277.08199999999999</v>
      </c>
      <c r="M14" s="1">
        <v>14</v>
      </c>
      <c r="N14" s="1">
        <v>277.08199999999999</v>
      </c>
      <c r="O14" s="1">
        <v>56</v>
      </c>
      <c r="P14" s="1">
        <v>277.08199999999999</v>
      </c>
      <c r="Q14" s="1">
        <v>184</v>
      </c>
      <c r="R14" s="1">
        <v>277.08199999999999</v>
      </c>
      <c r="T14" s="1">
        <v>277.08199999999999</v>
      </c>
      <c r="V14" s="1">
        <v>290.62400000000002</v>
      </c>
      <c r="W14" s="1" t="s">
        <v>47</v>
      </c>
      <c r="X14" s="3">
        <f t="shared" si="0"/>
        <v>0.20487797836019683</v>
      </c>
      <c r="Y14" s="3">
        <f t="shared" si="1"/>
        <v>7.2180798463827855E-5</v>
      </c>
      <c r="Z14" s="3">
        <f t="shared" si="2"/>
        <v>0</v>
      </c>
      <c r="AA14" s="3">
        <f t="shared" si="3"/>
        <v>0</v>
      </c>
      <c r="AB14" s="3">
        <f t="shared" si="4"/>
        <v>0</v>
      </c>
      <c r="AC14" s="3">
        <f t="shared" si="5"/>
        <v>-0.12947731016923769</v>
      </c>
      <c r="AD14" s="3">
        <f t="shared" si="6"/>
        <v>4.8797915568996375E-2</v>
      </c>
      <c r="AE14" s="3">
        <f t="shared" si="7"/>
        <v>4.8873618639969418E-2</v>
      </c>
      <c r="AF14" s="3">
        <f t="shared" si="8"/>
        <v>4.8873618639969418E-2</v>
      </c>
      <c r="AG14" s="3">
        <f t="shared" si="9"/>
        <v>4.8873618639969418E-2</v>
      </c>
      <c r="AH14" s="3">
        <f t="shared" si="10"/>
        <v>4.8873618639969418E-2</v>
      </c>
      <c r="AMG14"/>
      <c r="AMH14"/>
      <c r="AMI14"/>
      <c r="AMJ14"/>
    </row>
    <row r="15" spans="1:1024">
      <c r="A15" s="1" t="s">
        <v>48</v>
      </c>
      <c r="B15" s="1" t="s">
        <v>120</v>
      </c>
      <c r="C15" s="2" t="s">
        <v>49</v>
      </c>
      <c r="D15" s="1">
        <v>700</v>
      </c>
      <c r="E15" s="1">
        <v>212</v>
      </c>
      <c r="F15" s="1">
        <v>180.46</v>
      </c>
      <c r="G15" s="1" t="s">
        <v>50</v>
      </c>
      <c r="H15" s="1">
        <v>180.46</v>
      </c>
      <c r="I15" s="1" t="s">
        <v>51</v>
      </c>
      <c r="J15" s="1">
        <v>180.46</v>
      </c>
      <c r="K15" s="1" t="s">
        <v>52</v>
      </c>
      <c r="L15" s="1">
        <v>179.62200000000001</v>
      </c>
      <c r="M15" s="1" t="s">
        <v>53</v>
      </c>
      <c r="N15" s="1">
        <v>178.452</v>
      </c>
      <c r="O15" s="1" t="s">
        <v>54</v>
      </c>
      <c r="P15" s="1">
        <v>178.44399999999999</v>
      </c>
      <c r="Q15" s="1">
        <v>7</v>
      </c>
      <c r="R15" s="1">
        <v>178.44399999999999</v>
      </c>
      <c r="T15" s="1">
        <v>178.44399999999999</v>
      </c>
      <c r="V15" s="1">
        <v>0</v>
      </c>
      <c r="X15" s="3">
        <f t="shared" si="0"/>
        <v>1.1297662011611642E-2</v>
      </c>
      <c r="Y15" s="3">
        <f t="shared" si="1"/>
        <v>1.1297662011611642E-2</v>
      </c>
      <c r="Z15" s="3">
        <f t="shared" si="2"/>
        <v>1.1297662011611642E-2</v>
      </c>
      <c r="AA15" s="3">
        <f t="shared" si="3"/>
        <v>6.6015108381343168E-3</v>
      </c>
      <c r="AB15" s="3">
        <f t="shared" si="4"/>
        <v>4.4831992109584107E-5</v>
      </c>
      <c r="AC15" s="3">
        <f t="shared" si="5"/>
        <v>-1</v>
      </c>
      <c r="AD15" s="3">
        <f t="shared" si="6"/>
        <v>-1</v>
      </c>
      <c r="AE15" s="3">
        <f t="shared" si="7"/>
        <v>-1</v>
      </c>
      <c r="AF15" s="3">
        <f t="shared" si="8"/>
        <v>-1</v>
      </c>
      <c r="AG15" s="3">
        <f t="shared" si="9"/>
        <v>-1</v>
      </c>
      <c r="AH15" s="3">
        <f t="shared" si="10"/>
        <v>-1</v>
      </c>
      <c r="AMG15"/>
      <c r="AMH15"/>
      <c r="AMI15"/>
      <c r="AMJ15"/>
    </row>
    <row r="16" spans="1:1024">
      <c r="A16" s="1" t="s">
        <v>55</v>
      </c>
      <c r="B16" s="1" t="s">
        <v>121</v>
      </c>
      <c r="C16" s="2" t="s">
        <v>56</v>
      </c>
      <c r="D16" s="1">
        <v>700</v>
      </c>
      <c r="E16" s="1" t="s">
        <v>41</v>
      </c>
      <c r="F16" s="1" t="s">
        <v>41</v>
      </c>
      <c r="G16" s="1" t="s">
        <v>41</v>
      </c>
      <c r="H16" s="1">
        <v>0</v>
      </c>
      <c r="J16" s="1">
        <v>0</v>
      </c>
      <c r="L16" s="1">
        <v>0</v>
      </c>
      <c r="N16" s="1">
        <v>0</v>
      </c>
      <c r="P16" s="1">
        <v>0</v>
      </c>
      <c r="R16" s="1">
        <v>0</v>
      </c>
      <c r="T16" s="1">
        <v>0</v>
      </c>
      <c r="V16" s="1">
        <v>0</v>
      </c>
      <c r="X16" s="3" t="e">
        <f t="shared" si="0"/>
        <v>#VALUE!</v>
      </c>
      <c r="Y16" s="3" t="e">
        <f t="shared" si="1"/>
        <v>#DIV/0!</v>
      </c>
      <c r="Z16" s="3" t="e">
        <f t="shared" si="2"/>
        <v>#DIV/0!</v>
      </c>
      <c r="AA16" s="3" t="e">
        <f t="shared" si="3"/>
        <v>#DIV/0!</v>
      </c>
      <c r="AB16" s="3" t="e">
        <f t="shared" si="4"/>
        <v>#DIV/0!</v>
      </c>
      <c r="AC16" s="3" t="e">
        <f t="shared" si="5"/>
        <v>#VALUE!</v>
      </c>
      <c r="AD16" s="3" t="e">
        <f t="shared" si="6"/>
        <v>#DIV/0!</v>
      </c>
      <c r="AE16" s="3" t="e">
        <f t="shared" si="7"/>
        <v>#DIV/0!</v>
      </c>
      <c r="AF16" s="3" t="e">
        <f t="shared" si="8"/>
        <v>#DIV/0!</v>
      </c>
      <c r="AG16" s="3" t="e">
        <f t="shared" si="9"/>
        <v>#DIV/0!</v>
      </c>
      <c r="AH16" s="3" t="e">
        <f t="shared" si="10"/>
        <v>#DIV/0!</v>
      </c>
      <c r="AMG16"/>
      <c r="AMH16"/>
      <c r="AMI16"/>
      <c r="AMJ16"/>
    </row>
    <row r="17" spans="1:1024">
      <c r="A17" s="1" t="s">
        <v>57</v>
      </c>
      <c r="B17" s="1" t="s">
        <v>122</v>
      </c>
      <c r="C17" s="2" t="s">
        <v>58</v>
      </c>
      <c r="D17" s="1">
        <v>700</v>
      </c>
      <c r="E17" s="1" t="s">
        <v>41</v>
      </c>
      <c r="F17" s="1" t="s">
        <v>41</v>
      </c>
      <c r="G17" s="1" t="s">
        <v>41</v>
      </c>
      <c r="H17" s="1">
        <v>0</v>
      </c>
      <c r="J17" s="1">
        <v>0</v>
      </c>
      <c r="L17" s="1">
        <v>0</v>
      </c>
      <c r="N17" s="1">
        <v>0</v>
      </c>
      <c r="P17" s="1">
        <v>0</v>
      </c>
      <c r="R17" s="1">
        <v>0</v>
      </c>
      <c r="T17" s="1">
        <v>0</v>
      </c>
      <c r="V17" s="1">
        <v>0</v>
      </c>
      <c r="X17" s="3" t="e">
        <f t="shared" si="0"/>
        <v>#VALUE!</v>
      </c>
      <c r="Y17" s="3" t="e">
        <f t="shared" si="1"/>
        <v>#DIV/0!</v>
      </c>
      <c r="Z17" s="3" t="e">
        <f t="shared" si="2"/>
        <v>#DIV/0!</v>
      </c>
      <c r="AA17" s="3" t="e">
        <f t="shared" si="3"/>
        <v>#DIV/0!</v>
      </c>
      <c r="AB17" s="3" t="e">
        <f t="shared" si="4"/>
        <v>#DIV/0!</v>
      </c>
      <c r="AC17" s="3" t="e">
        <f t="shared" si="5"/>
        <v>#VALUE!</v>
      </c>
      <c r="AD17" s="3" t="e">
        <f t="shared" si="6"/>
        <v>#DIV/0!</v>
      </c>
      <c r="AE17" s="3" t="e">
        <f t="shared" si="7"/>
        <v>#DIV/0!</v>
      </c>
      <c r="AF17" s="3" t="e">
        <f t="shared" si="8"/>
        <v>#DIV/0!</v>
      </c>
      <c r="AG17" s="3" t="e">
        <f t="shared" si="9"/>
        <v>#DIV/0!</v>
      </c>
      <c r="AH17" s="3" t="e">
        <f t="shared" si="10"/>
        <v>#DIV/0!</v>
      </c>
      <c r="AMG17"/>
      <c r="AMH17"/>
      <c r="AMI17"/>
      <c r="AMJ17"/>
    </row>
    <row r="18" spans="1:1024">
      <c r="A18" s="1" t="s">
        <v>59</v>
      </c>
      <c r="B18" s="1" t="s">
        <v>117</v>
      </c>
      <c r="C18" s="2" t="s">
        <v>35</v>
      </c>
      <c r="D18" s="1">
        <v>700</v>
      </c>
      <c r="E18" s="1">
        <v>1457</v>
      </c>
      <c r="F18" s="1">
        <v>1192.55</v>
      </c>
      <c r="G18" s="1" t="s">
        <v>33</v>
      </c>
      <c r="H18" s="1">
        <v>1084.1500000000001</v>
      </c>
      <c r="I18" s="1" t="s">
        <v>36</v>
      </c>
      <c r="J18" s="1">
        <v>993.96400000000006</v>
      </c>
      <c r="K18" s="1">
        <v>10</v>
      </c>
      <c r="L18" s="1">
        <v>990.29499999999996</v>
      </c>
      <c r="M18" s="1">
        <v>75</v>
      </c>
      <c r="N18" s="1">
        <v>990.19500000000005</v>
      </c>
      <c r="O18" s="1">
        <v>568</v>
      </c>
      <c r="P18" s="1">
        <v>990.19500000000005</v>
      </c>
      <c r="Q18" s="1">
        <v>1607</v>
      </c>
      <c r="R18" s="1">
        <v>990.19500000000005</v>
      </c>
      <c r="T18" s="1">
        <v>990.19500000000005</v>
      </c>
      <c r="V18" s="1">
        <v>1206.0029999999999</v>
      </c>
      <c r="W18" s="1">
        <v>36</v>
      </c>
      <c r="X18" s="3">
        <f t="shared" si="0"/>
        <v>0.204358737420407</v>
      </c>
      <c r="Y18" s="3">
        <f t="shared" si="1"/>
        <v>9.4885350865233642E-2</v>
      </c>
      <c r="Z18" s="3">
        <f t="shared" si="2"/>
        <v>3.8063209771812545E-3</v>
      </c>
      <c r="AA18" s="3">
        <f t="shared" si="3"/>
        <v>1.0099020899922984E-4</v>
      </c>
      <c r="AB18" s="3">
        <f t="shared" si="4"/>
        <v>0</v>
      </c>
      <c r="AC18" s="3">
        <f t="shared" si="5"/>
        <v>1.1280868726678106E-2</v>
      </c>
      <c r="AD18" s="3">
        <f t="shared" si="6"/>
        <v>0.11239496379652247</v>
      </c>
      <c r="AE18" s="3">
        <f t="shared" si="7"/>
        <v>0.21332663959660492</v>
      </c>
      <c r="AF18" s="3">
        <f t="shared" si="8"/>
        <v>0.21782196214259386</v>
      </c>
      <c r="AG18" s="3">
        <f t="shared" si="9"/>
        <v>0.21794495023707428</v>
      </c>
      <c r="AH18" s="3">
        <f t="shared" si="10"/>
        <v>0.21794495023707428</v>
      </c>
      <c r="AMG18"/>
      <c r="AMH18"/>
      <c r="AMI18"/>
      <c r="AMJ18"/>
    </row>
    <row r="19" spans="1:1024">
      <c r="A19" s="1" t="s">
        <v>60</v>
      </c>
      <c r="B19" s="1" t="s">
        <v>123</v>
      </c>
      <c r="C19" s="2" t="s">
        <v>35</v>
      </c>
      <c r="D19" s="1">
        <v>650</v>
      </c>
      <c r="E19" s="1">
        <v>1457</v>
      </c>
      <c r="F19" s="1">
        <v>1461.152</v>
      </c>
      <c r="G19" s="1">
        <v>1</v>
      </c>
      <c r="H19" s="1">
        <v>1070.1279999999999</v>
      </c>
      <c r="I19" s="1" t="s">
        <v>61</v>
      </c>
      <c r="J19" s="1">
        <v>1034.768</v>
      </c>
      <c r="K19" s="1">
        <v>31</v>
      </c>
      <c r="L19" s="1">
        <v>1024.6389999999999</v>
      </c>
      <c r="M19" s="1">
        <v>149</v>
      </c>
      <c r="N19" s="1">
        <v>1024.6389999999999</v>
      </c>
      <c r="O19" s="1">
        <v>638</v>
      </c>
      <c r="P19" s="1">
        <v>1024.6389999999999</v>
      </c>
      <c r="Q19" s="1">
        <v>2261</v>
      </c>
      <c r="R19" s="1">
        <v>1024.6389999999999</v>
      </c>
      <c r="T19" s="1">
        <v>1024.6389999999999</v>
      </c>
      <c r="V19" s="1">
        <v>1391.6179999999999</v>
      </c>
      <c r="W19" s="1">
        <v>5</v>
      </c>
      <c r="X19" s="3">
        <f t="shared" si="0"/>
        <v>0.42601638235515171</v>
      </c>
      <c r="Y19" s="3">
        <f t="shared" si="1"/>
        <v>4.4395147949668257E-2</v>
      </c>
      <c r="Z19" s="3">
        <f t="shared" si="2"/>
        <v>9.8854328207300668E-3</v>
      </c>
      <c r="AA19" s="3">
        <f t="shared" si="3"/>
        <v>0</v>
      </c>
      <c r="AB19" s="3">
        <f t="shared" si="4"/>
        <v>0</v>
      </c>
      <c r="AC19" s="3">
        <f t="shared" si="5"/>
        <v>-4.7588478132323031E-2</v>
      </c>
      <c r="AD19" s="3">
        <f t="shared" si="6"/>
        <v>0.3004220055918545</v>
      </c>
      <c r="AE19" s="3">
        <f t="shared" si="7"/>
        <v>0.34485991062730958</v>
      </c>
      <c r="AF19" s="3">
        <f t="shared" si="8"/>
        <v>0.35815443292710913</v>
      </c>
      <c r="AG19" s="3">
        <f t="shared" si="9"/>
        <v>0.35815443292710913</v>
      </c>
      <c r="AH19" s="3">
        <f t="shared" si="10"/>
        <v>0.35815443292710913</v>
      </c>
      <c r="AMG19"/>
      <c r="AMH19"/>
      <c r="AMI19"/>
      <c r="AMJ19"/>
    </row>
    <row r="20" spans="1:1024">
      <c r="A20" s="1" t="s">
        <v>62</v>
      </c>
      <c r="B20" s="1" t="s">
        <v>124</v>
      </c>
      <c r="C20" s="2" t="s">
        <v>35</v>
      </c>
      <c r="D20" s="1">
        <v>400</v>
      </c>
      <c r="E20" s="1">
        <v>1457</v>
      </c>
      <c r="F20" s="1">
        <v>1559.88</v>
      </c>
      <c r="G20" s="1" t="s">
        <v>63</v>
      </c>
      <c r="H20" s="1">
        <v>1521.48</v>
      </c>
      <c r="I20" s="1" t="s">
        <v>64</v>
      </c>
      <c r="J20" s="1">
        <v>1477.6679999999999</v>
      </c>
      <c r="K20" s="1" t="s">
        <v>65</v>
      </c>
      <c r="L20" s="1">
        <v>1449.4259999999999</v>
      </c>
      <c r="M20" s="1" t="s">
        <v>66</v>
      </c>
      <c r="N20" s="1">
        <v>1439.39</v>
      </c>
      <c r="O20" s="1">
        <v>9</v>
      </c>
      <c r="P20" s="1">
        <v>1439.39</v>
      </c>
      <c r="Q20" s="1">
        <v>9</v>
      </c>
      <c r="R20" s="1">
        <v>1439.39</v>
      </c>
      <c r="T20" s="1">
        <v>1439.39</v>
      </c>
      <c r="V20" s="1">
        <v>1606.07</v>
      </c>
      <c r="W20" s="1">
        <v>0.21</v>
      </c>
      <c r="X20" s="3">
        <f t="shared" si="0"/>
        <v>8.3709071203773799E-2</v>
      </c>
      <c r="Y20" s="3">
        <f t="shared" si="1"/>
        <v>5.7031103453546228E-2</v>
      </c>
      <c r="Z20" s="3">
        <f t="shared" si="2"/>
        <v>2.6593209623520853E-2</v>
      </c>
      <c r="AA20" s="3">
        <f t="shared" si="3"/>
        <v>6.9723980297207167E-3</v>
      </c>
      <c r="AB20" s="3">
        <f t="shared" si="4"/>
        <v>0</v>
      </c>
      <c r="AC20" s="3">
        <f t="shared" si="5"/>
        <v>2.9611252147601075E-2</v>
      </c>
      <c r="AD20" s="3">
        <f t="shared" si="6"/>
        <v>5.5597181691510844E-2</v>
      </c>
      <c r="AE20" s="3">
        <f t="shared" si="7"/>
        <v>8.6895026487681992E-2</v>
      </c>
      <c r="AF20" s="3">
        <f t="shared" si="8"/>
        <v>0.10807312687919213</v>
      </c>
      <c r="AG20" s="3">
        <f t="shared" si="9"/>
        <v>0.11579905376583133</v>
      </c>
      <c r="AH20" s="3">
        <f t="shared" si="10"/>
        <v>0.11579905376583133</v>
      </c>
      <c r="AMG20"/>
      <c r="AMH20"/>
      <c r="AMI20"/>
      <c r="AMJ20"/>
    </row>
    <row r="21" spans="1:1024">
      <c r="A21" s="1" t="s">
        <v>67</v>
      </c>
      <c r="B21" s="1" t="s">
        <v>125</v>
      </c>
      <c r="C21" s="2" t="s">
        <v>35</v>
      </c>
      <c r="D21" s="1">
        <v>450</v>
      </c>
      <c r="E21" s="1">
        <v>1457</v>
      </c>
      <c r="F21" s="1">
        <v>1583.164</v>
      </c>
      <c r="G21" s="1" t="s">
        <v>68</v>
      </c>
      <c r="H21" s="1">
        <v>1453.36</v>
      </c>
      <c r="I21" s="1" t="s">
        <v>69</v>
      </c>
      <c r="J21" s="1">
        <v>1374.7719999999999</v>
      </c>
      <c r="K21" s="1" t="s">
        <v>70</v>
      </c>
      <c r="L21" s="1">
        <v>1305.94</v>
      </c>
      <c r="M21" s="1" t="s">
        <v>71</v>
      </c>
      <c r="N21" s="1">
        <v>1305.94</v>
      </c>
      <c r="O21" s="1">
        <v>14</v>
      </c>
      <c r="P21" s="1">
        <v>1305.94</v>
      </c>
      <c r="Q21" s="1">
        <v>24</v>
      </c>
      <c r="R21" s="1">
        <v>1305.94</v>
      </c>
      <c r="T21" s="1">
        <v>1305.94</v>
      </c>
      <c r="V21" s="1">
        <v>1604.5260000000001</v>
      </c>
      <c r="W21" s="1" t="s">
        <v>72</v>
      </c>
      <c r="X21" s="3">
        <f t="shared" si="0"/>
        <v>0.21227927776161226</v>
      </c>
      <c r="Y21" s="3">
        <f t="shared" si="1"/>
        <v>0.11288420601252724</v>
      </c>
      <c r="Z21" s="3">
        <f t="shared" si="2"/>
        <v>5.2706862489853901E-2</v>
      </c>
      <c r="AA21" s="3">
        <f t="shared" si="3"/>
        <v>0</v>
      </c>
      <c r="AB21" s="3">
        <f t="shared" si="4"/>
        <v>0</v>
      </c>
      <c r="AC21" s="3">
        <f t="shared" si="5"/>
        <v>1.3493232539395938E-2</v>
      </c>
      <c r="AD21" s="3">
        <f t="shared" si="6"/>
        <v>0.10401139428634343</v>
      </c>
      <c r="AE21" s="3">
        <f t="shared" si="7"/>
        <v>0.16712152997006058</v>
      </c>
      <c r="AF21" s="3">
        <f t="shared" si="8"/>
        <v>0.22863684395914063</v>
      </c>
      <c r="AG21" s="3">
        <f t="shared" si="9"/>
        <v>0.22863684395914063</v>
      </c>
      <c r="AH21" s="3">
        <f t="shared" si="10"/>
        <v>0.22863684395914063</v>
      </c>
      <c r="AMG21"/>
      <c r="AMH21"/>
      <c r="AMI21"/>
      <c r="AMJ21"/>
    </row>
    <row r="22" spans="1:1024">
      <c r="A22" s="1" t="s">
        <v>73</v>
      </c>
      <c r="B22" s="1" t="s">
        <v>126</v>
      </c>
      <c r="C22" s="2" t="s">
        <v>35</v>
      </c>
      <c r="D22" s="1">
        <v>500</v>
      </c>
      <c r="E22" s="1">
        <v>1457</v>
      </c>
      <c r="F22" s="1">
        <v>1576.2919999999999</v>
      </c>
      <c r="G22" s="1" t="s">
        <v>74</v>
      </c>
      <c r="H22" s="1">
        <v>1254.904</v>
      </c>
      <c r="I22" s="1">
        <v>2</v>
      </c>
      <c r="J22" s="1">
        <v>1232.1880000000001</v>
      </c>
      <c r="K22" s="1">
        <v>10</v>
      </c>
      <c r="L22" s="1">
        <v>1230.3720000000001</v>
      </c>
      <c r="M22" s="1">
        <v>34</v>
      </c>
      <c r="N22" s="1">
        <v>1230.3720000000001</v>
      </c>
      <c r="O22" s="1">
        <v>175</v>
      </c>
      <c r="P22" s="1">
        <v>1230.3720000000001</v>
      </c>
      <c r="Q22" s="1">
        <v>2426</v>
      </c>
      <c r="R22" s="1">
        <v>1230.3720000000001</v>
      </c>
      <c r="T22" s="1">
        <v>1230.3720000000001</v>
      </c>
      <c r="V22" s="1">
        <v>1598.5039999999999</v>
      </c>
      <c r="W22" s="1">
        <v>26</v>
      </c>
      <c r="X22" s="3">
        <f t="shared" si="0"/>
        <v>0.28115074140178731</v>
      </c>
      <c r="Y22" s="3">
        <f>(H22/P22)-1</f>
        <v>1.9938685210651785E-2</v>
      </c>
      <c r="Z22" s="3">
        <f t="shared" si="2"/>
        <v>1.4759763713738661E-3</v>
      </c>
      <c r="AA22" s="3">
        <f t="shared" si="3"/>
        <v>0</v>
      </c>
      <c r="AB22" s="3">
        <f t="shared" si="4"/>
        <v>0</v>
      </c>
      <c r="AC22" s="3">
        <f t="shared" si="5"/>
        <v>1.4091297805228997E-2</v>
      </c>
      <c r="AD22" s="3">
        <f t="shared" si="6"/>
        <v>0.27380580506556673</v>
      </c>
      <c r="AE22" s="3">
        <f t="shared" si="7"/>
        <v>0.29728905004755757</v>
      </c>
      <c r="AF22" s="3">
        <f t="shared" si="8"/>
        <v>0.29920381803226981</v>
      </c>
      <c r="AG22" s="3">
        <f t="shared" si="9"/>
        <v>0.29920381803226981</v>
      </c>
      <c r="AH22" s="3">
        <f t="shared" si="10"/>
        <v>0.29920381803226981</v>
      </c>
      <c r="AMG22"/>
      <c r="AMH22"/>
      <c r="AMI22"/>
      <c r="AMJ22"/>
    </row>
    <row r="23" spans="1:1024">
      <c r="A23" s="1" t="s">
        <v>75</v>
      </c>
      <c r="B23" s="1" t="s">
        <v>127</v>
      </c>
      <c r="C23" s="2" t="s">
        <v>35</v>
      </c>
      <c r="D23" s="1">
        <v>550</v>
      </c>
      <c r="E23" s="1">
        <v>1457</v>
      </c>
      <c r="F23" s="1">
        <v>1577.607</v>
      </c>
      <c r="G23" s="1" t="s">
        <v>76</v>
      </c>
      <c r="H23" s="1">
        <v>1420.585</v>
      </c>
      <c r="I23" s="1" t="s">
        <v>77</v>
      </c>
      <c r="J23" s="1">
        <v>1256.261</v>
      </c>
      <c r="K23" s="1" t="s">
        <v>78</v>
      </c>
      <c r="L23" s="1">
        <v>1168.2439999999999</v>
      </c>
      <c r="M23" s="1">
        <v>45</v>
      </c>
      <c r="N23" s="1">
        <v>1168.2439999999999</v>
      </c>
      <c r="O23" s="1">
        <v>941</v>
      </c>
      <c r="P23" s="1">
        <v>1168.2439999999999</v>
      </c>
      <c r="R23" s="1">
        <v>1168.2439999999999</v>
      </c>
      <c r="T23" s="1">
        <v>1168.2439999999999</v>
      </c>
      <c r="V23" s="1">
        <v>1596.96</v>
      </c>
      <c r="W23" s="1">
        <v>64</v>
      </c>
      <c r="X23" s="3">
        <f t="shared" si="0"/>
        <v>0.35040881870568152</v>
      </c>
      <c r="Y23" s="3">
        <f t="shared" si="1"/>
        <v>0.21600025337172735</v>
      </c>
      <c r="Z23" s="3">
        <f t="shared" si="2"/>
        <v>7.5341281444629704E-2</v>
      </c>
      <c r="AA23" s="3">
        <f t="shared" si="3"/>
        <v>0</v>
      </c>
      <c r="AB23" s="3">
        <f t="shared" si="4"/>
        <v>0</v>
      </c>
      <c r="AC23" s="3">
        <f t="shared" si="5"/>
        <v>1.2267313722619244E-2</v>
      </c>
      <c r="AD23" s="3">
        <f>(V23/H23)-1</f>
        <v>0.12415659745808938</v>
      </c>
      <c r="AE23" s="3">
        <f t="shared" si="7"/>
        <v>0.27120080938594771</v>
      </c>
      <c r="AF23" s="3">
        <f t="shared" si="8"/>
        <v>0.36697470733853566</v>
      </c>
      <c r="AG23" s="3">
        <f t="shared" si="9"/>
        <v>0.36697470733853566</v>
      </c>
      <c r="AH23" s="3">
        <f t="shared" si="10"/>
        <v>0.36697470733853566</v>
      </c>
      <c r="AMG23"/>
      <c r="AMH23"/>
      <c r="AMI23"/>
      <c r="AMJ23"/>
    </row>
    <row r="24" spans="1:1024">
      <c r="A24" s="1" t="s">
        <v>79</v>
      </c>
      <c r="B24" s="1" t="s">
        <v>128</v>
      </c>
      <c r="C24" s="2" t="s">
        <v>35</v>
      </c>
      <c r="D24" s="1">
        <v>600</v>
      </c>
      <c r="E24" s="1">
        <v>1457</v>
      </c>
      <c r="F24" s="1">
        <v>1390.202</v>
      </c>
      <c r="G24" s="1" t="s">
        <v>80</v>
      </c>
      <c r="H24" s="1">
        <v>1217.0229999999999</v>
      </c>
      <c r="I24" s="1" t="s">
        <v>81</v>
      </c>
      <c r="J24" s="1">
        <v>1094.01</v>
      </c>
      <c r="K24" s="1" t="s">
        <v>82</v>
      </c>
      <c r="L24" s="1">
        <v>1086.481</v>
      </c>
      <c r="M24" s="1">
        <v>16</v>
      </c>
      <c r="N24" s="1">
        <v>1073.8050000000001</v>
      </c>
      <c r="O24" s="1">
        <v>182</v>
      </c>
      <c r="P24" s="1">
        <v>1073.8050000000001</v>
      </c>
      <c r="T24" s="1">
        <v>0</v>
      </c>
      <c r="V24" s="1">
        <v>1392.191</v>
      </c>
      <c r="W24" s="1">
        <v>54</v>
      </c>
      <c r="X24" s="3">
        <f t="shared" si="0"/>
        <v>0.29465033222978088</v>
      </c>
      <c r="Y24" s="3">
        <f>(H24/P24)-1</f>
        <v>0.13337430911571446</v>
      </c>
      <c r="Z24" s="3">
        <f t="shared" si="2"/>
        <v>1.8816265523069697E-2</v>
      </c>
      <c r="AA24" s="3">
        <f t="shared" si="3"/>
        <v>1.1804750396952723E-2</v>
      </c>
      <c r="AB24" s="3">
        <f t="shared" si="4"/>
        <v>0</v>
      </c>
      <c r="AC24" s="3">
        <f t="shared" si="5"/>
        <v>1.4307273331501946E-3</v>
      </c>
      <c r="AD24" s="3">
        <f t="shared" si="6"/>
        <v>0.14393154443260325</v>
      </c>
      <c r="AE24" s="3">
        <f t="shared" si="7"/>
        <v>0.27255783767972885</v>
      </c>
      <c r="AF24" s="3">
        <f t="shared" si="8"/>
        <v>0.28137629650219376</v>
      </c>
      <c r="AG24" s="3">
        <f t="shared" si="9"/>
        <v>0.29650262384697412</v>
      </c>
      <c r="AH24" s="3">
        <f t="shared" si="10"/>
        <v>0.29650262384697412</v>
      </c>
      <c r="AMG24"/>
      <c r="AMH24"/>
      <c r="AMI24"/>
      <c r="AMJ24"/>
    </row>
    <row r="25" spans="1:1024">
      <c r="A25" s="1" t="s">
        <v>83</v>
      </c>
      <c r="B25" s="1" t="s">
        <v>129</v>
      </c>
      <c r="C25" s="2" t="s">
        <v>84</v>
      </c>
      <c r="D25" s="1">
        <v>1000</v>
      </c>
      <c r="E25" s="1">
        <v>1247</v>
      </c>
      <c r="F25" s="1">
        <v>943.50199999999995</v>
      </c>
      <c r="G25" s="1">
        <v>4.9000000000000004</v>
      </c>
      <c r="H25" s="1">
        <v>534.65</v>
      </c>
      <c r="I25" s="1">
        <v>8.5</v>
      </c>
      <c r="J25" s="1">
        <v>534.65</v>
      </c>
      <c r="K25" s="1">
        <v>19</v>
      </c>
      <c r="L25" s="1">
        <v>534.35199999999998</v>
      </c>
      <c r="M25" s="1">
        <v>45</v>
      </c>
      <c r="N25" s="1">
        <v>533.57000000000005</v>
      </c>
      <c r="O25" s="1">
        <v>147</v>
      </c>
      <c r="P25" s="1">
        <v>529.16</v>
      </c>
      <c r="Q25" s="1">
        <v>1037</v>
      </c>
      <c r="V25" s="1">
        <v>678.05</v>
      </c>
      <c r="W25" s="1">
        <v>14</v>
      </c>
      <c r="X25" s="3">
        <f t="shared" si="0"/>
        <v>0.78301836873535424</v>
      </c>
      <c r="Y25" s="3">
        <f>(H25/P25)-1</f>
        <v>1.0374933857434376E-2</v>
      </c>
      <c r="Z25" s="3">
        <f t="shared" si="2"/>
        <v>1.0374933857434376E-2</v>
      </c>
      <c r="AA25" s="3">
        <f t="shared" si="3"/>
        <v>9.8117771562475919E-3</v>
      </c>
      <c r="AB25" s="3">
        <f t="shared" si="4"/>
        <v>8.3339632625294424E-3</v>
      </c>
      <c r="AC25" s="3">
        <f t="shared" si="5"/>
        <v>-0.28134757530985632</v>
      </c>
      <c r="AD25" s="3">
        <f t="shared" si="6"/>
        <v>0.26821284952772828</v>
      </c>
      <c r="AE25" s="3">
        <f t="shared" si="7"/>
        <v>0.26821284952772828</v>
      </c>
      <c r="AF25" s="3">
        <f t="shared" si="8"/>
        <v>0.26892011258496273</v>
      </c>
      <c r="AG25" s="3">
        <f t="shared" si="9"/>
        <v>0.27077984144535838</v>
      </c>
      <c r="AH25" s="3">
        <f t="shared" si="10"/>
        <v>0.28137047395872705</v>
      </c>
      <c r="AMG25"/>
      <c r="AMH25"/>
      <c r="AMI25"/>
      <c r="AMJ25"/>
    </row>
    <row r="26" spans="1:1024">
      <c r="A26" s="1" t="s">
        <v>85</v>
      </c>
      <c r="B26" s="1" t="s">
        <v>130</v>
      </c>
      <c r="C26" s="2" t="s">
        <v>86</v>
      </c>
      <c r="D26" s="1">
        <v>1000</v>
      </c>
      <c r="E26" s="1">
        <v>1289</v>
      </c>
      <c r="F26" s="1">
        <v>968.77</v>
      </c>
      <c r="G26" s="1">
        <v>5</v>
      </c>
      <c r="H26" s="1">
        <v>790.13</v>
      </c>
      <c r="I26" s="1">
        <v>6</v>
      </c>
      <c r="J26" s="1">
        <v>558.47</v>
      </c>
      <c r="K26" s="1">
        <v>13</v>
      </c>
      <c r="L26" s="1">
        <v>558.47</v>
      </c>
      <c r="M26" s="1">
        <v>39</v>
      </c>
      <c r="N26" s="1">
        <v>558.47</v>
      </c>
      <c r="O26" s="1">
        <v>154</v>
      </c>
      <c r="P26" s="1">
        <v>558.47</v>
      </c>
      <c r="Q26" s="1">
        <v>523</v>
      </c>
      <c r="V26" s="1">
        <v>726.35</v>
      </c>
      <c r="W26" s="1">
        <v>6.5</v>
      </c>
      <c r="X26" s="3">
        <f t="shared" si="0"/>
        <v>0.73468583809336208</v>
      </c>
      <c r="Y26" s="3">
        <f t="shared" ref="Y26:Y28" si="11">(H26/P26)-1</f>
        <v>0.41481189678944252</v>
      </c>
      <c r="Z26" s="3">
        <f t="shared" si="2"/>
        <v>0</v>
      </c>
      <c r="AA26" s="3">
        <f t="shared" si="3"/>
        <v>0</v>
      </c>
      <c r="AB26" s="3">
        <f t="shared" si="4"/>
        <v>0</v>
      </c>
      <c r="AC26" s="3">
        <f t="shared" si="5"/>
        <v>-0.25023483386149448</v>
      </c>
      <c r="AD26" s="3">
        <f t="shared" si="6"/>
        <v>-8.0720894030096302E-2</v>
      </c>
      <c r="AE26" s="3">
        <f t="shared" si="7"/>
        <v>0.30060701559618241</v>
      </c>
      <c r="AF26" s="3">
        <f t="shared" si="8"/>
        <v>0.30060701559618241</v>
      </c>
      <c r="AG26" s="3">
        <f t="shared" si="9"/>
        <v>0.30060701559618241</v>
      </c>
      <c r="AH26" s="3">
        <f t="shared" si="10"/>
        <v>0.30060701559618241</v>
      </c>
      <c r="AMG26"/>
      <c r="AMH26"/>
      <c r="AMI26"/>
      <c r="AMJ26"/>
    </row>
    <row r="27" spans="1:1024">
      <c r="A27" s="1" t="s">
        <v>87</v>
      </c>
      <c r="B27" s="1" t="s">
        <v>131</v>
      </c>
      <c r="C27" s="2" t="s">
        <v>88</v>
      </c>
      <c r="D27" s="1">
        <v>1000</v>
      </c>
      <c r="E27" s="1">
        <v>1049</v>
      </c>
      <c r="F27" s="1">
        <v>754.04100000000005</v>
      </c>
      <c r="G27" s="1" t="s">
        <v>89</v>
      </c>
      <c r="H27" s="1">
        <v>628.65</v>
      </c>
      <c r="I27" s="1" t="s">
        <v>90</v>
      </c>
      <c r="J27" s="1">
        <v>456.44099999999997</v>
      </c>
      <c r="K27" s="1" t="s">
        <v>91</v>
      </c>
      <c r="L27" s="1">
        <v>407.2</v>
      </c>
      <c r="M27" s="1" t="s">
        <v>92</v>
      </c>
      <c r="N27" s="1">
        <v>404.48</v>
      </c>
      <c r="O27" s="1">
        <v>77</v>
      </c>
      <c r="P27" s="1">
        <v>404.36</v>
      </c>
      <c r="Q27" s="1">
        <v>470</v>
      </c>
      <c r="V27" s="1">
        <v>499.94900000000001</v>
      </c>
      <c r="W27" s="1">
        <v>900</v>
      </c>
      <c r="X27" s="3">
        <f t="shared" si="0"/>
        <v>0.86477643683846095</v>
      </c>
      <c r="Y27" s="3">
        <f t="shared" si="11"/>
        <v>0.55467899891186057</v>
      </c>
      <c r="Z27" s="3">
        <f t="shared" si="2"/>
        <v>0.12879859531110882</v>
      </c>
      <c r="AA27" s="3">
        <f t="shared" si="3"/>
        <v>7.02344445543579E-3</v>
      </c>
      <c r="AB27" s="3">
        <f t="shared" si="4"/>
        <v>2.9676525868049808E-4</v>
      </c>
      <c r="AC27" s="3">
        <f t="shared" si="5"/>
        <v>-0.33697371893570782</v>
      </c>
      <c r="AD27" s="3">
        <f t="shared" si="6"/>
        <v>-0.20472600015907094</v>
      </c>
      <c r="AE27" s="3">
        <f t="shared" si="7"/>
        <v>9.532009613509751E-2</v>
      </c>
      <c r="AF27" s="3">
        <f t="shared" si="8"/>
        <v>0.22777259332023592</v>
      </c>
      <c r="AG27" s="3">
        <f t="shared" si="9"/>
        <v>0.2360289754746836</v>
      </c>
      <c r="AH27" s="3">
        <f t="shared" si="10"/>
        <v>0.23639578593332677</v>
      </c>
      <c r="AMG27"/>
      <c r="AMH27"/>
      <c r="AMI27"/>
      <c r="AMJ27"/>
    </row>
    <row r="28" spans="1:1024">
      <c r="A28" s="1" t="s">
        <v>93</v>
      </c>
      <c r="B28" s="1" t="s">
        <v>132</v>
      </c>
      <c r="C28" s="2" t="s">
        <v>94</v>
      </c>
      <c r="D28" s="1">
        <v>1000</v>
      </c>
      <c r="E28" s="1">
        <v>5963</v>
      </c>
      <c r="F28" s="1">
        <v>6194.55</v>
      </c>
      <c r="G28" s="1" t="s">
        <v>92</v>
      </c>
      <c r="H28" s="1">
        <v>4825.25</v>
      </c>
      <c r="I28" s="1" t="s">
        <v>95</v>
      </c>
      <c r="J28" s="1">
        <v>2699.5819999999999</v>
      </c>
      <c r="K28" s="1">
        <v>188</v>
      </c>
      <c r="L28" s="1">
        <v>2433.9259999999999</v>
      </c>
      <c r="M28" s="1">
        <v>801</v>
      </c>
      <c r="N28" s="1">
        <v>2403.5059999999999</v>
      </c>
      <c r="O28" s="1">
        <v>2296</v>
      </c>
      <c r="P28" s="1">
        <v>2401.1190000000001</v>
      </c>
      <c r="Q28" s="1">
        <v>5921</v>
      </c>
      <c r="V28" s="1">
        <v>3229.9459999999999</v>
      </c>
      <c r="X28" s="3">
        <f t="shared" si="0"/>
        <v>1.5798596404426437</v>
      </c>
      <c r="Y28" s="3">
        <f t="shared" si="11"/>
        <v>1.009583864856344</v>
      </c>
      <c r="Z28" s="3">
        <f t="shared" si="2"/>
        <v>0.12430162769941844</v>
      </c>
      <c r="AA28" s="3">
        <f t="shared" si="3"/>
        <v>1.3663212860337115E-2</v>
      </c>
      <c r="AB28" s="3">
        <f t="shared" si="4"/>
        <v>9.9411982496477869E-4</v>
      </c>
      <c r="AC28" s="3">
        <f t="shared" si="5"/>
        <v>-0.4785826250494386</v>
      </c>
      <c r="AD28" s="3">
        <f t="shared" si="6"/>
        <v>-0.33061582301435155</v>
      </c>
      <c r="AE28" s="3">
        <f t="shared" si="7"/>
        <v>0.19646152626591817</v>
      </c>
      <c r="AF28" s="3">
        <f t="shared" si="8"/>
        <v>0.32705184956321598</v>
      </c>
      <c r="AG28" s="3">
        <f t="shared" si="9"/>
        <v>0.34384769582434993</v>
      </c>
      <c r="AH28" s="3">
        <f t="shared" si="10"/>
        <v>0.34518364146050229</v>
      </c>
      <c r="AMG28"/>
      <c r="AMH28"/>
      <c r="AMI28"/>
      <c r="AMJ28"/>
    </row>
    <row r="29" spans="1:1024">
      <c r="A29" s="1" t="s">
        <v>96</v>
      </c>
      <c r="B29" s="1" t="s">
        <v>133</v>
      </c>
      <c r="C29" s="2" t="s">
        <v>97</v>
      </c>
      <c r="D29" s="1">
        <v>1000</v>
      </c>
      <c r="E29" s="1">
        <v>1271</v>
      </c>
      <c r="F29" s="1">
        <v>1271.83</v>
      </c>
      <c r="G29" s="1" t="s">
        <v>61</v>
      </c>
      <c r="H29" s="1">
        <v>1207.68</v>
      </c>
      <c r="I29" s="1" t="s">
        <v>98</v>
      </c>
      <c r="J29" s="1">
        <v>907.04</v>
      </c>
      <c r="K29" s="1">
        <v>6.45</v>
      </c>
      <c r="L29" s="1">
        <v>640.18399999999997</v>
      </c>
      <c r="M29" s="1" t="s">
        <v>99</v>
      </c>
      <c r="N29" s="1">
        <v>524.46199999999999</v>
      </c>
      <c r="O29" s="1" t="s">
        <v>100</v>
      </c>
      <c r="P29" s="1">
        <v>494.58199999999999</v>
      </c>
      <c r="Q29" s="1">
        <v>220</v>
      </c>
      <c r="V29" s="1">
        <v>738.48199999999997</v>
      </c>
      <c r="W29" s="1">
        <v>247</v>
      </c>
      <c r="X29" s="3">
        <f t="shared" si="0"/>
        <v>1.5715250453918661</v>
      </c>
      <c r="Y29" s="3">
        <f>(H29/P29)-1</f>
        <v>1.441819556716581</v>
      </c>
      <c r="Z29" s="3">
        <f t="shared" si="2"/>
        <v>0.83395271158271012</v>
      </c>
      <c r="AA29" s="3">
        <f t="shared" si="3"/>
        <v>0.29439405396880591</v>
      </c>
      <c r="AB29" s="3">
        <f t="shared" si="4"/>
        <v>6.0414653181878775E-2</v>
      </c>
      <c r="AC29" s="3">
        <f t="shared" si="5"/>
        <v>-0.41935478798267067</v>
      </c>
      <c r="AD29" s="3">
        <f t="shared" si="6"/>
        <v>-0.38851185744568106</v>
      </c>
      <c r="AE29" s="3">
        <f t="shared" si="7"/>
        <v>-0.18583303933674367</v>
      </c>
      <c r="AF29" s="3">
        <f t="shared" si="8"/>
        <v>0.15354648038688867</v>
      </c>
      <c r="AG29" s="3">
        <f t="shared" si="9"/>
        <v>0.40807532290232662</v>
      </c>
      <c r="AH29" s="3">
        <f t="shared" si="10"/>
        <v>0.49314370518943274</v>
      </c>
      <c r="AMG29"/>
      <c r="AMH29"/>
      <c r="AMI29"/>
      <c r="AMJ29"/>
    </row>
    <row r="30" spans="1:1024">
      <c r="A30" s="1" t="s">
        <v>101</v>
      </c>
      <c r="B30" s="1" t="s">
        <v>134</v>
      </c>
      <c r="C30" s="2" t="s">
        <v>102</v>
      </c>
      <c r="D30" s="1">
        <v>1000</v>
      </c>
      <c r="E30" s="1">
        <v>295</v>
      </c>
      <c r="F30" s="1">
        <v>140.05000000000001</v>
      </c>
      <c r="G30" s="1" t="s">
        <v>103</v>
      </c>
      <c r="H30" s="1">
        <v>140.05000000000001</v>
      </c>
      <c r="I30" s="1" t="s">
        <v>104</v>
      </c>
      <c r="J30" s="1">
        <v>140.05000000000001</v>
      </c>
      <c r="K30" s="1" t="s">
        <v>105</v>
      </c>
      <c r="L30" s="1">
        <v>140.05000000000001</v>
      </c>
      <c r="M30" s="1" t="s">
        <v>106</v>
      </c>
      <c r="N30" s="1">
        <v>140.05000000000001</v>
      </c>
      <c r="O30" s="1">
        <v>28</v>
      </c>
      <c r="P30" s="1">
        <v>140.05000000000001</v>
      </c>
      <c r="Q30" s="1">
        <v>70</v>
      </c>
      <c r="V30" s="1">
        <v>171.85</v>
      </c>
      <c r="W30" s="1" t="s">
        <v>107</v>
      </c>
      <c r="X30" s="3">
        <f t="shared" si="0"/>
        <v>0</v>
      </c>
      <c r="Y30" s="3">
        <f>(H30/P30)-1</f>
        <v>0</v>
      </c>
      <c r="Z30" s="3">
        <f t="shared" si="2"/>
        <v>0</v>
      </c>
      <c r="AA30" s="3">
        <f t="shared" si="3"/>
        <v>0</v>
      </c>
      <c r="AB30" s="3">
        <f t="shared" si="4"/>
        <v>0</v>
      </c>
      <c r="AC30" s="3">
        <f t="shared" si="5"/>
        <v>0.22706176365583697</v>
      </c>
      <c r="AD30" s="3">
        <f t="shared" si="6"/>
        <v>0.22706176365583697</v>
      </c>
      <c r="AE30" s="3">
        <f t="shared" si="7"/>
        <v>0.22706176365583697</v>
      </c>
      <c r="AF30" s="3">
        <f t="shared" si="8"/>
        <v>0.22706176365583697</v>
      </c>
      <c r="AG30" s="3">
        <f t="shared" si="9"/>
        <v>0.22706176365583697</v>
      </c>
      <c r="AH30" s="3">
        <f t="shared" si="10"/>
        <v>0.22706176365583697</v>
      </c>
      <c r="AMG30"/>
      <c r="AMH30"/>
      <c r="AMI30"/>
      <c r="AMJ30"/>
    </row>
    <row r="31" spans="1:1024"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MG31"/>
      <c r="AMH31"/>
      <c r="AMI31"/>
      <c r="AMJ31"/>
    </row>
    <row r="32" spans="1:1024">
      <c r="E32" s="1">
        <v>1000</v>
      </c>
      <c r="W32" s="6" t="s">
        <v>108</v>
      </c>
      <c r="X32" s="7">
        <f>AVERAGE(X10:X14,X18:X21,X23,X25:X30)</f>
        <v>0.5245390553711049</v>
      </c>
      <c r="Y32" s="7">
        <f>AVERAGE(Y10:Y14,Y18:Y21,Y23,Y25:Y30)</f>
        <v>0.27347398253968597</v>
      </c>
      <c r="Z32" s="7">
        <f>AVERAGE(Z10:Z14,Z18:Z21,Z23,Z25:Z30)</f>
        <v>8.7529620872887987E-2</v>
      </c>
      <c r="AA32" s="7">
        <f t="shared" ref="AA32:AB32" si="12">AVERAGE(AA10:AA14,AA18:AA21,AA23,AA25:AA30)</f>
        <v>2.3242257642791392E-2</v>
      </c>
      <c r="AB32" s="7">
        <f t="shared" si="12"/>
        <v>4.4047590384995866E-3</v>
      </c>
      <c r="AC32" s="7">
        <f>AVERAGE(AC10:AC12,AC14:AC15,AC18:AC30)</f>
        <v>-0.13965855436806596</v>
      </c>
      <c r="AD32" s="7">
        <f t="shared" ref="AD32:AH32" si="13">AVERAGE(AD10:AD12,AD14:AD15,AD18:AD30)</f>
        <v>3.3248999929266138E-2</v>
      </c>
      <c r="AE32" s="7">
        <f t="shared" si="13"/>
        <v>0.16016440319802847</v>
      </c>
      <c r="AF32" s="7">
        <f t="shared" si="13"/>
        <v>0.21288427116029107</v>
      </c>
      <c r="AG32" s="7">
        <f t="shared" si="13"/>
        <v>0.23344140207424072</v>
      </c>
      <c r="AH32" s="7">
        <f t="shared" si="13"/>
        <v>0.23889237625752979</v>
      </c>
      <c r="AMG32"/>
      <c r="AMH32"/>
      <c r="AMI32"/>
      <c r="AMJ32"/>
    </row>
    <row r="33" spans="24:1024"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MG33"/>
      <c r="AMH33"/>
      <c r="AMI33"/>
      <c r="AMJ33"/>
    </row>
    <row r="34" spans="24:1024"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MG34"/>
      <c r="AMH34"/>
      <c r="AMI34"/>
      <c r="AMJ34"/>
    </row>
    <row r="35" spans="24:1024"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MG35"/>
      <c r="AMH35"/>
      <c r="AMI35"/>
      <c r="AMJ35"/>
    </row>
    <row r="36" spans="24:1024"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MG36"/>
      <c r="AMH36"/>
      <c r="AMI36"/>
      <c r="AMJ36"/>
    </row>
    <row r="37" spans="24:1024"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MG37"/>
      <c r="AMH37"/>
      <c r="AMI37"/>
      <c r="AMJ37"/>
    </row>
    <row r="38" spans="24:1024"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MG38"/>
      <c r="AMH38"/>
      <c r="AMI38"/>
      <c r="AMJ38"/>
    </row>
    <row r="39" spans="24:1024"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54" spans="4:1024" ht="14" thickBot="1"/>
    <row r="55" spans="4:1024" ht="15" thickBot="1">
      <c r="D55" s="8"/>
      <c r="E55" s="9" t="s">
        <v>109</v>
      </c>
      <c r="F55" s="9" t="s">
        <v>110</v>
      </c>
      <c r="G55" s="9" t="s">
        <v>111</v>
      </c>
      <c r="H55" s="9" t="s">
        <v>112</v>
      </c>
      <c r="I55" s="9" t="s">
        <v>113</v>
      </c>
      <c r="J55" s="9" t="s">
        <v>114</v>
      </c>
      <c r="AMI55"/>
      <c r="AMJ55"/>
    </row>
    <row r="56" spans="4:1024">
      <c r="D56" s="10" t="s">
        <v>115</v>
      </c>
      <c r="E56" s="11" t="s">
        <v>27</v>
      </c>
      <c r="F56" s="11" t="s">
        <v>28</v>
      </c>
      <c r="G56" s="11" t="s">
        <v>29</v>
      </c>
      <c r="H56" s="11">
        <v>21</v>
      </c>
      <c r="I56" s="11">
        <v>803</v>
      </c>
      <c r="J56" s="11">
        <v>16454</v>
      </c>
      <c r="AMI56"/>
      <c r="AMJ56"/>
    </row>
    <row r="57" spans="4:1024">
      <c r="D57" s="12" t="s">
        <v>116</v>
      </c>
      <c r="E57" s="13" t="s">
        <v>32</v>
      </c>
      <c r="F57" s="13" t="s">
        <v>33</v>
      </c>
      <c r="G57" s="13">
        <v>13</v>
      </c>
      <c r="H57" s="13">
        <v>122</v>
      </c>
      <c r="I57" s="13">
        <v>628</v>
      </c>
      <c r="J57" s="13">
        <v>2928</v>
      </c>
      <c r="AMI57"/>
      <c r="AMJ57"/>
    </row>
    <row r="58" spans="4:1024">
      <c r="D58" s="10" t="s">
        <v>117</v>
      </c>
      <c r="E58" s="11" t="s">
        <v>33</v>
      </c>
      <c r="F58" s="11" t="s">
        <v>36</v>
      </c>
      <c r="G58" s="11">
        <v>10</v>
      </c>
      <c r="H58" s="11">
        <v>75</v>
      </c>
      <c r="I58" s="11">
        <v>568</v>
      </c>
      <c r="J58" s="11">
        <v>1607</v>
      </c>
      <c r="AMI58"/>
      <c r="AMJ58"/>
    </row>
    <row r="59" spans="4:1024">
      <c r="D59" s="12" t="s">
        <v>118</v>
      </c>
      <c r="E59" s="13" t="s">
        <v>39</v>
      </c>
      <c r="F59" s="13" t="s">
        <v>40</v>
      </c>
      <c r="G59" s="13">
        <v>19</v>
      </c>
      <c r="H59" s="13">
        <v>137</v>
      </c>
      <c r="I59" s="13">
        <v>595</v>
      </c>
      <c r="J59" s="13">
        <v>1569</v>
      </c>
      <c r="AMI59"/>
      <c r="AMJ59"/>
    </row>
    <row r="60" spans="4:1024">
      <c r="D60" s="10" t="s">
        <v>119</v>
      </c>
      <c r="E60" s="11" t="s">
        <v>44</v>
      </c>
      <c r="F60" s="11" t="s">
        <v>45</v>
      </c>
      <c r="G60" s="11" t="s">
        <v>46</v>
      </c>
      <c r="H60" s="11">
        <v>14</v>
      </c>
      <c r="I60" s="11">
        <v>56</v>
      </c>
      <c r="J60" s="11">
        <v>184</v>
      </c>
      <c r="AMI60"/>
      <c r="AMJ60"/>
    </row>
    <row r="61" spans="4:1024">
      <c r="D61" s="12" t="s">
        <v>120</v>
      </c>
      <c r="E61" s="13" t="s">
        <v>50</v>
      </c>
      <c r="F61" s="13" t="s">
        <v>51</v>
      </c>
      <c r="G61" s="13" t="s">
        <v>52</v>
      </c>
      <c r="H61" s="13" t="s">
        <v>53</v>
      </c>
      <c r="I61" s="13" t="s">
        <v>54</v>
      </c>
      <c r="J61" s="13">
        <v>7</v>
      </c>
      <c r="AMI61"/>
      <c r="AMJ61"/>
    </row>
    <row r="62" spans="4:1024">
      <c r="D62" s="10" t="s">
        <v>123</v>
      </c>
      <c r="E62" s="11">
        <v>1</v>
      </c>
      <c r="F62" s="11" t="s">
        <v>61</v>
      </c>
      <c r="G62" s="11">
        <v>31</v>
      </c>
      <c r="H62" s="11">
        <v>149</v>
      </c>
      <c r="I62" s="11">
        <v>638</v>
      </c>
      <c r="J62" s="11">
        <v>2261</v>
      </c>
      <c r="AMI62"/>
      <c r="AMJ62"/>
    </row>
    <row r="63" spans="4:1024">
      <c r="D63" s="12" t="s">
        <v>124</v>
      </c>
      <c r="E63" s="13" t="s">
        <v>63</v>
      </c>
      <c r="F63" s="13" t="s">
        <v>64</v>
      </c>
      <c r="G63" s="13" t="s">
        <v>65</v>
      </c>
      <c r="H63" s="13" t="s">
        <v>66</v>
      </c>
      <c r="I63" s="13">
        <v>9</v>
      </c>
      <c r="J63" s="13">
        <v>9</v>
      </c>
      <c r="AMI63"/>
      <c r="AMJ63"/>
    </row>
    <row r="64" spans="4:1024">
      <c r="D64" s="10" t="s">
        <v>125</v>
      </c>
      <c r="E64" s="11" t="s">
        <v>68</v>
      </c>
      <c r="F64" s="11" t="s">
        <v>69</v>
      </c>
      <c r="G64" s="11" t="s">
        <v>70</v>
      </c>
      <c r="H64" s="11" t="s">
        <v>71</v>
      </c>
      <c r="I64" s="11">
        <v>14</v>
      </c>
      <c r="J64" s="11">
        <v>24</v>
      </c>
      <c r="AMI64"/>
      <c r="AMJ64"/>
    </row>
    <row r="65" spans="4:1024">
      <c r="D65" s="12" t="s">
        <v>126</v>
      </c>
      <c r="E65" s="13" t="s">
        <v>74</v>
      </c>
      <c r="F65" s="13">
        <v>2</v>
      </c>
      <c r="G65" s="13">
        <v>10</v>
      </c>
      <c r="H65" s="13">
        <v>34</v>
      </c>
      <c r="I65" s="13">
        <v>175</v>
      </c>
      <c r="J65" s="13">
        <v>2426</v>
      </c>
      <c r="AMI65"/>
      <c r="AMJ65"/>
    </row>
    <row r="66" spans="4:1024">
      <c r="D66" s="10" t="s">
        <v>127</v>
      </c>
      <c r="E66" s="11" t="s">
        <v>76</v>
      </c>
      <c r="F66" s="11" t="s">
        <v>77</v>
      </c>
      <c r="G66" s="11" t="s">
        <v>78</v>
      </c>
      <c r="H66" s="11">
        <v>45</v>
      </c>
      <c r="I66" s="11">
        <v>941</v>
      </c>
      <c r="J66" s="11">
        <v>4305</v>
      </c>
      <c r="AMI66"/>
      <c r="AMJ66"/>
    </row>
    <row r="67" spans="4:1024">
      <c r="D67" s="12" t="s">
        <v>128</v>
      </c>
      <c r="E67" s="13" t="s">
        <v>80</v>
      </c>
      <c r="F67" s="13" t="s">
        <v>81</v>
      </c>
      <c r="G67" s="13" t="s">
        <v>82</v>
      </c>
      <c r="H67" s="13">
        <v>16</v>
      </c>
      <c r="I67" s="13">
        <v>182</v>
      </c>
      <c r="J67" s="13">
        <v>2781</v>
      </c>
      <c r="AMI67"/>
      <c r="AMJ67"/>
    </row>
    <row r="68" spans="4:1024">
      <c r="D68" s="10" t="s">
        <v>129</v>
      </c>
      <c r="E68" s="11">
        <v>4.9000000000000004</v>
      </c>
      <c r="F68" s="11">
        <v>8.5</v>
      </c>
      <c r="G68" s="11">
        <v>19</v>
      </c>
      <c r="H68" s="11">
        <v>45</v>
      </c>
      <c r="I68" s="11">
        <v>147</v>
      </c>
      <c r="J68" s="11">
        <v>1037</v>
      </c>
      <c r="AMI68"/>
      <c r="AMJ68"/>
    </row>
    <row r="69" spans="4:1024">
      <c r="D69" s="12" t="s">
        <v>130</v>
      </c>
      <c r="E69" s="13">
        <v>5</v>
      </c>
      <c r="F69" s="13">
        <v>6</v>
      </c>
      <c r="G69" s="13">
        <v>13</v>
      </c>
      <c r="H69" s="13">
        <v>39</v>
      </c>
      <c r="I69" s="13">
        <v>154</v>
      </c>
      <c r="J69" s="13">
        <v>523</v>
      </c>
      <c r="AMI69"/>
      <c r="AMJ69"/>
    </row>
    <row r="70" spans="4:1024">
      <c r="D70" s="10" t="s">
        <v>131</v>
      </c>
      <c r="E70" s="11" t="s">
        <v>89</v>
      </c>
      <c r="F70" s="11" t="s">
        <v>90</v>
      </c>
      <c r="G70" s="11" t="s">
        <v>91</v>
      </c>
      <c r="H70" s="11" t="s">
        <v>92</v>
      </c>
      <c r="I70" s="11">
        <v>77</v>
      </c>
      <c r="J70" s="11">
        <v>470</v>
      </c>
      <c r="AMI70"/>
      <c r="AMJ70"/>
    </row>
    <row r="71" spans="4:1024">
      <c r="D71" s="14" t="s">
        <v>132</v>
      </c>
      <c r="E71" s="15" t="s">
        <v>92</v>
      </c>
      <c r="F71" s="15" t="s">
        <v>95</v>
      </c>
      <c r="G71" s="15">
        <v>188</v>
      </c>
      <c r="H71" s="15">
        <v>801</v>
      </c>
      <c r="I71" s="15">
        <v>2296</v>
      </c>
      <c r="J71" s="15">
        <v>5921</v>
      </c>
    </row>
    <row r="72" spans="4:1024">
      <c r="D72" s="16" t="s">
        <v>133</v>
      </c>
      <c r="E72" s="17" t="s">
        <v>61</v>
      </c>
      <c r="F72" s="17" t="s">
        <v>98</v>
      </c>
      <c r="G72" s="17">
        <v>6.45</v>
      </c>
      <c r="H72" s="17" t="s">
        <v>99</v>
      </c>
      <c r="I72" s="17" t="s">
        <v>100</v>
      </c>
      <c r="J72" s="17">
        <v>220</v>
      </c>
    </row>
    <row r="73" spans="4:1024" ht="14" thickBot="1">
      <c r="D73" s="18" t="s">
        <v>134</v>
      </c>
      <c r="E73" s="19" t="s">
        <v>103</v>
      </c>
      <c r="F73" s="19" t="s">
        <v>104</v>
      </c>
      <c r="G73" s="19" t="s">
        <v>105</v>
      </c>
      <c r="H73" s="19" t="s">
        <v>106</v>
      </c>
      <c r="I73" s="19">
        <v>28</v>
      </c>
      <c r="J73" s="19">
        <v>70</v>
      </c>
    </row>
    <row r="74" spans="4:1024">
      <c r="F74" s="6"/>
      <c r="G74" s="6" t="s">
        <v>143</v>
      </c>
      <c r="H74" s="6"/>
    </row>
  </sheetData>
  <pageMargins left="0" right="0" top="0.39370000000000011" bottom="0.39370000000000011" header="0" footer="0"/>
  <pageSetup paperSize="9" orientation="portrait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109375" defaultRowHeight="13" x14ac:dyDescent="0"/>
  <cols>
    <col min="1" max="1" width="10.5703125" customWidth="1"/>
  </cols>
  <sheetData/>
  <pageMargins left="0" right="0" top="0.39370000000000011" bottom="0.39370000000000011" header="0" footer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109375" defaultRowHeight="13" x14ac:dyDescent="0"/>
  <cols>
    <col min="1" max="1" width="10.5703125" customWidth="1"/>
  </cols>
  <sheetData/>
  <pageMargins left="0" right="0" top="0.39370000000000011" bottom="0.39370000000000011" header="0" footer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</dc:creator>
  <cp:lastModifiedBy>Unmesh Bordoloi</cp:lastModifiedBy>
  <cp:revision>11</cp:revision>
  <dcterms:created xsi:type="dcterms:W3CDTF">2013-10-30T10:22:01Z</dcterms:created>
  <dcterms:modified xsi:type="dcterms:W3CDTF">2013-11-04T11:11:39Z</dcterms:modified>
</cp:coreProperties>
</file>