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920" yWindow="-150" windowWidth="15105" windowHeight="6870" tabRatio="852" activeTab="8"/>
  </bookViews>
  <sheets>
    <sheet name="Oct,2013" sheetId="18" r:id="rId1"/>
    <sheet name="Nov,2013" sheetId="19" r:id="rId2"/>
    <sheet name="Dec,2013" sheetId="20" r:id="rId3"/>
    <sheet name="Jan,2014" sheetId="21" r:id="rId4"/>
    <sheet name="Feb,2014" sheetId="22" r:id="rId5"/>
    <sheet name="Mar,2014" sheetId="23" r:id="rId6"/>
    <sheet name="April,2014" sheetId="24" r:id="rId7"/>
    <sheet name="Monthly Ranking" sheetId="7" r:id="rId8"/>
    <sheet name="By Capacity Level" sheetId="6" r:id="rId9"/>
    <sheet name="ENPC" sheetId="8" state="hidden" r:id="rId10"/>
  </sheets>
  <definedNames>
    <definedName name="_xlnm._FilterDatabase" localSheetId="2" hidden="1">'Dec,2013'!$D$1:$D$23</definedName>
    <definedName name="_xlnm._FilterDatabase" localSheetId="4" hidden="1">'Feb,2014'!$D$1:$D$23</definedName>
    <definedName name="_xlnm._FilterDatabase" localSheetId="3" hidden="1">'Jan,2014'!$D$1:$D$23</definedName>
    <definedName name="_xlnm._FilterDatabase" localSheetId="5" hidden="1">'Mar,2014'!$D$1:$D$23</definedName>
    <definedName name="_xlnm._FilterDatabase" localSheetId="1" hidden="1">'Nov,2013'!$D$1:$D$24</definedName>
    <definedName name="_xlnm._FilterDatabase" localSheetId="0" hidden="1">'Oct,2013'!$D$1:$D$24</definedName>
  </definedNames>
  <calcPr calcId="125725"/>
</workbook>
</file>

<file path=xl/calcChain.xml><?xml version="1.0" encoding="utf-8"?>
<calcChain xmlns="http://schemas.openxmlformats.org/spreadsheetml/2006/main">
  <c r="AI14" i="19"/>
  <c r="AF14"/>
  <c r="AI14" i="18"/>
  <c r="AF14"/>
  <c r="M16"/>
  <c r="N16"/>
  <c r="O16"/>
  <c r="P16"/>
  <c r="Q16"/>
  <c r="AC8" i="24"/>
  <c r="AA18" i="23"/>
  <c r="AD18"/>
  <c r="AD15"/>
  <c r="AD8"/>
  <c r="AA8"/>
  <c r="AB17" i="24"/>
  <c r="AB16"/>
  <c r="AB14"/>
  <c r="AB13"/>
  <c r="AB12"/>
  <c r="AB11"/>
  <c r="AB10"/>
  <c r="AB9"/>
  <c r="AB7"/>
  <c r="AB6"/>
  <c r="AB5"/>
  <c r="AB4"/>
  <c r="AE4" s="1"/>
  <c r="AD4"/>
  <c r="AE6"/>
  <c r="E8"/>
  <c r="F8"/>
  <c r="G8"/>
  <c r="H8"/>
  <c r="I8"/>
  <c r="K8"/>
  <c r="L8"/>
  <c r="M8"/>
  <c r="N8"/>
  <c r="O8"/>
  <c r="Q8"/>
  <c r="R8"/>
  <c r="S8"/>
  <c r="T8"/>
  <c r="U8"/>
  <c r="W8"/>
  <c r="X8"/>
  <c r="Y8"/>
  <c r="AE10"/>
  <c r="E15"/>
  <c r="F15"/>
  <c r="G15"/>
  <c r="H15"/>
  <c r="I15"/>
  <c r="K15"/>
  <c r="L15"/>
  <c r="M15"/>
  <c r="N15"/>
  <c r="O15"/>
  <c r="Q15"/>
  <c r="R15"/>
  <c r="S15"/>
  <c r="T15"/>
  <c r="U15"/>
  <c r="W15"/>
  <c r="X15"/>
  <c r="Y15"/>
  <c r="AC15"/>
  <c r="AB18"/>
  <c r="E18"/>
  <c r="F18"/>
  <c r="G18"/>
  <c r="H18"/>
  <c r="I18"/>
  <c r="K18"/>
  <c r="L18"/>
  <c r="M18"/>
  <c r="N18"/>
  <c r="O18"/>
  <c r="Q18"/>
  <c r="R18"/>
  <c r="S18"/>
  <c r="T18"/>
  <c r="U18"/>
  <c r="W18"/>
  <c r="Y18"/>
  <c r="AC18"/>
  <c r="AC8" i="23"/>
  <c r="AC15"/>
  <c r="AC18"/>
  <c r="T8"/>
  <c r="T15"/>
  <c r="T18"/>
  <c r="G8" i="22"/>
  <c r="F8"/>
  <c r="AD16" i="19"/>
  <c r="AD8"/>
  <c r="AB18" i="21"/>
  <c r="AE15"/>
  <c r="AE8"/>
  <c r="AC19" i="23" l="1"/>
  <c r="AE17" i="24"/>
  <c r="E19"/>
  <c r="AE16"/>
  <c r="AE12"/>
  <c r="AE14"/>
  <c r="AE11"/>
  <c r="S19"/>
  <c r="N19"/>
  <c r="I19"/>
  <c r="U19"/>
  <c r="Q19"/>
  <c r="L19"/>
  <c r="G19"/>
  <c r="Y19"/>
  <c r="AB8"/>
  <c r="AE5"/>
  <c r="AE18"/>
  <c r="W19"/>
  <c r="T19"/>
  <c r="R19"/>
  <c r="O19"/>
  <c r="M19"/>
  <c r="K19"/>
  <c r="H19"/>
  <c r="F19"/>
  <c r="AB15"/>
  <c r="AE15" s="1"/>
  <c r="AE7"/>
  <c r="AE13"/>
  <c r="AE9"/>
  <c r="T19" i="23"/>
  <c r="AA18" i="20"/>
  <c r="Z18"/>
  <c r="Y18"/>
  <c r="X18"/>
  <c r="W18"/>
  <c r="AA15"/>
  <c r="Z15"/>
  <c r="Y15"/>
  <c r="X15"/>
  <c r="W15"/>
  <c r="AA8"/>
  <c r="Z8"/>
  <c r="Y8"/>
  <c r="X8"/>
  <c r="W8"/>
  <c r="F8" i="19"/>
  <c r="G8"/>
  <c r="J8" i="18"/>
  <c r="J16"/>
  <c r="AE8" i="24" l="1"/>
  <c r="AE19" s="1"/>
  <c r="AI30" i="8"/>
  <c r="AI25"/>
  <c r="AG25"/>
  <c r="AG20"/>
  <c r="AI20" s="1"/>
  <c r="AI15"/>
  <c r="AG15"/>
  <c r="AH15"/>
  <c r="AG11" l="1"/>
  <c r="AG7"/>
  <c r="AI11" l="1"/>
  <c r="AE19" i="23"/>
  <c r="Z18"/>
  <c r="Z15"/>
  <c r="Z8" l="1"/>
  <c r="Z19" s="1"/>
  <c r="G18"/>
  <c r="H18"/>
  <c r="I18"/>
  <c r="J18"/>
  <c r="G15"/>
  <c r="H15"/>
  <c r="I15"/>
  <c r="J15"/>
  <c r="G8"/>
  <c r="H8"/>
  <c r="I8"/>
  <c r="J8"/>
  <c r="F18"/>
  <c r="F15"/>
  <c r="F8"/>
  <c r="Y18"/>
  <c r="X18"/>
  <c r="W18"/>
  <c r="V18"/>
  <c r="S18"/>
  <c r="R18"/>
  <c r="P18"/>
  <c r="O18"/>
  <c r="N18"/>
  <c r="M18"/>
  <c r="L18"/>
  <c r="E18"/>
  <c r="AF17"/>
  <c r="AG18"/>
  <c r="AF16"/>
  <c r="Y15"/>
  <c r="X15"/>
  <c r="W15"/>
  <c r="V15"/>
  <c r="S15"/>
  <c r="R15"/>
  <c r="P15"/>
  <c r="O15"/>
  <c r="N15"/>
  <c r="M15"/>
  <c r="L15"/>
  <c r="AF14"/>
  <c r="AF13"/>
  <c r="AF12"/>
  <c r="AF11"/>
  <c r="AF10"/>
  <c r="AG15"/>
  <c r="AF9"/>
  <c r="Y8"/>
  <c r="X8"/>
  <c r="W8"/>
  <c r="V8"/>
  <c r="S8"/>
  <c r="R8"/>
  <c r="P8"/>
  <c r="O8"/>
  <c r="N8"/>
  <c r="M8"/>
  <c r="L8"/>
  <c r="E8"/>
  <c r="AF7"/>
  <c r="AF6"/>
  <c r="AF5"/>
  <c r="AH4"/>
  <c r="AF4"/>
  <c r="AF11" i="22"/>
  <c r="S18"/>
  <c r="U18"/>
  <c r="V18"/>
  <c r="W18"/>
  <c r="AB18"/>
  <c r="AC18"/>
  <c r="AD18"/>
  <c r="AE18"/>
  <c r="AB15"/>
  <c r="AC15"/>
  <c r="AD15"/>
  <c r="AE15"/>
  <c r="AA15"/>
  <c r="U15"/>
  <c r="V15"/>
  <c r="W15"/>
  <c r="X15"/>
  <c r="Y15"/>
  <c r="X18"/>
  <c r="O15"/>
  <c r="P15"/>
  <c r="Q15"/>
  <c r="R15"/>
  <c r="S15"/>
  <c r="O18"/>
  <c r="P18"/>
  <c r="Q18"/>
  <c r="R18"/>
  <c r="AB8"/>
  <c r="AB19" s="1"/>
  <c r="AC8"/>
  <c r="AC19" s="1"/>
  <c r="AD8"/>
  <c r="AD19" s="1"/>
  <c r="AE8"/>
  <c r="AE19" s="1"/>
  <c r="X19" i="23" l="1"/>
  <c r="H19"/>
  <c r="V19"/>
  <c r="I19"/>
  <c r="G19"/>
  <c r="L19"/>
  <c r="N19"/>
  <c r="P19"/>
  <c r="S19"/>
  <c r="AI9"/>
  <c r="AI10"/>
  <c r="AI11"/>
  <c r="AI12"/>
  <c r="AI13"/>
  <c r="AG8"/>
  <c r="AI5"/>
  <c r="AI6"/>
  <c r="AI7"/>
  <c r="F19"/>
  <c r="AI14"/>
  <c r="M19"/>
  <c r="O19"/>
  <c r="R19"/>
  <c r="W19"/>
  <c r="Y19"/>
  <c r="J19"/>
  <c r="AI16"/>
  <c r="AI17"/>
  <c r="AF8"/>
  <c r="AI8" s="1"/>
  <c r="AI4"/>
  <c r="AF15"/>
  <c r="AF18"/>
  <c r="AI18" s="1"/>
  <c r="AA18" i="22"/>
  <c r="M18"/>
  <c r="L18"/>
  <c r="K18"/>
  <c r="J18"/>
  <c r="I18"/>
  <c r="G18"/>
  <c r="F18"/>
  <c r="E18"/>
  <c r="AF17"/>
  <c r="AI17" s="1"/>
  <c r="AF16"/>
  <c r="M15"/>
  <c r="L15"/>
  <c r="K15"/>
  <c r="J15"/>
  <c r="I15"/>
  <c r="G15"/>
  <c r="F15"/>
  <c r="AF14"/>
  <c r="AI14" s="1"/>
  <c r="AF13"/>
  <c r="AI13" s="1"/>
  <c r="AF12"/>
  <c r="AI12" s="1"/>
  <c r="AI11"/>
  <c r="AF10"/>
  <c r="AI10" s="1"/>
  <c r="AG15"/>
  <c r="AF9"/>
  <c r="AA8"/>
  <c r="AA19" s="1"/>
  <c r="Y8"/>
  <c r="Y19" s="1"/>
  <c r="X8"/>
  <c r="X19" s="1"/>
  <c r="W8"/>
  <c r="W19" s="1"/>
  <c r="V8"/>
  <c r="U8"/>
  <c r="U19" s="1"/>
  <c r="S8"/>
  <c r="S19" s="1"/>
  <c r="R8"/>
  <c r="R19" s="1"/>
  <c r="Q8"/>
  <c r="Q19" s="1"/>
  <c r="P8"/>
  <c r="P19" s="1"/>
  <c r="O8"/>
  <c r="O19" s="1"/>
  <c r="M8"/>
  <c r="L8"/>
  <c r="K8"/>
  <c r="J8"/>
  <c r="I8"/>
  <c r="F19"/>
  <c r="E8"/>
  <c r="AF7"/>
  <c r="AF6"/>
  <c r="AF5"/>
  <c r="AH4"/>
  <c r="AF4"/>
  <c r="AG18" l="1"/>
  <c r="I19"/>
  <c r="K19"/>
  <c r="M19"/>
  <c r="AF8"/>
  <c r="AI19" i="23"/>
  <c r="J19" i="22"/>
  <c r="AF15"/>
  <c r="AI15" s="1"/>
  <c r="AF18"/>
  <c r="AI18" s="1"/>
  <c r="L19"/>
  <c r="G19"/>
  <c r="AG8"/>
  <c r="AI5"/>
  <c r="AI6"/>
  <c r="AI7"/>
  <c r="AI4"/>
  <c r="AI9"/>
  <c r="AI16"/>
  <c r="G18" i="21"/>
  <c r="H18"/>
  <c r="I18"/>
  <c r="F18"/>
  <c r="F15"/>
  <c r="AB15"/>
  <c r="G15"/>
  <c r="H15"/>
  <c r="I15"/>
  <c r="AB8"/>
  <c r="AB19" s="1"/>
  <c r="F8"/>
  <c r="F19" s="1"/>
  <c r="G8"/>
  <c r="H8"/>
  <c r="I8"/>
  <c r="E8"/>
  <c r="AF8"/>
  <c r="AG5"/>
  <c r="J8"/>
  <c r="AF18"/>
  <c r="AD18"/>
  <c r="AA18"/>
  <c r="Z18"/>
  <c r="Y18"/>
  <c r="X18"/>
  <c r="V18"/>
  <c r="U18"/>
  <c r="T18"/>
  <c r="S18"/>
  <c r="R18"/>
  <c r="P18"/>
  <c r="O18"/>
  <c r="N18"/>
  <c r="M18"/>
  <c r="L18"/>
  <c r="J18"/>
  <c r="E18"/>
  <c r="AG17"/>
  <c r="AH18"/>
  <c r="AG16"/>
  <c r="AF15"/>
  <c r="AD15"/>
  <c r="AA15"/>
  <c r="Z15"/>
  <c r="Y15"/>
  <c r="X15"/>
  <c r="V15"/>
  <c r="U15"/>
  <c r="T15"/>
  <c r="S15"/>
  <c r="R15"/>
  <c r="P15"/>
  <c r="O15"/>
  <c r="N15"/>
  <c r="M15"/>
  <c r="L15"/>
  <c r="J15"/>
  <c r="AG14"/>
  <c r="AJ14" s="1"/>
  <c r="AG13"/>
  <c r="AG12"/>
  <c r="AJ12" s="1"/>
  <c r="AG11"/>
  <c r="AG10"/>
  <c r="AJ10" s="1"/>
  <c r="AG9"/>
  <c r="AD8"/>
  <c r="AA8"/>
  <c r="Z8"/>
  <c r="Y8"/>
  <c r="X8"/>
  <c r="V8"/>
  <c r="U8"/>
  <c r="T8"/>
  <c r="S8"/>
  <c r="R8"/>
  <c r="P8"/>
  <c r="P19" s="1"/>
  <c r="O8"/>
  <c r="N8"/>
  <c r="N19" s="1"/>
  <c r="M8"/>
  <c r="L8"/>
  <c r="L19" s="1"/>
  <c r="AG7"/>
  <c r="AG6"/>
  <c r="AI4"/>
  <c r="AG4"/>
  <c r="T18" i="20"/>
  <c r="T15"/>
  <c r="T8"/>
  <c r="AB11"/>
  <c r="AB4"/>
  <c r="H15"/>
  <c r="H18"/>
  <c r="E8"/>
  <c r="AI8" i="22" l="1"/>
  <c r="AI19" s="1"/>
  <c r="AG18" i="21"/>
  <c r="AH15"/>
  <c r="G19"/>
  <c r="I19"/>
  <c r="X19"/>
  <c r="Z19"/>
  <c r="AD19"/>
  <c r="S19"/>
  <c r="U19"/>
  <c r="H19"/>
  <c r="AJ11"/>
  <c r="AJ13"/>
  <c r="AG15"/>
  <c r="AH8"/>
  <c r="AJ5"/>
  <c r="AJ6"/>
  <c r="AJ7"/>
  <c r="J19"/>
  <c r="R19"/>
  <c r="T19"/>
  <c r="V19"/>
  <c r="AJ17"/>
  <c r="AF19"/>
  <c r="Y19"/>
  <c r="AA19"/>
  <c r="M19"/>
  <c r="O19"/>
  <c r="AG8"/>
  <c r="AJ18"/>
  <c r="AJ4"/>
  <c r="AJ16"/>
  <c r="AJ9"/>
  <c r="AB14" i="20"/>
  <c r="U18"/>
  <c r="S18"/>
  <c r="R18"/>
  <c r="Q18"/>
  <c r="O18"/>
  <c r="N18"/>
  <c r="L18"/>
  <c r="K18"/>
  <c r="I18"/>
  <c r="G18"/>
  <c r="F18"/>
  <c r="E18"/>
  <c r="AC18"/>
  <c r="U15"/>
  <c r="S15"/>
  <c r="R15"/>
  <c r="Q15"/>
  <c r="O15"/>
  <c r="N15"/>
  <c r="L15"/>
  <c r="K15"/>
  <c r="I15"/>
  <c r="G15"/>
  <c r="F15"/>
  <c r="E15"/>
  <c r="AB13"/>
  <c r="AB12"/>
  <c r="AB10"/>
  <c r="AC15"/>
  <c r="AB9"/>
  <c r="U8"/>
  <c r="S8"/>
  <c r="R8"/>
  <c r="Q8"/>
  <c r="O8"/>
  <c r="N8"/>
  <c r="L8"/>
  <c r="K8"/>
  <c r="I8"/>
  <c r="H8"/>
  <c r="G8"/>
  <c r="F8"/>
  <c r="AB7"/>
  <c r="AB6"/>
  <c r="AB5"/>
  <c r="AD4"/>
  <c r="AB19" i="19"/>
  <c r="AC19"/>
  <c r="AE19"/>
  <c r="AA19"/>
  <c r="V19"/>
  <c r="W19"/>
  <c r="X19"/>
  <c r="Y19"/>
  <c r="U19"/>
  <c r="P19"/>
  <c r="Q19"/>
  <c r="R19"/>
  <c r="S19"/>
  <c r="O19"/>
  <c r="J19"/>
  <c r="K19"/>
  <c r="L19"/>
  <c r="M19"/>
  <c r="I19"/>
  <c r="G19"/>
  <c r="F19"/>
  <c r="AB16"/>
  <c r="AC16"/>
  <c r="AE16"/>
  <c r="AA16"/>
  <c r="V16"/>
  <c r="W16"/>
  <c r="X16"/>
  <c r="Y16"/>
  <c r="U16"/>
  <c r="P16"/>
  <c r="Q16"/>
  <c r="R16"/>
  <c r="S16"/>
  <c r="O16"/>
  <c r="J16"/>
  <c r="K16"/>
  <c r="L16"/>
  <c r="M16"/>
  <c r="I16"/>
  <c r="G16"/>
  <c r="G20" s="1"/>
  <c r="F16"/>
  <c r="F20" s="1"/>
  <c r="AB8"/>
  <c r="AB20" s="1"/>
  <c r="AC8"/>
  <c r="AE8"/>
  <c r="AE20" s="1"/>
  <c r="AA8"/>
  <c r="V8"/>
  <c r="V20" s="1"/>
  <c r="W8"/>
  <c r="W20" s="1"/>
  <c r="X8"/>
  <c r="Y8"/>
  <c r="U8"/>
  <c r="U20" s="1"/>
  <c r="P8"/>
  <c r="P20" s="1"/>
  <c r="Q8"/>
  <c r="Q20" s="1"/>
  <c r="R8"/>
  <c r="R20" s="1"/>
  <c r="S8"/>
  <c r="S20" s="1"/>
  <c r="O8"/>
  <c r="O20" s="1"/>
  <c r="J8"/>
  <c r="K8"/>
  <c r="L8"/>
  <c r="L20" s="1"/>
  <c r="M8"/>
  <c r="M20" s="1"/>
  <c r="I8"/>
  <c r="AF15"/>
  <c r="AF18"/>
  <c r="AF17"/>
  <c r="AF10"/>
  <c r="AF11"/>
  <c r="AF12"/>
  <c r="AF13"/>
  <c r="AF9"/>
  <c r="AF5"/>
  <c r="AF6"/>
  <c r="AF7"/>
  <c r="AF4"/>
  <c r="AH4"/>
  <c r="K20" l="1"/>
  <c r="J20"/>
  <c r="I20"/>
  <c r="AJ15" i="21"/>
  <c r="AC20" i="19"/>
  <c r="AJ8" i="21"/>
  <c r="AJ19" s="1"/>
  <c r="AB15" i="20"/>
  <c r="AE15" s="1"/>
  <c r="AB16"/>
  <c r="AE16" s="1"/>
  <c r="AE10"/>
  <c r="AE11"/>
  <c r="AE12"/>
  <c r="AE13"/>
  <c r="AE14"/>
  <c r="AC8"/>
  <c r="AE5"/>
  <c r="AE6"/>
  <c r="AE7"/>
  <c r="AB8"/>
  <c r="AE4"/>
  <c r="AE9"/>
  <c r="AG18" i="19"/>
  <c r="AG17"/>
  <c r="AG10"/>
  <c r="AI10" s="1"/>
  <c r="AG11"/>
  <c r="AG12"/>
  <c r="AG13"/>
  <c r="AG15"/>
  <c r="AI15" s="1"/>
  <c r="AG9"/>
  <c r="AG5"/>
  <c r="AI5" s="1"/>
  <c r="AG6"/>
  <c r="AG7"/>
  <c r="AI7" s="1"/>
  <c r="AG4"/>
  <c r="E19"/>
  <c r="AI18"/>
  <c r="AI12"/>
  <c r="AA20"/>
  <c r="Y20"/>
  <c r="X20"/>
  <c r="AE19" i="18"/>
  <c r="AC19"/>
  <c r="AB19"/>
  <c r="AA19"/>
  <c r="Z19"/>
  <c r="Y19"/>
  <c r="W19"/>
  <c r="V19"/>
  <c r="U19"/>
  <c r="T19"/>
  <c r="S19"/>
  <c r="Q19"/>
  <c r="P19"/>
  <c r="O19"/>
  <c r="N19"/>
  <c r="M19"/>
  <c r="K19"/>
  <c r="J19"/>
  <c r="F19"/>
  <c r="AE16"/>
  <c r="AC16"/>
  <c r="AB16"/>
  <c r="AA16"/>
  <c r="Z16"/>
  <c r="Y16"/>
  <c r="T16"/>
  <c r="U16"/>
  <c r="V16"/>
  <c r="W16"/>
  <c r="S16"/>
  <c r="K16"/>
  <c r="F16"/>
  <c r="AE8"/>
  <c r="Z8"/>
  <c r="AA8"/>
  <c r="AB8"/>
  <c r="AC8"/>
  <c r="Y8"/>
  <c r="T8"/>
  <c r="U8"/>
  <c r="V8"/>
  <c r="W8"/>
  <c r="S8"/>
  <c r="N8"/>
  <c r="O8"/>
  <c r="P8"/>
  <c r="Q8"/>
  <c r="M8"/>
  <c r="K8"/>
  <c r="F8"/>
  <c r="AG19" i="19" l="1"/>
  <c r="AG8"/>
  <c r="AG16"/>
  <c r="AE8" i="20"/>
  <c r="AB17"/>
  <c r="AE17" s="1"/>
  <c r="AF19" i="19"/>
  <c r="AI19" s="1"/>
  <c r="AI11"/>
  <c r="AI13"/>
  <c r="AI6"/>
  <c r="AF8"/>
  <c r="AF16"/>
  <c r="AI4"/>
  <c r="AI9"/>
  <c r="AI17"/>
  <c r="G20" i="18"/>
  <c r="H20"/>
  <c r="I20"/>
  <c r="F20"/>
  <c r="AG19"/>
  <c r="E19"/>
  <c r="AF18"/>
  <c r="AI18" s="1"/>
  <c r="AF17"/>
  <c r="AG16"/>
  <c r="AF15"/>
  <c r="AI15" s="1"/>
  <c r="AF13"/>
  <c r="AI13" s="1"/>
  <c r="AF12"/>
  <c r="AI12" s="1"/>
  <c r="AF11"/>
  <c r="AI11" s="1"/>
  <c r="AF10"/>
  <c r="AI10" s="1"/>
  <c r="AF9"/>
  <c r="AG8"/>
  <c r="AE20"/>
  <c r="AC20"/>
  <c r="AB20"/>
  <c r="AA20"/>
  <c r="Z20"/>
  <c r="Y20"/>
  <c r="W20"/>
  <c r="V20"/>
  <c r="U20"/>
  <c r="T20"/>
  <c r="S20"/>
  <c r="Q20"/>
  <c r="P20"/>
  <c r="O20"/>
  <c r="N20"/>
  <c r="M20"/>
  <c r="K20"/>
  <c r="J20"/>
  <c r="AF7"/>
  <c r="AI7" s="1"/>
  <c r="AF6"/>
  <c r="AI6" s="1"/>
  <c r="AF5"/>
  <c r="AI5" s="1"/>
  <c r="AF4"/>
  <c r="AI16" i="19" l="1"/>
  <c r="AI8"/>
  <c r="AB18" i="20"/>
  <c r="AE18" s="1"/>
  <c r="AE19" s="1"/>
  <c r="AF8" i="18"/>
  <c r="AI8" s="1"/>
  <c r="AF16"/>
  <c r="AI16" s="1"/>
  <c r="AF19"/>
  <c r="AI19" s="1"/>
  <c r="AI4"/>
  <c r="AI9"/>
  <c r="AI17"/>
  <c r="AI20" i="19" l="1"/>
  <c r="AI20" i="18"/>
  <c r="AH7" i="8" l="1"/>
  <c r="AI7" l="1"/>
</calcChain>
</file>

<file path=xl/sharedStrings.xml><?xml version="1.0" encoding="utf-8"?>
<sst xmlns="http://schemas.openxmlformats.org/spreadsheetml/2006/main" count="888" uniqueCount="88">
  <si>
    <t>3F</t>
  </si>
  <si>
    <t>4F</t>
  </si>
  <si>
    <t>5F</t>
  </si>
  <si>
    <t>6F</t>
  </si>
  <si>
    <t>B</t>
  </si>
  <si>
    <t>A</t>
  </si>
  <si>
    <t>C</t>
  </si>
  <si>
    <t>Sub-total</t>
  </si>
  <si>
    <t>Available</t>
  </si>
  <si>
    <t xml:space="preserve">Capacity </t>
  </si>
  <si>
    <t>Using Hrs</t>
  </si>
  <si>
    <t>Wed</t>
  </si>
  <si>
    <t>Fri</t>
  </si>
  <si>
    <t>Tue</t>
  </si>
  <si>
    <t>Mon</t>
  </si>
  <si>
    <t>Thu</t>
  </si>
  <si>
    <t>Level</t>
  </si>
  <si>
    <t xml:space="preserve">Utilization </t>
  </si>
  <si>
    <t>Rate</t>
  </si>
  <si>
    <t>Hrs</t>
  </si>
  <si>
    <t>Top 1</t>
  </si>
  <si>
    <t>Top 2</t>
  </si>
  <si>
    <t>Top 3</t>
  </si>
  <si>
    <t>Floor</t>
  </si>
  <si>
    <t>Name</t>
  </si>
  <si>
    <t>Capacity</t>
  </si>
  <si>
    <t xml:space="preserve">Average: </t>
  </si>
  <si>
    <t>Monthly Ranking</t>
  </si>
  <si>
    <r>
      <rPr>
        <b/>
        <u/>
        <sz val="9"/>
        <color theme="1"/>
        <rFont val="Arial"/>
        <family val="2"/>
      </rPr>
      <t>Capacity level:</t>
    </r>
    <r>
      <rPr>
        <u/>
        <sz val="9"/>
        <color theme="1"/>
        <rFont val="Arial"/>
        <family val="2"/>
      </rPr>
      <t xml:space="preserve">  </t>
    </r>
    <r>
      <rPr>
        <b/>
        <u/>
        <sz val="9"/>
        <color rgb="FF0070C0"/>
        <rFont val="Arial"/>
        <family val="2"/>
      </rPr>
      <t>B</t>
    </r>
  </si>
  <si>
    <t>Grand Total</t>
  </si>
  <si>
    <t>A -- 8人以下</t>
  </si>
  <si>
    <t>B -- 8人至15人 （含8人）</t>
  </si>
  <si>
    <t>C -- 15人以上</t>
  </si>
  <si>
    <t>A 
Subtotal</t>
  </si>
  <si>
    <t>B 
Subtotal</t>
  </si>
  <si>
    <t>C 
Subtotal</t>
  </si>
  <si>
    <t>Average Utilization</t>
  </si>
  <si>
    <t>Mon</t>
    <phoneticPr fontId="32" type="noConversion"/>
  </si>
  <si>
    <r>
      <t xml:space="preserve">Mohali                
</t>
    </r>
    <r>
      <rPr>
        <b/>
        <sz val="11"/>
        <rFont val="宋体"/>
        <family val="3"/>
        <charset val="134"/>
      </rPr>
      <t>（西北角</t>
    </r>
    <r>
      <rPr>
        <b/>
        <sz val="11"/>
        <rFont val="Arial"/>
        <family val="2"/>
      </rPr>
      <t>)</t>
    </r>
    <phoneticPr fontId="32" type="noConversion"/>
  </si>
  <si>
    <r>
      <t xml:space="preserve">Canada               
</t>
    </r>
    <r>
      <rPr>
        <b/>
        <sz val="11"/>
        <rFont val="宋体"/>
        <family val="3"/>
        <charset val="134"/>
      </rPr>
      <t>（西南角）</t>
    </r>
    <phoneticPr fontId="32" type="noConversion"/>
  </si>
  <si>
    <r>
      <t xml:space="preserve">Venezuela
</t>
    </r>
    <r>
      <rPr>
        <b/>
        <sz val="11"/>
        <rFont val="宋体"/>
        <family val="3"/>
        <charset val="134"/>
      </rPr>
      <t>（西北角）</t>
    </r>
    <phoneticPr fontId="32" type="noConversion"/>
  </si>
  <si>
    <r>
      <t xml:space="preserve">Colombia              
</t>
    </r>
    <r>
      <rPr>
        <b/>
        <sz val="11"/>
        <rFont val="宋体"/>
        <family val="3"/>
        <charset val="134"/>
      </rPr>
      <t>（东南角）</t>
    </r>
    <phoneticPr fontId="32" type="noConversion"/>
  </si>
  <si>
    <r>
      <t xml:space="preserve">St. Louis       
</t>
    </r>
    <r>
      <rPr>
        <b/>
        <sz val="11"/>
        <rFont val="宋体"/>
        <family val="3"/>
        <charset val="134"/>
      </rPr>
      <t>（大厅东侧）</t>
    </r>
    <phoneticPr fontId="32" type="noConversion"/>
  </si>
  <si>
    <r>
      <t xml:space="preserve">Manila                   
</t>
    </r>
    <r>
      <rPr>
        <b/>
        <sz val="11"/>
        <rFont val="宋体"/>
        <family val="3"/>
        <charset val="134"/>
      </rPr>
      <t>（前台东侧）</t>
    </r>
    <phoneticPr fontId="32" type="noConversion"/>
  </si>
  <si>
    <r>
      <t xml:space="preserve">Training Room  
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HR</t>
    </r>
    <r>
      <rPr>
        <b/>
        <sz val="11"/>
        <rFont val="宋体"/>
        <family val="3"/>
        <charset val="134"/>
      </rPr>
      <t>区域）</t>
    </r>
    <phoneticPr fontId="32" type="noConversion"/>
  </si>
  <si>
    <r>
      <t xml:space="preserve">Slovakia       
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6F</t>
    </r>
    <r>
      <rPr>
        <b/>
        <sz val="11"/>
        <rFont val="宋体"/>
        <family val="3"/>
        <charset val="134"/>
      </rPr>
      <t>文档室对面）</t>
    </r>
    <phoneticPr fontId="32" type="noConversion"/>
  </si>
  <si>
    <t>Using Hrs</t>
    <phoneticPr fontId="32" type="noConversion"/>
  </si>
  <si>
    <t>8F</t>
  </si>
  <si>
    <t>Romania                   （东南角）</t>
  </si>
  <si>
    <t>Sat</t>
  </si>
  <si>
    <t>Sun</t>
  </si>
  <si>
    <r>
      <rPr>
        <b/>
        <u/>
        <sz val="9"/>
        <color theme="1"/>
        <rFont val="Arial"/>
        <family val="2"/>
      </rPr>
      <t>Name:</t>
    </r>
    <r>
      <rPr>
        <u/>
        <sz val="9"/>
        <color theme="1"/>
        <rFont val="Arial"/>
        <family val="2"/>
      </rPr>
      <t xml:space="preserve">  </t>
    </r>
    <r>
      <rPr>
        <b/>
        <u/>
        <sz val="9"/>
        <color rgb="FF0070C0"/>
        <rFont val="Arial"/>
        <family val="2"/>
      </rPr>
      <t>ENPC Meeting Room</t>
    </r>
  </si>
  <si>
    <r>
      <t>Brazil                     
   (</t>
    </r>
    <r>
      <rPr>
        <b/>
        <sz val="11"/>
        <rFont val="宋体"/>
        <family val="3"/>
        <charset val="134"/>
      </rPr>
      <t>东南角）</t>
    </r>
  </si>
  <si>
    <r>
      <t xml:space="preserve">Argentina  
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GM</t>
    </r>
    <r>
      <rPr>
        <b/>
        <sz val="11"/>
        <rFont val="宋体"/>
        <family val="3"/>
        <charset val="134"/>
      </rPr>
      <t>办公室隔壁）</t>
    </r>
  </si>
  <si>
    <t>Monthly Utilization by Capacity Level</t>
  </si>
  <si>
    <t>Pune                  （西北角）</t>
  </si>
  <si>
    <r>
      <rPr>
        <b/>
        <sz val="8"/>
        <rFont val="Arial"/>
        <family val="2"/>
      </rPr>
      <t xml:space="preserve">Mohali  </t>
    </r>
    <r>
      <rPr>
        <sz val="8"/>
        <rFont val="Arial"/>
        <family val="2"/>
      </rPr>
      <t>(西北角)</t>
    </r>
  </si>
  <si>
    <r>
      <rPr>
        <b/>
        <sz val="8"/>
        <rFont val="Arial"/>
        <family val="2"/>
      </rPr>
      <t xml:space="preserve">Manila </t>
    </r>
    <r>
      <rPr>
        <sz val="8"/>
        <rFont val="Arial"/>
        <family val="2"/>
      </rPr>
      <t xml:space="preserve"> (前台东侧)</t>
    </r>
  </si>
  <si>
    <r>
      <rPr>
        <b/>
        <sz val="8"/>
        <rFont val="Arial"/>
        <family val="2"/>
      </rPr>
      <t xml:space="preserve">Argentina  </t>
    </r>
    <r>
      <rPr>
        <sz val="8"/>
        <rFont val="Arial"/>
        <family val="2"/>
      </rPr>
      <t>(GM办公室隔壁)</t>
    </r>
  </si>
  <si>
    <r>
      <rPr>
        <b/>
        <sz val="8"/>
        <rFont val="Arial"/>
        <family val="2"/>
      </rPr>
      <t>Pune</t>
    </r>
    <r>
      <rPr>
        <sz val="8"/>
        <rFont val="Arial"/>
        <family val="2"/>
      </rPr>
      <t>(西北角)</t>
    </r>
  </si>
  <si>
    <r>
      <rPr>
        <b/>
        <sz val="8"/>
        <rFont val="Arial"/>
        <family val="2"/>
      </rPr>
      <t xml:space="preserve">Brazil </t>
    </r>
    <r>
      <rPr>
        <sz val="8"/>
        <rFont val="Arial"/>
        <family val="2"/>
      </rPr>
      <t>(东南角)</t>
    </r>
  </si>
  <si>
    <r>
      <rPr>
        <b/>
        <sz val="8"/>
        <rFont val="Arial"/>
        <family val="2"/>
      </rPr>
      <t>Canada</t>
    </r>
    <r>
      <rPr>
        <sz val="8"/>
        <rFont val="Arial"/>
        <family val="2"/>
      </rPr>
      <t>(西南角)</t>
    </r>
  </si>
  <si>
    <r>
      <rPr>
        <b/>
        <sz val="8"/>
        <rFont val="Arial"/>
        <family val="2"/>
      </rPr>
      <t>Venezuela</t>
    </r>
    <r>
      <rPr>
        <sz val="8"/>
        <rFont val="Arial"/>
        <family val="2"/>
      </rPr>
      <t>(西北角)</t>
    </r>
  </si>
  <si>
    <r>
      <rPr>
        <b/>
        <sz val="8"/>
        <rFont val="Arial"/>
        <family val="2"/>
      </rPr>
      <t>Colombia</t>
    </r>
    <r>
      <rPr>
        <sz val="8"/>
        <rFont val="Arial"/>
        <family val="2"/>
      </rPr>
      <t>(东南角)</t>
    </r>
  </si>
  <si>
    <r>
      <rPr>
        <b/>
        <sz val="8"/>
        <rFont val="Arial"/>
        <family val="2"/>
      </rPr>
      <t>Romania</t>
    </r>
    <r>
      <rPr>
        <sz val="8"/>
        <rFont val="Arial"/>
        <family val="2"/>
      </rPr>
      <t xml:space="preserve"> (东南角)</t>
    </r>
  </si>
  <si>
    <r>
      <rPr>
        <b/>
        <sz val="8"/>
        <rFont val="Arial"/>
        <family val="2"/>
      </rPr>
      <t>St. Louis</t>
    </r>
    <r>
      <rPr>
        <sz val="8"/>
        <rFont val="Arial"/>
        <family val="2"/>
      </rPr>
      <t>(大厅东侧)</t>
    </r>
  </si>
  <si>
    <r>
      <rPr>
        <b/>
        <sz val="8"/>
        <rFont val="Arial"/>
        <family val="2"/>
      </rPr>
      <t>Training Room</t>
    </r>
    <r>
      <rPr>
        <sz val="8"/>
        <rFont val="Arial"/>
        <family val="2"/>
      </rPr>
      <t xml:space="preserve">  (HR区域)</t>
    </r>
  </si>
  <si>
    <r>
      <rPr>
        <b/>
        <sz val="8"/>
        <rFont val="Arial"/>
        <family val="2"/>
      </rPr>
      <t xml:space="preserve">Slovakia </t>
    </r>
    <r>
      <rPr>
        <sz val="8"/>
        <rFont val="Arial"/>
        <family val="2"/>
      </rPr>
      <t>(文档室对面)</t>
    </r>
  </si>
  <si>
    <t>Tomb Sweeping
Day</t>
  </si>
  <si>
    <t xml:space="preserve"> </t>
  </si>
  <si>
    <t>Oct, 12</t>
  </si>
  <si>
    <t>Nov, 12</t>
  </si>
  <si>
    <t>Dec, 12</t>
  </si>
  <si>
    <t>Jan, 13</t>
  </si>
  <si>
    <t>Feb, 13</t>
  </si>
  <si>
    <t>Mar, 13</t>
  </si>
  <si>
    <t>Thur</t>
  </si>
  <si>
    <t>Oct, 13</t>
  </si>
  <si>
    <t>Dec, 13</t>
  </si>
  <si>
    <t>Nov, 13</t>
  </si>
  <si>
    <t>Jan, 14</t>
  </si>
  <si>
    <t>Feb, 14</t>
  </si>
  <si>
    <t>Mar, 14</t>
  </si>
  <si>
    <t>April, 14</t>
  </si>
  <si>
    <r>
      <rPr>
        <b/>
        <sz val="8"/>
        <rFont val="Arial"/>
        <family val="2"/>
      </rPr>
      <t xml:space="preserve">Dubai </t>
    </r>
    <r>
      <rPr>
        <sz val="8"/>
        <rFont val="Arial"/>
        <family val="2"/>
      </rPr>
      <t>(东南区)</t>
    </r>
  </si>
  <si>
    <t>7F</t>
  </si>
  <si>
    <t>%</t>
  </si>
  <si>
    <t>Apr, 14</t>
  </si>
</sst>
</file>

<file path=xl/styles.xml><?xml version="1.0" encoding="utf-8"?>
<styleSheet xmlns="http://schemas.openxmlformats.org/spreadsheetml/2006/main">
  <numFmts count="3">
    <numFmt numFmtId="164" formatCode="m/d;@"/>
    <numFmt numFmtId="165" formatCode="0.0%"/>
    <numFmt numFmtId="166" formatCode="0.0"/>
  </numFmts>
  <fonts count="37"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50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b/>
      <u/>
      <sz val="9"/>
      <color rgb="FF0070C0"/>
      <name val="Arial"/>
      <family val="2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B050"/>
      <name val="Arial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sz val="9"/>
      <color theme="1"/>
      <name val="Arial"/>
      <family val="2"/>
    </font>
    <font>
      <u/>
      <sz val="9"/>
      <color theme="1"/>
      <name val="Arial"/>
      <family val="2"/>
    </font>
    <font>
      <b/>
      <u/>
      <sz val="9"/>
      <color theme="1"/>
      <name val="Arial"/>
      <family val="2"/>
    </font>
    <font>
      <b/>
      <sz val="9"/>
      <color rgb="FF0070C0"/>
      <name val="Arial"/>
      <family val="2"/>
    </font>
    <font>
      <b/>
      <sz val="8"/>
      <color rgb="FF002060"/>
      <name val="Arial"/>
      <family val="2"/>
    </font>
    <font>
      <b/>
      <sz val="10"/>
      <color rgb="FF002060"/>
      <name val="Calibri"/>
      <family val="2"/>
    </font>
    <font>
      <sz val="8"/>
      <color rgb="FF002060"/>
      <name val="Arial"/>
      <family val="2"/>
    </font>
    <font>
      <u/>
      <sz val="10"/>
      <color rgb="FF002060"/>
      <name val="Arial"/>
      <family val="2"/>
    </font>
    <font>
      <b/>
      <u/>
      <sz val="12"/>
      <color rgb="FF0070C0"/>
      <name val="Arial"/>
      <family val="2"/>
    </font>
    <font>
      <sz val="9"/>
      <name val="Calibri"/>
      <family val="3"/>
      <charset val="134"/>
      <scheme val="minor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color rgb="FFFF0000"/>
      <name val="Calibri"/>
      <family val="2"/>
      <scheme val="minor"/>
    </font>
    <font>
      <sz val="12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9" fontId="19" fillId="0" borderId="0" applyFont="0" applyFill="0" applyBorder="0" applyAlignment="0" applyProtection="0"/>
    <xf numFmtId="0" fontId="1" fillId="0" borderId="0">
      <alignment vertical="center"/>
    </xf>
    <xf numFmtId="0" fontId="21" fillId="0" borderId="0">
      <alignment vertical="center"/>
    </xf>
    <xf numFmtId="0" fontId="36" fillId="0" borderId="0">
      <alignment vertical="center"/>
    </xf>
  </cellStyleXfs>
  <cellXfs count="155">
    <xf numFmtId="0" fontId="0" fillId="0" borderId="0" xfId="0"/>
    <xf numFmtId="0" fontId="5" fillId="3" borderId="3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64" fontId="10" fillId="5" borderId="4" xfId="1" applyNumberFormat="1" applyFont="1" applyFill="1" applyBorder="1" applyAlignment="1">
      <alignment horizontal="center" vertical="center"/>
    </xf>
    <xf numFmtId="164" fontId="3" fillId="5" borderId="2" xfId="1" applyNumberFormat="1" applyFont="1" applyFill="1" applyBorder="1" applyAlignment="1">
      <alignment horizontal="center" vertical="center" wrapText="1"/>
    </xf>
    <xf numFmtId="164" fontId="3" fillId="5" borderId="3" xfId="1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7" fillId="6" borderId="1" xfId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164" fontId="10" fillId="5" borderId="2" xfId="1" applyNumberFormat="1" applyFont="1" applyFill="1" applyBorder="1" applyAlignment="1">
      <alignment horizontal="center" vertical="center"/>
    </xf>
    <xf numFmtId="164" fontId="10" fillId="5" borderId="3" xfId="1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/>
    </xf>
    <xf numFmtId="0" fontId="7" fillId="0" borderId="0" xfId="0" applyFont="1"/>
    <xf numFmtId="164" fontId="27" fillId="9" borderId="4" xfId="1" applyNumberFormat="1" applyFont="1" applyFill="1" applyBorder="1" applyAlignment="1">
      <alignment horizontal="center" vertical="center"/>
    </xf>
    <xf numFmtId="0" fontId="28" fillId="9" borderId="5" xfId="0" applyFont="1" applyFill="1" applyBorder="1" applyAlignment="1">
      <alignment horizontal="center" vertical="center" wrapText="1"/>
    </xf>
    <xf numFmtId="0" fontId="29" fillId="0" borderId="0" xfId="0" applyFont="1"/>
    <xf numFmtId="0" fontId="29" fillId="9" borderId="1" xfId="0" applyFont="1" applyFill="1" applyBorder="1"/>
    <xf numFmtId="164" fontId="27" fillId="5" borderId="6" xfId="1" applyNumberFormat="1" applyFont="1" applyFill="1" applyBorder="1" applyAlignment="1">
      <alignment horizontal="center" vertical="center"/>
    </xf>
    <xf numFmtId="164" fontId="27" fillId="5" borderId="9" xfId="1" applyNumberFormat="1" applyFont="1" applyFill="1" applyBorder="1" applyAlignment="1">
      <alignment horizontal="center" vertical="center"/>
    </xf>
    <xf numFmtId="164" fontId="27" fillId="5" borderId="4" xfId="1" applyNumberFormat="1" applyFont="1" applyFill="1" applyBorder="1" applyAlignment="1">
      <alignment horizontal="center" vertical="center"/>
    </xf>
    <xf numFmtId="0" fontId="28" fillId="5" borderId="5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9" fillId="0" borderId="1" xfId="0" applyFont="1" applyBorder="1" applyAlignment="1">
      <alignment horizontal="center" vertical="center"/>
    </xf>
    <xf numFmtId="1" fontId="4" fillId="2" borderId="1" xfId="1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9" fillId="0" borderId="0" xfId="0" applyFont="1" applyBorder="1" applyAlignment="1">
      <alignment horizontal="center" vertical="center"/>
    </xf>
    <xf numFmtId="1" fontId="4" fillId="2" borderId="7" xfId="1" applyNumberFormat="1" applyFont="1" applyFill="1" applyBorder="1" applyAlignment="1">
      <alignment horizontal="center" vertical="center"/>
    </xf>
    <xf numFmtId="2" fontId="29" fillId="0" borderId="7" xfId="2" applyNumberFormat="1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4" fillId="10" borderId="1" xfId="1" applyFont="1" applyFill="1" applyBorder="1" applyAlignment="1">
      <alignment horizontal="center" vertical="center" wrapText="1"/>
    </xf>
    <xf numFmtId="0" fontId="4" fillId="10" borderId="1" xfId="1" applyNumberFormat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2" fontId="29" fillId="10" borderId="7" xfId="2" applyNumberFormat="1" applyFont="1" applyFill="1" applyBorder="1" applyAlignment="1">
      <alignment horizontal="center" vertical="center" wrapText="1"/>
    </xf>
    <xf numFmtId="0" fontId="29" fillId="10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10" borderId="1" xfId="0" applyFont="1" applyFill="1" applyBorder="1" applyAlignment="1">
      <alignment horizontal="center" vertical="center" wrapText="1"/>
    </xf>
    <xf numFmtId="164" fontId="6" fillId="6" borderId="2" xfId="1" applyNumberFormat="1" applyFont="1" applyFill="1" applyBorder="1" applyAlignment="1">
      <alignment vertical="center"/>
    </xf>
    <xf numFmtId="164" fontId="6" fillId="6" borderId="8" xfId="1" applyNumberFormat="1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10" fontId="9" fillId="6" borderId="8" xfId="0" applyNumberFormat="1" applyFont="1" applyFill="1" applyBorder="1" applyAlignment="1">
      <alignment horizontal="center" vertical="center" wrapText="1"/>
    </xf>
    <xf numFmtId="10" fontId="9" fillId="6" borderId="3" xfId="0" applyNumberFormat="1" applyFont="1" applyFill="1" applyBorder="1" applyAlignment="1">
      <alignment horizontal="center" vertical="center" wrapText="1"/>
    </xf>
    <xf numFmtId="0" fontId="29" fillId="0" borderId="0" xfId="0" applyFont="1" applyFill="1" applyBorder="1"/>
    <xf numFmtId="10" fontId="27" fillId="0" borderId="0" xfId="0" applyNumberFormat="1" applyFont="1" applyBorder="1" applyAlignment="1">
      <alignment horizontal="left" vertical="center" indent="1"/>
    </xf>
    <xf numFmtId="9" fontId="7" fillId="0" borderId="0" xfId="0" applyNumberFormat="1" applyFont="1"/>
    <xf numFmtId="0" fontId="11" fillId="0" borderId="0" xfId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2" fontId="30" fillId="0" borderId="6" xfId="2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22" fillId="10" borderId="1" xfId="3" applyNumberFormat="1" applyFont="1" applyFill="1" applyBorder="1" applyAlignment="1">
      <alignment horizontal="left" vertical="center" wrapText="1"/>
    </xf>
    <xf numFmtId="9" fontId="26" fillId="0" borderId="3" xfId="2" applyFont="1" applyBorder="1" applyAlignment="1">
      <alignment horizontal="center" vertical="center" wrapText="1"/>
    </xf>
    <xf numFmtId="0" fontId="33" fillId="0" borderId="1" xfId="1" applyFont="1" applyFill="1" applyBorder="1" applyAlignment="1">
      <alignment horizontal="center" vertical="center" wrapText="1"/>
    </xf>
    <xf numFmtId="0" fontId="33" fillId="0" borderId="3" xfId="1" applyFont="1" applyFill="1" applyBorder="1" applyAlignment="1">
      <alignment horizontal="center" vertical="center" wrapText="1"/>
    </xf>
    <xf numFmtId="165" fontId="7" fillId="0" borderId="1" xfId="2" applyNumberFormat="1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6" fontId="7" fillId="6" borderId="8" xfId="0" applyNumberFormat="1" applyFont="1" applyFill="1" applyBorder="1" applyAlignment="1">
      <alignment horizontal="center" vertical="center" wrapText="1"/>
    </xf>
    <xf numFmtId="166" fontId="9" fillId="6" borderId="8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2" fontId="29" fillId="0" borderId="7" xfId="2" applyNumberFormat="1" applyFont="1" applyFill="1" applyBorder="1" applyAlignment="1">
      <alignment horizontal="center" vertical="center" wrapText="1"/>
    </xf>
    <xf numFmtId="1" fontId="7" fillId="6" borderId="8" xfId="0" applyNumberFormat="1" applyFont="1" applyFill="1" applyBorder="1" applyAlignment="1">
      <alignment horizontal="center" vertical="center" wrapText="1"/>
    </xf>
    <xf numFmtId="1" fontId="9" fillId="6" borderId="8" xfId="0" applyNumberFormat="1" applyFont="1" applyFill="1" applyBorder="1" applyAlignment="1">
      <alignment horizontal="center" vertical="center" wrapText="1"/>
    </xf>
    <xf numFmtId="165" fontId="16" fillId="0" borderId="1" xfId="2" applyNumberFormat="1" applyFont="1" applyBorder="1" applyAlignment="1">
      <alignment horizontal="center" vertical="center"/>
    </xf>
    <xf numFmtId="165" fontId="7" fillId="0" borderId="1" xfId="2" applyNumberFormat="1" applyFont="1" applyFill="1" applyBorder="1" applyAlignment="1">
      <alignment horizontal="center" vertical="center"/>
    </xf>
    <xf numFmtId="165" fontId="31" fillId="0" borderId="0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" fontId="7" fillId="10" borderId="1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5" fillId="10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3" fillId="2" borderId="7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35" fillId="0" borderId="0" xfId="0" applyFont="1" applyAlignment="1">
      <alignment vertical="center"/>
    </xf>
    <xf numFmtId="1" fontId="4" fillId="10" borderId="1" xfId="1" applyNumberFormat="1" applyFont="1" applyFill="1" applyBorder="1" applyAlignment="1">
      <alignment horizontal="center" vertical="center"/>
    </xf>
    <xf numFmtId="1" fontId="4" fillId="10" borderId="7" xfId="1" applyNumberFormat="1" applyFont="1" applyFill="1" applyBorder="1" applyAlignment="1">
      <alignment horizontal="center" vertical="center"/>
    </xf>
    <xf numFmtId="164" fontId="3" fillId="10" borderId="7" xfId="1" applyNumberFormat="1" applyFont="1" applyFill="1" applyBorder="1" applyAlignment="1">
      <alignment horizontal="center" vertical="center"/>
    </xf>
    <xf numFmtId="164" fontId="3" fillId="10" borderId="1" xfId="1" applyNumberFormat="1" applyFont="1" applyFill="1" applyBorder="1" applyAlignment="1">
      <alignment horizontal="center" vertical="center"/>
    </xf>
    <xf numFmtId="164" fontId="3" fillId="10" borderId="10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3" fillId="2" borderId="7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1" fontId="29" fillId="9" borderId="1" xfId="0" applyNumberFormat="1" applyFont="1" applyFill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3" fillId="2" borderId="7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3" fillId="2" borderId="7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3" fillId="2" borderId="7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3" fillId="2" borderId="7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1" fontId="3" fillId="2" borderId="7" xfId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 wrapText="1"/>
    </xf>
    <xf numFmtId="0" fontId="7" fillId="10" borderId="10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164" fontId="6" fillId="6" borderId="2" xfId="1" applyNumberFormat="1" applyFont="1" applyFill="1" applyBorder="1" applyAlignment="1">
      <alignment horizontal="center" vertical="center"/>
    </xf>
    <xf numFmtId="164" fontId="6" fillId="6" borderId="8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5"/>
    <cellStyle name="Percent" xfId="2" builtinId="5"/>
    <cellStyle name="常规 2" xfId="3"/>
    <cellStyle name="常规 3" xfId="4"/>
  </cellStyles>
  <dxfs count="0"/>
  <tableStyles count="0" defaultTableStyle="TableStyleMedium9" defaultPivotStyle="PivotStyleLight16"/>
  <colors>
    <mruColors>
      <color rgb="FFFFFF99"/>
      <color rgb="FF0070C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strRef>
              <c:f>'Oct,2013'!$E$22:$AE$22</c:f>
              <c:strCache>
                <c:ptCount val="27"/>
                <c:pt idx="1">
                  <c:v>Sun</c:v>
                </c:pt>
                <c:pt idx="2">
                  <c:v>Mon</c:v>
                </c:pt>
                <c:pt idx="3">
                  <c:v>Tue</c:v>
                </c:pt>
                <c:pt idx="4">
                  <c:v>Wed</c:v>
                </c:pt>
                <c:pt idx="5">
                  <c:v>Thu</c:v>
                </c:pt>
                <c:pt idx="6">
                  <c:v>Fri</c:v>
                </c:pt>
                <c:pt idx="8">
                  <c:v>Mon</c:v>
                </c:pt>
                <c:pt idx="9">
                  <c:v>Tue</c:v>
                </c:pt>
                <c:pt idx="10">
                  <c:v>Wed</c:v>
                </c:pt>
                <c:pt idx="11">
                  <c:v>Thu</c:v>
                </c:pt>
                <c:pt idx="12">
                  <c:v>Fri</c:v>
                </c:pt>
                <c:pt idx="14">
                  <c:v>Mon</c:v>
                </c:pt>
                <c:pt idx="15">
                  <c:v>Tue</c:v>
                </c:pt>
                <c:pt idx="16">
                  <c:v>Wed</c:v>
                </c:pt>
                <c:pt idx="17">
                  <c:v>Thu</c:v>
                </c:pt>
                <c:pt idx="18">
                  <c:v>Fri</c:v>
                </c:pt>
                <c:pt idx="20">
                  <c:v>Mon</c:v>
                </c:pt>
                <c:pt idx="21">
                  <c:v>Tue</c:v>
                </c:pt>
                <c:pt idx="22">
                  <c:v>Wed</c:v>
                </c:pt>
                <c:pt idx="23">
                  <c:v>Thu</c:v>
                </c:pt>
                <c:pt idx="24">
                  <c:v>Fri</c:v>
                </c:pt>
                <c:pt idx="26">
                  <c:v>Sat</c:v>
                </c:pt>
              </c:strCache>
            </c:strRef>
          </c:cat>
          <c:val>
            <c:numRef>
              <c:f>'Oct,2013'!$E$23:$AE$23</c:f>
              <c:numCache>
                <c:formatCode>0</c:formatCode>
                <c:ptCount val="27"/>
                <c:pt idx="1">
                  <c:v>41</c:v>
                </c:pt>
                <c:pt idx="5">
                  <c:v>70</c:v>
                </c:pt>
                <c:pt idx="6">
                  <c:v>54</c:v>
                </c:pt>
                <c:pt idx="8">
                  <c:v>60</c:v>
                </c:pt>
                <c:pt idx="9">
                  <c:v>75</c:v>
                </c:pt>
                <c:pt idx="10">
                  <c:v>79</c:v>
                </c:pt>
                <c:pt idx="11">
                  <c:v>72</c:v>
                </c:pt>
                <c:pt idx="12">
                  <c:v>60</c:v>
                </c:pt>
                <c:pt idx="14">
                  <c:v>59</c:v>
                </c:pt>
                <c:pt idx="15">
                  <c:v>68</c:v>
                </c:pt>
                <c:pt idx="16">
                  <c:v>63</c:v>
                </c:pt>
                <c:pt idx="17">
                  <c:v>62</c:v>
                </c:pt>
                <c:pt idx="18">
                  <c:v>65</c:v>
                </c:pt>
                <c:pt idx="20">
                  <c:v>55</c:v>
                </c:pt>
                <c:pt idx="21">
                  <c:v>70</c:v>
                </c:pt>
                <c:pt idx="22">
                  <c:v>70</c:v>
                </c:pt>
                <c:pt idx="23">
                  <c:v>63</c:v>
                </c:pt>
                <c:pt idx="24">
                  <c:v>63</c:v>
                </c:pt>
                <c:pt idx="26">
                  <c:v>56</c:v>
                </c:pt>
              </c:numCache>
            </c:numRef>
          </c:val>
        </c:ser>
        <c:marker val="1"/>
        <c:axId val="64471424"/>
        <c:axId val="64472960"/>
      </c:lineChart>
      <c:catAx>
        <c:axId val="64471424"/>
        <c:scaling>
          <c:orientation val="minMax"/>
        </c:scaling>
        <c:axPos val="b"/>
        <c:tickLblPos val="nextTo"/>
        <c:crossAx val="64472960"/>
        <c:crosses val="autoZero"/>
        <c:auto val="1"/>
        <c:lblAlgn val="ctr"/>
        <c:lblOffset val="100"/>
      </c:catAx>
      <c:valAx>
        <c:axId val="64472960"/>
        <c:scaling>
          <c:orientation val="minMax"/>
          <c:max val="90"/>
          <c:min val="20"/>
        </c:scaling>
        <c:axPos val="l"/>
        <c:majorGridlines/>
        <c:numFmt formatCode="General" sourceLinked="1"/>
        <c:tickLblPos val="nextTo"/>
        <c:crossAx val="64471424"/>
        <c:crosses val="autoZero"/>
        <c:crossBetween val="between"/>
        <c:majorUnit val="10"/>
        <c:minorUnit val="2"/>
      </c:valAx>
    </c:plotArea>
    <c:plotVisOnly val="1"/>
  </c:chart>
  <c:printSettings>
    <c:headerFooter/>
    <c:pageMargins b="0.75000000000000877" l="0.70000000000000062" r="0.70000000000000062" t="0.750000000000008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strRef>
              <c:f>'Nov,2013'!$E$22:$AE$22</c:f>
              <c:strCache>
                <c:ptCount val="27"/>
                <c:pt idx="1">
                  <c:v>Wed</c:v>
                </c:pt>
                <c:pt idx="2">
                  <c:v>Thu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10">
                  <c:v>Mon</c:v>
                </c:pt>
                <c:pt idx="11">
                  <c:v>Tue</c:v>
                </c:pt>
                <c:pt idx="12">
                  <c:v>Wed</c:v>
                </c:pt>
                <c:pt idx="13">
                  <c:v>Thu</c:v>
                </c:pt>
                <c:pt idx="14">
                  <c:v>Fri</c:v>
                </c:pt>
                <c:pt idx="16">
                  <c:v>Mon</c:v>
                </c:pt>
                <c:pt idx="17">
                  <c:v>Tue</c:v>
                </c:pt>
                <c:pt idx="18">
                  <c:v>Wed</c:v>
                </c:pt>
                <c:pt idx="19">
                  <c:v>Thu</c:v>
                </c:pt>
                <c:pt idx="20">
                  <c:v>Fri</c:v>
                </c:pt>
                <c:pt idx="22">
                  <c:v>Mon</c:v>
                </c:pt>
                <c:pt idx="23">
                  <c:v>Tue</c:v>
                </c:pt>
                <c:pt idx="24">
                  <c:v>Wed</c:v>
                </c:pt>
                <c:pt idx="25">
                  <c:v>Thu</c:v>
                </c:pt>
                <c:pt idx="26">
                  <c:v>Fri</c:v>
                </c:pt>
              </c:strCache>
            </c:strRef>
          </c:cat>
          <c:val>
            <c:numRef>
              <c:f>'Nov,2013'!$E$23:$AE$23</c:f>
              <c:numCache>
                <c:formatCode>0</c:formatCode>
                <c:ptCount val="27"/>
                <c:pt idx="1">
                  <c:v>40</c:v>
                </c:pt>
                <c:pt idx="2">
                  <c:v>48</c:v>
                </c:pt>
                <c:pt idx="4">
                  <c:v>80</c:v>
                </c:pt>
                <c:pt idx="5">
                  <c:v>94</c:v>
                </c:pt>
                <c:pt idx="6">
                  <c:v>81</c:v>
                </c:pt>
                <c:pt idx="7">
                  <c:v>62</c:v>
                </c:pt>
                <c:pt idx="8">
                  <c:v>77</c:v>
                </c:pt>
                <c:pt idx="10">
                  <c:v>63</c:v>
                </c:pt>
                <c:pt idx="11">
                  <c:v>82</c:v>
                </c:pt>
                <c:pt idx="12">
                  <c:v>72</c:v>
                </c:pt>
                <c:pt idx="13">
                  <c:v>80</c:v>
                </c:pt>
                <c:pt idx="14">
                  <c:v>77</c:v>
                </c:pt>
                <c:pt idx="16">
                  <c:v>81</c:v>
                </c:pt>
                <c:pt idx="17">
                  <c:v>91</c:v>
                </c:pt>
                <c:pt idx="18">
                  <c:v>89</c:v>
                </c:pt>
                <c:pt idx="19">
                  <c:v>64</c:v>
                </c:pt>
                <c:pt idx="20">
                  <c:v>73</c:v>
                </c:pt>
                <c:pt idx="22">
                  <c:v>81</c:v>
                </c:pt>
                <c:pt idx="23">
                  <c:v>91</c:v>
                </c:pt>
                <c:pt idx="24">
                  <c:v>89</c:v>
                </c:pt>
                <c:pt idx="25">
                  <c:v>43</c:v>
                </c:pt>
                <c:pt idx="26">
                  <c:v>73</c:v>
                </c:pt>
              </c:numCache>
            </c:numRef>
          </c:val>
        </c:ser>
        <c:marker val="1"/>
        <c:axId val="64574592"/>
        <c:axId val="64576128"/>
      </c:lineChart>
      <c:catAx>
        <c:axId val="64574592"/>
        <c:scaling>
          <c:orientation val="minMax"/>
        </c:scaling>
        <c:axPos val="b"/>
        <c:tickLblPos val="nextTo"/>
        <c:crossAx val="64576128"/>
        <c:crosses val="autoZero"/>
        <c:auto val="1"/>
        <c:lblAlgn val="ctr"/>
        <c:lblOffset val="100"/>
      </c:catAx>
      <c:valAx>
        <c:axId val="64576128"/>
        <c:scaling>
          <c:orientation val="minMax"/>
          <c:max val="100"/>
          <c:min val="20"/>
        </c:scaling>
        <c:axPos val="l"/>
        <c:majorGridlines/>
        <c:numFmt formatCode="General" sourceLinked="1"/>
        <c:tickLblPos val="nextTo"/>
        <c:crossAx val="64574592"/>
        <c:crosses val="autoZero"/>
        <c:crossBetween val="between"/>
        <c:majorUnit val="10"/>
        <c:minorUnit val="2"/>
      </c:valAx>
    </c:plotArea>
    <c:plotVisOnly val="1"/>
  </c:chart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'Dec,2013'!$D$19</c:f>
              <c:strCache>
                <c:ptCount val="1"/>
                <c:pt idx="0">
                  <c:v>Grand Total</c:v>
                </c:pt>
              </c:strCache>
            </c:strRef>
          </c:tx>
          <c:cat>
            <c:strRef>
              <c:f>'Dec,2013'!$E$21:$AA$21</c:f>
              <c:strCache>
                <c:ptCount val="23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6">
                  <c:v>Sat</c:v>
                </c:pt>
                <c:pt idx="7">
                  <c:v>Sun</c:v>
                </c:pt>
                <c:pt idx="9">
                  <c:v>Thur</c:v>
                </c:pt>
                <c:pt idx="10">
                  <c:v>Fri</c:v>
                </c:pt>
                <c:pt idx="12">
                  <c:v>Mon</c:v>
                </c:pt>
                <c:pt idx="13">
                  <c:v>Tue</c:v>
                </c:pt>
                <c:pt idx="14">
                  <c:v>Wed</c:v>
                </c:pt>
                <c:pt idx="15">
                  <c:v>Thu</c:v>
                </c:pt>
                <c:pt idx="16">
                  <c:v>Fri</c:v>
                </c:pt>
                <c:pt idx="18">
                  <c:v>Mon</c:v>
                </c:pt>
                <c:pt idx="19">
                  <c:v>Tue</c:v>
                </c:pt>
                <c:pt idx="20">
                  <c:v>Wed</c:v>
                </c:pt>
                <c:pt idx="21">
                  <c:v>Thu</c:v>
                </c:pt>
                <c:pt idx="22">
                  <c:v>Fri</c:v>
                </c:pt>
              </c:strCache>
            </c:strRef>
          </c:cat>
          <c:val>
            <c:numRef>
              <c:f>'Dec,2013'!$E$22:$AA$22</c:f>
              <c:numCache>
                <c:formatCode>0</c:formatCode>
                <c:ptCount val="23"/>
                <c:pt idx="0">
                  <c:v>75</c:v>
                </c:pt>
                <c:pt idx="1">
                  <c:v>79</c:v>
                </c:pt>
                <c:pt idx="2">
                  <c:v>77</c:v>
                </c:pt>
                <c:pt idx="3">
                  <c:v>66</c:v>
                </c:pt>
                <c:pt idx="4">
                  <c:v>80</c:v>
                </c:pt>
                <c:pt idx="6">
                  <c:v>69</c:v>
                </c:pt>
                <c:pt idx="7">
                  <c:v>66</c:v>
                </c:pt>
                <c:pt idx="9">
                  <c:v>68</c:v>
                </c:pt>
                <c:pt idx="10">
                  <c:v>73</c:v>
                </c:pt>
                <c:pt idx="12">
                  <c:v>71</c:v>
                </c:pt>
                <c:pt idx="13">
                  <c:v>73</c:v>
                </c:pt>
                <c:pt idx="14">
                  <c:v>89</c:v>
                </c:pt>
                <c:pt idx="15">
                  <c:v>75</c:v>
                </c:pt>
                <c:pt idx="16">
                  <c:v>70</c:v>
                </c:pt>
                <c:pt idx="18">
                  <c:v>62</c:v>
                </c:pt>
                <c:pt idx="19">
                  <c:v>71</c:v>
                </c:pt>
                <c:pt idx="20">
                  <c:v>75</c:v>
                </c:pt>
                <c:pt idx="21">
                  <c:v>70</c:v>
                </c:pt>
                <c:pt idx="22">
                  <c:v>68</c:v>
                </c:pt>
              </c:numCache>
            </c:numRef>
          </c:val>
        </c:ser>
        <c:marker val="1"/>
        <c:axId val="86759296"/>
        <c:axId val="86760832"/>
      </c:lineChart>
      <c:catAx>
        <c:axId val="86759296"/>
        <c:scaling>
          <c:orientation val="minMax"/>
        </c:scaling>
        <c:axPos val="b"/>
        <c:tickLblPos val="nextTo"/>
        <c:crossAx val="86760832"/>
        <c:crosses val="autoZero"/>
        <c:auto val="1"/>
        <c:lblAlgn val="ctr"/>
        <c:lblOffset val="100"/>
      </c:catAx>
      <c:valAx>
        <c:axId val="86760832"/>
        <c:scaling>
          <c:orientation val="minMax"/>
          <c:max val="100"/>
          <c:min val="20"/>
        </c:scaling>
        <c:axPos val="l"/>
        <c:majorGridlines/>
        <c:numFmt formatCode="0" sourceLinked="1"/>
        <c:tickLblPos val="nextTo"/>
        <c:crossAx val="86759296"/>
        <c:crosses val="autoZero"/>
        <c:crossBetween val="between"/>
        <c:majorUnit val="10"/>
        <c:minorUnit val="2"/>
      </c:valAx>
    </c:plotArea>
    <c:plotVisOnly val="1"/>
  </c:chart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strRef>
              <c:f>'Jan,2014'!$E$21:$AF$21</c:f>
              <c:strCache>
                <c:ptCount val="28"/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7">
                  <c:v>Mon</c:v>
                </c:pt>
                <c:pt idx="8">
                  <c:v>Tue</c:v>
                </c:pt>
                <c:pt idx="9">
                  <c:v>Wed</c:v>
                </c:pt>
                <c:pt idx="10">
                  <c:v>Thu</c:v>
                </c:pt>
                <c:pt idx="11">
                  <c:v>Fri</c:v>
                </c:pt>
                <c:pt idx="13">
                  <c:v>Mon</c:v>
                </c:pt>
                <c:pt idx="14">
                  <c:v>Tue</c:v>
                </c:pt>
                <c:pt idx="15">
                  <c:v>Wed</c:v>
                </c:pt>
                <c:pt idx="16">
                  <c:v>Thu</c:v>
                </c:pt>
                <c:pt idx="17">
                  <c:v>Fri</c:v>
                </c:pt>
                <c:pt idx="19">
                  <c:v>Mon</c:v>
                </c:pt>
                <c:pt idx="20">
                  <c:v>Tue</c:v>
                </c:pt>
                <c:pt idx="21">
                  <c:v>Wed</c:v>
                </c:pt>
                <c:pt idx="22">
                  <c:v>Thu</c:v>
                </c:pt>
                <c:pt idx="23">
                  <c:v>Fri</c:v>
                </c:pt>
                <c:pt idx="25">
                  <c:v>Mon</c:v>
                </c:pt>
                <c:pt idx="26">
                  <c:v>Tue</c:v>
                </c:pt>
                <c:pt idx="27">
                  <c:v>Wed</c:v>
                </c:pt>
              </c:strCache>
            </c:strRef>
          </c:cat>
          <c:val>
            <c:numRef>
              <c:f>'Jan,2014'!$E$22:$AF$22</c:f>
              <c:numCache>
                <c:formatCode>0</c:formatCode>
                <c:ptCount val="28"/>
                <c:pt idx="1">
                  <c:v>39</c:v>
                </c:pt>
                <c:pt idx="2">
                  <c:v>66</c:v>
                </c:pt>
                <c:pt idx="3">
                  <c:v>58</c:v>
                </c:pt>
                <c:pt idx="4">
                  <c:v>68</c:v>
                </c:pt>
                <c:pt idx="5">
                  <c:v>71</c:v>
                </c:pt>
                <c:pt idx="7">
                  <c:v>78</c:v>
                </c:pt>
                <c:pt idx="8">
                  <c:v>88</c:v>
                </c:pt>
                <c:pt idx="9">
                  <c:v>79</c:v>
                </c:pt>
                <c:pt idx="10">
                  <c:v>83</c:v>
                </c:pt>
                <c:pt idx="11">
                  <c:v>71</c:v>
                </c:pt>
                <c:pt idx="13">
                  <c:v>83</c:v>
                </c:pt>
                <c:pt idx="14">
                  <c:v>85</c:v>
                </c:pt>
                <c:pt idx="15">
                  <c:v>86</c:v>
                </c:pt>
                <c:pt idx="16">
                  <c:v>80</c:v>
                </c:pt>
                <c:pt idx="17">
                  <c:v>83</c:v>
                </c:pt>
                <c:pt idx="19">
                  <c:v>71</c:v>
                </c:pt>
                <c:pt idx="20">
                  <c:v>89</c:v>
                </c:pt>
                <c:pt idx="21">
                  <c:v>85</c:v>
                </c:pt>
                <c:pt idx="22">
                  <c:v>87</c:v>
                </c:pt>
                <c:pt idx="23">
                  <c:v>81</c:v>
                </c:pt>
                <c:pt idx="25">
                  <c:v>64</c:v>
                </c:pt>
                <c:pt idx="26">
                  <c:v>56</c:v>
                </c:pt>
                <c:pt idx="27">
                  <c:v>80</c:v>
                </c:pt>
              </c:numCache>
            </c:numRef>
          </c:val>
        </c:ser>
        <c:marker val="1"/>
        <c:axId val="86936576"/>
        <c:axId val="86942464"/>
      </c:lineChart>
      <c:catAx>
        <c:axId val="86936576"/>
        <c:scaling>
          <c:orientation val="minMax"/>
        </c:scaling>
        <c:axPos val="b"/>
        <c:tickLblPos val="nextTo"/>
        <c:crossAx val="86942464"/>
        <c:crosses val="autoZero"/>
        <c:auto val="1"/>
        <c:lblAlgn val="ctr"/>
        <c:lblOffset val="100"/>
      </c:catAx>
      <c:valAx>
        <c:axId val="86942464"/>
        <c:scaling>
          <c:orientation val="minMax"/>
          <c:max val="100"/>
          <c:min val="20"/>
        </c:scaling>
        <c:axPos val="l"/>
        <c:majorGridlines/>
        <c:numFmt formatCode="General" sourceLinked="1"/>
        <c:tickLblPos val="nextTo"/>
        <c:crossAx val="86936576"/>
        <c:crosses val="autoZero"/>
        <c:crossBetween val="between"/>
        <c:majorUnit val="10"/>
        <c:minorUnit val="2"/>
      </c:valAx>
    </c:plotArea>
    <c:plotVisOnly val="1"/>
  </c:chart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strRef>
              <c:f>'Feb,2014'!$E$21:$AE$21</c:f>
              <c:strCache>
                <c:ptCount val="27"/>
                <c:pt idx="1">
                  <c:v>Thu</c:v>
                </c:pt>
                <c:pt idx="2">
                  <c:v>Fri</c:v>
                </c:pt>
                <c:pt idx="4">
                  <c:v>Mon</c:v>
                </c:pt>
                <c:pt idx="5">
                  <c:v>Tue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10">
                  <c:v>Mon</c:v>
                </c:pt>
                <c:pt idx="11">
                  <c:v>Tue</c:v>
                </c:pt>
                <c:pt idx="12">
                  <c:v>Wed</c:v>
                </c:pt>
                <c:pt idx="13">
                  <c:v>Thu</c:v>
                </c:pt>
                <c:pt idx="14">
                  <c:v>Fri</c:v>
                </c:pt>
                <c:pt idx="16">
                  <c:v>Mon</c:v>
                </c:pt>
                <c:pt idx="17">
                  <c:v>Tue</c:v>
                </c:pt>
                <c:pt idx="18">
                  <c:v>Wed</c:v>
                </c:pt>
                <c:pt idx="19">
                  <c:v>Thu</c:v>
                </c:pt>
                <c:pt idx="20">
                  <c:v>Fri</c:v>
                </c:pt>
                <c:pt idx="22">
                  <c:v>Mon</c:v>
                </c:pt>
                <c:pt idx="23">
                  <c:v>Tue</c:v>
                </c:pt>
                <c:pt idx="24">
                  <c:v>Wed</c:v>
                </c:pt>
                <c:pt idx="25">
                  <c:v>Thu</c:v>
                </c:pt>
                <c:pt idx="26">
                  <c:v>Fri</c:v>
                </c:pt>
              </c:strCache>
            </c:strRef>
          </c:cat>
          <c:val>
            <c:numRef>
              <c:f>'Feb,2014'!$E$22:$AE$22</c:f>
              <c:numCache>
                <c:formatCode>0</c:formatCode>
                <c:ptCount val="27"/>
                <c:pt idx="1">
                  <c:v>68</c:v>
                </c:pt>
                <c:pt idx="2">
                  <c:v>84</c:v>
                </c:pt>
                <c:pt idx="4">
                  <c:v>57</c:v>
                </c:pt>
                <c:pt idx="5">
                  <c:v>77</c:v>
                </c:pt>
                <c:pt idx="6">
                  <c:v>78</c:v>
                </c:pt>
                <c:pt idx="7">
                  <c:v>61</c:v>
                </c:pt>
                <c:pt idx="8">
                  <c:v>76</c:v>
                </c:pt>
                <c:pt idx="10">
                  <c:v>67</c:v>
                </c:pt>
                <c:pt idx="11">
                  <c:v>83</c:v>
                </c:pt>
                <c:pt idx="12">
                  <c:v>78</c:v>
                </c:pt>
                <c:pt idx="13">
                  <c:v>61</c:v>
                </c:pt>
                <c:pt idx="14">
                  <c:v>66</c:v>
                </c:pt>
                <c:pt idx="16">
                  <c:v>74</c:v>
                </c:pt>
                <c:pt idx="17">
                  <c:v>78</c:v>
                </c:pt>
                <c:pt idx="18">
                  <c:v>63</c:v>
                </c:pt>
                <c:pt idx="19">
                  <c:v>67</c:v>
                </c:pt>
                <c:pt idx="20">
                  <c:v>55</c:v>
                </c:pt>
                <c:pt idx="22">
                  <c:v>63</c:v>
                </c:pt>
                <c:pt idx="23">
                  <c:v>76</c:v>
                </c:pt>
                <c:pt idx="24">
                  <c:v>74</c:v>
                </c:pt>
                <c:pt idx="25">
                  <c:v>79</c:v>
                </c:pt>
                <c:pt idx="26">
                  <c:v>70</c:v>
                </c:pt>
              </c:numCache>
            </c:numRef>
          </c:val>
        </c:ser>
        <c:marker val="1"/>
        <c:axId val="87101440"/>
        <c:axId val="87102976"/>
      </c:lineChart>
      <c:catAx>
        <c:axId val="87101440"/>
        <c:scaling>
          <c:orientation val="minMax"/>
        </c:scaling>
        <c:axPos val="b"/>
        <c:tickLblPos val="nextTo"/>
        <c:crossAx val="87102976"/>
        <c:crosses val="autoZero"/>
        <c:auto val="1"/>
        <c:lblAlgn val="ctr"/>
        <c:lblOffset val="100"/>
      </c:catAx>
      <c:valAx>
        <c:axId val="87102976"/>
        <c:scaling>
          <c:orientation val="minMax"/>
          <c:max val="100"/>
          <c:min val="20"/>
        </c:scaling>
        <c:axPos val="l"/>
        <c:majorGridlines/>
        <c:numFmt formatCode="General" sourceLinked="1"/>
        <c:tickLblPos val="nextTo"/>
        <c:crossAx val="87101440"/>
        <c:crosses val="autoZero"/>
        <c:crossBetween val="between"/>
        <c:majorUnit val="10"/>
        <c:minorUnit val="2"/>
      </c:valAx>
    </c:plotArea>
    <c:plotVisOnly val="1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strRef>
              <c:f>'Mar,2014'!$E$21:$AE$21</c:f>
              <c:strCache>
                <c:ptCount val="26"/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7">
                  <c:v>Mon</c:v>
                </c:pt>
                <c:pt idx="8">
                  <c:v>Tue</c:v>
                </c:pt>
                <c:pt idx="9">
                  <c:v>Wed</c:v>
                </c:pt>
                <c:pt idx="10">
                  <c:v>Thu</c:v>
                </c:pt>
                <c:pt idx="11">
                  <c:v>Fri</c:v>
                </c:pt>
                <c:pt idx="13">
                  <c:v>Mon</c:v>
                </c:pt>
                <c:pt idx="14">
                  <c:v>Tue</c:v>
                </c:pt>
                <c:pt idx="15">
                  <c:v>Wed</c:v>
                </c:pt>
                <c:pt idx="17">
                  <c:v>Sun</c:v>
                </c:pt>
                <c:pt idx="18">
                  <c:v>Mon</c:v>
                </c:pt>
                <c:pt idx="19">
                  <c:v>Tue</c:v>
                </c:pt>
                <c:pt idx="20">
                  <c:v>Wed</c:v>
                </c:pt>
                <c:pt idx="21">
                  <c:v>Thu</c:v>
                </c:pt>
                <c:pt idx="22">
                  <c:v>Fri</c:v>
                </c:pt>
                <c:pt idx="24">
                  <c:v>Sat</c:v>
                </c:pt>
                <c:pt idx="25">
                  <c:v>Mon</c:v>
                </c:pt>
              </c:strCache>
            </c:strRef>
          </c:cat>
          <c:val>
            <c:numRef>
              <c:f>'Mar,2014'!$E$22:$AE$22</c:f>
              <c:numCache>
                <c:formatCode>0</c:formatCode>
                <c:ptCount val="27"/>
                <c:pt idx="1">
                  <c:v>59</c:v>
                </c:pt>
                <c:pt idx="2">
                  <c:v>52</c:v>
                </c:pt>
                <c:pt idx="3">
                  <c:v>57</c:v>
                </c:pt>
                <c:pt idx="4">
                  <c:v>72</c:v>
                </c:pt>
                <c:pt idx="5">
                  <c:v>73</c:v>
                </c:pt>
                <c:pt idx="7">
                  <c:v>67</c:v>
                </c:pt>
                <c:pt idx="8">
                  <c:v>62</c:v>
                </c:pt>
                <c:pt idx="9">
                  <c:v>57</c:v>
                </c:pt>
                <c:pt idx="10">
                  <c:v>66</c:v>
                </c:pt>
                <c:pt idx="11">
                  <c:v>61</c:v>
                </c:pt>
                <c:pt idx="13">
                  <c:v>46</c:v>
                </c:pt>
                <c:pt idx="14">
                  <c:v>49</c:v>
                </c:pt>
                <c:pt idx="15">
                  <c:v>60</c:v>
                </c:pt>
                <c:pt idx="17">
                  <c:v>31</c:v>
                </c:pt>
                <c:pt idx="18">
                  <c:v>60</c:v>
                </c:pt>
                <c:pt idx="19">
                  <c:v>75</c:v>
                </c:pt>
                <c:pt idx="20">
                  <c:v>76</c:v>
                </c:pt>
                <c:pt idx="21">
                  <c:v>82</c:v>
                </c:pt>
                <c:pt idx="22">
                  <c:v>85</c:v>
                </c:pt>
                <c:pt idx="24">
                  <c:v>31</c:v>
                </c:pt>
                <c:pt idx="25">
                  <c:v>63</c:v>
                </c:pt>
              </c:numCache>
            </c:numRef>
          </c:val>
        </c:ser>
        <c:marker val="1"/>
        <c:axId val="87171456"/>
        <c:axId val="87172992"/>
      </c:lineChart>
      <c:catAx>
        <c:axId val="87171456"/>
        <c:scaling>
          <c:orientation val="minMax"/>
        </c:scaling>
        <c:axPos val="b"/>
        <c:tickLblPos val="nextTo"/>
        <c:crossAx val="87172992"/>
        <c:crosses val="autoZero"/>
        <c:auto val="1"/>
        <c:lblAlgn val="ctr"/>
        <c:lblOffset val="100"/>
      </c:catAx>
      <c:valAx>
        <c:axId val="87172992"/>
        <c:scaling>
          <c:orientation val="minMax"/>
          <c:max val="100"/>
          <c:min val="20"/>
        </c:scaling>
        <c:axPos val="l"/>
        <c:majorGridlines/>
        <c:numFmt formatCode="General" sourceLinked="1"/>
        <c:tickLblPos val="nextTo"/>
        <c:crossAx val="87171456"/>
        <c:crosses val="autoZero"/>
        <c:crossBetween val="between"/>
        <c:majorUnit val="10"/>
        <c:minorUnit val="2"/>
      </c:valAx>
    </c:plotArea>
    <c:plotVisOnly val="1"/>
  </c:chart>
  <c:printSettings>
    <c:headerFooter/>
    <c:pageMargins b="0.75000000000000988" l="0.70000000000000062" r="0.70000000000000062" t="0.750000000000009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9774044061981483E-2"/>
          <c:y val="2.4434513253410891E-2"/>
          <c:w val="0.90594674888035187"/>
          <c:h val="0.82549194864155495"/>
        </c:manualLayout>
      </c:layout>
      <c:lineChart>
        <c:grouping val="standard"/>
        <c:ser>
          <c:idx val="0"/>
          <c:order val="0"/>
          <c:cat>
            <c:strRef>
              <c:f>'April,2014'!$E$21:$Z$21</c:f>
              <c:strCache>
                <c:ptCount val="22"/>
                <c:pt idx="0">
                  <c:v>Tue</c:v>
                </c:pt>
                <c:pt idx="1">
                  <c:v>Wed</c:v>
                </c:pt>
                <c:pt idx="2">
                  <c:v>Thu</c:v>
                </c:pt>
                <c:pt idx="3">
                  <c:v>Fri</c:v>
                </c:pt>
                <c:pt idx="4">
                  <c:v>Sat</c:v>
                </c:pt>
                <c:pt idx="6">
                  <c:v>Mon</c:v>
                </c:pt>
                <c:pt idx="7">
                  <c:v>Tue</c:v>
                </c:pt>
                <c:pt idx="8">
                  <c:v>Wed</c:v>
                </c:pt>
                <c:pt idx="9">
                  <c:v>Thu</c:v>
                </c:pt>
                <c:pt idx="10">
                  <c:v>Fri</c:v>
                </c:pt>
                <c:pt idx="12">
                  <c:v>Mon</c:v>
                </c:pt>
                <c:pt idx="13">
                  <c:v>Tue</c:v>
                </c:pt>
                <c:pt idx="14">
                  <c:v>Wed</c:v>
                </c:pt>
                <c:pt idx="15">
                  <c:v>Thu</c:v>
                </c:pt>
                <c:pt idx="16">
                  <c:v>Fri</c:v>
                </c:pt>
                <c:pt idx="18">
                  <c:v>Mon</c:v>
                </c:pt>
                <c:pt idx="19">
                  <c:v>Tue</c:v>
                </c:pt>
                <c:pt idx="20">
                  <c:v>Wed</c:v>
                </c:pt>
                <c:pt idx="21">
                  <c:v>Thu</c:v>
                </c:pt>
              </c:strCache>
            </c:strRef>
          </c:cat>
          <c:val>
            <c:numRef>
              <c:f>'April,2014'!$E$22:$Z$22</c:f>
              <c:numCache>
                <c:formatCode>0</c:formatCode>
                <c:ptCount val="22"/>
                <c:pt idx="0">
                  <c:v>48</c:v>
                </c:pt>
                <c:pt idx="1">
                  <c:v>41</c:v>
                </c:pt>
                <c:pt idx="2">
                  <c:v>55</c:v>
                </c:pt>
                <c:pt idx="3">
                  <c:v>69</c:v>
                </c:pt>
                <c:pt idx="4">
                  <c:v>38</c:v>
                </c:pt>
                <c:pt idx="6">
                  <c:v>61</c:v>
                </c:pt>
                <c:pt idx="7">
                  <c:v>76</c:v>
                </c:pt>
                <c:pt idx="8">
                  <c:v>69</c:v>
                </c:pt>
                <c:pt idx="9">
                  <c:v>66</c:v>
                </c:pt>
                <c:pt idx="10">
                  <c:v>90</c:v>
                </c:pt>
                <c:pt idx="12">
                  <c:v>59</c:v>
                </c:pt>
                <c:pt idx="13">
                  <c:v>80</c:v>
                </c:pt>
                <c:pt idx="14">
                  <c:v>62</c:v>
                </c:pt>
                <c:pt idx="15">
                  <c:v>69</c:v>
                </c:pt>
                <c:pt idx="16">
                  <c:v>64</c:v>
                </c:pt>
                <c:pt idx="18">
                  <c:v>68</c:v>
                </c:pt>
                <c:pt idx="19">
                  <c:v>56</c:v>
                </c:pt>
                <c:pt idx="20">
                  <c:v>61</c:v>
                </c:pt>
                <c:pt idx="21">
                  <c:v>57</c:v>
                </c:pt>
              </c:numCache>
            </c:numRef>
          </c:val>
        </c:ser>
        <c:marker val="1"/>
        <c:axId val="87230336"/>
        <c:axId val="87231872"/>
      </c:lineChart>
      <c:catAx>
        <c:axId val="87230336"/>
        <c:scaling>
          <c:orientation val="minMax"/>
        </c:scaling>
        <c:axPos val="b"/>
        <c:tickLblPos val="nextTo"/>
        <c:crossAx val="87231872"/>
        <c:crosses val="autoZero"/>
        <c:auto val="1"/>
        <c:lblAlgn val="ctr"/>
        <c:lblOffset val="100"/>
      </c:catAx>
      <c:valAx>
        <c:axId val="87231872"/>
        <c:scaling>
          <c:orientation val="minMax"/>
          <c:max val="100"/>
          <c:min val="20"/>
        </c:scaling>
        <c:axPos val="l"/>
        <c:majorGridlines/>
        <c:numFmt formatCode="0" sourceLinked="1"/>
        <c:tickLblPos val="nextTo"/>
        <c:crossAx val="87230336"/>
        <c:crosses val="autoZero"/>
        <c:crossBetween val="between"/>
        <c:majorUnit val="10"/>
        <c:minorUnit val="2"/>
      </c:valAx>
    </c:plotArea>
    <c:plotVisOnly val="1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25</xdr:row>
      <xdr:rowOff>9525</xdr:rowOff>
    </xdr:from>
    <xdr:to>
      <xdr:col>31</xdr:col>
      <xdr:colOff>28576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25</xdr:row>
      <xdr:rowOff>9525</xdr:rowOff>
    </xdr:from>
    <xdr:to>
      <xdr:col>31</xdr:col>
      <xdr:colOff>28576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30</xdr:col>
      <xdr:colOff>19050</xdr:colOff>
      <xdr:row>43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24</xdr:row>
      <xdr:rowOff>9525</xdr:rowOff>
    </xdr:from>
    <xdr:to>
      <xdr:col>32</xdr:col>
      <xdr:colOff>28576</xdr:colOff>
      <xdr:row>41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24</xdr:row>
      <xdr:rowOff>9525</xdr:rowOff>
    </xdr:from>
    <xdr:to>
      <xdr:col>31</xdr:col>
      <xdr:colOff>28576</xdr:colOff>
      <xdr:row>41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23</xdr:row>
      <xdr:rowOff>133350</xdr:rowOff>
    </xdr:from>
    <xdr:to>
      <xdr:col>31</xdr:col>
      <xdr:colOff>57151</xdr:colOff>
      <xdr:row>41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9525</xdr:rowOff>
    </xdr:from>
    <xdr:to>
      <xdr:col>27</xdr:col>
      <xdr:colOff>28576</xdr:colOff>
      <xdr:row>41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J24"/>
  <sheetViews>
    <sheetView showGridLines="0" workbookViewId="0">
      <pane xSplit="3" topLeftCell="D1" activePane="topRight" state="frozen"/>
      <selection pane="topRight" activeCell="B14" sqref="B14:D14"/>
    </sheetView>
  </sheetViews>
  <sheetFormatPr defaultColWidth="9.140625" defaultRowHeight="11.25" outlineLevelRow="2"/>
  <cols>
    <col min="1" max="1" width="1.5703125" style="38" customWidth="1"/>
    <col min="2" max="2" width="4.85546875" style="38" customWidth="1"/>
    <col min="3" max="3" width="21.42578125" style="38" customWidth="1"/>
    <col min="4" max="4" width="9.28515625" style="38" customWidth="1"/>
    <col min="5" max="5" width="1" style="38" customWidth="1"/>
    <col min="6" max="6" width="4.140625" style="38" customWidth="1"/>
    <col min="7" max="9" width="4" style="38" customWidth="1"/>
    <col min="10" max="11" width="4.140625" style="38" customWidth="1"/>
    <col min="12" max="12" width="1" style="38" customWidth="1"/>
    <col min="13" max="17" width="4.140625" style="38" customWidth="1"/>
    <col min="18" max="18" width="0.85546875" style="38" customWidth="1"/>
    <col min="19" max="23" width="4.140625" style="38" customWidth="1"/>
    <col min="24" max="24" width="0.85546875" style="38" customWidth="1"/>
    <col min="25" max="29" width="4.140625" style="38" customWidth="1"/>
    <col min="30" max="30" width="0.85546875" style="38" customWidth="1"/>
    <col min="31" max="31" width="4.140625" style="38" customWidth="1"/>
    <col min="32" max="32" width="8.5703125" style="41" bestFit="1" customWidth="1"/>
    <col min="33" max="33" width="8" style="47" bestFit="1" customWidth="1"/>
    <col min="34" max="34" width="0.7109375" style="38" customWidth="1"/>
    <col min="35" max="35" width="8.5703125" style="38" bestFit="1" customWidth="1"/>
    <col min="36" max="16384" width="9.140625" style="38"/>
  </cols>
  <sheetData>
    <row r="1" spans="2:36" ht="8.25" customHeight="1"/>
    <row r="2" spans="2:36" ht="14.25" customHeight="1">
      <c r="B2" s="32"/>
      <c r="C2" s="33"/>
      <c r="D2" s="106" t="s">
        <v>9</v>
      </c>
      <c r="E2" s="64"/>
      <c r="F2" s="49">
        <v>1</v>
      </c>
      <c r="G2" s="114">
        <v>2</v>
      </c>
      <c r="H2" s="115">
        <v>3</v>
      </c>
      <c r="I2" s="114">
        <v>4</v>
      </c>
      <c r="J2" s="54">
        <v>5</v>
      </c>
      <c r="K2" s="49">
        <v>6</v>
      </c>
      <c r="L2" s="64"/>
      <c r="M2" s="108">
        <v>9</v>
      </c>
      <c r="N2" s="108">
        <v>10</v>
      </c>
      <c r="O2" s="108">
        <v>11</v>
      </c>
      <c r="P2" s="108">
        <v>12</v>
      </c>
      <c r="Q2" s="108">
        <v>13</v>
      </c>
      <c r="R2" s="64"/>
      <c r="S2" s="108">
        <v>16</v>
      </c>
      <c r="T2" s="108">
        <v>17</v>
      </c>
      <c r="U2" s="108">
        <v>18</v>
      </c>
      <c r="V2" s="108">
        <v>19</v>
      </c>
      <c r="W2" s="108">
        <v>20</v>
      </c>
      <c r="X2" s="64"/>
      <c r="Y2" s="108">
        <v>23</v>
      </c>
      <c r="Z2" s="108">
        <v>24</v>
      </c>
      <c r="AA2" s="108">
        <v>25</v>
      </c>
      <c r="AB2" s="108">
        <v>26</v>
      </c>
      <c r="AC2" s="108">
        <v>27</v>
      </c>
      <c r="AD2" s="64"/>
      <c r="AE2" s="108">
        <v>28</v>
      </c>
      <c r="AF2" s="43" t="s">
        <v>10</v>
      </c>
      <c r="AG2" s="45" t="s">
        <v>8</v>
      </c>
      <c r="AH2" s="39"/>
      <c r="AI2" s="13" t="s">
        <v>17</v>
      </c>
    </row>
    <row r="3" spans="2:36" ht="14.25" customHeight="1">
      <c r="B3" s="34"/>
      <c r="C3" s="35"/>
      <c r="D3" s="107" t="s">
        <v>16</v>
      </c>
      <c r="E3" s="66"/>
      <c r="F3" s="37" t="s">
        <v>50</v>
      </c>
      <c r="G3" s="116" t="s">
        <v>14</v>
      </c>
      <c r="H3" s="117" t="s">
        <v>13</v>
      </c>
      <c r="I3" s="118" t="s">
        <v>11</v>
      </c>
      <c r="J3" s="37" t="s">
        <v>15</v>
      </c>
      <c r="K3" s="109" t="s">
        <v>12</v>
      </c>
      <c r="L3" s="66"/>
      <c r="M3" s="110" t="s">
        <v>14</v>
      </c>
      <c r="N3" s="37" t="s">
        <v>13</v>
      </c>
      <c r="O3" s="109" t="s">
        <v>11</v>
      </c>
      <c r="P3" s="37" t="s">
        <v>15</v>
      </c>
      <c r="Q3" s="109" t="s">
        <v>12</v>
      </c>
      <c r="R3" s="65"/>
      <c r="S3" s="110" t="s">
        <v>14</v>
      </c>
      <c r="T3" s="37" t="s">
        <v>13</v>
      </c>
      <c r="U3" s="109" t="s">
        <v>11</v>
      </c>
      <c r="V3" s="37" t="s">
        <v>15</v>
      </c>
      <c r="W3" s="109" t="s">
        <v>12</v>
      </c>
      <c r="X3" s="65"/>
      <c r="Y3" s="110" t="s">
        <v>14</v>
      </c>
      <c r="Z3" s="37" t="s">
        <v>13</v>
      </c>
      <c r="AA3" s="109" t="s">
        <v>11</v>
      </c>
      <c r="AB3" s="37" t="s">
        <v>15</v>
      </c>
      <c r="AC3" s="109" t="s">
        <v>12</v>
      </c>
      <c r="AD3" s="65"/>
      <c r="AE3" s="110" t="s">
        <v>49</v>
      </c>
      <c r="AF3" s="44" t="s">
        <v>7</v>
      </c>
      <c r="AG3" s="46" t="s">
        <v>19</v>
      </c>
      <c r="AH3" s="40"/>
      <c r="AI3" s="14" t="s">
        <v>18</v>
      </c>
    </row>
    <row r="4" spans="2:36" ht="21.75" customHeight="1" outlineLevel="2">
      <c r="B4" s="106" t="s">
        <v>0</v>
      </c>
      <c r="C4" s="1" t="s">
        <v>56</v>
      </c>
      <c r="D4" s="1" t="s">
        <v>5</v>
      </c>
      <c r="E4" s="93"/>
      <c r="F4" s="6">
        <v>8</v>
      </c>
      <c r="G4" s="150" t="s">
        <v>68</v>
      </c>
      <c r="H4" s="151"/>
      <c r="I4" s="152"/>
      <c r="J4" s="6">
        <v>5.5</v>
      </c>
      <c r="K4" s="6">
        <v>5</v>
      </c>
      <c r="L4" s="6"/>
      <c r="M4" s="6">
        <v>3</v>
      </c>
      <c r="N4" s="6">
        <v>7.5</v>
      </c>
      <c r="O4" s="6">
        <v>5.5</v>
      </c>
      <c r="P4" s="6">
        <v>5.5</v>
      </c>
      <c r="Q4" s="6">
        <v>3</v>
      </c>
      <c r="R4" s="6"/>
      <c r="S4" s="6">
        <v>4</v>
      </c>
      <c r="T4" s="6">
        <v>7.5</v>
      </c>
      <c r="U4" s="6">
        <v>7</v>
      </c>
      <c r="V4" s="6">
        <v>7</v>
      </c>
      <c r="W4" s="6">
        <v>4</v>
      </c>
      <c r="X4" s="6"/>
      <c r="Y4" s="6">
        <v>5</v>
      </c>
      <c r="Z4" s="6">
        <v>5.5</v>
      </c>
      <c r="AA4" s="6">
        <v>7</v>
      </c>
      <c r="AB4" s="6">
        <v>7</v>
      </c>
      <c r="AC4" s="6">
        <v>7</v>
      </c>
      <c r="AD4" s="68"/>
      <c r="AE4" s="6">
        <v>3</v>
      </c>
      <c r="AF4" s="55">
        <f>SUM(E4:AE4)</f>
        <v>107</v>
      </c>
      <c r="AG4" s="48">
        <v>152</v>
      </c>
      <c r="AH4" s="42"/>
      <c r="AI4" s="86">
        <f>AF4/AG4</f>
        <v>0.70394736842105265</v>
      </c>
    </row>
    <row r="5" spans="2:36" ht="21.75" customHeight="1" outlineLevel="2">
      <c r="B5" s="106" t="s">
        <v>2</v>
      </c>
      <c r="C5" s="3" t="s">
        <v>57</v>
      </c>
      <c r="D5" s="3" t="s">
        <v>5</v>
      </c>
      <c r="E5" s="93"/>
      <c r="F5" s="6">
        <v>5.5</v>
      </c>
      <c r="G5" s="59"/>
      <c r="H5" s="59"/>
      <c r="I5" s="59"/>
      <c r="J5" s="6">
        <v>5</v>
      </c>
      <c r="K5" s="6">
        <v>5</v>
      </c>
      <c r="L5" s="6"/>
      <c r="M5" s="6">
        <v>4</v>
      </c>
      <c r="N5" s="6">
        <v>5</v>
      </c>
      <c r="O5" s="6">
        <v>6</v>
      </c>
      <c r="P5" s="6">
        <v>3</v>
      </c>
      <c r="Q5" s="6">
        <v>2.5</v>
      </c>
      <c r="R5" s="6"/>
      <c r="S5" s="6">
        <v>5</v>
      </c>
      <c r="T5" s="6">
        <v>6</v>
      </c>
      <c r="U5" s="6">
        <v>6</v>
      </c>
      <c r="V5" s="6">
        <v>3.5</v>
      </c>
      <c r="W5" s="6">
        <v>6</v>
      </c>
      <c r="X5" s="6"/>
      <c r="Y5" s="6">
        <v>4</v>
      </c>
      <c r="Z5" s="6">
        <v>7</v>
      </c>
      <c r="AA5" s="6">
        <v>8</v>
      </c>
      <c r="AB5" s="6">
        <v>4.5</v>
      </c>
      <c r="AC5" s="6">
        <v>5</v>
      </c>
      <c r="AD5" s="6"/>
      <c r="AE5" s="6">
        <v>5</v>
      </c>
      <c r="AF5" s="55">
        <f>SUM(E5:AE5)</f>
        <v>96</v>
      </c>
      <c r="AG5" s="48">
        <v>152</v>
      </c>
      <c r="AH5" s="42"/>
      <c r="AI5" s="86">
        <f t="shared" ref="AI5:AI15" si="0">AF5/AG5</f>
        <v>0.63157894736842102</v>
      </c>
    </row>
    <row r="6" spans="2:36" ht="21.75" customHeight="1" outlineLevel="2">
      <c r="B6" s="106" t="s">
        <v>2</v>
      </c>
      <c r="C6" s="3" t="s">
        <v>58</v>
      </c>
      <c r="D6" s="3" t="s">
        <v>5</v>
      </c>
      <c r="E6" s="88"/>
      <c r="F6" s="6">
        <v>0.75</v>
      </c>
      <c r="G6" s="59"/>
      <c r="H6" s="59"/>
      <c r="I6" s="59"/>
      <c r="J6" s="6">
        <v>6</v>
      </c>
      <c r="K6" s="6">
        <v>4.5</v>
      </c>
      <c r="L6" s="88"/>
      <c r="M6" s="6">
        <v>5</v>
      </c>
      <c r="N6" s="6">
        <v>5.5</v>
      </c>
      <c r="O6" s="6">
        <v>3</v>
      </c>
      <c r="P6" s="6">
        <v>2.5</v>
      </c>
      <c r="Q6" s="6">
        <v>3</v>
      </c>
      <c r="R6" s="89"/>
      <c r="S6" s="6">
        <v>4.5</v>
      </c>
      <c r="T6" s="6">
        <v>2.5</v>
      </c>
      <c r="U6" s="6">
        <v>4</v>
      </c>
      <c r="V6" s="6">
        <v>5.5</v>
      </c>
      <c r="W6" s="6">
        <v>6</v>
      </c>
      <c r="X6" s="89"/>
      <c r="Y6" s="6">
        <v>7</v>
      </c>
      <c r="Z6" s="6">
        <v>6.5</v>
      </c>
      <c r="AA6" s="6">
        <v>3</v>
      </c>
      <c r="AB6" s="6">
        <v>2.5</v>
      </c>
      <c r="AC6" s="6">
        <v>4</v>
      </c>
      <c r="AD6" s="68"/>
      <c r="AE6" s="6">
        <v>5.5</v>
      </c>
      <c r="AF6" s="55">
        <f>SUM(E6:AE6)</f>
        <v>81.25</v>
      </c>
      <c r="AG6" s="48">
        <v>152</v>
      </c>
      <c r="AH6" s="42"/>
      <c r="AI6" s="86">
        <f>AF6/AG6</f>
        <v>0.53453947368421051</v>
      </c>
    </row>
    <row r="7" spans="2:36" ht="21.75" customHeight="1" outlineLevel="2">
      <c r="B7" s="106" t="s">
        <v>47</v>
      </c>
      <c r="C7" s="3" t="s">
        <v>59</v>
      </c>
      <c r="D7" s="3" t="s">
        <v>5</v>
      </c>
      <c r="E7" s="88"/>
      <c r="F7" s="6">
        <v>2</v>
      </c>
      <c r="G7" s="59"/>
      <c r="H7" s="59"/>
      <c r="I7" s="59"/>
      <c r="J7" s="6">
        <v>4.5</v>
      </c>
      <c r="K7" s="6">
        <v>3</v>
      </c>
      <c r="L7" s="88"/>
      <c r="M7" s="6">
        <v>3</v>
      </c>
      <c r="N7" s="6">
        <v>4.5</v>
      </c>
      <c r="O7" s="6">
        <v>6</v>
      </c>
      <c r="P7" s="6">
        <v>2.5</v>
      </c>
      <c r="Q7" s="6">
        <v>7</v>
      </c>
      <c r="R7" s="89"/>
      <c r="S7" s="6">
        <v>7.7</v>
      </c>
      <c r="T7" s="6">
        <v>6</v>
      </c>
      <c r="U7" s="6">
        <v>4.5</v>
      </c>
      <c r="V7" s="6">
        <v>3</v>
      </c>
      <c r="W7" s="6">
        <v>2.5</v>
      </c>
      <c r="X7" s="89"/>
      <c r="Y7" s="6">
        <v>3.5</v>
      </c>
      <c r="Z7" s="6">
        <v>4</v>
      </c>
      <c r="AA7" s="6">
        <v>5.5</v>
      </c>
      <c r="AB7" s="6">
        <v>3.5</v>
      </c>
      <c r="AC7" s="6">
        <v>4.5</v>
      </c>
      <c r="AD7" s="68"/>
      <c r="AE7" s="6">
        <v>3</v>
      </c>
      <c r="AF7" s="55">
        <f>SUM(E7:AE7)</f>
        <v>80.2</v>
      </c>
      <c r="AG7" s="48">
        <v>152</v>
      </c>
      <c r="AH7" s="42"/>
      <c r="AI7" s="86">
        <f>AF7/AG7</f>
        <v>0.52763157894736845</v>
      </c>
    </row>
    <row r="8" spans="2:36" ht="25.5" customHeight="1" outlineLevel="1">
      <c r="B8" s="56"/>
      <c r="C8" s="105"/>
      <c r="D8" s="58" t="s">
        <v>33</v>
      </c>
      <c r="E8" s="66"/>
      <c r="F8" s="99">
        <f>SUM(F4:F7)</f>
        <v>16.25</v>
      </c>
      <c r="G8" s="99"/>
      <c r="H8" s="99"/>
      <c r="I8" s="99"/>
      <c r="J8" s="99">
        <f>SUM(J4:J7)</f>
        <v>21</v>
      </c>
      <c r="K8" s="99">
        <f>SUM(K4:K7)</f>
        <v>17.5</v>
      </c>
      <c r="L8" s="66"/>
      <c r="M8" s="99">
        <f>SUM(M4:M7)</f>
        <v>15</v>
      </c>
      <c r="N8" s="99">
        <f t="shared" ref="N8:S8" si="1">SUM(N4:N7)</f>
        <v>22.5</v>
      </c>
      <c r="O8" s="99">
        <f t="shared" si="1"/>
        <v>20.5</v>
      </c>
      <c r="P8" s="99">
        <f t="shared" si="1"/>
        <v>13.5</v>
      </c>
      <c r="Q8" s="99">
        <f t="shared" si="1"/>
        <v>15.5</v>
      </c>
      <c r="R8" s="68"/>
      <c r="S8" s="99">
        <f t="shared" si="1"/>
        <v>21.2</v>
      </c>
      <c r="T8" s="99">
        <f t="shared" ref="T8" si="2">SUM(T4:T7)</f>
        <v>22</v>
      </c>
      <c r="U8" s="99">
        <f t="shared" ref="U8" si="3">SUM(U4:U7)</f>
        <v>21.5</v>
      </c>
      <c r="V8" s="99">
        <f t="shared" ref="V8" si="4">SUM(V4:V7)</f>
        <v>19</v>
      </c>
      <c r="W8" s="99">
        <f t="shared" ref="W8:Y8" si="5">SUM(W4:W7)</f>
        <v>18.5</v>
      </c>
      <c r="X8" s="68"/>
      <c r="Y8" s="99">
        <f t="shared" si="5"/>
        <v>19.5</v>
      </c>
      <c r="Z8" s="99">
        <f t="shared" ref="Z8" si="6">SUM(Z4:Z7)</f>
        <v>23</v>
      </c>
      <c r="AA8" s="99">
        <f t="shared" ref="AA8" si="7">SUM(AA4:AA7)</f>
        <v>23.5</v>
      </c>
      <c r="AB8" s="99">
        <f t="shared" ref="AB8" si="8">SUM(AB4:AB7)</f>
        <v>17.5</v>
      </c>
      <c r="AC8" s="99">
        <f t="shared" ref="AC8:AE8" si="9">SUM(AC4:AC7)</f>
        <v>20.5</v>
      </c>
      <c r="AD8" s="68"/>
      <c r="AE8" s="99">
        <f t="shared" si="9"/>
        <v>16.5</v>
      </c>
      <c r="AF8" s="60">
        <f>SUM(AF4:AF7)</f>
        <v>364.45</v>
      </c>
      <c r="AG8" s="60">
        <f>SUM(AG4:AG7)</f>
        <v>608</v>
      </c>
      <c r="AH8" s="42"/>
      <c r="AI8" s="95">
        <f>AF8/AG8</f>
        <v>0.59942434210526319</v>
      </c>
      <c r="AJ8" s="72"/>
    </row>
    <row r="9" spans="2:36" ht="21.75" customHeight="1" outlineLevel="2">
      <c r="B9" s="90" t="s">
        <v>0</v>
      </c>
      <c r="C9" s="91" t="s">
        <v>60</v>
      </c>
      <c r="D9" s="91" t="s">
        <v>4</v>
      </c>
      <c r="E9" s="68"/>
      <c r="F9" s="6">
        <v>2</v>
      </c>
      <c r="G9" s="150" t="s">
        <v>68</v>
      </c>
      <c r="H9" s="151"/>
      <c r="I9" s="152"/>
      <c r="J9" s="6">
        <v>3</v>
      </c>
      <c r="K9" s="6">
        <v>5.5</v>
      </c>
      <c r="L9" s="68"/>
      <c r="M9" s="6">
        <v>6</v>
      </c>
      <c r="N9" s="6">
        <v>7.5</v>
      </c>
      <c r="O9" s="6">
        <v>6</v>
      </c>
      <c r="P9" s="6">
        <v>7</v>
      </c>
      <c r="Q9" s="6">
        <v>7.5</v>
      </c>
      <c r="R9" s="68"/>
      <c r="S9" s="6">
        <v>7.5</v>
      </c>
      <c r="T9" s="6">
        <v>7</v>
      </c>
      <c r="U9" s="6">
        <v>7</v>
      </c>
      <c r="V9" s="6">
        <v>5.5</v>
      </c>
      <c r="W9" s="6">
        <v>6.5</v>
      </c>
      <c r="X9" s="68"/>
      <c r="Y9" s="6">
        <v>3</v>
      </c>
      <c r="Z9" s="6">
        <v>6</v>
      </c>
      <c r="AA9" s="6">
        <v>2.5</v>
      </c>
      <c r="AB9" s="6">
        <v>5</v>
      </c>
      <c r="AC9" s="6">
        <v>4.5</v>
      </c>
      <c r="AD9" s="68"/>
      <c r="AE9" s="6">
        <v>4</v>
      </c>
      <c r="AF9" s="92">
        <f t="shared" ref="AF9:AF15" si="10">SUM(E9:AE9)</f>
        <v>103</v>
      </c>
      <c r="AG9" s="48">
        <v>152</v>
      </c>
      <c r="AH9" s="42"/>
      <c r="AI9" s="96">
        <f t="shared" si="0"/>
        <v>0.67763157894736847</v>
      </c>
    </row>
    <row r="10" spans="2:36" ht="21.75" customHeight="1" outlineLevel="2">
      <c r="B10" s="106" t="s">
        <v>1</v>
      </c>
      <c r="C10" s="2" t="s">
        <v>61</v>
      </c>
      <c r="D10" s="2" t="s">
        <v>4</v>
      </c>
      <c r="E10" s="66"/>
      <c r="F10" s="6">
        <v>2.5</v>
      </c>
      <c r="G10" s="59"/>
      <c r="H10" s="59"/>
      <c r="I10" s="59"/>
      <c r="J10" s="6">
        <v>5.5</v>
      </c>
      <c r="K10" s="6">
        <v>2</v>
      </c>
      <c r="L10" s="66"/>
      <c r="M10" s="6">
        <v>4.5</v>
      </c>
      <c r="N10" s="6">
        <v>6.5</v>
      </c>
      <c r="O10" s="6">
        <v>5</v>
      </c>
      <c r="P10" s="6">
        <v>5.5</v>
      </c>
      <c r="Q10" s="6">
        <v>6</v>
      </c>
      <c r="R10" s="68"/>
      <c r="S10" s="6">
        <v>2</v>
      </c>
      <c r="T10" s="6">
        <v>4.5</v>
      </c>
      <c r="U10" s="6">
        <v>6</v>
      </c>
      <c r="V10" s="6">
        <v>5</v>
      </c>
      <c r="W10" s="6">
        <v>3.5</v>
      </c>
      <c r="X10" s="68"/>
      <c r="Y10" s="6">
        <v>4</v>
      </c>
      <c r="Z10" s="6">
        <v>5</v>
      </c>
      <c r="AA10" s="6">
        <v>7</v>
      </c>
      <c r="AB10" s="6">
        <v>2.5</v>
      </c>
      <c r="AC10" s="6">
        <v>3</v>
      </c>
      <c r="AD10" s="68"/>
      <c r="AE10" s="6">
        <v>5</v>
      </c>
      <c r="AF10" s="55">
        <f t="shared" si="10"/>
        <v>85</v>
      </c>
      <c r="AG10" s="48">
        <v>152</v>
      </c>
      <c r="AH10" s="42"/>
      <c r="AI10" s="86">
        <f t="shared" si="0"/>
        <v>0.55921052631578949</v>
      </c>
    </row>
    <row r="11" spans="2:36" ht="21.75" customHeight="1" outlineLevel="2">
      <c r="B11" s="106" t="s">
        <v>1</v>
      </c>
      <c r="C11" s="2" t="s">
        <v>62</v>
      </c>
      <c r="D11" s="2" t="s">
        <v>4</v>
      </c>
      <c r="E11" s="66"/>
      <c r="F11" s="6">
        <v>8</v>
      </c>
      <c r="G11" s="59"/>
      <c r="H11" s="59"/>
      <c r="I11" s="59"/>
      <c r="J11" s="6">
        <v>6</v>
      </c>
      <c r="K11" s="6">
        <v>3.5</v>
      </c>
      <c r="L11" s="66"/>
      <c r="M11" s="6">
        <v>5.5</v>
      </c>
      <c r="N11" s="6">
        <v>4.5</v>
      </c>
      <c r="O11" s="6">
        <v>6.5</v>
      </c>
      <c r="P11" s="6">
        <v>3.5</v>
      </c>
      <c r="Q11" s="6">
        <v>4.5</v>
      </c>
      <c r="R11" s="68"/>
      <c r="S11" s="6">
        <v>4.5</v>
      </c>
      <c r="T11" s="6">
        <v>4</v>
      </c>
      <c r="U11" s="6">
        <v>4.5</v>
      </c>
      <c r="V11" s="6">
        <v>5.5</v>
      </c>
      <c r="W11" s="6">
        <v>4</v>
      </c>
      <c r="X11" s="68"/>
      <c r="Y11" s="6">
        <v>6.5</v>
      </c>
      <c r="Z11" s="6">
        <v>5</v>
      </c>
      <c r="AA11" s="6">
        <v>7</v>
      </c>
      <c r="AB11" s="6">
        <v>5.5</v>
      </c>
      <c r="AC11" s="6">
        <v>2.5</v>
      </c>
      <c r="AD11" s="68"/>
      <c r="AE11" s="6">
        <v>3.5</v>
      </c>
      <c r="AF11" s="55">
        <f t="shared" si="10"/>
        <v>94.5</v>
      </c>
      <c r="AG11" s="48">
        <v>152</v>
      </c>
      <c r="AH11" s="42"/>
      <c r="AI11" s="86">
        <f t="shared" si="0"/>
        <v>0.62171052631578949</v>
      </c>
    </row>
    <row r="12" spans="2:36" ht="21.75" customHeight="1" outlineLevel="2">
      <c r="B12" s="106" t="s">
        <v>1</v>
      </c>
      <c r="C12" s="2" t="s">
        <v>63</v>
      </c>
      <c r="D12" s="2" t="s">
        <v>4</v>
      </c>
      <c r="E12" s="66"/>
      <c r="F12" s="6">
        <v>0</v>
      </c>
      <c r="G12" s="59"/>
      <c r="H12" s="59"/>
      <c r="I12" s="59"/>
      <c r="J12" s="6">
        <v>4</v>
      </c>
      <c r="K12" s="6">
        <v>2.5</v>
      </c>
      <c r="L12" s="66"/>
      <c r="M12" s="6">
        <v>1</v>
      </c>
      <c r="N12" s="6">
        <v>5.5</v>
      </c>
      <c r="O12" s="6">
        <v>5</v>
      </c>
      <c r="P12" s="6">
        <v>6</v>
      </c>
      <c r="Q12" s="6">
        <v>5.5</v>
      </c>
      <c r="R12" s="68"/>
      <c r="S12" s="6">
        <v>1</v>
      </c>
      <c r="T12" s="6">
        <v>4.5</v>
      </c>
      <c r="U12" s="6">
        <v>2.5</v>
      </c>
      <c r="V12" s="6">
        <v>1.5</v>
      </c>
      <c r="W12" s="6">
        <v>4</v>
      </c>
      <c r="X12" s="68"/>
      <c r="Y12" s="6">
        <v>1</v>
      </c>
      <c r="Z12" s="6">
        <v>2</v>
      </c>
      <c r="AA12" s="6">
        <v>5</v>
      </c>
      <c r="AB12" s="6">
        <v>3.5</v>
      </c>
      <c r="AC12" s="6">
        <v>5</v>
      </c>
      <c r="AD12" s="68"/>
      <c r="AE12" s="6">
        <v>5.5</v>
      </c>
      <c r="AF12" s="55">
        <f t="shared" si="10"/>
        <v>65</v>
      </c>
      <c r="AG12" s="48">
        <v>152</v>
      </c>
      <c r="AH12" s="42"/>
      <c r="AI12" s="86">
        <f t="shared" si="0"/>
        <v>0.42763157894736842</v>
      </c>
    </row>
    <row r="13" spans="2:36" ht="21.75" customHeight="1" outlineLevel="2">
      <c r="B13" s="106" t="s">
        <v>3</v>
      </c>
      <c r="C13" s="3" t="s">
        <v>67</v>
      </c>
      <c r="D13" s="3" t="s">
        <v>4</v>
      </c>
      <c r="E13" s="66"/>
      <c r="F13" s="6">
        <v>0</v>
      </c>
      <c r="G13" s="59"/>
      <c r="H13" s="59"/>
      <c r="I13" s="59"/>
      <c r="J13" s="6">
        <v>5</v>
      </c>
      <c r="K13" s="6">
        <v>6</v>
      </c>
      <c r="L13" s="66"/>
      <c r="M13" s="6">
        <v>8</v>
      </c>
      <c r="N13" s="6">
        <v>6.5</v>
      </c>
      <c r="O13" s="6">
        <v>5.5</v>
      </c>
      <c r="P13" s="6">
        <v>7.5</v>
      </c>
      <c r="Q13" s="6">
        <v>2.5</v>
      </c>
      <c r="R13" s="68"/>
      <c r="S13" s="6">
        <v>3.5</v>
      </c>
      <c r="T13" s="6">
        <v>7</v>
      </c>
      <c r="U13" s="6">
        <v>0</v>
      </c>
      <c r="V13" s="6">
        <v>6</v>
      </c>
      <c r="W13" s="6">
        <v>4</v>
      </c>
      <c r="X13" s="68"/>
      <c r="Y13" s="6">
        <v>0</v>
      </c>
      <c r="Z13" s="6">
        <v>8</v>
      </c>
      <c r="AA13" s="6">
        <v>8</v>
      </c>
      <c r="AB13" s="6">
        <v>8</v>
      </c>
      <c r="AC13" s="6">
        <v>4</v>
      </c>
      <c r="AD13" s="68"/>
      <c r="AE13" s="6">
        <v>6</v>
      </c>
      <c r="AF13" s="55">
        <f t="shared" si="10"/>
        <v>95.5</v>
      </c>
      <c r="AG13" s="48">
        <v>152</v>
      </c>
      <c r="AH13" s="42"/>
      <c r="AI13" s="86">
        <f t="shared" si="0"/>
        <v>0.62828947368421051</v>
      </c>
    </row>
    <row r="14" spans="2:36" ht="21.75" customHeight="1" outlineLevel="2">
      <c r="B14" s="140" t="s">
        <v>85</v>
      </c>
      <c r="C14" s="3" t="s">
        <v>84</v>
      </c>
      <c r="D14" s="3" t="s">
        <v>4</v>
      </c>
      <c r="E14" s="66"/>
      <c r="F14" s="6">
        <v>8</v>
      </c>
      <c r="G14" s="59"/>
      <c r="H14" s="59"/>
      <c r="I14" s="59"/>
      <c r="J14" s="6">
        <v>8</v>
      </c>
      <c r="K14" s="6">
        <v>8</v>
      </c>
      <c r="L14" s="66"/>
      <c r="M14" s="6">
        <v>8</v>
      </c>
      <c r="N14" s="6">
        <v>8</v>
      </c>
      <c r="O14" s="6">
        <v>8</v>
      </c>
      <c r="P14" s="6">
        <v>8</v>
      </c>
      <c r="Q14" s="6">
        <v>8</v>
      </c>
      <c r="R14" s="68" t="s">
        <v>86</v>
      </c>
      <c r="S14" s="6">
        <v>8</v>
      </c>
      <c r="T14" s="6">
        <v>8</v>
      </c>
      <c r="U14" s="6">
        <v>8</v>
      </c>
      <c r="V14" s="6">
        <v>8</v>
      </c>
      <c r="W14" s="6">
        <v>8</v>
      </c>
      <c r="X14" s="68"/>
      <c r="Y14" s="6">
        <v>8</v>
      </c>
      <c r="Z14" s="6">
        <v>8</v>
      </c>
      <c r="AA14" s="6">
        <v>8</v>
      </c>
      <c r="AB14" s="6">
        <v>8</v>
      </c>
      <c r="AC14" s="6">
        <v>8</v>
      </c>
      <c r="AD14" s="68"/>
      <c r="AE14" s="6">
        <v>8</v>
      </c>
      <c r="AF14" s="55">
        <f>SUM(F14:AE14)</f>
        <v>152</v>
      </c>
      <c r="AG14" s="48">
        <v>152</v>
      </c>
      <c r="AH14" s="42"/>
      <c r="AI14" s="86">
        <f t="shared" si="0"/>
        <v>1</v>
      </c>
    </row>
    <row r="15" spans="2:36" ht="21.75" customHeight="1" outlineLevel="2">
      <c r="B15" s="4" t="s">
        <v>47</v>
      </c>
      <c r="C15" s="3" t="s">
        <v>64</v>
      </c>
      <c r="D15" s="3" t="s">
        <v>4</v>
      </c>
      <c r="E15" s="66"/>
      <c r="F15" s="6">
        <v>8</v>
      </c>
      <c r="G15" s="59"/>
      <c r="H15" s="59"/>
      <c r="I15" s="59"/>
      <c r="J15" s="6">
        <v>7</v>
      </c>
      <c r="K15" s="6">
        <v>2.5</v>
      </c>
      <c r="L15" s="66"/>
      <c r="M15" s="6">
        <v>3</v>
      </c>
      <c r="N15" s="6">
        <v>1.75</v>
      </c>
      <c r="O15" s="6">
        <v>8</v>
      </c>
      <c r="P15" s="6">
        <v>7</v>
      </c>
      <c r="Q15" s="6">
        <v>2</v>
      </c>
      <c r="R15" s="68"/>
      <c r="S15" s="6">
        <v>4</v>
      </c>
      <c r="T15" s="6">
        <v>2.75</v>
      </c>
      <c r="U15" s="6">
        <v>2</v>
      </c>
      <c r="V15" s="6">
        <v>6</v>
      </c>
      <c r="W15" s="6">
        <v>6</v>
      </c>
      <c r="X15" s="68"/>
      <c r="Y15" s="6">
        <v>5</v>
      </c>
      <c r="Z15" s="6">
        <v>4.75</v>
      </c>
      <c r="AA15" s="6">
        <v>4</v>
      </c>
      <c r="AB15" s="6">
        <v>5.5</v>
      </c>
      <c r="AC15" s="6">
        <v>3</v>
      </c>
      <c r="AD15" s="68"/>
      <c r="AE15" s="6">
        <v>4</v>
      </c>
      <c r="AF15" s="55">
        <f t="shared" si="10"/>
        <v>86.25</v>
      </c>
      <c r="AG15" s="48">
        <v>152</v>
      </c>
      <c r="AH15" s="42"/>
      <c r="AI15" s="86">
        <f t="shared" si="0"/>
        <v>0.56743421052631582</v>
      </c>
    </row>
    <row r="16" spans="2:36" ht="25.5" customHeight="1" outlineLevel="2">
      <c r="B16" s="56"/>
      <c r="C16" s="105"/>
      <c r="D16" s="57" t="s">
        <v>34</v>
      </c>
      <c r="E16" s="66"/>
      <c r="F16" s="99">
        <f>SUM(F9:F15)</f>
        <v>28.5</v>
      </c>
      <c r="G16" s="99"/>
      <c r="H16" s="99"/>
      <c r="I16" s="99"/>
      <c r="J16" s="99">
        <f>SUM(J9:J15)</f>
        <v>38.5</v>
      </c>
      <c r="K16" s="99">
        <f>SUM(K9:K15)</f>
        <v>30</v>
      </c>
      <c r="L16" s="66"/>
      <c r="M16" s="99">
        <f>SUM(M9:M15)</f>
        <v>36</v>
      </c>
      <c r="N16" s="99">
        <f>SUM(N9:N15)</f>
        <v>40.25</v>
      </c>
      <c r="O16" s="99">
        <f>SUM(O9:O15)</f>
        <v>44</v>
      </c>
      <c r="P16" s="99">
        <f>SUM(P9:P15)</f>
        <v>44.5</v>
      </c>
      <c r="Q16" s="99">
        <f>SUM(Q9:Q15)</f>
        <v>36</v>
      </c>
      <c r="R16" s="66"/>
      <c r="S16" s="99">
        <f>SUM(S9:S15)</f>
        <v>30.5</v>
      </c>
      <c r="T16" s="99">
        <f>SUM(T9:T15)</f>
        <v>37.75</v>
      </c>
      <c r="U16" s="99">
        <f>SUM(U9:U15)</f>
        <v>30</v>
      </c>
      <c r="V16" s="99">
        <f>SUM(V9:V15)</f>
        <v>37.5</v>
      </c>
      <c r="W16" s="99">
        <f>SUM(W9:W15)</f>
        <v>36</v>
      </c>
      <c r="X16" s="66"/>
      <c r="Y16" s="99">
        <f>SUM(Y9:Y15)</f>
        <v>27.5</v>
      </c>
      <c r="Z16" s="99">
        <f>SUM(Z9:Z15)</f>
        <v>38.75</v>
      </c>
      <c r="AA16" s="99">
        <f>SUM(AA9:AA15)</f>
        <v>41.5</v>
      </c>
      <c r="AB16" s="99">
        <f>SUM(AB9:AB15)</f>
        <v>38</v>
      </c>
      <c r="AC16" s="99">
        <f>SUM(AC9:AC15)</f>
        <v>30</v>
      </c>
      <c r="AD16" s="66"/>
      <c r="AE16" s="99">
        <f>SUM(AE9:AE15)</f>
        <v>36</v>
      </c>
      <c r="AF16" s="60">
        <f>SUM(AF9:AF15)</f>
        <v>681.25</v>
      </c>
      <c r="AG16" s="61">
        <f>SUM(AG9:AG15)</f>
        <v>1064</v>
      </c>
      <c r="AH16" s="42"/>
      <c r="AI16" s="95">
        <f>AF16/AG16</f>
        <v>0.64027255639097747</v>
      </c>
    </row>
    <row r="17" spans="2:35" ht="21.75" customHeight="1" outlineLevel="1">
      <c r="B17" s="106" t="s">
        <v>2</v>
      </c>
      <c r="C17" s="3" t="s">
        <v>65</v>
      </c>
      <c r="D17" s="3" t="s">
        <v>6</v>
      </c>
      <c r="E17" s="66"/>
      <c r="F17" s="6">
        <v>4.5</v>
      </c>
      <c r="G17" s="150" t="s">
        <v>68</v>
      </c>
      <c r="H17" s="151"/>
      <c r="I17" s="152"/>
      <c r="J17" s="6">
        <v>5.5</v>
      </c>
      <c r="K17" s="6">
        <v>6</v>
      </c>
      <c r="L17" s="66"/>
      <c r="M17" s="6">
        <v>7</v>
      </c>
      <c r="N17" s="6">
        <v>7</v>
      </c>
      <c r="O17" s="6">
        <v>7.5</v>
      </c>
      <c r="P17" s="6">
        <v>8</v>
      </c>
      <c r="Q17" s="6">
        <v>5.5</v>
      </c>
      <c r="R17" s="66"/>
      <c r="S17" s="6">
        <v>5.5</v>
      </c>
      <c r="T17" s="6">
        <v>3</v>
      </c>
      <c r="U17" s="6">
        <v>7.5</v>
      </c>
      <c r="V17" s="6">
        <v>4</v>
      </c>
      <c r="W17" s="6">
        <v>8</v>
      </c>
      <c r="X17" s="66"/>
      <c r="Y17" s="6">
        <v>4</v>
      </c>
      <c r="Z17" s="6">
        <v>4.5</v>
      </c>
      <c r="AA17" s="6">
        <v>4</v>
      </c>
      <c r="AB17" s="6">
        <v>3.5</v>
      </c>
      <c r="AC17" s="6">
        <v>4.5</v>
      </c>
      <c r="AD17" s="66"/>
      <c r="AE17" s="6">
        <v>4.5</v>
      </c>
      <c r="AF17" s="55">
        <f>SUM(E17:AE17)</f>
        <v>104</v>
      </c>
      <c r="AG17" s="48">
        <v>152</v>
      </c>
      <c r="AH17" s="42"/>
      <c r="AI17" s="86">
        <f>AF17/AG17</f>
        <v>0.68421052631578949</v>
      </c>
    </row>
    <row r="18" spans="2:35" ht="21.75" customHeight="1">
      <c r="B18" s="4" t="s">
        <v>2</v>
      </c>
      <c r="C18" s="3" t="s">
        <v>66</v>
      </c>
      <c r="D18" s="3" t="s">
        <v>6</v>
      </c>
      <c r="E18" s="66"/>
      <c r="F18" s="6">
        <v>0</v>
      </c>
      <c r="G18" s="59"/>
      <c r="H18" s="59"/>
      <c r="I18" s="59"/>
      <c r="J18" s="6">
        <v>7.5</v>
      </c>
      <c r="K18" s="6">
        <v>5</v>
      </c>
      <c r="L18" s="66"/>
      <c r="M18" s="6">
        <v>8</v>
      </c>
      <c r="N18" s="6">
        <v>5.5</v>
      </c>
      <c r="O18" s="6">
        <v>6.5</v>
      </c>
      <c r="P18" s="6">
        <v>6</v>
      </c>
      <c r="Q18" s="6">
        <v>2.5</v>
      </c>
      <c r="R18" s="66"/>
      <c r="S18" s="6">
        <v>8</v>
      </c>
      <c r="T18" s="6">
        <v>7.5</v>
      </c>
      <c r="U18" s="6">
        <v>4</v>
      </c>
      <c r="V18" s="6">
        <v>2</v>
      </c>
      <c r="W18" s="6">
        <v>5</v>
      </c>
      <c r="X18" s="66"/>
      <c r="Y18" s="6">
        <v>8</v>
      </c>
      <c r="Z18" s="6">
        <v>8</v>
      </c>
      <c r="AA18" s="6">
        <v>7.5</v>
      </c>
      <c r="AB18" s="6">
        <v>6</v>
      </c>
      <c r="AC18" s="6">
        <v>8</v>
      </c>
      <c r="AD18" s="66"/>
      <c r="AE18" s="6">
        <v>3</v>
      </c>
      <c r="AF18" s="55">
        <f>SUM(E18:AE18)</f>
        <v>108</v>
      </c>
      <c r="AG18" s="48">
        <v>152</v>
      </c>
      <c r="AH18" s="42"/>
      <c r="AI18" s="86">
        <f>AF18/AG18</f>
        <v>0.71052631578947367</v>
      </c>
    </row>
    <row r="19" spans="2:35" ht="25.5" customHeight="1">
      <c r="B19" s="63"/>
      <c r="C19" s="57"/>
      <c r="D19" s="57" t="s">
        <v>35</v>
      </c>
      <c r="E19" s="67">
        <f t="shared" ref="E19" si="11">SUM(E17:E18)</f>
        <v>0</v>
      </c>
      <c r="F19" s="99">
        <f>SUM(F17:F18)</f>
        <v>4.5</v>
      </c>
      <c r="G19" s="99"/>
      <c r="H19" s="99"/>
      <c r="I19" s="99"/>
      <c r="J19" s="99">
        <f t="shared" ref="J19:K19" si="12">SUM(J17:J18)</f>
        <v>13</v>
      </c>
      <c r="K19" s="99">
        <f t="shared" si="12"/>
        <v>11</v>
      </c>
      <c r="L19" s="67"/>
      <c r="M19" s="99">
        <f t="shared" ref="M19:Q19" si="13">SUM(M17:M18)</f>
        <v>15</v>
      </c>
      <c r="N19" s="99">
        <f t="shared" si="13"/>
        <v>12.5</v>
      </c>
      <c r="O19" s="99">
        <f t="shared" si="13"/>
        <v>14</v>
      </c>
      <c r="P19" s="99">
        <f t="shared" si="13"/>
        <v>14</v>
      </c>
      <c r="Q19" s="99">
        <f t="shared" si="13"/>
        <v>8</v>
      </c>
      <c r="R19" s="69"/>
      <c r="S19" s="99">
        <f t="shared" ref="S19:W19" si="14">SUM(S17:S18)</f>
        <v>13.5</v>
      </c>
      <c r="T19" s="99">
        <f t="shared" si="14"/>
        <v>10.5</v>
      </c>
      <c r="U19" s="99">
        <f t="shared" si="14"/>
        <v>11.5</v>
      </c>
      <c r="V19" s="99">
        <f t="shared" si="14"/>
        <v>6</v>
      </c>
      <c r="W19" s="99">
        <f t="shared" si="14"/>
        <v>13</v>
      </c>
      <c r="X19" s="69"/>
      <c r="Y19" s="99">
        <f t="shared" ref="Y19:AC19" si="15">SUM(Y17:Y18)</f>
        <v>12</v>
      </c>
      <c r="Z19" s="99">
        <f t="shared" si="15"/>
        <v>12.5</v>
      </c>
      <c r="AA19" s="99">
        <f t="shared" si="15"/>
        <v>11.5</v>
      </c>
      <c r="AB19" s="99">
        <f t="shared" si="15"/>
        <v>9.5</v>
      </c>
      <c r="AC19" s="99">
        <f t="shared" si="15"/>
        <v>12.5</v>
      </c>
      <c r="AD19" s="69"/>
      <c r="AE19" s="99">
        <f>SUM(AE17:AE18)</f>
        <v>7.5</v>
      </c>
      <c r="AF19" s="60">
        <f>SUM(AF17:AF18)</f>
        <v>212</v>
      </c>
      <c r="AG19" s="61">
        <f>SUM(AG17:AG18)</f>
        <v>304</v>
      </c>
      <c r="AH19" s="42"/>
      <c r="AI19" s="95">
        <f>AF19/AG19</f>
        <v>0.69736842105263153</v>
      </c>
    </row>
    <row r="20" spans="2:35" ht="31.5" customHeight="1">
      <c r="B20" s="9"/>
      <c r="C20" s="10"/>
      <c r="D20" s="73" t="s">
        <v>29</v>
      </c>
      <c r="E20" s="74"/>
      <c r="F20" s="100">
        <f>SUM(F8,F16,F19)</f>
        <v>49.25</v>
      </c>
      <c r="G20" s="100">
        <f>SUM(G8,G16,G19)</f>
        <v>0</v>
      </c>
      <c r="H20" s="100">
        <f>SUM(H8,H16,H19)</f>
        <v>0</v>
      </c>
      <c r="I20" s="100">
        <f>SUM(I8,I16,I19)</f>
        <v>0</v>
      </c>
      <c r="J20" s="100">
        <f>SUM(J8,J16,J19)</f>
        <v>72.5</v>
      </c>
      <c r="K20" s="100">
        <f>SUM(K8,K16,K19)</f>
        <v>58.5</v>
      </c>
      <c r="L20" s="100"/>
      <c r="M20" s="100">
        <f>SUM(M8,M16,M19)</f>
        <v>66</v>
      </c>
      <c r="N20" s="100">
        <f>SUM(N8,N16,N19)</f>
        <v>75.25</v>
      </c>
      <c r="O20" s="100">
        <f>SUM(O8,O16,O19)</f>
        <v>78.5</v>
      </c>
      <c r="P20" s="100">
        <f>SUM(P8,P16,P19)</f>
        <v>72</v>
      </c>
      <c r="Q20" s="100">
        <f>SUM(Q8,Q16,Q19)</f>
        <v>59.5</v>
      </c>
      <c r="R20" s="100"/>
      <c r="S20" s="100">
        <f>SUM(S8,S16,S19)</f>
        <v>65.2</v>
      </c>
      <c r="T20" s="100">
        <f>SUM(T8,T16,T19)</f>
        <v>70.25</v>
      </c>
      <c r="U20" s="100">
        <f>SUM(U8,U16,U19)</f>
        <v>63</v>
      </c>
      <c r="V20" s="100">
        <f>SUM(V8,V16,V19)</f>
        <v>62.5</v>
      </c>
      <c r="W20" s="100">
        <f>SUM(W8,W16,W19)</f>
        <v>67.5</v>
      </c>
      <c r="X20" s="100"/>
      <c r="Y20" s="100">
        <f>SUM(Y8,Y16,Y19)</f>
        <v>59</v>
      </c>
      <c r="Z20" s="100">
        <f>SUM(Z8,Z16,Z19)</f>
        <v>74.25</v>
      </c>
      <c r="AA20" s="100">
        <f>SUM(AA8,AA16,AA19)</f>
        <v>76.5</v>
      </c>
      <c r="AB20" s="100">
        <f>SUM(AB8,AB16,AB19)</f>
        <v>65</v>
      </c>
      <c r="AC20" s="100">
        <f>SUM(AC8,AC16,AC19)</f>
        <v>63</v>
      </c>
      <c r="AD20" s="100"/>
      <c r="AE20" s="100">
        <f>SUM(AE8,AE16,AE19)</f>
        <v>60</v>
      </c>
      <c r="AF20" s="75" t="s">
        <v>36</v>
      </c>
      <c r="AG20" s="53"/>
      <c r="AH20" s="70"/>
      <c r="AI20" s="97">
        <f>AVERAGE(AI8,AI16,AI19)</f>
        <v>0.6456884398496241</v>
      </c>
    </row>
    <row r="21" spans="2:35" ht="15.75" customHeight="1">
      <c r="B21" s="9"/>
      <c r="C21" s="9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52"/>
      <c r="P21" s="11"/>
      <c r="Q21" s="11"/>
      <c r="R21" s="52"/>
      <c r="S21" s="11"/>
      <c r="T21" s="11"/>
      <c r="U21" s="52"/>
      <c r="V21" s="11"/>
      <c r="W21" s="11"/>
      <c r="X21" s="52"/>
      <c r="Y21" s="11"/>
      <c r="Z21" s="11"/>
      <c r="AA21" s="52"/>
      <c r="AB21" s="11"/>
      <c r="AC21" s="11"/>
      <c r="AD21" s="52"/>
      <c r="AE21" s="11"/>
      <c r="AF21" s="71"/>
    </row>
    <row r="22" spans="2:35" ht="17.25" customHeight="1">
      <c r="B22" s="62" t="s">
        <v>30</v>
      </c>
      <c r="C22" s="51"/>
      <c r="D22" s="112"/>
      <c r="E22" s="111"/>
      <c r="F22" s="37" t="s">
        <v>50</v>
      </c>
      <c r="G22" s="116" t="s">
        <v>14</v>
      </c>
      <c r="H22" s="117" t="s">
        <v>13</v>
      </c>
      <c r="I22" s="118" t="s">
        <v>11</v>
      </c>
      <c r="J22" s="37" t="s">
        <v>15</v>
      </c>
      <c r="K22" s="109" t="s">
        <v>12</v>
      </c>
      <c r="L22" s="66"/>
      <c r="M22" s="110" t="s">
        <v>14</v>
      </c>
      <c r="N22" s="37" t="s">
        <v>13</v>
      </c>
      <c r="O22" s="109" t="s">
        <v>11</v>
      </c>
      <c r="P22" s="37" t="s">
        <v>15</v>
      </c>
      <c r="Q22" s="109" t="s">
        <v>12</v>
      </c>
      <c r="R22" s="65"/>
      <c r="S22" s="110" t="s">
        <v>14</v>
      </c>
      <c r="T22" s="37" t="s">
        <v>13</v>
      </c>
      <c r="U22" s="109" t="s">
        <v>11</v>
      </c>
      <c r="V22" s="37" t="s">
        <v>15</v>
      </c>
      <c r="W22" s="109" t="s">
        <v>12</v>
      </c>
      <c r="X22" s="65"/>
      <c r="Y22" s="110" t="s">
        <v>14</v>
      </c>
      <c r="Z22" s="37" t="s">
        <v>13</v>
      </c>
      <c r="AA22" s="109" t="s">
        <v>11</v>
      </c>
      <c r="AB22" s="37" t="s">
        <v>15</v>
      </c>
      <c r="AC22" s="109" t="s">
        <v>12</v>
      </c>
      <c r="AD22" s="65"/>
      <c r="AE22" s="110" t="s">
        <v>49</v>
      </c>
    </row>
    <row r="23" spans="2:35" ht="12">
      <c r="B23" s="62" t="s">
        <v>31</v>
      </c>
      <c r="C23" s="51"/>
      <c r="D23" s="51"/>
      <c r="E23" s="74"/>
      <c r="F23" s="100">
        <v>41</v>
      </c>
      <c r="G23" s="100"/>
      <c r="H23" s="100"/>
      <c r="I23" s="100"/>
      <c r="J23" s="100">
        <v>70</v>
      </c>
      <c r="K23" s="100">
        <v>54</v>
      </c>
      <c r="L23" s="100"/>
      <c r="M23" s="100">
        <v>60</v>
      </c>
      <c r="N23" s="100">
        <v>75</v>
      </c>
      <c r="O23" s="100">
        <v>79</v>
      </c>
      <c r="P23" s="100">
        <v>72</v>
      </c>
      <c r="Q23" s="100">
        <v>60</v>
      </c>
      <c r="R23" s="100"/>
      <c r="S23" s="100">
        <v>59</v>
      </c>
      <c r="T23" s="100">
        <v>68</v>
      </c>
      <c r="U23" s="100">
        <v>63</v>
      </c>
      <c r="V23" s="100">
        <v>62</v>
      </c>
      <c r="W23" s="100">
        <v>65</v>
      </c>
      <c r="X23" s="100"/>
      <c r="Y23" s="100">
        <v>55</v>
      </c>
      <c r="Z23" s="100">
        <v>70</v>
      </c>
      <c r="AA23" s="100">
        <v>70</v>
      </c>
      <c r="AB23" s="100">
        <v>63</v>
      </c>
      <c r="AC23" s="100">
        <v>63</v>
      </c>
      <c r="AD23" s="100"/>
      <c r="AE23" s="100">
        <v>56</v>
      </c>
    </row>
    <row r="24" spans="2:35">
      <c r="B24" s="62" t="s">
        <v>32</v>
      </c>
      <c r="C24" s="51"/>
      <c r="D24" s="51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</row>
  </sheetData>
  <dataConsolidate function="product" leftLabels="1">
    <dataRefs count="1">
      <dataRef ref="D4:D16" sheet="Aug-detail"/>
    </dataRefs>
  </dataConsolidate>
  <mergeCells count="3">
    <mergeCell ref="G4:I4"/>
    <mergeCell ref="G9:I9"/>
    <mergeCell ref="G17:I17"/>
  </mergeCells>
  <phoneticPr fontId="32" type="noConversion"/>
  <pageMargins left="0.7" right="0.7" top="0.75" bottom="0.75" header="0.3" footer="0.3"/>
  <pageSetup paperSize="9" orientation="portrait" r:id="rId1"/>
  <ignoredErrors>
    <ignoredError sqref="AF16 AF8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2:AI3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9" sqref="I39"/>
    </sheetView>
  </sheetViews>
  <sheetFormatPr defaultColWidth="7.7109375" defaultRowHeight="12"/>
  <cols>
    <col min="1" max="1" width="1.85546875" style="26" customWidth="1"/>
    <col min="2" max="2" width="7.5703125" style="26" customWidth="1"/>
    <col min="3" max="7" width="4.7109375" style="26" customWidth="1"/>
    <col min="8" max="8" width="1.140625" style="26" customWidth="1"/>
    <col min="9" max="13" width="4.7109375" style="26" customWidth="1"/>
    <col min="14" max="14" width="1.140625" style="26" customWidth="1"/>
    <col min="15" max="19" width="4.7109375" style="26" customWidth="1"/>
    <col min="20" max="20" width="1.140625" style="26" customWidth="1"/>
    <col min="21" max="25" width="4.7109375" style="26" customWidth="1"/>
    <col min="26" max="26" width="1.140625" style="26" customWidth="1"/>
    <col min="27" max="31" width="4.7109375" style="26" customWidth="1"/>
    <col min="32" max="32" width="1.140625" style="26" customWidth="1"/>
    <col min="33" max="33" width="8.85546875" style="26" customWidth="1"/>
    <col min="34" max="34" width="7.85546875" style="26" customWidth="1"/>
    <col min="35" max="35" width="8.42578125" style="26" customWidth="1"/>
    <col min="36" max="36" width="4.42578125" style="26" customWidth="1"/>
    <col min="37" max="16384" width="7.7109375" style="26"/>
  </cols>
  <sheetData>
    <row r="2" spans="2:35" ht="21" customHeight="1">
      <c r="B2" s="27" t="s">
        <v>51</v>
      </c>
      <c r="C2" s="27"/>
      <c r="D2" s="27"/>
    </row>
    <row r="3" spans="2:35" ht="22.5" customHeight="1">
      <c r="B3" s="27" t="s">
        <v>28</v>
      </c>
      <c r="C3" s="27"/>
      <c r="D3" s="27"/>
    </row>
    <row r="5" spans="2:35" ht="16.5" customHeight="1">
      <c r="B5" s="28" t="s">
        <v>70</v>
      </c>
      <c r="C5" s="82">
        <v>1</v>
      </c>
      <c r="D5" s="82">
        <v>2</v>
      </c>
      <c r="E5" s="82">
        <v>3</v>
      </c>
      <c r="F5" s="82">
        <v>4</v>
      </c>
      <c r="G5" s="82">
        <v>5</v>
      </c>
      <c r="H5" s="78"/>
      <c r="I5" s="49">
        <v>8</v>
      </c>
      <c r="J5" s="49">
        <v>9</v>
      </c>
      <c r="K5" s="49">
        <v>10</v>
      </c>
      <c r="L5" s="49">
        <v>11</v>
      </c>
      <c r="M5" s="49">
        <v>12</v>
      </c>
      <c r="N5" s="78">
        <v>19</v>
      </c>
      <c r="O5" s="49">
        <v>15</v>
      </c>
      <c r="P5" s="49">
        <v>16</v>
      </c>
      <c r="Q5" s="49">
        <v>17</v>
      </c>
      <c r="R5" s="49">
        <v>18</v>
      </c>
      <c r="S5" s="49">
        <v>19</v>
      </c>
      <c r="T5" s="78">
        <v>19</v>
      </c>
      <c r="U5" s="49">
        <v>22</v>
      </c>
      <c r="V5" s="49">
        <v>23</v>
      </c>
      <c r="W5" s="49">
        <v>24</v>
      </c>
      <c r="X5" s="49">
        <v>25</v>
      </c>
      <c r="Y5" s="49">
        <v>26</v>
      </c>
      <c r="Z5" s="78">
        <v>19</v>
      </c>
      <c r="AA5" s="50">
        <v>29</v>
      </c>
      <c r="AB5" s="50">
        <v>30</v>
      </c>
      <c r="AC5" s="50">
        <v>31</v>
      </c>
      <c r="AD5" s="50"/>
      <c r="AE5" s="50"/>
      <c r="AF5" s="78"/>
      <c r="AG5" s="29" t="s">
        <v>46</v>
      </c>
      <c r="AH5" s="12" t="s">
        <v>8</v>
      </c>
      <c r="AI5" s="13" t="s">
        <v>17</v>
      </c>
    </row>
    <row r="6" spans="2:35" ht="16.5" customHeight="1">
      <c r="C6" s="82" t="s">
        <v>14</v>
      </c>
      <c r="D6" s="82" t="s">
        <v>13</v>
      </c>
      <c r="E6" s="82" t="s">
        <v>11</v>
      </c>
      <c r="F6" s="82" t="s">
        <v>15</v>
      </c>
      <c r="G6" s="82" t="s">
        <v>12</v>
      </c>
      <c r="H6" s="79"/>
      <c r="I6" s="5" t="s">
        <v>14</v>
      </c>
      <c r="J6" s="5" t="s">
        <v>13</v>
      </c>
      <c r="K6" s="5" t="s">
        <v>11</v>
      </c>
      <c r="L6" s="5" t="s">
        <v>15</v>
      </c>
      <c r="M6" s="5" t="s">
        <v>12</v>
      </c>
      <c r="N6" s="79"/>
      <c r="O6" s="37" t="s">
        <v>14</v>
      </c>
      <c r="P6" s="37" t="s">
        <v>13</v>
      </c>
      <c r="Q6" s="37" t="s">
        <v>11</v>
      </c>
      <c r="R6" s="37" t="s">
        <v>15</v>
      </c>
      <c r="S6" s="37" t="s">
        <v>12</v>
      </c>
      <c r="T6" s="79"/>
      <c r="U6" s="5" t="s">
        <v>14</v>
      </c>
      <c r="V6" s="5" t="s">
        <v>13</v>
      </c>
      <c r="W6" s="5" t="s">
        <v>11</v>
      </c>
      <c r="X6" s="5" t="s">
        <v>15</v>
      </c>
      <c r="Y6" s="5" t="s">
        <v>12</v>
      </c>
      <c r="Z6" s="79"/>
      <c r="AA6" s="37" t="s">
        <v>37</v>
      </c>
      <c r="AB6" s="37" t="s">
        <v>13</v>
      </c>
      <c r="AC6" s="37" t="s">
        <v>11</v>
      </c>
      <c r="AD6" s="37"/>
      <c r="AE6" s="37"/>
      <c r="AF6" s="79"/>
      <c r="AG6" s="30" t="s">
        <v>7</v>
      </c>
      <c r="AH6" s="31" t="s">
        <v>19</v>
      </c>
      <c r="AI6" s="14" t="s">
        <v>18</v>
      </c>
    </row>
    <row r="7" spans="2:35" ht="18" customHeight="1">
      <c r="C7" s="82"/>
      <c r="D7" s="82"/>
      <c r="E7" s="82"/>
      <c r="F7" s="82"/>
      <c r="G7" s="82"/>
      <c r="H7" s="80"/>
      <c r="I7" s="76">
        <v>2</v>
      </c>
      <c r="J7" s="76">
        <v>0</v>
      </c>
      <c r="K7" s="76">
        <v>0</v>
      </c>
      <c r="L7" s="76">
        <v>0</v>
      </c>
      <c r="M7" s="76">
        <v>3.5</v>
      </c>
      <c r="N7" s="80"/>
      <c r="O7" s="76">
        <v>1</v>
      </c>
      <c r="P7" s="76">
        <v>0</v>
      </c>
      <c r="Q7" s="76">
        <v>1.25</v>
      </c>
      <c r="R7" s="76">
        <v>0</v>
      </c>
      <c r="S7" s="76">
        <v>4</v>
      </c>
      <c r="T7" s="80"/>
      <c r="U7" s="76">
        <v>1.5</v>
      </c>
      <c r="V7" s="76">
        <v>3</v>
      </c>
      <c r="W7" s="76">
        <v>0</v>
      </c>
      <c r="X7" s="76">
        <v>2.5</v>
      </c>
      <c r="Y7" s="76">
        <v>6</v>
      </c>
      <c r="Z7" s="80"/>
      <c r="AA7" s="76">
        <v>4</v>
      </c>
      <c r="AB7" s="76">
        <v>1.5</v>
      </c>
      <c r="AC7" s="76">
        <v>0</v>
      </c>
      <c r="AD7" s="76"/>
      <c r="AE7" s="76"/>
      <c r="AF7" s="80"/>
      <c r="AG7" s="76">
        <f>SUM(C7:AF7)</f>
        <v>30.25</v>
      </c>
      <c r="AH7" s="77">
        <f>18*8</f>
        <v>144</v>
      </c>
      <c r="AI7" s="83">
        <f>AG7/AH7</f>
        <v>0.21006944444444445</v>
      </c>
    </row>
    <row r="9" spans="2:35" ht="16.5" customHeight="1">
      <c r="B9" s="28" t="s">
        <v>71</v>
      </c>
      <c r="C9" s="82"/>
      <c r="D9" s="82"/>
      <c r="E9" s="82"/>
      <c r="F9" s="49">
        <v>1</v>
      </c>
      <c r="G9" s="49">
        <v>2</v>
      </c>
      <c r="H9" s="78"/>
      <c r="I9" s="49">
        <v>5</v>
      </c>
      <c r="J9" s="49">
        <v>6</v>
      </c>
      <c r="K9" s="49">
        <v>7</v>
      </c>
      <c r="L9" s="49">
        <v>8</v>
      </c>
      <c r="M9" s="49">
        <v>9</v>
      </c>
      <c r="N9" s="78">
        <v>19</v>
      </c>
      <c r="O9" s="49">
        <v>12</v>
      </c>
      <c r="P9" s="49">
        <v>13</v>
      </c>
      <c r="Q9" s="49">
        <v>14</v>
      </c>
      <c r="R9" s="49">
        <v>15</v>
      </c>
      <c r="S9" s="49">
        <v>16</v>
      </c>
      <c r="T9" s="78">
        <v>19</v>
      </c>
      <c r="U9" s="49">
        <v>19</v>
      </c>
      <c r="V9" s="49">
        <v>20</v>
      </c>
      <c r="W9" s="49">
        <v>21</v>
      </c>
      <c r="X9" s="49">
        <v>22</v>
      </c>
      <c r="Y9" s="49">
        <v>23</v>
      </c>
      <c r="Z9" s="78">
        <v>19</v>
      </c>
      <c r="AA9" s="50">
        <v>26</v>
      </c>
      <c r="AB9" s="50">
        <v>27</v>
      </c>
      <c r="AC9" s="50">
        <v>28</v>
      </c>
      <c r="AD9" s="50">
        <v>29</v>
      </c>
      <c r="AE9" s="50">
        <v>30</v>
      </c>
      <c r="AF9" s="78"/>
      <c r="AG9" s="29" t="s">
        <v>46</v>
      </c>
      <c r="AH9" s="12" t="s">
        <v>8</v>
      </c>
      <c r="AI9" s="13" t="s">
        <v>17</v>
      </c>
    </row>
    <row r="10" spans="2:35" ht="16.5" customHeight="1">
      <c r="C10" s="81"/>
      <c r="D10" s="81"/>
      <c r="E10" s="81"/>
      <c r="F10" s="5"/>
      <c r="G10" s="5"/>
      <c r="H10" s="79"/>
      <c r="I10" s="5" t="s">
        <v>14</v>
      </c>
      <c r="J10" s="5" t="s">
        <v>13</v>
      </c>
      <c r="K10" s="5" t="s">
        <v>11</v>
      </c>
      <c r="L10" s="5" t="s">
        <v>15</v>
      </c>
      <c r="M10" s="5" t="s">
        <v>12</v>
      </c>
      <c r="N10" s="79"/>
      <c r="O10" s="37" t="s">
        <v>14</v>
      </c>
      <c r="P10" s="37" t="s">
        <v>13</v>
      </c>
      <c r="Q10" s="37" t="s">
        <v>11</v>
      </c>
      <c r="R10" s="37" t="s">
        <v>15</v>
      </c>
      <c r="S10" s="37" t="s">
        <v>12</v>
      </c>
      <c r="T10" s="79"/>
      <c r="U10" s="5" t="s">
        <v>14</v>
      </c>
      <c r="V10" s="5" t="s">
        <v>13</v>
      </c>
      <c r="W10" s="5" t="s">
        <v>11</v>
      </c>
      <c r="X10" s="5" t="s">
        <v>15</v>
      </c>
      <c r="Y10" s="5" t="s">
        <v>12</v>
      </c>
      <c r="Z10" s="79"/>
      <c r="AA10" s="37" t="s">
        <v>37</v>
      </c>
      <c r="AB10" s="37" t="s">
        <v>13</v>
      </c>
      <c r="AC10" s="37" t="s">
        <v>11</v>
      </c>
      <c r="AD10" s="37" t="s">
        <v>15</v>
      </c>
      <c r="AE10" s="37" t="s">
        <v>12</v>
      </c>
      <c r="AF10" s="79"/>
      <c r="AG10" s="30" t="s">
        <v>7</v>
      </c>
      <c r="AH10" s="31" t="s">
        <v>19</v>
      </c>
      <c r="AI10" s="14" t="s">
        <v>18</v>
      </c>
    </row>
    <row r="11" spans="2:35" ht="18" customHeight="1">
      <c r="C11" s="82"/>
      <c r="D11" s="82"/>
      <c r="E11" s="82"/>
      <c r="F11" s="76">
        <v>0</v>
      </c>
      <c r="G11" s="76">
        <v>2.5</v>
      </c>
      <c r="H11" s="80"/>
      <c r="I11" s="76">
        <v>2.5</v>
      </c>
      <c r="J11" s="76">
        <v>0</v>
      </c>
      <c r="K11" s="76">
        <v>0.5</v>
      </c>
      <c r="L11" s="76">
        <v>0</v>
      </c>
      <c r="M11" s="76">
        <v>2</v>
      </c>
      <c r="N11" s="80"/>
      <c r="O11" s="76">
        <v>5</v>
      </c>
      <c r="P11" s="76">
        <v>4</v>
      </c>
      <c r="Q11" s="76">
        <v>7</v>
      </c>
      <c r="R11" s="76">
        <v>7</v>
      </c>
      <c r="S11" s="76">
        <v>2</v>
      </c>
      <c r="T11" s="80"/>
      <c r="U11" s="76">
        <v>0</v>
      </c>
      <c r="V11" s="76">
        <v>0</v>
      </c>
      <c r="W11" s="76">
        <v>6.5</v>
      </c>
      <c r="X11" s="76">
        <v>0</v>
      </c>
      <c r="Y11" s="76">
        <v>2</v>
      </c>
      <c r="Z11" s="80"/>
      <c r="AA11" s="76">
        <v>1</v>
      </c>
      <c r="AB11" s="76">
        <v>2</v>
      </c>
      <c r="AC11" s="76">
        <v>7</v>
      </c>
      <c r="AD11" s="76">
        <v>1.5</v>
      </c>
      <c r="AE11" s="76">
        <v>3.25</v>
      </c>
      <c r="AF11" s="80"/>
      <c r="AG11" s="76">
        <f>SUM(C11:AF11)</f>
        <v>55.75</v>
      </c>
      <c r="AH11" s="77">
        <v>176</v>
      </c>
      <c r="AI11" s="83">
        <f>AG11/AH11</f>
        <v>0.31676136363636365</v>
      </c>
    </row>
    <row r="13" spans="2:35" ht="16.5" customHeight="1">
      <c r="B13" s="28" t="s">
        <v>72</v>
      </c>
      <c r="C13" s="82"/>
      <c r="D13" s="82"/>
      <c r="E13" s="82"/>
      <c r="F13" s="82"/>
      <c r="G13" s="82"/>
      <c r="H13" s="78"/>
      <c r="I13" s="49">
        <v>3</v>
      </c>
      <c r="J13" s="49">
        <v>4</v>
      </c>
      <c r="K13" s="49">
        <v>5</v>
      </c>
      <c r="L13" s="49">
        <v>6</v>
      </c>
      <c r="M13" s="49">
        <v>7</v>
      </c>
      <c r="N13" s="78"/>
      <c r="O13" s="49">
        <v>10</v>
      </c>
      <c r="P13" s="49">
        <v>11</v>
      </c>
      <c r="Q13" s="49">
        <v>12</v>
      </c>
      <c r="R13" s="49">
        <v>13</v>
      </c>
      <c r="S13" s="49">
        <v>14</v>
      </c>
      <c r="T13" s="78"/>
      <c r="U13" s="49">
        <v>17</v>
      </c>
      <c r="V13" s="49">
        <v>18</v>
      </c>
      <c r="W13" s="49">
        <v>19</v>
      </c>
      <c r="X13" s="49">
        <v>20</v>
      </c>
      <c r="Y13" s="49">
        <v>21</v>
      </c>
      <c r="Z13" s="78"/>
      <c r="AA13" s="50">
        <v>24</v>
      </c>
      <c r="AB13" s="50">
        <v>25</v>
      </c>
      <c r="AC13" s="50">
        <v>26</v>
      </c>
      <c r="AD13" s="50">
        <v>27</v>
      </c>
      <c r="AE13" s="50">
        <v>28</v>
      </c>
      <c r="AF13" s="78"/>
      <c r="AG13" s="29" t="s">
        <v>46</v>
      </c>
      <c r="AH13" s="12" t="s">
        <v>8</v>
      </c>
      <c r="AI13" s="13" t="s">
        <v>17</v>
      </c>
    </row>
    <row r="14" spans="2:35" ht="16.5" customHeight="1">
      <c r="C14" s="81"/>
      <c r="D14" s="81"/>
      <c r="E14" s="81"/>
      <c r="F14" s="82"/>
      <c r="G14" s="82"/>
      <c r="H14" s="79"/>
      <c r="I14" s="5" t="s">
        <v>14</v>
      </c>
      <c r="J14" s="5" t="s">
        <v>13</v>
      </c>
      <c r="K14" s="5" t="s">
        <v>11</v>
      </c>
      <c r="L14" s="5" t="s">
        <v>15</v>
      </c>
      <c r="M14" s="5" t="s">
        <v>12</v>
      </c>
      <c r="N14" s="79"/>
      <c r="O14" s="5" t="s">
        <v>14</v>
      </c>
      <c r="P14" s="5" t="s">
        <v>13</v>
      </c>
      <c r="Q14" s="5" t="s">
        <v>11</v>
      </c>
      <c r="R14" s="5" t="s">
        <v>15</v>
      </c>
      <c r="S14" s="5" t="s">
        <v>12</v>
      </c>
      <c r="T14" s="79"/>
      <c r="U14" s="5" t="s">
        <v>14</v>
      </c>
      <c r="V14" s="5" t="s">
        <v>13</v>
      </c>
      <c r="W14" s="5" t="s">
        <v>11</v>
      </c>
      <c r="X14" s="5" t="s">
        <v>15</v>
      </c>
      <c r="Y14" s="5" t="s">
        <v>12</v>
      </c>
      <c r="Z14" s="79"/>
      <c r="AA14" s="5" t="s">
        <v>14</v>
      </c>
      <c r="AB14" s="5" t="s">
        <v>13</v>
      </c>
      <c r="AC14" s="5" t="s">
        <v>11</v>
      </c>
      <c r="AD14" s="5" t="s">
        <v>15</v>
      </c>
      <c r="AE14" s="5" t="s">
        <v>12</v>
      </c>
      <c r="AF14" s="79"/>
      <c r="AG14" s="30" t="s">
        <v>7</v>
      </c>
      <c r="AH14" s="31" t="s">
        <v>19</v>
      </c>
      <c r="AI14" s="14" t="s">
        <v>18</v>
      </c>
    </row>
    <row r="15" spans="2:35" ht="18" customHeight="1">
      <c r="C15" s="82"/>
      <c r="D15" s="82"/>
      <c r="E15" s="82"/>
      <c r="F15" s="82"/>
      <c r="G15" s="82"/>
      <c r="H15" s="80"/>
      <c r="I15" s="76">
        <v>0</v>
      </c>
      <c r="J15" s="76">
        <v>4.5</v>
      </c>
      <c r="K15" s="76">
        <v>5.5</v>
      </c>
      <c r="L15" s="76">
        <v>5.8</v>
      </c>
      <c r="M15" s="76">
        <v>4</v>
      </c>
      <c r="N15" s="80"/>
      <c r="O15" s="76">
        <v>0</v>
      </c>
      <c r="P15" s="76">
        <v>0</v>
      </c>
      <c r="Q15" s="76">
        <v>0</v>
      </c>
      <c r="R15" s="76">
        <v>0</v>
      </c>
      <c r="S15" s="76">
        <v>1</v>
      </c>
      <c r="T15" s="80"/>
      <c r="U15" s="76">
        <v>2</v>
      </c>
      <c r="V15" s="76">
        <v>5.5</v>
      </c>
      <c r="W15" s="76">
        <v>0</v>
      </c>
      <c r="X15" s="76">
        <v>0</v>
      </c>
      <c r="Y15" s="76">
        <v>2</v>
      </c>
      <c r="Z15" s="80"/>
      <c r="AA15" s="76">
        <v>1</v>
      </c>
      <c r="AB15" s="76">
        <v>2.7</v>
      </c>
      <c r="AC15" s="76">
        <v>0</v>
      </c>
      <c r="AD15" s="76">
        <v>1</v>
      </c>
      <c r="AE15" s="76">
        <v>1</v>
      </c>
      <c r="AF15" s="80"/>
      <c r="AG15" s="76">
        <f>SUM(I15:AE15)</f>
        <v>36</v>
      </c>
      <c r="AH15" s="77">
        <f>21*8</f>
        <v>168</v>
      </c>
      <c r="AI15" s="83">
        <f>AG15/AH15</f>
        <v>0.21428571428571427</v>
      </c>
    </row>
    <row r="18" spans="2:35" ht="16.5" customHeight="1">
      <c r="B18" s="28" t="s">
        <v>73</v>
      </c>
      <c r="C18" s="82">
        <v>1</v>
      </c>
      <c r="D18" s="82">
        <v>2</v>
      </c>
      <c r="E18" s="82">
        <v>3</v>
      </c>
      <c r="F18" s="49">
        <v>4</v>
      </c>
      <c r="G18" s="49">
        <v>5</v>
      </c>
      <c r="H18" s="78"/>
      <c r="I18" s="49">
        <v>7</v>
      </c>
      <c r="J18" s="49">
        <v>8</v>
      </c>
      <c r="K18" s="49">
        <v>9</v>
      </c>
      <c r="L18" s="49">
        <v>10</v>
      </c>
      <c r="M18" s="49">
        <v>11</v>
      </c>
      <c r="N18" s="78"/>
      <c r="O18" s="49">
        <v>14</v>
      </c>
      <c r="P18" s="49">
        <v>15</v>
      </c>
      <c r="Q18" s="49">
        <v>16</v>
      </c>
      <c r="R18" s="49">
        <v>17</v>
      </c>
      <c r="S18" s="49">
        <v>18</v>
      </c>
      <c r="T18" s="78"/>
      <c r="U18" s="49">
        <v>21</v>
      </c>
      <c r="V18" s="49">
        <v>22</v>
      </c>
      <c r="W18" s="49">
        <v>23</v>
      </c>
      <c r="X18" s="49">
        <v>24</v>
      </c>
      <c r="Y18" s="49">
        <v>25</v>
      </c>
      <c r="Z18" s="78"/>
      <c r="AA18" s="50">
        <v>28</v>
      </c>
      <c r="AB18" s="50">
        <v>29</v>
      </c>
      <c r="AC18" s="50">
        <v>30</v>
      </c>
      <c r="AD18" s="50">
        <v>31</v>
      </c>
      <c r="AE18" s="50"/>
      <c r="AF18" s="78"/>
      <c r="AG18" s="29" t="s">
        <v>46</v>
      </c>
      <c r="AH18" s="12" t="s">
        <v>8</v>
      </c>
      <c r="AI18" s="13" t="s">
        <v>17</v>
      </c>
    </row>
    <row r="19" spans="2:35" ht="16.5" customHeight="1">
      <c r="C19" s="82" t="s">
        <v>13</v>
      </c>
      <c r="D19" s="82" t="s">
        <v>11</v>
      </c>
      <c r="E19" s="82" t="s">
        <v>15</v>
      </c>
      <c r="F19" s="5" t="s">
        <v>12</v>
      </c>
      <c r="G19" s="5" t="s">
        <v>49</v>
      </c>
      <c r="H19" s="79"/>
      <c r="I19" s="5" t="s">
        <v>14</v>
      </c>
      <c r="J19" s="5" t="s">
        <v>13</v>
      </c>
      <c r="K19" s="5" t="s">
        <v>11</v>
      </c>
      <c r="L19" s="5" t="s">
        <v>15</v>
      </c>
      <c r="M19" s="5" t="s">
        <v>12</v>
      </c>
      <c r="N19" s="79"/>
      <c r="O19" s="5" t="s">
        <v>14</v>
      </c>
      <c r="P19" s="5" t="s">
        <v>13</v>
      </c>
      <c r="Q19" s="5" t="s">
        <v>11</v>
      </c>
      <c r="R19" s="5" t="s">
        <v>15</v>
      </c>
      <c r="S19" s="5" t="s">
        <v>12</v>
      </c>
      <c r="T19" s="79"/>
      <c r="U19" s="5" t="s">
        <v>14</v>
      </c>
      <c r="V19" s="5" t="s">
        <v>13</v>
      </c>
      <c r="W19" s="5" t="s">
        <v>11</v>
      </c>
      <c r="X19" s="5" t="s">
        <v>15</v>
      </c>
      <c r="Y19" s="5" t="s">
        <v>12</v>
      </c>
      <c r="Z19" s="79"/>
      <c r="AA19" s="5" t="s">
        <v>14</v>
      </c>
      <c r="AB19" s="5" t="s">
        <v>13</v>
      </c>
      <c r="AC19" s="5" t="s">
        <v>11</v>
      </c>
      <c r="AD19" s="5" t="s">
        <v>15</v>
      </c>
      <c r="AE19" s="5"/>
      <c r="AF19" s="79"/>
      <c r="AG19" s="30" t="s">
        <v>7</v>
      </c>
      <c r="AH19" s="31" t="s">
        <v>19</v>
      </c>
      <c r="AI19" s="14" t="s">
        <v>18</v>
      </c>
    </row>
    <row r="20" spans="2:35" ht="18" customHeight="1">
      <c r="C20" s="82"/>
      <c r="D20" s="82"/>
      <c r="E20" s="82"/>
      <c r="F20" s="82"/>
      <c r="G20" s="76">
        <v>1.5</v>
      </c>
      <c r="H20" s="80"/>
      <c r="I20" s="76">
        <v>1</v>
      </c>
      <c r="J20" s="76">
        <v>2</v>
      </c>
      <c r="K20" s="76">
        <v>4.5</v>
      </c>
      <c r="L20" s="76">
        <v>0</v>
      </c>
      <c r="M20" s="76">
        <v>0.5</v>
      </c>
      <c r="N20" s="80"/>
      <c r="O20" s="76">
        <v>1</v>
      </c>
      <c r="P20" s="76">
        <v>0</v>
      </c>
      <c r="Q20" s="76">
        <v>0</v>
      </c>
      <c r="R20" s="76">
        <v>1</v>
      </c>
      <c r="S20" s="76">
        <v>0</v>
      </c>
      <c r="T20" s="80"/>
      <c r="U20" s="76">
        <v>1</v>
      </c>
      <c r="V20" s="76">
        <v>2.5</v>
      </c>
      <c r="W20" s="76">
        <v>0</v>
      </c>
      <c r="X20" s="76">
        <v>1</v>
      </c>
      <c r="Y20" s="76">
        <v>4.5</v>
      </c>
      <c r="Z20" s="80"/>
      <c r="AA20" s="76">
        <v>3</v>
      </c>
      <c r="AB20" s="76">
        <v>0</v>
      </c>
      <c r="AC20" s="76">
        <v>0</v>
      </c>
      <c r="AD20" s="76">
        <v>0</v>
      </c>
      <c r="AE20" s="76"/>
      <c r="AF20" s="80"/>
      <c r="AG20" s="76">
        <f>SUM(G20:AD20)</f>
        <v>23.5</v>
      </c>
      <c r="AH20" s="77">
        <v>176</v>
      </c>
      <c r="AI20" s="83">
        <f>AG20/AH20</f>
        <v>0.13352272727272727</v>
      </c>
    </row>
    <row r="23" spans="2:35" ht="22.5">
      <c r="B23" s="28" t="s">
        <v>74</v>
      </c>
      <c r="C23" s="82"/>
      <c r="D23" s="82"/>
      <c r="E23" s="82"/>
      <c r="F23" s="82"/>
      <c r="G23" s="49">
        <v>1</v>
      </c>
      <c r="H23" s="78"/>
      <c r="I23" s="49">
        <v>4</v>
      </c>
      <c r="J23" s="49">
        <v>5</v>
      </c>
      <c r="K23" s="49">
        <v>6</v>
      </c>
      <c r="L23" s="49">
        <v>7</v>
      </c>
      <c r="M23" s="49">
        <v>8</v>
      </c>
      <c r="N23" s="78"/>
      <c r="O23" s="49">
        <v>16</v>
      </c>
      <c r="P23" s="49">
        <v>17</v>
      </c>
      <c r="Q23" s="49">
        <v>18</v>
      </c>
      <c r="R23" s="49">
        <v>19</v>
      </c>
      <c r="S23" s="49">
        <v>20</v>
      </c>
      <c r="T23" s="78">
        <v>16</v>
      </c>
      <c r="U23" s="49">
        <v>21</v>
      </c>
      <c r="V23" s="49">
        <v>22</v>
      </c>
      <c r="W23" s="49"/>
      <c r="X23" s="49"/>
      <c r="Y23" s="49"/>
      <c r="Z23" s="78"/>
      <c r="AA23" s="50">
        <v>25</v>
      </c>
      <c r="AB23" s="50">
        <v>26</v>
      </c>
      <c r="AC23" s="50">
        <v>27</v>
      </c>
      <c r="AD23" s="50">
        <v>28</v>
      </c>
      <c r="AE23" s="50"/>
      <c r="AF23" s="78"/>
      <c r="AG23" s="29" t="s">
        <v>46</v>
      </c>
      <c r="AH23" s="12" t="s">
        <v>8</v>
      </c>
      <c r="AI23" s="13" t="s">
        <v>17</v>
      </c>
    </row>
    <row r="24" spans="2:35" ht="12.75">
      <c r="C24" s="82"/>
      <c r="D24" s="82"/>
      <c r="E24" s="82"/>
      <c r="F24" s="82"/>
      <c r="G24" s="5" t="s">
        <v>12</v>
      </c>
      <c r="H24" s="79"/>
      <c r="I24" s="5" t="s">
        <v>14</v>
      </c>
      <c r="J24" s="5" t="s">
        <v>13</v>
      </c>
      <c r="K24" s="5" t="s">
        <v>11</v>
      </c>
      <c r="L24" s="5" t="s">
        <v>15</v>
      </c>
      <c r="M24" s="5" t="s">
        <v>12</v>
      </c>
      <c r="N24" s="79"/>
      <c r="O24" s="5" t="s">
        <v>49</v>
      </c>
      <c r="P24" s="5" t="s">
        <v>50</v>
      </c>
      <c r="Q24" s="5" t="s">
        <v>14</v>
      </c>
      <c r="R24" s="5" t="s">
        <v>13</v>
      </c>
      <c r="S24" s="5" t="s">
        <v>11</v>
      </c>
      <c r="T24" s="79"/>
      <c r="U24" s="5" t="s">
        <v>15</v>
      </c>
      <c r="V24" s="5" t="s">
        <v>12</v>
      </c>
      <c r="W24" s="5"/>
      <c r="X24" s="5"/>
      <c r="Y24" s="5"/>
      <c r="Z24" s="79"/>
      <c r="AA24" s="5" t="s">
        <v>14</v>
      </c>
      <c r="AB24" s="5" t="s">
        <v>13</v>
      </c>
      <c r="AC24" s="5" t="s">
        <v>11</v>
      </c>
      <c r="AD24" s="5" t="s">
        <v>15</v>
      </c>
      <c r="AE24" s="5"/>
      <c r="AF24" s="79"/>
      <c r="AG24" s="30" t="s">
        <v>7</v>
      </c>
      <c r="AH24" s="31" t="s">
        <v>19</v>
      </c>
      <c r="AI24" s="14" t="s">
        <v>18</v>
      </c>
    </row>
    <row r="25" spans="2:35" ht="17.25" customHeight="1">
      <c r="C25" s="82"/>
      <c r="D25" s="82"/>
      <c r="E25" s="82"/>
      <c r="F25" s="82"/>
      <c r="G25" s="76"/>
      <c r="H25" s="80"/>
      <c r="I25" s="76"/>
      <c r="J25" s="76"/>
      <c r="K25" s="76"/>
      <c r="L25" s="76"/>
      <c r="M25" s="76"/>
      <c r="N25" s="80"/>
      <c r="O25" s="76"/>
      <c r="P25" s="76"/>
      <c r="Q25" s="76"/>
      <c r="R25" s="76">
        <v>0.5</v>
      </c>
      <c r="S25" s="76">
        <v>0.5</v>
      </c>
      <c r="T25" s="80"/>
      <c r="U25" s="76"/>
      <c r="V25" s="76"/>
      <c r="W25" s="76"/>
      <c r="X25" s="76"/>
      <c r="Y25" s="76"/>
      <c r="Z25" s="80"/>
      <c r="AA25" s="76"/>
      <c r="AB25" s="76">
        <v>1</v>
      </c>
      <c r="AC25" s="76">
        <v>3.5</v>
      </c>
      <c r="AD25" s="76">
        <v>1</v>
      </c>
      <c r="AE25" s="76"/>
      <c r="AF25" s="80"/>
      <c r="AG25" s="76">
        <f>SUM(G25:AE25)</f>
        <v>6.5</v>
      </c>
      <c r="AH25" s="77">
        <v>136</v>
      </c>
      <c r="AI25" s="83">
        <f>AG25/AH25</f>
        <v>4.779411764705882E-2</v>
      </c>
    </row>
    <row r="28" spans="2:35" ht="22.5">
      <c r="B28" s="28" t="s">
        <v>75</v>
      </c>
      <c r="C28" s="82"/>
      <c r="D28" s="82"/>
      <c r="E28" s="82"/>
      <c r="F28" s="82"/>
      <c r="G28" s="49">
        <v>1</v>
      </c>
      <c r="H28" s="78"/>
      <c r="I28" s="49">
        <v>4</v>
      </c>
      <c r="J28" s="49">
        <v>5</v>
      </c>
      <c r="K28" s="49">
        <v>6</v>
      </c>
      <c r="L28" s="49">
        <v>7</v>
      </c>
      <c r="M28" s="49">
        <v>8</v>
      </c>
      <c r="N28" s="78"/>
      <c r="O28" s="49">
        <v>11</v>
      </c>
      <c r="P28" s="49">
        <v>12</v>
      </c>
      <c r="Q28" s="49">
        <v>13</v>
      </c>
      <c r="R28" s="49">
        <v>14</v>
      </c>
      <c r="S28" s="49">
        <v>15</v>
      </c>
      <c r="T28" s="78">
        <v>16</v>
      </c>
      <c r="U28" s="49">
        <v>18</v>
      </c>
      <c r="V28" s="49">
        <v>19</v>
      </c>
      <c r="W28" s="49">
        <v>20</v>
      </c>
      <c r="X28" s="49">
        <v>21</v>
      </c>
      <c r="Y28" s="49">
        <v>22</v>
      </c>
      <c r="Z28" s="78"/>
      <c r="AA28" s="50">
        <v>25</v>
      </c>
      <c r="AB28" s="50">
        <v>26</v>
      </c>
      <c r="AC28" s="50">
        <v>27</v>
      </c>
      <c r="AD28" s="50">
        <v>28</v>
      </c>
      <c r="AE28" s="50">
        <v>29</v>
      </c>
      <c r="AF28" s="78"/>
      <c r="AG28" s="29" t="s">
        <v>46</v>
      </c>
      <c r="AH28" s="12" t="s">
        <v>8</v>
      </c>
      <c r="AI28" s="13" t="s">
        <v>17</v>
      </c>
    </row>
    <row r="29" spans="2:35" ht="12.75">
      <c r="C29" s="82"/>
      <c r="D29" s="82"/>
      <c r="E29" s="82"/>
      <c r="F29" s="82"/>
      <c r="G29" s="5" t="s">
        <v>12</v>
      </c>
      <c r="H29" s="79"/>
      <c r="I29" s="5" t="s">
        <v>14</v>
      </c>
      <c r="J29" s="5" t="s">
        <v>13</v>
      </c>
      <c r="K29" s="5" t="s">
        <v>11</v>
      </c>
      <c r="L29" s="5" t="s">
        <v>15</v>
      </c>
      <c r="M29" s="5" t="s">
        <v>12</v>
      </c>
      <c r="N29" s="79"/>
      <c r="O29" s="5" t="s">
        <v>49</v>
      </c>
      <c r="P29" s="5" t="s">
        <v>50</v>
      </c>
      <c r="Q29" s="5" t="s">
        <v>14</v>
      </c>
      <c r="R29" s="5" t="s">
        <v>13</v>
      </c>
      <c r="S29" s="5" t="s">
        <v>11</v>
      </c>
      <c r="T29" s="79"/>
      <c r="U29" s="5" t="s">
        <v>15</v>
      </c>
      <c r="V29" s="5" t="s">
        <v>12</v>
      </c>
      <c r="W29" s="5"/>
      <c r="X29" s="5"/>
      <c r="Y29" s="5"/>
      <c r="Z29" s="79"/>
      <c r="AA29" s="5" t="s">
        <v>14</v>
      </c>
      <c r="AB29" s="5" t="s">
        <v>13</v>
      </c>
      <c r="AC29" s="5" t="s">
        <v>11</v>
      </c>
      <c r="AD29" s="5" t="s">
        <v>15</v>
      </c>
      <c r="AE29" s="5"/>
      <c r="AF29" s="79"/>
      <c r="AG29" s="30" t="s">
        <v>7</v>
      </c>
      <c r="AH29" s="31" t="s">
        <v>19</v>
      </c>
      <c r="AI29" s="14" t="s">
        <v>18</v>
      </c>
    </row>
    <row r="30" spans="2:35" ht="16.5" customHeight="1">
      <c r="C30" s="82"/>
      <c r="D30" s="82"/>
      <c r="E30" s="82"/>
      <c r="F30" s="82"/>
      <c r="G30" s="76"/>
      <c r="H30" s="80"/>
      <c r="I30" s="76"/>
      <c r="J30" s="76"/>
      <c r="K30" s="76"/>
      <c r="L30" s="76"/>
      <c r="M30" s="76"/>
      <c r="N30" s="80"/>
      <c r="O30" s="76"/>
      <c r="P30" s="76"/>
      <c r="Q30" s="76"/>
      <c r="R30" s="76"/>
      <c r="S30" s="76"/>
      <c r="T30" s="80"/>
      <c r="U30" s="76"/>
      <c r="V30" s="76"/>
      <c r="W30" s="76"/>
      <c r="X30" s="76"/>
      <c r="Y30" s="76"/>
      <c r="Z30" s="80"/>
      <c r="AA30" s="76"/>
      <c r="AB30" s="76"/>
      <c r="AC30" s="76"/>
      <c r="AD30" s="76"/>
      <c r="AE30" s="76"/>
      <c r="AF30" s="80"/>
      <c r="AG30" s="76"/>
      <c r="AH30" s="77"/>
      <c r="AI30" s="83" t="e">
        <f>AG30/AH30</f>
        <v>#DIV/0!</v>
      </c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J24"/>
  <sheetViews>
    <sheetView showGridLines="0" workbookViewId="0">
      <pane xSplit="3" topLeftCell="D1" activePane="topRight" state="frozen"/>
      <selection pane="topRight" activeCell="AG26" sqref="AG26"/>
    </sheetView>
  </sheetViews>
  <sheetFormatPr defaultColWidth="9.140625" defaultRowHeight="11.25" outlineLevelRow="2"/>
  <cols>
    <col min="1" max="1" width="1.5703125" style="38" customWidth="1"/>
    <col min="2" max="2" width="4.85546875" style="38" customWidth="1"/>
    <col min="3" max="3" width="21.42578125" style="38" customWidth="1"/>
    <col min="4" max="4" width="9.28515625" style="38" customWidth="1"/>
    <col min="5" max="5" width="1" style="38" customWidth="1"/>
    <col min="6" max="6" width="4" style="38" customWidth="1"/>
    <col min="7" max="7" width="4.140625" style="38" customWidth="1"/>
    <col min="8" max="8" width="1" style="38" customWidth="1"/>
    <col min="9" max="13" width="4.140625" style="38" customWidth="1"/>
    <col min="14" max="14" width="0.85546875" style="38" customWidth="1"/>
    <col min="15" max="19" width="4.140625" style="38" customWidth="1"/>
    <col min="20" max="20" width="0.85546875" style="38" customWidth="1"/>
    <col min="21" max="25" width="4.140625" style="38" customWidth="1"/>
    <col min="26" max="26" width="0.85546875" style="38" customWidth="1"/>
    <col min="27" max="31" width="4.140625" style="38" customWidth="1"/>
    <col min="32" max="32" width="8.5703125" style="41" bestFit="1" customWidth="1"/>
    <col min="33" max="33" width="8" style="47" bestFit="1" customWidth="1"/>
    <col min="34" max="34" width="0.7109375" style="38" customWidth="1"/>
    <col min="35" max="35" width="8.5703125" style="38" bestFit="1" customWidth="1"/>
    <col min="36" max="16384" width="9.140625" style="38"/>
  </cols>
  <sheetData>
    <row r="1" spans="2:36" ht="8.25" customHeight="1"/>
    <row r="2" spans="2:36" ht="14.25" customHeight="1">
      <c r="B2" s="32"/>
      <c r="C2" s="33"/>
      <c r="D2" s="119" t="s">
        <v>9</v>
      </c>
      <c r="E2" s="64"/>
      <c r="F2" s="146">
        <v>2</v>
      </c>
      <c r="G2" s="146">
        <v>3</v>
      </c>
      <c r="H2" s="64"/>
      <c r="I2" s="121">
        <v>6</v>
      </c>
      <c r="J2" s="121">
        <v>7</v>
      </c>
      <c r="K2" s="121">
        <v>8</v>
      </c>
      <c r="L2" s="121">
        <v>9</v>
      </c>
      <c r="M2" s="121">
        <v>10</v>
      </c>
      <c r="N2" s="64"/>
      <c r="O2" s="121">
        <v>13</v>
      </c>
      <c r="P2" s="121">
        <v>14</v>
      </c>
      <c r="Q2" s="121">
        <v>15</v>
      </c>
      <c r="R2" s="121">
        <v>16</v>
      </c>
      <c r="S2" s="121">
        <v>17</v>
      </c>
      <c r="T2" s="64"/>
      <c r="U2" s="121">
        <v>20</v>
      </c>
      <c r="V2" s="121">
        <v>21</v>
      </c>
      <c r="W2" s="121">
        <v>22</v>
      </c>
      <c r="X2" s="121">
        <v>23</v>
      </c>
      <c r="Y2" s="121">
        <v>24</v>
      </c>
      <c r="Z2" s="64"/>
      <c r="AA2" s="121">
        <v>27</v>
      </c>
      <c r="AB2" s="121">
        <v>28</v>
      </c>
      <c r="AC2" s="121">
        <v>29</v>
      </c>
      <c r="AD2" s="121">
        <v>30</v>
      </c>
      <c r="AE2" s="146">
        <v>31</v>
      </c>
      <c r="AF2" s="43" t="s">
        <v>10</v>
      </c>
      <c r="AG2" s="45" t="s">
        <v>8</v>
      </c>
      <c r="AH2" s="39"/>
      <c r="AI2" s="13" t="s">
        <v>17</v>
      </c>
    </row>
    <row r="3" spans="2:36" ht="14.25" customHeight="1">
      <c r="B3" s="34"/>
      <c r="C3" s="35"/>
      <c r="D3" s="120" t="s">
        <v>16</v>
      </c>
      <c r="E3" s="66"/>
      <c r="F3" s="37" t="s">
        <v>11</v>
      </c>
      <c r="G3" s="37" t="s">
        <v>15</v>
      </c>
      <c r="H3" s="66"/>
      <c r="I3" s="123" t="s">
        <v>14</v>
      </c>
      <c r="J3" s="37" t="s">
        <v>13</v>
      </c>
      <c r="K3" s="122" t="s">
        <v>11</v>
      </c>
      <c r="L3" s="37" t="s">
        <v>15</v>
      </c>
      <c r="M3" s="122" t="s">
        <v>12</v>
      </c>
      <c r="N3" s="65"/>
      <c r="O3" s="123" t="s">
        <v>14</v>
      </c>
      <c r="P3" s="37" t="s">
        <v>13</v>
      </c>
      <c r="Q3" s="122" t="s">
        <v>11</v>
      </c>
      <c r="R3" s="37" t="s">
        <v>15</v>
      </c>
      <c r="S3" s="122" t="s">
        <v>12</v>
      </c>
      <c r="T3" s="65"/>
      <c r="U3" s="123" t="s">
        <v>14</v>
      </c>
      <c r="V3" s="37" t="s">
        <v>13</v>
      </c>
      <c r="W3" s="122" t="s">
        <v>11</v>
      </c>
      <c r="X3" s="37" t="s">
        <v>15</v>
      </c>
      <c r="Y3" s="122" t="s">
        <v>12</v>
      </c>
      <c r="Z3" s="68"/>
      <c r="AA3" s="123" t="s">
        <v>14</v>
      </c>
      <c r="AB3" s="37" t="s">
        <v>13</v>
      </c>
      <c r="AC3" s="122" t="s">
        <v>11</v>
      </c>
      <c r="AD3" s="37" t="s">
        <v>15</v>
      </c>
      <c r="AE3" s="143" t="s">
        <v>12</v>
      </c>
      <c r="AF3" s="44" t="s">
        <v>7</v>
      </c>
      <c r="AG3" s="46" t="s">
        <v>19</v>
      </c>
      <c r="AH3" s="40"/>
      <c r="AI3" s="14" t="s">
        <v>18</v>
      </c>
    </row>
    <row r="4" spans="2:36" ht="21.75" customHeight="1" outlineLevel="2">
      <c r="B4" s="119" t="s">
        <v>0</v>
      </c>
      <c r="C4" s="1" t="s">
        <v>56</v>
      </c>
      <c r="D4" s="1" t="s">
        <v>5</v>
      </c>
      <c r="E4" s="93"/>
      <c r="F4" s="6">
        <v>0</v>
      </c>
      <c r="G4" s="6">
        <v>0</v>
      </c>
      <c r="H4" s="66"/>
      <c r="I4" s="6">
        <v>4</v>
      </c>
      <c r="J4" s="6">
        <v>8</v>
      </c>
      <c r="K4" s="6">
        <v>7.5</v>
      </c>
      <c r="L4" s="6">
        <v>5.5</v>
      </c>
      <c r="M4" s="6">
        <v>5</v>
      </c>
      <c r="N4" s="94"/>
      <c r="O4" s="6">
        <v>7</v>
      </c>
      <c r="P4" s="6">
        <v>6.5</v>
      </c>
      <c r="Q4" s="6">
        <v>4.5</v>
      </c>
      <c r="R4" s="6">
        <v>7</v>
      </c>
      <c r="S4" s="6">
        <v>7.5</v>
      </c>
      <c r="T4" s="94"/>
      <c r="U4" s="6">
        <v>7</v>
      </c>
      <c r="V4" s="6">
        <v>7.5</v>
      </c>
      <c r="W4" s="6">
        <v>7</v>
      </c>
      <c r="X4" s="6">
        <v>5.5</v>
      </c>
      <c r="Y4" s="6">
        <v>6</v>
      </c>
      <c r="Z4" s="68"/>
      <c r="AA4" s="6">
        <v>7</v>
      </c>
      <c r="AB4" s="6">
        <v>7.5</v>
      </c>
      <c r="AC4" s="6">
        <v>7</v>
      </c>
      <c r="AD4" s="6">
        <v>5.5</v>
      </c>
      <c r="AE4" s="6">
        <v>6</v>
      </c>
      <c r="AF4" s="55">
        <f>SUM(E4:AE4)</f>
        <v>128.5</v>
      </c>
      <c r="AG4" s="48">
        <f>22*8</f>
        <v>176</v>
      </c>
      <c r="AH4" s="124">
        <f>SUM(E4:AE4)</f>
        <v>128.5</v>
      </c>
      <c r="AI4" s="86">
        <f>AF4/AG4</f>
        <v>0.73011363636363635</v>
      </c>
    </row>
    <row r="5" spans="2:36" ht="21.75" customHeight="1" outlineLevel="2">
      <c r="B5" s="119" t="s">
        <v>2</v>
      </c>
      <c r="C5" s="3" t="s">
        <v>57</v>
      </c>
      <c r="D5" s="3" t="s">
        <v>5</v>
      </c>
      <c r="E5" s="93"/>
      <c r="F5" s="6">
        <v>4.5</v>
      </c>
      <c r="G5" s="6">
        <v>0</v>
      </c>
      <c r="H5" s="66"/>
      <c r="I5" s="6">
        <v>7</v>
      </c>
      <c r="J5" s="6">
        <v>7.5</v>
      </c>
      <c r="K5" s="6">
        <v>7</v>
      </c>
      <c r="L5" s="6">
        <v>8</v>
      </c>
      <c r="M5" s="6">
        <v>8</v>
      </c>
      <c r="N5" s="89"/>
      <c r="O5" s="6">
        <v>3</v>
      </c>
      <c r="P5" s="6">
        <v>6</v>
      </c>
      <c r="Q5" s="6">
        <v>8</v>
      </c>
      <c r="R5" s="6">
        <v>8</v>
      </c>
      <c r="S5" s="6">
        <v>6</v>
      </c>
      <c r="T5" s="89"/>
      <c r="U5" s="6">
        <v>8</v>
      </c>
      <c r="V5" s="6">
        <v>8</v>
      </c>
      <c r="W5" s="6">
        <v>8</v>
      </c>
      <c r="X5" s="6">
        <v>1</v>
      </c>
      <c r="Y5" s="6">
        <v>3.5</v>
      </c>
      <c r="Z5" s="68"/>
      <c r="AA5" s="6">
        <v>8</v>
      </c>
      <c r="AB5" s="6">
        <v>8</v>
      </c>
      <c r="AC5" s="6">
        <v>8</v>
      </c>
      <c r="AD5" s="6">
        <v>1</v>
      </c>
      <c r="AE5" s="6">
        <v>3.5</v>
      </c>
      <c r="AF5" s="55">
        <f t="shared" ref="AF5:AF7" si="0">SUM(E5:AE5)</f>
        <v>130</v>
      </c>
      <c r="AG5" s="48">
        <f t="shared" ref="AG5:AG18" si="1">22*8</f>
        <v>176</v>
      </c>
      <c r="AH5" s="42"/>
      <c r="AI5" s="86">
        <f t="shared" ref="AI5:AI13" si="2">AF5/AG5</f>
        <v>0.73863636363636365</v>
      </c>
    </row>
    <row r="6" spans="2:36" ht="21.75" customHeight="1" outlineLevel="2">
      <c r="B6" s="119" t="s">
        <v>2</v>
      </c>
      <c r="C6" s="3" t="s">
        <v>58</v>
      </c>
      <c r="D6" s="3" t="s">
        <v>5</v>
      </c>
      <c r="E6" s="88"/>
      <c r="F6" s="6">
        <v>0</v>
      </c>
      <c r="G6" s="6">
        <v>1</v>
      </c>
      <c r="H6" s="66"/>
      <c r="I6" s="6">
        <v>3</v>
      </c>
      <c r="J6" s="6">
        <v>8</v>
      </c>
      <c r="K6" s="6">
        <v>5.5</v>
      </c>
      <c r="L6" s="6">
        <v>0</v>
      </c>
      <c r="M6" s="6">
        <v>5</v>
      </c>
      <c r="N6" s="89"/>
      <c r="O6" s="6">
        <v>0</v>
      </c>
      <c r="P6" s="6">
        <v>5.5</v>
      </c>
      <c r="Q6" s="6">
        <v>0</v>
      </c>
      <c r="R6" s="6">
        <v>2.5</v>
      </c>
      <c r="S6" s="6">
        <v>1.5</v>
      </c>
      <c r="T6" s="89"/>
      <c r="U6" s="6">
        <v>2</v>
      </c>
      <c r="V6" s="6">
        <v>8</v>
      </c>
      <c r="W6" s="6">
        <v>8</v>
      </c>
      <c r="X6" s="6">
        <v>5.5</v>
      </c>
      <c r="Y6" s="6">
        <v>3</v>
      </c>
      <c r="Z6" s="68"/>
      <c r="AA6" s="6">
        <v>2</v>
      </c>
      <c r="AB6" s="6">
        <v>8</v>
      </c>
      <c r="AC6" s="6">
        <v>8</v>
      </c>
      <c r="AD6" s="6">
        <v>5.5</v>
      </c>
      <c r="AE6" s="6">
        <v>3</v>
      </c>
      <c r="AF6" s="55">
        <f t="shared" si="0"/>
        <v>85</v>
      </c>
      <c r="AG6" s="48">
        <f t="shared" si="1"/>
        <v>176</v>
      </c>
      <c r="AH6" s="42"/>
      <c r="AI6" s="86">
        <f>AF6/AG6</f>
        <v>0.48295454545454547</v>
      </c>
    </row>
    <row r="7" spans="2:36" ht="21.75" customHeight="1" outlineLevel="2">
      <c r="B7" s="119" t="s">
        <v>47</v>
      </c>
      <c r="C7" s="3" t="s">
        <v>59</v>
      </c>
      <c r="D7" s="3" t="s">
        <v>5</v>
      </c>
      <c r="E7" s="88"/>
      <c r="F7" s="6">
        <v>3.5</v>
      </c>
      <c r="G7" s="6">
        <v>3</v>
      </c>
      <c r="H7" s="66"/>
      <c r="I7" s="6">
        <v>8</v>
      </c>
      <c r="J7" s="6">
        <v>8</v>
      </c>
      <c r="K7" s="6">
        <v>5</v>
      </c>
      <c r="L7" s="6">
        <v>7</v>
      </c>
      <c r="M7" s="6">
        <v>6</v>
      </c>
      <c r="N7" s="89"/>
      <c r="O7" s="6">
        <v>6</v>
      </c>
      <c r="P7" s="6">
        <v>5</v>
      </c>
      <c r="Q7" s="6">
        <v>5</v>
      </c>
      <c r="R7" s="6">
        <v>5</v>
      </c>
      <c r="S7" s="6">
        <v>8</v>
      </c>
      <c r="T7" s="89"/>
      <c r="U7" s="6">
        <v>7</v>
      </c>
      <c r="V7" s="6">
        <v>7</v>
      </c>
      <c r="W7" s="6">
        <v>6</v>
      </c>
      <c r="X7" s="6">
        <v>6</v>
      </c>
      <c r="Y7" s="6">
        <v>8</v>
      </c>
      <c r="Z7" s="68"/>
      <c r="AA7" s="6">
        <v>7</v>
      </c>
      <c r="AB7" s="6">
        <v>7</v>
      </c>
      <c r="AC7" s="6">
        <v>6</v>
      </c>
      <c r="AD7" s="6">
        <v>6</v>
      </c>
      <c r="AE7" s="6">
        <v>8</v>
      </c>
      <c r="AF7" s="55">
        <f t="shared" si="0"/>
        <v>137.5</v>
      </c>
      <c r="AG7" s="48">
        <f t="shared" si="1"/>
        <v>176</v>
      </c>
      <c r="AH7" s="42"/>
      <c r="AI7" s="86">
        <f>AF7/AG7</f>
        <v>0.78125</v>
      </c>
    </row>
    <row r="8" spans="2:36" ht="25.5" customHeight="1" outlineLevel="1">
      <c r="B8" s="56"/>
      <c r="C8" s="105"/>
      <c r="D8" s="58" t="s">
        <v>33</v>
      </c>
      <c r="E8" s="66"/>
      <c r="F8" s="99">
        <f>SUM(F4:F7)</f>
        <v>8</v>
      </c>
      <c r="G8" s="99">
        <f t="shared" ref="G8" si="3">SUM(G4:G7)</f>
        <v>4</v>
      </c>
      <c r="H8" s="66"/>
      <c r="I8" s="99">
        <f>SUM(I4:I7)</f>
        <v>22</v>
      </c>
      <c r="J8" s="99">
        <f t="shared" ref="J8:M8" si="4">SUM(J4:J7)</f>
        <v>31.5</v>
      </c>
      <c r="K8" s="99">
        <f t="shared" si="4"/>
        <v>25</v>
      </c>
      <c r="L8" s="99">
        <f t="shared" si="4"/>
        <v>20.5</v>
      </c>
      <c r="M8" s="99">
        <f t="shared" si="4"/>
        <v>24</v>
      </c>
      <c r="N8" s="68"/>
      <c r="O8" s="99">
        <f>SUM(O4:O7)</f>
        <v>16</v>
      </c>
      <c r="P8" s="99">
        <f t="shared" ref="P8:S8" si="5">SUM(P4:P7)</f>
        <v>23</v>
      </c>
      <c r="Q8" s="99">
        <f t="shared" si="5"/>
        <v>17.5</v>
      </c>
      <c r="R8" s="99">
        <f t="shared" si="5"/>
        <v>22.5</v>
      </c>
      <c r="S8" s="99">
        <f t="shared" si="5"/>
        <v>23</v>
      </c>
      <c r="T8" s="68"/>
      <c r="U8" s="99">
        <f>SUM(U4:U7)</f>
        <v>24</v>
      </c>
      <c r="V8" s="99">
        <f t="shared" ref="V8:Y8" si="6">SUM(V4:V7)</f>
        <v>30.5</v>
      </c>
      <c r="W8" s="99">
        <f t="shared" si="6"/>
        <v>29</v>
      </c>
      <c r="X8" s="99">
        <f t="shared" si="6"/>
        <v>18</v>
      </c>
      <c r="Y8" s="99">
        <f t="shared" si="6"/>
        <v>20.5</v>
      </c>
      <c r="Z8" s="68"/>
      <c r="AA8" s="99">
        <f>SUM(AA4:AA7)</f>
        <v>24</v>
      </c>
      <c r="AB8" s="99">
        <f t="shared" ref="AB8:AE8" si="7">SUM(AB4:AB7)</f>
        <v>30.5</v>
      </c>
      <c r="AC8" s="99">
        <f t="shared" si="7"/>
        <v>29</v>
      </c>
      <c r="AD8" s="99">
        <f>SUM(AD4:AD7)</f>
        <v>18</v>
      </c>
      <c r="AE8" s="99">
        <f t="shared" si="7"/>
        <v>20.5</v>
      </c>
      <c r="AF8" s="60">
        <f>SUM(AF4:AF7)</f>
        <v>481</v>
      </c>
      <c r="AG8" s="60">
        <f>SUM(AG4:AG7)</f>
        <v>704</v>
      </c>
      <c r="AH8" s="42"/>
      <c r="AI8" s="95">
        <f>AF8/AG8</f>
        <v>0.68323863636363635</v>
      </c>
      <c r="AJ8" s="72"/>
    </row>
    <row r="9" spans="2:36" ht="21.75" customHeight="1" outlineLevel="2">
      <c r="B9" s="90" t="s">
        <v>0</v>
      </c>
      <c r="C9" s="91" t="s">
        <v>60</v>
      </c>
      <c r="D9" s="91" t="s">
        <v>4</v>
      </c>
      <c r="E9" s="68"/>
      <c r="F9" s="6">
        <v>7</v>
      </c>
      <c r="G9" s="6">
        <v>4</v>
      </c>
      <c r="H9" s="66"/>
      <c r="I9" s="6">
        <v>7.5</v>
      </c>
      <c r="J9" s="6">
        <v>6</v>
      </c>
      <c r="K9" s="6">
        <v>7</v>
      </c>
      <c r="L9" s="6">
        <v>7</v>
      </c>
      <c r="M9" s="6">
        <v>7.5</v>
      </c>
      <c r="N9" s="89"/>
      <c r="O9" s="6">
        <v>7.5</v>
      </c>
      <c r="P9" s="6">
        <v>6</v>
      </c>
      <c r="Q9" s="6">
        <v>7</v>
      </c>
      <c r="R9" s="6">
        <v>7</v>
      </c>
      <c r="S9" s="6">
        <v>7.5</v>
      </c>
      <c r="T9" s="89"/>
      <c r="U9" s="6">
        <v>7.5</v>
      </c>
      <c r="V9" s="6">
        <v>6</v>
      </c>
      <c r="W9" s="6">
        <v>7</v>
      </c>
      <c r="X9" s="6">
        <v>7</v>
      </c>
      <c r="Y9" s="6">
        <v>7.5</v>
      </c>
      <c r="Z9" s="68"/>
      <c r="AA9" s="6">
        <v>7.5</v>
      </c>
      <c r="AB9" s="6">
        <v>6</v>
      </c>
      <c r="AC9" s="6">
        <v>7</v>
      </c>
      <c r="AD9" s="6">
        <v>7</v>
      </c>
      <c r="AE9" s="6">
        <v>7.5</v>
      </c>
      <c r="AF9" s="55">
        <f>SUM(E9:AE9)</f>
        <v>151</v>
      </c>
      <c r="AG9" s="48">
        <f t="shared" si="1"/>
        <v>176</v>
      </c>
      <c r="AH9" s="42"/>
      <c r="AI9" s="96">
        <f t="shared" si="2"/>
        <v>0.85795454545454541</v>
      </c>
    </row>
    <row r="10" spans="2:36" ht="21.75" customHeight="1" outlineLevel="2">
      <c r="B10" s="119" t="s">
        <v>1</v>
      </c>
      <c r="C10" s="2" t="s">
        <v>61</v>
      </c>
      <c r="D10" s="2" t="s">
        <v>4</v>
      </c>
      <c r="E10" s="66"/>
      <c r="F10" s="6">
        <v>5</v>
      </c>
      <c r="G10" s="6">
        <v>2</v>
      </c>
      <c r="H10" s="66"/>
      <c r="I10" s="6">
        <v>5.5</v>
      </c>
      <c r="J10" s="6">
        <v>6</v>
      </c>
      <c r="K10" s="6">
        <v>7</v>
      </c>
      <c r="L10" s="6">
        <v>5</v>
      </c>
      <c r="M10" s="6">
        <v>8</v>
      </c>
      <c r="N10" s="89"/>
      <c r="O10" s="6">
        <v>5.5</v>
      </c>
      <c r="P10" s="6">
        <v>8</v>
      </c>
      <c r="Q10" s="6">
        <v>6.5</v>
      </c>
      <c r="R10" s="6">
        <v>5</v>
      </c>
      <c r="S10" s="6">
        <v>8</v>
      </c>
      <c r="T10" s="89"/>
      <c r="U10" s="6">
        <v>6.5</v>
      </c>
      <c r="V10" s="6">
        <v>6</v>
      </c>
      <c r="W10" s="6">
        <v>7</v>
      </c>
      <c r="X10" s="6">
        <v>3.5</v>
      </c>
      <c r="Y10" s="6">
        <v>8</v>
      </c>
      <c r="Z10" s="68"/>
      <c r="AA10" s="6">
        <v>6.5</v>
      </c>
      <c r="AB10" s="6">
        <v>6</v>
      </c>
      <c r="AC10" s="6">
        <v>7</v>
      </c>
      <c r="AD10" s="6">
        <v>3.5</v>
      </c>
      <c r="AE10" s="6">
        <v>8</v>
      </c>
      <c r="AF10" s="55">
        <f t="shared" ref="AF10:AF17" si="8">SUM(E10:AE10)</f>
        <v>133.5</v>
      </c>
      <c r="AG10" s="48">
        <f t="shared" si="1"/>
        <v>176</v>
      </c>
      <c r="AH10" s="42"/>
      <c r="AI10" s="86">
        <f>AF10/AG10</f>
        <v>0.75852272727272729</v>
      </c>
    </row>
    <row r="11" spans="2:36" ht="21.75" customHeight="1" outlineLevel="2">
      <c r="B11" s="119" t="s">
        <v>1</v>
      </c>
      <c r="C11" s="2" t="s">
        <v>62</v>
      </c>
      <c r="D11" s="2" t="s">
        <v>4</v>
      </c>
      <c r="E11" s="66"/>
      <c r="F11" s="6">
        <v>4</v>
      </c>
      <c r="G11" s="6">
        <v>7</v>
      </c>
      <c r="H11" s="66"/>
      <c r="I11" s="6">
        <v>5</v>
      </c>
      <c r="J11" s="6">
        <v>8</v>
      </c>
      <c r="K11" s="6">
        <v>4.5</v>
      </c>
      <c r="L11" s="6">
        <v>5.5</v>
      </c>
      <c r="M11" s="6">
        <v>3.5</v>
      </c>
      <c r="N11" s="89"/>
      <c r="O11" s="6">
        <v>5.5</v>
      </c>
      <c r="P11" s="6">
        <v>6</v>
      </c>
      <c r="Q11" s="6">
        <v>6.5</v>
      </c>
      <c r="R11" s="6">
        <v>6</v>
      </c>
      <c r="S11" s="6">
        <v>5</v>
      </c>
      <c r="T11" s="89"/>
      <c r="U11" s="6">
        <v>4</v>
      </c>
      <c r="V11" s="6">
        <v>7</v>
      </c>
      <c r="W11" s="6">
        <v>8</v>
      </c>
      <c r="X11" s="6">
        <v>5</v>
      </c>
      <c r="Y11" s="6">
        <v>4.5</v>
      </c>
      <c r="Z11" s="68"/>
      <c r="AA11" s="6">
        <v>4</v>
      </c>
      <c r="AB11" s="6">
        <v>7</v>
      </c>
      <c r="AC11" s="6">
        <v>8</v>
      </c>
      <c r="AD11" s="6">
        <v>5</v>
      </c>
      <c r="AE11" s="6">
        <v>4.5</v>
      </c>
      <c r="AF11" s="55">
        <f t="shared" si="8"/>
        <v>123.5</v>
      </c>
      <c r="AG11" s="48">
        <f t="shared" si="1"/>
        <v>176</v>
      </c>
      <c r="AH11" s="42"/>
      <c r="AI11" s="86">
        <f t="shared" si="2"/>
        <v>0.70170454545454541</v>
      </c>
    </row>
    <row r="12" spans="2:36" ht="21.75" customHeight="1" outlineLevel="2">
      <c r="B12" s="119" t="s">
        <v>1</v>
      </c>
      <c r="C12" s="2" t="s">
        <v>63</v>
      </c>
      <c r="D12" s="2" t="s">
        <v>4</v>
      </c>
      <c r="E12" s="66"/>
      <c r="F12" s="6">
        <v>3</v>
      </c>
      <c r="G12" s="6">
        <v>5</v>
      </c>
      <c r="H12" s="66"/>
      <c r="I12" s="6">
        <v>6</v>
      </c>
      <c r="J12" s="6">
        <v>7</v>
      </c>
      <c r="K12" s="6">
        <v>5</v>
      </c>
      <c r="L12" s="6">
        <v>5</v>
      </c>
      <c r="M12" s="6">
        <v>4</v>
      </c>
      <c r="N12" s="89"/>
      <c r="O12" s="6">
        <v>6</v>
      </c>
      <c r="P12" s="6">
        <v>4</v>
      </c>
      <c r="Q12" s="6">
        <v>6</v>
      </c>
      <c r="R12" s="6">
        <v>5</v>
      </c>
      <c r="S12" s="6">
        <v>4</v>
      </c>
      <c r="T12" s="89"/>
      <c r="U12" s="6">
        <v>6</v>
      </c>
      <c r="V12" s="6">
        <v>5.5</v>
      </c>
      <c r="W12" s="6">
        <v>7</v>
      </c>
      <c r="X12" s="6">
        <v>6</v>
      </c>
      <c r="Y12" s="6">
        <v>5</v>
      </c>
      <c r="Z12" s="68"/>
      <c r="AA12" s="6">
        <v>6</v>
      </c>
      <c r="AB12" s="6">
        <v>5.5</v>
      </c>
      <c r="AC12" s="6">
        <v>7</v>
      </c>
      <c r="AD12" s="6">
        <v>6</v>
      </c>
      <c r="AE12" s="6">
        <v>5</v>
      </c>
      <c r="AF12" s="55">
        <f t="shared" si="8"/>
        <v>119</v>
      </c>
      <c r="AG12" s="48">
        <f t="shared" si="1"/>
        <v>176</v>
      </c>
      <c r="AH12" s="42"/>
      <c r="AI12" s="86">
        <f t="shared" si="2"/>
        <v>0.67613636363636365</v>
      </c>
    </row>
    <row r="13" spans="2:36" ht="21.75" customHeight="1" outlineLevel="2">
      <c r="B13" s="119" t="s">
        <v>3</v>
      </c>
      <c r="C13" s="3" t="s">
        <v>67</v>
      </c>
      <c r="D13" s="3" t="s">
        <v>4</v>
      </c>
      <c r="E13" s="66"/>
      <c r="F13" s="6">
        <v>4</v>
      </c>
      <c r="G13" s="6">
        <v>7.5</v>
      </c>
      <c r="H13" s="66"/>
      <c r="I13" s="6">
        <v>5.5</v>
      </c>
      <c r="J13" s="6">
        <v>6</v>
      </c>
      <c r="K13" s="6">
        <v>7</v>
      </c>
      <c r="L13" s="6">
        <v>3.5</v>
      </c>
      <c r="M13" s="6">
        <v>8</v>
      </c>
      <c r="N13" s="89"/>
      <c r="O13" s="6">
        <v>2</v>
      </c>
      <c r="P13" s="6">
        <v>6.5</v>
      </c>
      <c r="Q13" s="6">
        <v>2.5</v>
      </c>
      <c r="R13" s="6">
        <v>8</v>
      </c>
      <c r="S13" s="6">
        <v>3.5</v>
      </c>
      <c r="T13" s="89"/>
      <c r="U13" s="6">
        <v>4</v>
      </c>
      <c r="V13" s="6">
        <v>6</v>
      </c>
      <c r="W13" s="6">
        <v>7</v>
      </c>
      <c r="X13" s="6">
        <v>5</v>
      </c>
      <c r="Y13" s="6">
        <v>5</v>
      </c>
      <c r="Z13" s="68"/>
      <c r="AA13" s="6">
        <v>4</v>
      </c>
      <c r="AB13" s="6">
        <v>6</v>
      </c>
      <c r="AC13" s="6">
        <v>7</v>
      </c>
      <c r="AD13" s="6">
        <v>5</v>
      </c>
      <c r="AE13" s="6">
        <v>5</v>
      </c>
      <c r="AF13" s="55">
        <f t="shared" si="8"/>
        <v>118</v>
      </c>
      <c r="AG13" s="48">
        <f t="shared" si="1"/>
        <v>176</v>
      </c>
      <c r="AH13" s="42"/>
      <c r="AI13" s="86">
        <f t="shared" si="2"/>
        <v>0.67045454545454541</v>
      </c>
    </row>
    <row r="14" spans="2:36" ht="21.75" customHeight="1" outlineLevel="2">
      <c r="B14" s="140" t="s">
        <v>85</v>
      </c>
      <c r="C14" s="3" t="s">
        <v>84</v>
      </c>
      <c r="D14" s="3" t="s">
        <v>4</v>
      </c>
      <c r="E14" s="66"/>
      <c r="F14" s="6">
        <v>6</v>
      </c>
      <c r="G14" s="6">
        <v>5</v>
      </c>
      <c r="H14" s="66"/>
      <c r="I14" s="6">
        <v>6.5</v>
      </c>
      <c r="J14" s="6">
        <v>7</v>
      </c>
      <c r="K14" s="6">
        <v>4.5</v>
      </c>
      <c r="L14" s="6">
        <v>6</v>
      </c>
      <c r="M14" s="6">
        <v>4</v>
      </c>
      <c r="N14" s="89"/>
      <c r="O14" s="6">
        <v>7.5</v>
      </c>
      <c r="P14" s="6">
        <v>7</v>
      </c>
      <c r="Q14" s="6">
        <v>7</v>
      </c>
      <c r="R14" s="6">
        <v>8</v>
      </c>
      <c r="S14" s="6">
        <v>6.5</v>
      </c>
      <c r="T14" s="89"/>
      <c r="U14" s="6">
        <v>8</v>
      </c>
      <c r="V14" s="6">
        <v>8</v>
      </c>
      <c r="W14" s="6">
        <v>8</v>
      </c>
      <c r="X14" s="6">
        <v>7</v>
      </c>
      <c r="Y14" s="6">
        <v>6.5</v>
      </c>
      <c r="Z14" s="68"/>
      <c r="AA14" s="6">
        <v>6</v>
      </c>
      <c r="AB14" s="6">
        <v>6.5</v>
      </c>
      <c r="AC14" s="6">
        <v>5</v>
      </c>
      <c r="AD14" s="6">
        <v>5.5</v>
      </c>
      <c r="AE14" s="6">
        <v>6</v>
      </c>
      <c r="AF14" s="55">
        <f t="shared" si="8"/>
        <v>141.5</v>
      </c>
      <c r="AG14" s="48">
        <v>176</v>
      </c>
      <c r="AH14" s="42"/>
      <c r="AI14" s="86">
        <f>AF14/AG14</f>
        <v>0.80397727272727271</v>
      </c>
    </row>
    <row r="15" spans="2:36" ht="21.75" customHeight="1" outlineLevel="2">
      <c r="B15" s="4" t="s">
        <v>47</v>
      </c>
      <c r="C15" s="3" t="s">
        <v>64</v>
      </c>
      <c r="D15" s="3" t="s">
        <v>4</v>
      </c>
      <c r="E15" s="66"/>
      <c r="F15" s="6">
        <v>0</v>
      </c>
      <c r="G15" s="6">
        <v>8</v>
      </c>
      <c r="H15" s="66"/>
      <c r="I15" s="6">
        <v>8</v>
      </c>
      <c r="J15" s="6">
        <v>7.5</v>
      </c>
      <c r="K15" s="6">
        <v>5.5</v>
      </c>
      <c r="L15" s="6">
        <v>8</v>
      </c>
      <c r="M15" s="6">
        <v>5</v>
      </c>
      <c r="N15" s="89"/>
      <c r="O15" s="6">
        <v>5</v>
      </c>
      <c r="P15" s="6">
        <v>5.5</v>
      </c>
      <c r="Q15" s="6">
        <v>8</v>
      </c>
      <c r="R15" s="6">
        <v>5</v>
      </c>
      <c r="S15" s="6">
        <v>8</v>
      </c>
      <c r="T15" s="89"/>
      <c r="U15" s="6">
        <v>8</v>
      </c>
      <c r="V15" s="6">
        <v>8</v>
      </c>
      <c r="W15" s="6">
        <v>0</v>
      </c>
      <c r="X15" s="6">
        <v>7.5</v>
      </c>
      <c r="Y15" s="6">
        <v>8</v>
      </c>
      <c r="Z15" s="68"/>
      <c r="AA15" s="6">
        <v>8</v>
      </c>
      <c r="AB15" s="6">
        <v>8</v>
      </c>
      <c r="AC15" s="6">
        <v>0</v>
      </c>
      <c r="AD15" s="6">
        <v>7.5</v>
      </c>
      <c r="AE15" s="6">
        <v>8</v>
      </c>
      <c r="AF15" s="55">
        <f t="shared" si="8"/>
        <v>136.5</v>
      </c>
      <c r="AG15" s="48">
        <f t="shared" si="1"/>
        <v>176</v>
      </c>
      <c r="AH15" s="42"/>
      <c r="AI15" s="86">
        <f t="shared" ref="AI15:AI19" si="9">AF15/AG15</f>
        <v>0.77556818181818177</v>
      </c>
    </row>
    <row r="16" spans="2:36" ht="25.5" customHeight="1" outlineLevel="2">
      <c r="B16" s="56"/>
      <c r="C16" s="105"/>
      <c r="D16" s="57" t="s">
        <v>34</v>
      </c>
      <c r="E16" s="66"/>
      <c r="F16" s="99">
        <f>SUM(F9:F15)</f>
        <v>29</v>
      </c>
      <c r="G16" s="99">
        <f>SUM(G9:G15)</f>
        <v>38.5</v>
      </c>
      <c r="H16" s="66"/>
      <c r="I16" s="99">
        <f>SUM(I9:I15)</f>
        <v>44</v>
      </c>
      <c r="J16" s="99">
        <f>SUM(J9:J15)</f>
        <v>47.5</v>
      </c>
      <c r="K16" s="99">
        <f>SUM(K9:K15)</f>
        <v>40.5</v>
      </c>
      <c r="L16" s="99">
        <f>SUM(L9:L15)</f>
        <v>40</v>
      </c>
      <c r="M16" s="99">
        <f>SUM(M9:M15)</f>
        <v>40</v>
      </c>
      <c r="N16" s="89"/>
      <c r="O16" s="99">
        <f>SUM(O9:O15)</f>
        <v>39</v>
      </c>
      <c r="P16" s="99">
        <f>SUM(P9:P15)</f>
        <v>43</v>
      </c>
      <c r="Q16" s="99">
        <f>SUM(Q9:Q15)</f>
        <v>43.5</v>
      </c>
      <c r="R16" s="99">
        <f>SUM(R9:R15)</f>
        <v>44</v>
      </c>
      <c r="S16" s="99">
        <f>SUM(S9:S15)</f>
        <v>42.5</v>
      </c>
      <c r="T16" s="89"/>
      <c r="U16" s="99">
        <f>SUM(U9:U15)</f>
        <v>44</v>
      </c>
      <c r="V16" s="99">
        <f>SUM(V9:V15)</f>
        <v>46.5</v>
      </c>
      <c r="W16" s="99">
        <f>SUM(W9:W15)</f>
        <v>44</v>
      </c>
      <c r="X16" s="99">
        <f>SUM(X9:X15)</f>
        <v>41</v>
      </c>
      <c r="Y16" s="99">
        <f>SUM(Y9:Y15)</f>
        <v>44.5</v>
      </c>
      <c r="Z16" s="68"/>
      <c r="AA16" s="99">
        <f t="shared" ref="AA16:AG16" si="10">SUM(AA9:AA15)</f>
        <v>42</v>
      </c>
      <c r="AB16" s="99">
        <f t="shared" si="10"/>
        <v>45</v>
      </c>
      <c r="AC16" s="99">
        <f t="shared" si="10"/>
        <v>41</v>
      </c>
      <c r="AD16" s="99">
        <f t="shared" si="10"/>
        <v>39.5</v>
      </c>
      <c r="AE16" s="99">
        <f t="shared" si="10"/>
        <v>44</v>
      </c>
      <c r="AF16" s="60">
        <f t="shared" si="10"/>
        <v>923</v>
      </c>
      <c r="AG16" s="61">
        <f t="shared" si="10"/>
        <v>1232</v>
      </c>
      <c r="AH16" s="42"/>
      <c r="AI16" s="95">
        <f t="shared" si="9"/>
        <v>0.74918831168831168</v>
      </c>
    </row>
    <row r="17" spans="2:35" ht="21.75" customHeight="1" outlineLevel="1">
      <c r="B17" s="119" t="s">
        <v>2</v>
      </c>
      <c r="C17" s="3" t="s">
        <v>65</v>
      </c>
      <c r="D17" s="3" t="s">
        <v>6</v>
      </c>
      <c r="E17" s="66"/>
      <c r="F17" s="6">
        <v>6</v>
      </c>
      <c r="G17" s="6">
        <v>5</v>
      </c>
      <c r="H17" s="66"/>
      <c r="I17" s="6">
        <v>4</v>
      </c>
      <c r="J17" s="6">
        <v>6.5</v>
      </c>
      <c r="K17" s="6">
        <v>5</v>
      </c>
      <c r="L17" s="6">
        <v>3.5</v>
      </c>
      <c r="M17" s="6">
        <v>5</v>
      </c>
      <c r="N17" s="89"/>
      <c r="O17" s="6">
        <v>8</v>
      </c>
      <c r="P17" s="6">
        <v>8.5</v>
      </c>
      <c r="Q17" s="6">
        <v>8</v>
      </c>
      <c r="R17" s="6">
        <v>8</v>
      </c>
      <c r="S17" s="6">
        <v>7</v>
      </c>
      <c r="T17" s="89"/>
      <c r="U17" s="6">
        <v>8</v>
      </c>
      <c r="V17" s="6">
        <v>8</v>
      </c>
      <c r="W17" s="6">
        <v>8</v>
      </c>
      <c r="X17" s="6">
        <v>1</v>
      </c>
      <c r="Y17" s="6">
        <v>4</v>
      </c>
      <c r="Z17" s="68"/>
      <c r="AA17" s="6">
        <v>8</v>
      </c>
      <c r="AB17" s="6">
        <v>8</v>
      </c>
      <c r="AC17" s="6">
        <v>8</v>
      </c>
      <c r="AD17" s="6">
        <v>1</v>
      </c>
      <c r="AE17" s="6">
        <v>4</v>
      </c>
      <c r="AF17" s="55">
        <f t="shared" si="8"/>
        <v>132.5</v>
      </c>
      <c r="AG17" s="48">
        <f t="shared" si="1"/>
        <v>176</v>
      </c>
      <c r="AH17" s="42"/>
      <c r="AI17" s="86">
        <f t="shared" si="9"/>
        <v>0.75284090909090906</v>
      </c>
    </row>
    <row r="18" spans="2:35" ht="21.75" customHeight="1">
      <c r="B18" s="4" t="s">
        <v>2</v>
      </c>
      <c r="C18" s="3" t="s">
        <v>66</v>
      </c>
      <c r="D18" s="3" t="s">
        <v>6</v>
      </c>
      <c r="E18" s="66"/>
      <c r="F18" s="6">
        <v>2.5</v>
      </c>
      <c r="G18" s="6">
        <v>1.5</v>
      </c>
      <c r="H18" s="66"/>
      <c r="I18" s="6">
        <v>8</v>
      </c>
      <c r="J18" s="6">
        <v>8</v>
      </c>
      <c r="K18" s="6">
        <v>8</v>
      </c>
      <c r="L18" s="6">
        <v>0</v>
      </c>
      <c r="M18" s="6">
        <v>6</v>
      </c>
      <c r="N18" s="89"/>
      <c r="O18" s="6">
        <v>4</v>
      </c>
      <c r="P18" s="6">
        <v>6</v>
      </c>
      <c r="Q18" s="6">
        <v>7</v>
      </c>
      <c r="R18" s="6">
        <v>5</v>
      </c>
      <c r="S18" s="6">
        <v>5</v>
      </c>
      <c r="T18" s="89"/>
      <c r="U18" s="6">
        <v>8</v>
      </c>
      <c r="V18" s="6">
        <v>8</v>
      </c>
      <c r="W18" s="6">
        <v>8</v>
      </c>
      <c r="X18" s="6">
        <v>5.5</v>
      </c>
      <c r="Y18" s="6">
        <v>4.5</v>
      </c>
      <c r="Z18" s="68"/>
      <c r="AA18" s="6">
        <v>8</v>
      </c>
      <c r="AB18" s="6">
        <v>8</v>
      </c>
      <c r="AC18" s="6">
        <v>8</v>
      </c>
      <c r="AD18" s="6">
        <v>5.5</v>
      </c>
      <c r="AE18" s="6">
        <v>4.5</v>
      </c>
      <c r="AF18" s="55">
        <f>SUM(E18:AE18)</f>
        <v>129</v>
      </c>
      <c r="AG18" s="48">
        <f t="shared" si="1"/>
        <v>176</v>
      </c>
      <c r="AH18" s="42"/>
      <c r="AI18" s="86">
        <f t="shared" si="9"/>
        <v>0.73295454545454541</v>
      </c>
    </row>
    <row r="19" spans="2:35" ht="25.5" customHeight="1">
      <c r="B19" s="63"/>
      <c r="C19" s="57"/>
      <c r="D19" s="57" t="s">
        <v>35</v>
      </c>
      <c r="E19" s="67">
        <f t="shared" ref="E19" si="11">SUM(E17:E18)</f>
        <v>0</v>
      </c>
      <c r="F19" s="99">
        <f>SUM(F17:F18)</f>
        <v>8.5</v>
      </c>
      <c r="G19" s="99">
        <f t="shared" ref="G19" si="12">SUM(G17:G18)</f>
        <v>6.5</v>
      </c>
      <c r="H19" s="66"/>
      <c r="I19" s="99">
        <f>SUM(I17:I18)</f>
        <v>12</v>
      </c>
      <c r="J19" s="99">
        <f t="shared" ref="J19:M19" si="13">SUM(J17:J18)</f>
        <v>14.5</v>
      </c>
      <c r="K19" s="99">
        <f t="shared" si="13"/>
        <v>13</v>
      </c>
      <c r="L19" s="99">
        <f t="shared" si="13"/>
        <v>3.5</v>
      </c>
      <c r="M19" s="99">
        <f t="shared" si="13"/>
        <v>11</v>
      </c>
      <c r="N19" s="89"/>
      <c r="O19" s="99">
        <f>SUM(O17:O18)</f>
        <v>12</v>
      </c>
      <c r="P19" s="99">
        <f t="shared" ref="P19:S19" si="14">SUM(P17:P18)</f>
        <v>14.5</v>
      </c>
      <c r="Q19" s="99">
        <f t="shared" si="14"/>
        <v>15</v>
      </c>
      <c r="R19" s="99">
        <f t="shared" si="14"/>
        <v>13</v>
      </c>
      <c r="S19" s="99">
        <f t="shared" si="14"/>
        <v>12</v>
      </c>
      <c r="T19" s="89"/>
      <c r="U19" s="99">
        <f>SUM(U17:U18)</f>
        <v>16</v>
      </c>
      <c r="V19" s="99">
        <f t="shared" ref="V19:Y19" si="15">SUM(V17:V18)</f>
        <v>16</v>
      </c>
      <c r="W19" s="99">
        <f t="shared" si="15"/>
        <v>16</v>
      </c>
      <c r="X19" s="99">
        <f t="shared" si="15"/>
        <v>6.5</v>
      </c>
      <c r="Y19" s="99">
        <f t="shared" si="15"/>
        <v>8.5</v>
      </c>
      <c r="Z19" s="68"/>
      <c r="AA19" s="99">
        <f>SUM(AA17:AA18)</f>
        <v>16</v>
      </c>
      <c r="AB19" s="99">
        <f t="shared" ref="AB19:AE19" si="16">SUM(AB17:AB18)</f>
        <v>16</v>
      </c>
      <c r="AC19" s="99">
        <f t="shared" si="16"/>
        <v>16</v>
      </c>
      <c r="AD19" s="99">
        <v>6.5</v>
      </c>
      <c r="AE19" s="99">
        <f t="shared" si="16"/>
        <v>8.5</v>
      </c>
      <c r="AF19" s="60">
        <f>SUM(AF17:AF18)</f>
        <v>261.5</v>
      </c>
      <c r="AG19" s="61">
        <f>SUM(AG17:AG18)</f>
        <v>352</v>
      </c>
      <c r="AH19" s="42"/>
      <c r="AI19" s="95">
        <f t="shared" si="9"/>
        <v>0.74289772727272729</v>
      </c>
    </row>
    <row r="20" spans="2:35" ht="31.5" customHeight="1">
      <c r="B20" s="9"/>
      <c r="C20" s="10"/>
      <c r="D20" s="73" t="s">
        <v>29</v>
      </c>
      <c r="E20" s="74"/>
      <c r="F20" s="100">
        <f>SUM(F8,F16,F19)</f>
        <v>45.5</v>
      </c>
      <c r="G20" s="100">
        <f>SUM(G8,G16,G19)</f>
        <v>49</v>
      </c>
      <c r="H20" s="100"/>
      <c r="I20" s="100">
        <f>SUM(I8,I16,I19)</f>
        <v>78</v>
      </c>
      <c r="J20" s="100">
        <f>SUM(J8,J16,J19)</f>
        <v>93.5</v>
      </c>
      <c r="K20" s="100">
        <f>SUM(K8,K16,K19)</f>
        <v>78.5</v>
      </c>
      <c r="L20" s="100">
        <f>SUM(L8,L16,L19)</f>
        <v>64</v>
      </c>
      <c r="M20" s="100">
        <f>SUM(M8,M16,M19)</f>
        <v>75</v>
      </c>
      <c r="N20" s="100"/>
      <c r="O20" s="100">
        <f>SUM(O8,O16,O19)</f>
        <v>67</v>
      </c>
      <c r="P20" s="100">
        <f>SUM(P8,P16,P19)</f>
        <v>80.5</v>
      </c>
      <c r="Q20" s="100">
        <f>SUM(Q8,Q16,Q19)</f>
        <v>76</v>
      </c>
      <c r="R20" s="100">
        <f>SUM(R8,R16,R19)</f>
        <v>79.5</v>
      </c>
      <c r="S20" s="100">
        <f>SUM(S8,S16,S19)</f>
        <v>77.5</v>
      </c>
      <c r="T20" s="100"/>
      <c r="U20" s="100">
        <f>SUM(U8,U16,U19)</f>
        <v>84</v>
      </c>
      <c r="V20" s="100">
        <f>SUM(V8,V16,V19)</f>
        <v>93</v>
      </c>
      <c r="W20" s="100">
        <f>SUM(W8,W16,W19)</f>
        <v>89</v>
      </c>
      <c r="X20" s="100">
        <f>SUM(X8,X16,X19)</f>
        <v>65.5</v>
      </c>
      <c r="Y20" s="100">
        <f>SUM(Y8,Y16,Y19)</f>
        <v>73.5</v>
      </c>
      <c r="Z20" s="100"/>
      <c r="AA20" s="100">
        <f>SUM(AA8,AA16,AA19)</f>
        <v>82</v>
      </c>
      <c r="AB20" s="100">
        <f>SUM(AB8,AB16,AB19)</f>
        <v>91.5</v>
      </c>
      <c r="AC20" s="100">
        <f>SUM(AC8,AC16,AC19)</f>
        <v>86</v>
      </c>
      <c r="AD20" s="100">
        <v>43</v>
      </c>
      <c r="AE20" s="100">
        <f>SUM(AE8,AE16,AE19)</f>
        <v>73</v>
      </c>
      <c r="AF20" s="75" t="s">
        <v>36</v>
      </c>
      <c r="AG20" s="53"/>
      <c r="AH20" s="70"/>
      <c r="AI20" s="97">
        <f>AVERAGE(AI8,AI16,AI19)</f>
        <v>0.72510822510822504</v>
      </c>
    </row>
    <row r="21" spans="2:35" ht="15.75" customHeight="1">
      <c r="B21" s="9"/>
      <c r="C21" s="9"/>
      <c r="D21" s="11"/>
      <c r="E21" s="11"/>
      <c r="F21" s="11"/>
      <c r="G21" s="11"/>
      <c r="H21" s="11"/>
      <c r="I21" s="11"/>
      <c r="J21" s="11"/>
      <c r="K21" s="52"/>
      <c r="L21" s="11"/>
      <c r="M21" s="11"/>
      <c r="N21" s="52"/>
      <c r="O21" s="11"/>
      <c r="P21" s="11"/>
      <c r="Q21" s="52"/>
      <c r="R21" s="11"/>
      <c r="S21" s="11"/>
      <c r="T21" s="52"/>
      <c r="U21" s="11"/>
      <c r="V21" s="11"/>
      <c r="W21" s="52"/>
      <c r="X21" s="11"/>
      <c r="Y21" s="11"/>
      <c r="Z21" s="52"/>
      <c r="AA21" s="11"/>
      <c r="AB21" s="11"/>
      <c r="AC21" s="11"/>
      <c r="AD21" s="11"/>
      <c r="AE21" s="11"/>
      <c r="AF21" s="71"/>
      <c r="AG21" s="47">
        <v>3</v>
      </c>
    </row>
    <row r="22" spans="2:35" ht="17.25" customHeight="1">
      <c r="B22" s="62" t="s">
        <v>30</v>
      </c>
      <c r="C22" s="51"/>
      <c r="D22" s="112"/>
      <c r="E22" s="111"/>
      <c r="F22" s="37" t="s">
        <v>11</v>
      </c>
      <c r="G22" s="37" t="s">
        <v>15</v>
      </c>
      <c r="H22" s="66"/>
      <c r="I22" s="123" t="s">
        <v>14</v>
      </c>
      <c r="J22" s="37" t="s">
        <v>13</v>
      </c>
      <c r="K22" s="122" t="s">
        <v>11</v>
      </c>
      <c r="L22" s="37" t="s">
        <v>15</v>
      </c>
      <c r="M22" s="122" t="s">
        <v>12</v>
      </c>
      <c r="N22" s="65"/>
      <c r="O22" s="123" t="s">
        <v>14</v>
      </c>
      <c r="P22" s="37" t="s">
        <v>13</v>
      </c>
      <c r="Q22" s="122" t="s">
        <v>11</v>
      </c>
      <c r="R22" s="37" t="s">
        <v>15</v>
      </c>
      <c r="S22" s="122" t="s">
        <v>12</v>
      </c>
      <c r="T22" s="65"/>
      <c r="U22" s="123" t="s">
        <v>14</v>
      </c>
      <c r="V22" s="37" t="s">
        <v>13</v>
      </c>
      <c r="W22" s="122" t="s">
        <v>11</v>
      </c>
      <c r="X22" s="37" t="s">
        <v>15</v>
      </c>
      <c r="Y22" s="122" t="s">
        <v>12</v>
      </c>
      <c r="Z22" s="65"/>
      <c r="AA22" s="147" t="s">
        <v>14</v>
      </c>
      <c r="AB22" s="37" t="s">
        <v>13</v>
      </c>
      <c r="AC22" s="143" t="s">
        <v>11</v>
      </c>
      <c r="AD22" s="37" t="s">
        <v>15</v>
      </c>
      <c r="AE22" s="143" t="s">
        <v>12</v>
      </c>
    </row>
    <row r="23" spans="2:35" ht="12">
      <c r="B23" s="62" t="s">
        <v>31</v>
      </c>
      <c r="C23" s="51"/>
      <c r="D23" s="51"/>
      <c r="E23" s="74"/>
      <c r="F23" s="100">
        <v>40</v>
      </c>
      <c r="G23" s="100">
        <v>48</v>
      </c>
      <c r="H23" s="100"/>
      <c r="I23" s="100">
        <v>80</v>
      </c>
      <c r="J23" s="100">
        <v>94</v>
      </c>
      <c r="K23" s="100">
        <v>81</v>
      </c>
      <c r="L23" s="100">
        <v>62</v>
      </c>
      <c r="M23" s="100">
        <v>77</v>
      </c>
      <c r="N23" s="100"/>
      <c r="O23" s="100">
        <v>63</v>
      </c>
      <c r="P23" s="100">
        <v>82</v>
      </c>
      <c r="Q23" s="100">
        <v>72</v>
      </c>
      <c r="R23" s="100">
        <v>80</v>
      </c>
      <c r="S23" s="100">
        <v>77</v>
      </c>
      <c r="T23" s="100"/>
      <c r="U23" s="100">
        <v>81</v>
      </c>
      <c r="V23" s="100">
        <v>91</v>
      </c>
      <c r="W23" s="100">
        <v>89</v>
      </c>
      <c r="X23" s="100">
        <v>64</v>
      </c>
      <c r="Y23" s="100">
        <v>73</v>
      </c>
      <c r="Z23" s="100"/>
      <c r="AA23" s="100">
        <v>81</v>
      </c>
      <c r="AB23" s="100">
        <v>91</v>
      </c>
      <c r="AC23" s="100">
        <v>89</v>
      </c>
      <c r="AD23" s="100">
        <v>43</v>
      </c>
      <c r="AE23" s="100">
        <v>73</v>
      </c>
    </row>
    <row r="24" spans="2:35">
      <c r="B24" s="62" t="s">
        <v>32</v>
      </c>
      <c r="C24" s="51"/>
      <c r="D24" s="51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</row>
  </sheetData>
  <dataConsolidate function="product" leftLabels="1">
    <dataRefs count="1">
      <dataRef ref="D4:D16" sheet="Aug-detail"/>
    </dataRefs>
  </dataConsolidate>
  <phoneticPr fontId="32" type="noConversion"/>
  <pageMargins left="0.7" right="0.7" top="0.75" bottom="0.75" header="0.3" footer="0.3"/>
  <pageSetup paperSize="9" orientation="portrait" r:id="rId1"/>
  <ignoredErrors>
    <ignoredError sqref="AF19" formulaRange="1"/>
    <ignoredError sqref="AF16 AF8" formula="1" formulaRange="1"/>
    <ignoredError sqref="AG16 AG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AF23"/>
  <sheetViews>
    <sheetView showGridLines="0" workbookViewId="0">
      <pane xSplit="3" topLeftCell="D1" activePane="topRight" state="frozen"/>
      <selection pane="topRight" activeCell="C14" sqref="C14"/>
    </sheetView>
  </sheetViews>
  <sheetFormatPr defaultColWidth="9.140625" defaultRowHeight="11.25" outlineLevelRow="2"/>
  <cols>
    <col min="1" max="1" width="1.5703125" style="38" customWidth="1"/>
    <col min="2" max="2" width="4.85546875" style="38" customWidth="1"/>
    <col min="3" max="3" width="21.42578125" style="38" customWidth="1"/>
    <col min="4" max="4" width="9.28515625" style="38" customWidth="1"/>
    <col min="5" max="9" width="4.140625" style="38" customWidth="1"/>
    <col min="10" max="10" width="0.85546875" style="38" customWidth="1"/>
    <col min="11" max="12" width="4.140625" style="38" customWidth="1"/>
    <col min="13" max="13" width="0.85546875" style="38" customWidth="1"/>
    <col min="14" max="15" width="4.140625" style="38" customWidth="1"/>
    <col min="16" max="16" width="0.85546875" style="38" customWidth="1"/>
    <col min="17" max="21" width="4.140625" style="38" customWidth="1"/>
    <col min="22" max="22" width="1" style="38" customWidth="1"/>
    <col min="23" max="27" width="4.140625" style="38" customWidth="1"/>
    <col min="28" max="28" width="8.5703125" style="41" bestFit="1" customWidth="1"/>
    <col min="29" max="29" width="8" style="47" bestFit="1" customWidth="1"/>
    <col min="30" max="30" width="0.7109375" style="38" customWidth="1"/>
    <col min="31" max="31" width="8.5703125" style="38" bestFit="1" customWidth="1"/>
    <col min="32" max="16384" width="9.140625" style="38"/>
  </cols>
  <sheetData>
    <row r="1" spans="2:32" ht="8.25" customHeight="1"/>
    <row r="2" spans="2:32" ht="14.25" customHeight="1">
      <c r="B2" s="32"/>
      <c r="C2" s="33"/>
      <c r="D2" s="125" t="s">
        <v>9</v>
      </c>
      <c r="E2" s="127">
        <v>3</v>
      </c>
      <c r="F2" s="127">
        <v>4</v>
      </c>
      <c r="G2" s="127">
        <v>5</v>
      </c>
      <c r="H2" s="127">
        <v>6</v>
      </c>
      <c r="I2" s="127">
        <v>7</v>
      </c>
      <c r="J2" s="64"/>
      <c r="K2" s="127">
        <v>8</v>
      </c>
      <c r="L2" s="127">
        <v>9</v>
      </c>
      <c r="M2" s="64"/>
      <c r="N2" s="127">
        <v>13</v>
      </c>
      <c r="O2" s="127">
        <v>14</v>
      </c>
      <c r="P2" s="64"/>
      <c r="Q2" s="127">
        <v>17</v>
      </c>
      <c r="R2" s="127">
        <v>18</v>
      </c>
      <c r="S2" s="127">
        <v>19</v>
      </c>
      <c r="T2" s="127">
        <v>20</v>
      </c>
      <c r="U2" s="127">
        <v>21</v>
      </c>
      <c r="V2" s="64"/>
      <c r="W2" s="146">
        <v>24</v>
      </c>
      <c r="X2" s="146">
        <v>25</v>
      </c>
      <c r="Y2" s="146">
        <v>26</v>
      </c>
      <c r="Z2" s="146">
        <v>27</v>
      </c>
      <c r="AA2" s="146">
        <v>28</v>
      </c>
      <c r="AB2" s="43" t="s">
        <v>10</v>
      </c>
      <c r="AC2" s="45" t="s">
        <v>8</v>
      </c>
      <c r="AD2" s="39"/>
      <c r="AE2" s="13" t="s">
        <v>17</v>
      </c>
    </row>
    <row r="3" spans="2:32" ht="14.25" customHeight="1">
      <c r="B3" s="34"/>
      <c r="C3" s="35"/>
      <c r="D3" s="126" t="s">
        <v>16</v>
      </c>
      <c r="E3" s="129" t="s">
        <v>14</v>
      </c>
      <c r="F3" s="37" t="s">
        <v>13</v>
      </c>
      <c r="G3" s="128" t="s">
        <v>11</v>
      </c>
      <c r="H3" s="37" t="s">
        <v>15</v>
      </c>
      <c r="I3" s="128" t="s">
        <v>12</v>
      </c>
      <c r="J3" s="65"/>
      <c r="K3" s="147" t="s">
        <v>49</v>
      </c>
      <c r="L3" s="37" t="s">
        <v>50</v>
      </c>
      <c r="M3" s="65"/>
      <c r="N3" s="37" t="s">
        <v>15</v>
      </c>
      <c r="O3" s="128" t="s">
        <v>12</v>
      </c>
      <c r="P3" s="65"/>
      <c r="Q3" s="129" t="s">
        <v>14</v>
      </c>
      <c r="R3" s="37" t="s">
        <v>13</v>
      </c>
      <c r="S3" s="128" t="s">
        <v>11</v>
      </c>
      <c r="T3" s="129" t="s">
        <v>15</v>
      </c>
      <c r="U3" s="37" t="s">
        <v>12</v>
      </c>
      <c r="V3" s="65"/>
      <c r="W3" s="147" t="s">
        <v>14</v>
      </c>
      <c r="X3" s="37" t="s">
        <v>13</v>
      </c>
      <c r="Y3" s="143" t="s">
        <v>11</v>
      </c>
      <c r="Z3" s="147" t="s">
        <v>15</v>
      </c>
      <c r="AA3" s="37" t="s">
        <v>12</v>
      </c>
      <c r="AB3" s="44" t="s">
        <v>7</v>
      </c>
      <c r="AC3" s="46" t="s">
        <v>19</v>
      </c>
      <c r="AD3" s="40"/>
      <c r="AE3" s="14" t="s">
        <v>18</v>
      </c>
    </row>
    <row r="4" spans="2:32" ht="21.75" customHeight="1" outlineLevel="2">
      <c r="B4" s="125" t="s">
        <v>0</v>
      </c>
      <c r="C4" s="1" t="s">
        <v>56</v>
      </c>
      <c r="D4" s="1" t="s">
        <v>5</v>
      </c>
      <c r="E4" s="6">
        <v>4</v>
      </c>
      <c r="F4" s="6">
        <v>4.5</v>
      </c>
      <c r="G4" s="6">
        <v>3.5</v>
      </c>
      <c r="H4" s="6">
        <v>3.5</v>
      </c>
      <c r="I4" s="6">
        <v>5</v>
      </c>
      <c r="J4" s="65"/>
      <c r="K4" s="6">
        <v>4.5</v>
      </c>
      <c r="L4" s="6">
        <v>3.5</v>
      </c>
      <c r="M4" s="65"/>
      <c r="N4" s="6">
        <v>3.5</v>
      </c>
      <c r="O4" s="6">
        <v>6</v>
      </c>
      <c r="P4" s="65"/>
      <c r="Q4" s="6">
        <v>3</v>
      </c>
      <c r="R4" s="6">
        <v>4.5</v>
      </c>
      <c r="S4" s="6">
        <v>7</v>
      </c>
      <c r="T4" s="6">
        <v>7</v>
      </c>
      <c r="U4" s="6">
        <v>6</v>
      </c>
      <c r="V4" s="64"/>
      <c r="W4" s="6">
        <v>2</v>
      </c>
      <c r="X4" s="6">
        <v>6</v>
      </c>
      <c r="Y4" s="6">
        <v>7</v>
      </c>
      <c r="Z4" s="6">
        <v>4.5</v>
      </c>
      <c r="AA4" s="6">
        <v>4</v>
      </c>
      <c r="AB4" s="55">
        <f>SUM(E4:AA4)</f>
        <v>89</v>
      </c>
      <c r="AC4" s="48">
        <v>152</v>
      </c>
      <c r="AD4" s="124">
        <f>SUM(E4:AA4)</f>
        <v>89</v>
      </c>
      <c r="AE4" s="86">
        <f>AB4/AC4</f>
        <v>0.58552631578947367</v>
      </c>
    </row>
    <row r="5" spans="2:32" ht="21.75" customHeight="1" outlineLevel="2">
      <c r="B5" s="125" t="s">
        <v>2</v>
      </c>
      <c r="C5" s="3" t="s">
        <v>57</v>
      </c>
      <c r="D5" s="3" t="s">
        <v>5</v>
      </c>
      <c r="E5" s="6">
        <v>6.5</v>
      </c>
      <c r="F5" s="6">
        <v>6</v>
      </c>
      <c r="G5" s="6">
        <v>8</v>
      </c>
      <c r="H5" s="6">
        <v>2</v>
      </c>
      <c r="I5" s="6">
        <v>7</v>
      </c>
      <c r="J5" s="65"/>
      <c r="K5" s="6">
        <v>2</v>
      </c>
      <c r="L5" s="6">
        <v>2</v>
      </c>
      <c r="M5" s="65"/>
      <c r="N5" s="6">
        <v>4.5</v>
      </c>
      <c r="O5" s="6">
        <v>3.5</v>
      </c>
      <c r="P5" s="65"/>
      <c r="Q5" s="6">
        <v>2</v>
      </c>
      <c r="R5" s="6">
        <v>4.5</v>
      </c>
      <c r="S5" s="6">
        <v>8</v>
      </c>
      <c r="T5" s="6">
        <v>4.5</v>
      </c>
      <c r="U5" s="6">
        <v>6.5</v>
      </c>
      <c r="V5" s="64"/>
      <c r="W5" s="6">
        <v>2</v>
      </c>
      <c r="X5" s="6">
        <v>6</v>
      </c>
      <c r="Y5" s="6">
        <v>4</v>
      </c>
      <c r="Z5" s="6">
        <v>7</v>
      </c>
      <c r="AA5" s="6">
        <v>7</v>
      </c>
      <c r="AB5" s="55">
        <f>SUM(E5:AA5)</f>
        <v>93</v>
      </c>
      <c r="AC5" s="48">
        <v>152</v>
      </c>
      <c r="AD5" s="42"/>
      <c r="AE5" s="86">
        <f t="shared" ref="AE5:AE18" si="0">AB5/AC5</f>
        <v>0.61184210526315785</v>
      </c>
    </row>
    <row r="6" spans="2:32" ht="21.75" customHeight="1" outlineLevel="2">
      <c r="B6" s="125" t="s">
        <v>2</v>
      </c>
      <c r="C6" s="3" t="s">
        <v>58</v>
      </c>
      <c r="D6" s="3" t="s">
        <v>5</v>
      </c>
      <c r="E6" s="6">
        <v>6</v>
      </c>
      <c r="F6" s="6">
        <v>5</v>
      </c>
      <c r="G6" s="6">
        <v>1.5</v>
      </c>
      <c r="H6" s="6">
        <v>3.5</v>
      </c>
      <c r="I6" s="6">
        <v>0</v>
      </c>
      <c r="J6" s="65"/>
      <c r="K6" s="6">
        <v>0</v>
      </c>
      <c r="L6" s="6">
        <v>0</v>
      </c>
      <c r="M6" s="65"/>
      <c r="N6" s="6">
        <v>0</v>
      </c>
      <c r="O6" s="6">
        <v>1</v>
      </c>
      <c r="P6" s="65"/>
      <c r="Q6" s="6">
        <v>1.5</v>
      </c>
      <c r="R6" s="6">
        <v>2</v>
      </c>
      <c r="S6" s="6">
        <v>7</v>
      </c>
      <c r="T6" s="6">
        <v>0</v>
      </c>
      <c r="U6" s="6">
        <v>1.5</v>
      </c>
      <c r="V6" s="64"/>
      <c r="W6" s="6">
        <v>3</v>
      </c>
      <c r="X6" s="6">
        <v>5</v>
      </c>
      <c r="Y6" s="6">
        <v>0</v>
      </c>
      <c r="Z6" s="6">
        <v>1.5</v>
      </c>
      <c r="AA6" s="6">
        <v>0</v>
      </c>
      <c r="AB6" s="55">
        <f>SUM(E6:AA6)</f>
        <v>38.5</v>
      </c>
      <c r="AC6" s="48">
        <v>152</v>
      </c>
      <c r="AD6" s="42"/>
      <c r="AE6" s="86">
        <f>AB6/AC6</f>
        <v>0.25328947368421051</v>
      </c>
    </row>
    <row r="7" spans="2:32" ht="21.75" customHeight="1" outlineLevel="2">
      <c r="B7" s="125" t="s">
        <v>47</v>
      </c>
      <c r="C7" s="3" t="s">
        <v>59</v>
      </c>
      <c r="D7" s="3" t="s">
        <v>5</v>
      </c>
      <c r="E7" s="6">
        <v>3</v>
      </c>
      <c r="F7" s="6">
        <v>3.5</v>
      </c>
      <c r="G7" s="6">
        <v>5</v>
      </c>
      <c r="H7" s="6">
        <v>5</v>
      </c>
      <c r="I7" s="6">
        <v>7</v>
      </c>
      <c r="J7" s="65"/>
      <c r="K7" s="6">
        <v>8</v>
      </c>
      <c r="L7" s="6">
        <v>8</v>
      </c>
      <c r="M7" s="65"/>
      <c r="N7" s="6">
        <v>6</v>
      </c>
      <c r="O7" s="6">
        <v>5.5</v>
      </c>
      <c r="P7" s="65"/>
      <c r="Q7" s="6">
        <v>5</v>
      </c>
      <c r="R7" s="6">
        <v>6</v>
      </c>
      <c r="S7" s="6">
        <v>7</v>
      </c>
      <c r="T7" s="6">
        <v>6.5</v>
      </c>
      <c r="U7" s="6">
        <v>8</v>
      </c>
      <c r="V7" s="64"/>
      <c r="W7" s="6">
        <v>5</v>
      </c>
      <c r="X7" s="6">
        <v>5.5</v>
      </c>
      <c r="Y7" s="6">
        <v>4.5</v>
      </c>
      <c r="Z7" s="6">
        <v>6</v>
      </c>
      <c r="AA7" s="6">
        <v>6.5</v>
      </c>
      <c r="AB7" s="55">
        <f>SUM(E7:AA7)</f>
        <v>111</v>
      </c>
      <c r="AC7" s="48">
        <v>152</v>
      </c>
      <c r="AD7" s="42"/>
      <c r="AE7" s="86">
        <f>AB7/AC7</f>
        <v>0.73026315789473684</v>
      </c>
    </row>
    <row r="8" spans="2:32" ht="25.5" customHeight="1" outlineLevel="1">
      <c r="B8" s="56"/>
      <c r="C8" s="105"/>
      <c r="D8" s="58" t="s">
        <v>33</v>
      </c>
      <c r="E8" s="99">
        <f>SUM(E4:E7)</f>
        <v>19.5</v>
      </c>
      <c r="F8" s="99">
        <f t="shared" ref="F8:I8" si="1">SUM(F4:F7)</f>
        <v>19</v>
      </c>
      <c r="G8" s="99">
        <f t="shared" si="1"/>
        <v>18</v>
      </c>
      <c r="H8" s="99">
        <f t="shared" si="1"/>
        <v>14</v>
      </c>
      <c r="I8" s="99">
        <f t="shared" si="1"/>
        <v>19</v>
      </c>
      <c r="J8" s="65"/>
      <c r="K8" s="99">
        <f>SUM(K4:K7)</f>
        <v>14.5</v>
      </c>
      <c r="L8" s="99">
        <f t="shared" ref="L8" si="2">SUM(L4:L7)</f>
        <v>13.5</v>
      </c>
      <c r="M8" s="65"/>
      <c r="N8" s="99">
        <f>SUM(N4:N7)</f>
        <v>14</v>
      </c>
      <c r="O8" s="99">
        <f t="shared" ref="O8" si="3">SUM(O4:O7)</f>
        <v>16</v>
      </c>
      <c r="P8" s="65"/>
      <c r="Q8" s="99">
        <f>SUM(Q4:Q7)</f>
        <v>11.5</v>
      </c>
      <c r="R8" s="99">
        <f t="shared" ref="R8:S8" si="4">SUM(R4:R7)</f>
        <v>17</v>
      </c>
      <c r="S8" s="99">
        <f t="shared" si="4"/>
        <v>29</v>
      </c>
      <c r="T8" s="99">
        <f>SUM(T4:T7)</f>
        <v>18</v>
      </c>
      <c r="U8" s="99">
        <f>SUM(U4:U7)</f>
        <v>22</v>
      </c>
      <c r="V8" s="64"/>
      <c r="W8" s="99">
        <f>SUM(W4:W7)</f>
        <v>12</v>
      </c>
      <c r="X8" s="99">
        <f t="shared" ref="X8:Y8" si="5">SUM(X4:X7)</f>
        <v>22.5</v>
      </c>
      <c r="Y8" s="99">
        <f t="shared" si="5"/>
        <v>15.5</v>
      </c>
      <c r="Z8" s="99">
        <f>SUM(Z4:Z7)</f>
        <v>19</v>
      </c>
      <c r="AA8" s="99">
        <f>SUM(AA4:AA7)</f>
        <v>17.5</v>
      </c>
      <c r="AB8" s="60">
        <f>SUM(AB4:AB7)</f>
        <v>331.5</v>
      </c>
      <c r="AC8" s="60">
        <f>SUM(AC4:AC7)</f>
        <v>608</v>
      </c>
      <c r="AD8" s="42"/>
      <c r="AE8" s="95">
        <f>AB8/AC8</f>
        <v>0.54523026315789469</v>
      </c>
      <c r="AF8" s="72"/>
    </row>
    <row r="9" spans="2:32" ht="21.75" customHeight="1" outlineLevel="2">
      <c r="B9" s="90" t="s">
        <v>0</v>
      </c>
      <c r="C9" s="91" t="s">
        <v>60</v>
      </c>
      <c r="D9" s="91" t="s">
        <v>4</v>
      </c>
      <c r="E9" s="6">
        <v>8</v>
      </c>
      <c r="F9" s="6">
        <v>6.5</v>
      </c>
      <c r="G9" s="6">
        <v>7</v>
      </c>
      <c r="H9" s="6">
        <v>7</v>
      </c>
      <c r="I9" s="6">
        <v>7.5</v>
      </c>
      <c r="J9" s="65"/>
      <c r="K9" s="6">
        <v>8</v>
      </c>
      <c r="L9" s="6">
        <v>7</v>
      </c>
      <c r="M9" s="65"/>
      <c r="N9" s="6">
        <v>7</v>
      </c>
      <c r="O9" s="6">
        <v>8</v>
      </c>
      <c r="P9" s="65"/>
      <c r="Q9" s="6">
        <v>8</v>
      </c>
      <c r="R9" s="6">
        <v>6</v>
      </c>
      <c r="S9" s="6">
        <v>7</v>
      </c>
      <c r="T9" s="6">
        <v>7</v>
      </c>
      <c r="U9" s="6">
        <v>8</v>
      </c>
      <c r="V9" s="64"/>
      <c r="W9" s="6">
        <v>8</v>
      </c>
      <c r="X9" s="6">
        <v>6</v>
      </c>
      <c r="Y9" s="6">
        <v>7</v>
      </c>
      <c r="Z9" s="6">
        <v>7</v>
      </c>
      <c r="AA9" s="6">
        <v>8</v>
      </c>
      <c r="AB9" s="55">
        <f t="shared" ref="AB9:AB14" si="6">SUM(E9:AA9)</f>
        <v>138</v>
      </c>
      <c r="AC9" s="48">
        <v>152</v>
      </c>
      <c r="AD9" s="42"/>
      <c r="AE9" s="96">
        <f t="shared" si="0"/>
        <v>0.90789473684210531</v>
      </c>
    </row>
    <row r="10" spans="2:32" ht="21.75" customHeight="1" outlineLevel="2">
      <c r="B10" s="125" t="s">
        <v>1</v>
      </c>
      <c r="C10" s="2" t="s">
        <v>61</v>
      </c>
      <c r="D10" s="2" t="s">
        <v>4</v>
      </c>
      <c r="E10" s="6">
        <v>6.5</v>
      </c>
      <c r="F10" s="6">
        <v>6.5</v>
      </c>
      <c r="G10" s="6">
        <v>6.5</v>
      </c>
      <c r="H10" s="6">
        <v>6</v>
      </c>
      <c r="I10" s="6">
        <v>7</v>
      </c>
      <c r="J10" s="65"/>
      <c r="K10" s="6">
        <v>5.5</v>
      </c>
      <c r="L10" s="6">
        <v>8</v>
      </c>
      <c r="M10" s="65"/>
      <c r="N10" s="6">
        <v>4.5</v>
      </c>
      <c r="O10" s="6">
        <v>7</v>
      </c>
      <c r="P10" s="65"/>
      <c r="Q10" s="6">
        <v>6.5</v>
      </c>
      <c r="R10" s="6">
        <v>5</v>
      </c>
      <c r="S10" s="6">
        <v>6.5</v>
      </c>
      <c r="T10" s="6">
        <v>4</v>
      </c>
      <c r="U10" s="6">
        <v>4.5</v>
      </c>
      <c r="V10" s="64"/>
      <c r="W10" s="6">
        <v>4.5</v>
      </c>
      <c r="X10" s="6">
        <v>3</v>
      </c>
      <c r="Y10" s="6">
        <v>6.5</v>
      </c>
      <c r="Z10" s="6">
        <v>7</v>
      </c>
      <c r="AA10" s="6">
        <v>6</v>
      </c>
      <c r="AB10" s="55">
        <f t="shared" si="6"/>
        <v>111</v>
      </c>
      <c r="AC10" s="48">
        <v>152</v>
      </c>
      <c r="AD10" s="42"/>
      <c r="AE10" s="86">
        <f>AB10/AC10</f>
        <v>0.73026315789473684</v>
      </c>
    </row>
    <row r="11" spans="2:32" ht="21.75" customHeight="1" outlineLevel="2">
      <c r="B11" s="125" t="s">
        <v>1</v>
      </c>
      <c r="C11" s="2" t="s">
        <v>62</v>
      </c>
      <c r="D11" s="2" t="s">
        <v>4</v>
      </c>
      <c r="E11" s="6">
        <v>4.5</v>
      </c>
      <c r="F11" s="6">
        <v>4.5</v>
      </c>
      <c r="G11" s="6">
        <v>5</v>
      </c>
      <c r="H11" s="6">
        <v>5.5</v>
      </c>
      <c r="I11" s="6">
        <v>6.5</v>
      </c>
      <c r="J11" s="65"/>
      <c r="K11" s="6">
        <v>5.5</v>
      </c>
      <c r="L11" s="6">
        <v>4.5</v>
      </c>
      <c r="M11" s="65"/>
      <c r="N11" s="6">
        <v>4.5</v>
      </c>
      <c r="O11" s="6">
        <v>6</v>
      </c>
      <c r="P11" s="65"/>
      <c r="Q11" s="6">
        <v>3.5</v>
      </c>
      <c r="R11" s="6">
        <v>5</v>
      </c>
      <c r="S11" s="6">
        <v>5</v>
      </c>
      <c r="T11" s="6">
        <v>5</v>
      </c>
      <c r="U11" s="6">
        <v>3.5</v>
      </c>
      <c r="V11" s="64"/>
      <c r="W11" s="6">
        <v>4.5</v>
      </c>
      <c r="X11" s="6">
        <v>5</v>
      </c>
      <c r="Y11" s="6">
        <v>4.5</v>
      </c>
      <c r="Z11" s="6">
        <v>5</v>
      </c>
      <c r="AA11" s="6">
        <v>3.5</v>
      </c>
      <c r="AB11" s="55">
        <f t="shared" si="6"/>
        <v>91</v>
      </c>
      <c r="AC11" s="48">
        <v>152</v>
      </c>
      <c r="AD11" s="42"/>
      <c r="AE11" s="86">
        <f t="shared" si="0"/>
        <v>0.59868421052631582</v>
      </c>
    </row>
    <row r="12" spans="2:32" ht="21.75" customHeight="1" outlineLevel="2">
      <c r="B12" s="125" t="s">
        <v>1</v>
      </c>
      <c r="C12" s="2" t="s">
        <v>63</v>
      </c>
      <c r="D12" s="2" t="s">
        <v>4</v>
      </c>
      <c r="E12" s="6">
        <v>5.5</v>
      </c>
      <c r="F12" s="6">
        <v>7.5</v>
      </c>
      <c r="G12" s="6">
        <v>5.5</v>
      </c>
      <c r="H12" s="6">
        <v>6</v>
      </c>
      <c r="I12" s="6">
        <v>5</v>
      </c>
      <c r="J12" s="65"/>
      <c r="K12" s="6">
        <v>5</v>
      </c>
      <c r="L12" s="6">
        <v>6</v>
      </c>
      <c r="M12" s="65"/>
      <c r="N12" s="6">
        <v>5.5</v>
      </c>
      <c r="O12" s="6">
        <v>5.5</v>
      </c>
      <c r="P12" s="65"/>
      <c r="Q12" s="6">
        <v>6</v>
      </c>
      <c r="R12" s="6">
        <v>6</v>
      </c>
      <c r="S12" s="6">
        <v>6</v>
      </c>
      <c r="T12" s="6">
        <v>6.5</v>
      </c>
      <c r="U12" s="6">
        <v>4</v>
      </c>
      <c r="V12" s="64"/>
      <c r="W12" s="6">
        <v>5</v>
      </c>
      <c r="X12" s="6">
        <v>6</v>
      </c>
      <c r="Y12" s="6">
        <v>6</v>
      </c>
      <c r="Z12" s="6">
        <v>5.5</v>
      </c>
      <c r="AA12" s="6">
        <v>5</v>
      </c>
      <c r="AB12" s="55">
        <f t="shared" si="6"/>
        <v>107.5</v>
      </c>
      <c r="AC12" s="48">
        <v>152</v>
      </c>
      <c r="AD12" s="42"/>
      <c r="AE12" s="86">
        <f t="shared" si="0"/>
        <v>0.70723684210526316</v>
      </c>
    </row>
    <row r="13" spans="2:32" ht="21.75" customHeight="1" outlineLevel="2">
      <c r="B13" s="125" t="s">
        <v>3</v>
      </c>
      <c r="C13" s="3" t="s">
        <v>67</v>
      </c>
      <c r="D13" s="3" t="s">
        <v>4</v>
      </c>
      <c r="E13" s="6">
        <v>3.5</v>
      </c>
      <c r="F13" s="6">
        <v>5.5</v>
      </c>
      <c r="G13" s="6">
        <v>6.5</v>
      </c>
      <c r="H13" s="6">
        <v>4</v>
      </c>
      <c r="I13" s="6">
        <v>6.5</v>
      </c>
      <c r="J13" s="65"/>
      <c r="K13" s="6">
        <v>4.5</v>
      </c>
      <c r="L13" s="6">
        <v>7</v>
      </c>
      <c r="M13" s="65"/>
      <c r="N13" s="6">
        <v>6.5</v>
      </c>
      <c r="O13" s="6">
        <v>7</v>
      </c>
      <c r="P13" s="65"/>
      <c r="Q13" s="6">
        <v>3.5</v>
      </c>
      <c r="R13" s="6">
        <v>5.5</v>
      </c>
      <c r="S13" s="6">
        <v>6.5</v>
      </c>
      <c r="T13" s="6">
        <v>5.5</v>
      </c>
      <c r="U13" s="6">
        <v>3.5</v>
      </c>
      <c r="V13" s="64"/>
      <c r="W13" s="6">
        <v>3.5</v>
      </c>
      <c r="X13" s="6">
        <v>3.5</v>
      </c>
      <c r="Y13" s="6">
        <v>6.5</v>
      </c>
      <c r="Z13" s="6">
        <v>7</v>
      </c>
      <c r="AA13" s="6">
        <v>7</v>
      </c>
      <c r="AB13" s="55">
        <f t="shared" si="6"/>
        <v>103</v>
      </c>
      <c r="AC13" s="48">
        <v>152</v>
      </c>
      <c r="AD13" s="42"/>
      <c r="AE13" s="86">
        <f t="shared" si="0"/>
        <v>0.67763157894736847</v>
      </c>
    </row>
    <row r="14" spans="2:32" ht="21.75" customHeight="1" outlineLevel="2">
      <c r="B14" s="4" t="s">
        <v>47</v>
      </c>
      <c r="C14" s="3" t="s">
        <v>64</v>
      </c>
      <c r="D14" s="3" t="s">
        <v>4</v>
      </c>
      <c r="E14" s="6">
        <v>8</v>
      </c>
      <c r="F14" s="6">
        <v>8</v>
      </c>
      <c r="G14" s="6">
        <v>8</v>
      </c>
      <c r="H14" s="6">
        <v>3.5</v>
      </c>
      <c r="I14" s="6">
        <v>6.5</v>
      </c>
      <c r="J14" s="65"/>
      <c r="K14" s="6">
        <v>2</v>
      </c>
      <c r="L14" s="6">
        <v>4</v>
      </c>
      <c r="M14" s="65"/>
      <c r="N14" s="6">
        <v>8</v>
      </c>
      <c r="O14" s="6">
        <v>8</v>
      </c>
      <c r="P14" s="65"/>
      <c r="Q14" s="6">
        <v>8</v>
      </c>
      <c r="R14" s="6">
        <v>8</v>
      </c>
      <c r="S14" s="6">
        <v>8</v>
      </c>
      <c r="T14" s="6">
        <v>8</v>
      </c>
      <c r="U14" s="6">
        <v>8</v>
      </c>
      <c r="V14" s="64"/>
      <c r="W14" s="6">
        <v>5</v>
      </c>
      <c r="X14" s="6">
        <v>5.5</v>
      </c>
      <c r="Y14" s="6">
        <v>4.5</v>
      </c>
      <c r="Z14" s="6">
        <v>6</v>
      </c>
      <c r="AA14" s="6">
        <v>6.5</v>
      </c>
      <c r="AB14" s="55">
        <f t="shared" si="6"/>
        <v>123.5</v>
      </c>
      <c r="AC14" s="48">
        <v>152</v>
      </c>
      <c r="AD14" s="42"/>
      <c r="AE14" s="86">
        <f t="shared" si="0"/>
        <v>0.8125</v>
      </c>
    </row>
    <row r="15" spans="2:32" ht="25.5" customHeight="1" outlineLevel="2">
      <c r="B15" s="56"/>
      <c r="C15" s="105"/>
      <c r="D15" s="57" t="s">
        <v>34</v>
      </c>
      <c r="E15" s="99">
        <f>SUM(E9:E14)</f>
        <v>36</v>
      </c>
      <c r="F15" s="99">
        <f>SUM(F9:F14)</f>
        <v>38.5</v>
      </c>
      <c r="G15" s="99">
        <f>SUM(G9:G14)</f>
        <v>38.5</v>
      </c>
      <c r="H15" s="99">
        <f>SUM(H9:H14)</f>
        <v>32</v>
      </c>
      <c r="I15" s="99">
        <f>SUM(I9:I14)</f>
        <v>39</v>
      </c>
      <c r="J15" s="65"/>
      <c r="K15" s="99">
        <f>SUM(K9:K14)</f>
        <v>30.5</v>
      </c>
      <c r="L15" s="99">
        <f>SUM(L9:L14)</f>
        <v>36.5</v>
      </c>
      <c r="M15" s="65"/>
      <c r="N15" s="99">
        <f>SUM(N9:N14)</f>
        <v>36</v>
      </c>
      <c r="O15" s="99">
        <f>SUM(O9:O14)</f>
        <v>41.5</v>
      </c>
      <c r="P15" s="65"/>
      <c r="Q15" s="99">
        <f>SUM(Q9:Q14)</f>
        <v>35.5</v>
      </c>
      <c r="R15" s="99">
        <f>SUM(R9:R14)</f>
        <v>35.5</v>
      </c>
      <c r="S15" s="99">
        <f>SUM(S9:S14)</f>
        <v>39</v>
      </c>
      <c r="T15" s="99">
        <f>SUM(T9:T14)</f>
        <v>36</v>
      </c>
      <c r="U15" s="99">
        <f>SUM(U9:U14)</f>
        <v>31.5</v>
      </c>
      <c r="V15" s="64"/>
      <c r="W15" s="99">
        <f t="shared" ref="W15:AC15" si="7">SUM(W9:W14)</f>
        <v>30.5</v>
      </c>
      <c r="X15" s="99">
        <f t="shared" si="7"/>
        <v>29</v>
      </c>
      <c r="Y15" s="99">
        <f t="shared" si="7"/>
        <v>35</v>
      </c>
      <c r="Z15" s="99">
        <f t="shared" si="7"/>
        <v>37.5</v>
      </c>
      <c r="AA15" s="99">
        <f t="shared" si="7"/>
        <v>36</v>
      </c>
      <c r="AB15" s="60">
        <f t="shared" si="7"/>
        <v>674</v>
      </c>
      <c r="AC15" s="61">
        <f t="shared" si="7"/>
        <v>912</v>
      </c>
      <c r="AD15" s="42"/>
      <c r="AE15" s="95">
        <f t="shared" si="0"/>
        <v>0.73903508771929827</v>
      </c>
    </row>
    <row r="16" spans="2:32" ht="21.75" customHeight="1" outlineLevel="1">
      <c r="B16" s="125" t="s">
        <v>2</v>
      </c>
      <c r="C16" s="3" t="s">
        <v>65</v>
      </c>
      <c r="D16" s="3" t="s">
        <v>6</v>
      </c>
      <c r="E16" s="6">
        <v>8</v>
      </c>
      <c r="F16" s="6">
        <v>8</v>
      </c>
      <c r="G16" s="6">
        <v>8</v>
      </c>
      <c r="H16" s="6">
        <v>5</v>
      </c>
      <c r="I16" s="6">
        <v>6</v>
      </c>
      <c r="J16" s="65"/>
      <c r="K16" s="6">
        <v>8</v>
      </c>
      <c r="L16" s="6">
        <v>8</v>
      </c>
      <c r="M16" s="65"/>
      <c r="N16" s="6">
        <v>8</v>
      </c>
      <c r="O16" s="6">
        <v>4.5</v>
      </c>
      <c r="P16" s="65"/>
      <c r="Q16" s="6">
        <v>8</v>
      </c>
      <c r="R16" s="6">
        <v>7.5</v>
      </c>
      <c r="S16" s="6">
        <v>8</v>
      </c>
      <c r="T16" s="6">
        <v>8</v>
      </c>
      <c r="U16" s="6">
        <v>5</v>
      </c>
      <c r="V16" s="64"/>
      <c r="W16" s="6">
        <v>8</v>
      </c>
      <c r="X16" s="6">
        <v>8</v>
      </c>
      <c r="Y16" s="6">
        <v>8</v>
      </c>
      <c r="Z16" s="6">
        <v>4</v>
      </c>
      <c r="AA16" s="6">
        <v>5</v>
      </c>
      <c r="AB16" s="55">
        <f>SUM(E16:AA16)</f>
        <v>133</v>
      </c>
      <c r="AC16" s="48">
        <v>152</v>
      </c>
      <c r="AD16" s="42"/>
      <c r="AE16" s="86">
        <f t="shared" si="0"/>
        <v>0.875</v>
      </c>
    </row>
    <row r="17" spans="2:31" ht="21.75" customHeight="1">
      <c r="B17" s="4" t="s">
        <v>2</v>
      </c>
      <c r="C17" s="3" t="s">
        <v>66</v>
      </c>
      <c r="D17" s="3" t="s">
        <v>6</v>
      </c>
      <c r="E17" s="6">
        <v>8</v>
      </c>
      <c r="F17" s="6">
        <v>8</v>
      </c>
      <c r="G17" s="6">
        <v>8</v>
      </c>
      <c r="H17" s="6">
        <v>7</v>
      </c>
      <c r="I17" s="6">
        <v>8</v>
      </c>
      <c r="J17" s="65"/>
      <c r="K17" s="6">
        <v>8</v>
      </c>
      <c r="L17" s="6">
        <v>8</v>
      </c>
      <c r="M17" s="65"/>
      <c r="N17" s="6">
        <v>8</v>
      </c>
      <c r="O17" s="6">
        <v>8</v>
      </c>
      <c r="P17" s="65"/>
      <c r="Q17" s="6">
        <v>8</v>
      </c>
      <c r="R17" s="6">
        <v>8</v>
      </c>
      <c r="S17" s="6">
        <v>8</v>
      </c>
      <c r="T17" s="6">
        <v>7</v>
      </c>
      <c r="U17" s="6">
        <v>8</v>
      </c>
      <c r="V17" s="64"/>
      <c r="W17" s="6">
        <v>8</v>
      </c>
      <c r="X17" s="6">
        <v>8</v>
      </c>
      <c r="Y17" s="6">
        <v>8</v>
      </c>
      <c r="Z17" s="6">
        <v>7</v>
      </c>
      <c r="AA17" s="6">
        <v>7</v>
      </c>
      <c r="AB17" s="55">
        <f>SUM(E17:AA17)</f>
        <v>148</v>
      </c>
      <c r="AC17" s="48">
        <v>152</v>
      </c>
      <c r="AD17" s="42"/>
      <c r="AE17" s="86">
        <f t="shared" si="0"/>
        <v>0.97368421052631582</v>
      </c>
    </row>
    <row r="18" spans="2:31" ht="25.5" customHeight="1">
      <c r="B18" s="63"/>
      <c r="C18" s="57"/>
      <c r="D18" s="57" t="s">
        <v>35</v>
      </c>
      <c r="E18" s="99">
        <f>SUM(E16:E17)</f>
        <v>16</v>
      </c>
      <c r="F18" s="99">
        <f t="shared" ref="F18:I18" si="8">SUM(F16:F17)</f>
        <v>16</v>
      </c>
      <c r="G18" s="99">
        <f t="shared" si="8"/>
        <v>16</v>
      </c>
      <c r="H18" s="99">
        <f t="shared" si="8"/>
        <v>12</v>
      </c>
      <c r="I18" s="99">
        <f t="shared" si="8"/>
        <v>14</v>
      </c>
      <c r="J18" s="65"/>
      <c r="K18" s="99">
        <f>SUM(K16:K17)</f>
        <v>16</v>
      </c>
      <c r="L18" s="99">
        <f t="shared" ref="L18" si="9">SUM(L16:L17)</f>
        <v>16</v>
      </c>
      <c r="M18" s="65"/>
      <c r="N18" s="99">
        <f>SUM(N16:N17)</f>
        <v>16</v>
      </c>
      <c r="O18" s="99">
        <f t="shared" ref="O18" si="10">SUM(O16:O17)</f>
        <v>12.5</v>
      </c>
      <c r="P18" s="65"/>
      <c r="Q18" s="99">
        <f>SUM(Q16:Q17)</f>
        <v>16</v>
      </c>
      <c r="R18" s="99">
        <f t="shared" ref="R18:S18" si="11">SUM(R16:R17)</f>
        <v>15.5</v>
      </c>
      <c r="S18" s="99">
        <f t="shared" si="11"/>
        <v>16</v>
      </c>
      <c r="T18" s="99">
        <f>SUM(T16:T17)</f>
        <v>15</v>
      </c>
      <c r="U18" s="99">
        <f>SUM(U16:U17)</f>
        <v>13</v>
      </c>
      <c r="V18" s="64"/>
      <c r="W18" s="99">
        <f>SUM(W16:W17)</f>
        <v>16</v>
      </c>
      <c r="X18" s="99">
        <f t="shared" ref="X18:Y18" si="12">SUM(X16:X17)</f>
        <v>16</v>
      </c>
      <c r="Y18" s="99">
        <f t="shared" si="12"/>
        <v>16</v>
      </c>
      <c r="Z18" s="99">
        <f>SUM(Z16:Z17)</f>
        <v>11</v>
      </c>
      <c r="AA18" s="99">
        <f>SUM(AA16:AA17)</f>
        <v>12</v>
      </c>
      <c r="AB18" s="60">
        <f>SUM(AB16:AB17)</f>
        <v>281</v>
      </c>
      <c r="AC18" s="61">
        <f>SUM(AC16:AC17)</f>
        <v>304</v>
      </c>
      <c r="AD18" s="42"/>
      <c r="AE18" s="95">
        <f t="shared" si="0"/>
        <v>0.92434210526315785</v>
      </c>
    </row>
    <row r="19" spans="2:31" ht="31.5" customHeight="1">
      <c r="B19" s="9"/>
      <c r="C19" s="10"/>
      <c r="D19" s="73" t="s">
        <v>29</v>
      </c>
      <c r="E19" s="100">
        <v>75</v>
      </c>
      <c r="F19" s="100">
        <v>79</v>
      </c>
      <c r="G19" s="100">
        <v>77</v>
      </c>
      <c r="H19" s="100">
        <v>66</v>
      </c>
      <c r="I19" s="100">
        <v>80</v>
      </c>
      <c r="J19" s="100"/>
      <c r="K19" s="100">
        <v>69</v>
      </c>
      <c r="L19" s="100">
        <v>66</v>
      </c>
      <c r="M19" s="100"/>
      <c r="N19" s="100">
        <v>68</v>
      </c>
      <c r="O19" s="100">
        <v>73</v>
      </c>
      <c r="P19" s="100"/>
      <c r="Q19" s="100">
        <v>71</v>
      </c>
      <c r="R19" s="100">
        <v>73</v>
      </c>
      <c r="S19" s="100">
        <v>89</v>
      </c>
      <c r="T19" s="100">
        <v>75</v>
      </c>
      <c r="U19" s="100">
        <v>70</v>
      </c>
      <c r="V19" s="100"/>
      <c r="W19" s="100">
        <v>62</v>
      </c>
      <c r="X19" s="100">
        <v>71</v>
      </c>
      <c r="Y19" s="100">
        <v>75</v>
      </c>
      <c r="Z19" s="100">
        <v>70</v>
      </c>
      <c r="AA19" s="100">
        <v>68</v>
      </c>
      <c r="AB19" s="75" t="s">
        <v>36</v>
      </c>
      <c r="AC19" s="53"/>
      <c r="AD19" s="70"/>
      <c r="AE19" s="97">
        <f>AVERAGE(AE8,AE15,AE18)</f>
        <v>0.73620248538011701</v>
      </c>
    </row>
    <row r="20" spans="2:31" ht="15.75" customHeight="1">
      <c r="B20" s="9"/>
      <c r="C20" s="9"/>
      <c r="D20" s="11"/>
      <c r="E20" s="11"/>
      <c r="F20" s="11"/>
      <c r="G20" s="52"/>
      <c r="H20" s="11"/>
      <c r="I20" s="11"/>
      <c r="J20" s="52"/>
      <c r="K20" s="11"/>
      <c r="L20" s="11"/>
      <c r="M20" s="52"/>
      <c r="N20" s="11"/>
      <c r="O20" s="11"/>
      <c r="P20" s="52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71"/>
    </row>
    <row r="21" spans="2:31" ht="17.25" customHeight="1">
      <c r="B21" s="62" t="s">
        <v>30</v>
      </c>
      <c r="C21" s="51"/>
      <c r="D21" s="10"/>
      <c r="E21" s="37" t="s">
        <v>14</v>
      </c>
      <c r="F21" s="37" t="s">
        <v>13</v>
      </c>
      <c r="G21" s="37" t="s">
        <v>11</v>
      </c>
      <c r="H21" s="37" t="s">
        <v>15</v>
      </c>
      <c r="I21" s="37" t="s">
        <v>12</v>
      </c>
      <c r="J21" s="65"/>
      <c r="K21" s="147" t="s">
        <v>49</v>
      </c>
      <c r="L21" s="37" t="s">
        <v>50</v>
      </c>
      <c r="M21" s="65"/>
      <c r="N21" s="147" t="s">
        <v>76</v>
      </c>
      <c r="O21" s="37" t="s">
        <v>12</v>
      </c>
      <c r="P21" s="65"/>
      <c r="Q21" s="37" t="s">
        <v>14</v>
      </c>
      <c r="R21" s="37" t="s">
        <v>13</v>
      </c>
      <c r="S21" s="37" t="s">
        <v>11</v>
      </c>
      <c r="T21" s="37" t="s">
        <v>15</v>
      </c>
      <c r="U21" s="37" t="s">
        <v>12</v>
      </c>
      <c r="V21" s="65"/>
      <c r="W21" s="37" t="s">
        <v>14</v>
      </c>
      <c r="X21" s="37" t="s">
        <v>13</v>
      </c>
      <c r="Y21" s="37" t="s">
        <v>11</v>
      </c>
      <c r="Z21" s="37" t="s">
        <v>15</v>
      </c>
      <c r="AA21" s="37" t="s">
        <v>12</v>
      </c>
    </row>
    <row r="22" spans="2:31" ht="12">
      <c r="B22" s="62" t="s">
        <v>31</v>
      </c>
      <c r="C22" s="51"/>
      <c r="D22" s="51"/>
      <c r="E22" s="100">
        <v>75</v>
      </c>
      <c r="F22" s="100">
        <v>79</v>
      </c>
      <c r="G22" s="100">
        <v>77</v>
      </c>
      <c r="H22" s="100">
        <v>66</v>
      </c>
      <c r="I22" s="100">
        <v>80</v>
      </c>
      <c r="J22" s="100"/>
      <c r="K22" s="100">
        <v>69</v>
      </c>
      <c r="L22" s="100">
        <v>66</v>
      </c>
      <c r="M22" s="100"/>
      <c r="N22" s="100">
        <v>68</v>
      </c>
      <c r="O22" s="100">
        <v>73</v>
      </c>
      <c r="P22" s="100"/>
      <c r="Q22" s="100">
        <v>71</v>
      </c>
      <c r="R22" s="100">
        <v>73</v>
      </c>
      <c r="S22" s="100">
        <v>89</v>
      </c>
      <c r="T22" s="100">
        <v>75</v>
      </c>
      <c r="U22" s="100">
        <v>70</v>
      </c>
      <c r="V22" s="100"/>
      <c r="W22" s="100">
        <v>62</v>
      </c>
      <c r="X22" s="100">
        <v>71</v>
      </c>
      <c r="Y22" s="100">
        <v>75</v>
      </c>
      <c r="Z22" s="100">
        <v>70</v>
      </c>
      <c r="AA22" s="100">
        <v>68</v>
      </c>
    </row>
    <row r="23" spans="2:31">
      <c r="B23" s="62" t="s">
        <v>32</v>
      </c>
      <c r="C23" s="51"/>
      <c r="D23" s="51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</sheetData>
  <dataConsolidate function="product" leftLabels="1">
    <dataRefs count="1">
      <dataRef ref="D4:D16" sheet="Aug-detail"/>
    </dataRefs>
  </dataConsolidate>
  <phoneticPr fontId="3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23"/>
  <sheetViews>
    <sheetView showGridLines="0" zoomScaleNormal="100" workbookViewId="0">
      <pane xSplit="3" topLeftCell="D1" activePane="topRight" state="frozen"/>
      <selection pane="topRight" activeCell="C14" sqref="C14"/>
    </sheetView>
  </sheetViews>
  <sheetFormatPr defaultColWidth="9.140625" defaultRowHeight="11.25" outlineLevelRow="2"/>
  <cols>
    <col min="1" max="1" width="1.5703125" style="38" customWidth="1"/>
    <col min="2" max="2" width="4.85546875" style="38" customWidth="1"/>
    <col min="3" max="3" width="21.42578125" style="38" customWidth="1"/>
    <col min="4" max="4" width="9.28515625" style="38" customWidth="1"/>
    <col min="5" max="5" width="1" style="38" customWidth="1"/>
    <col min="6" max="6" width="4" style="38" customWidth="1"/>
    <col min="7" max="10" width="4.140625" style="38" customWidth="1"/>
    <col min="11" max="11" width="1" style="38" customWidth="1"/>
    <col min="12" max="16" width="4.140625" style="38" customWidth="1"/>
    <col min="17" max="17" width="0.85546875" style="38" customWidth="1"/>
    <col min="18" max="22" width="4.140625" style="38" customWidth="1"/>
    <col min="23" max="23" width="0.85546875" style="38" customWidth="1"/>
    <col min="24" max="28" width="4.140625" style="38" customWidth="1"/>
    <col min="29" max="29" width="0.85546875" style="38" customWidth="1"/>
    <col min="30" max="32" width="4.140625" style="38" customWidth="1"/>
    <col min="33" max="33" width="8.5703125" style="41" bestFit="1" customWidth="1"/>
    <col min="34" max="34" width="8" style="47" bestFit="1" customWidth="1"/>
    <col min="35" max="35" width="0.7109375" style="38" customWidth="1"/>
    <col min="36" max="36" width="8.5703125" style="38" bestFit="1" customWidth="1"/>
    <col min="37" max="16384" width="9.140625" style="38"/>
  </cols>
  <sheetData>
    <row r="1" spans="1:37" ht="8.25" customHeight="1"/>
    <row r="2" spans="1:37" ht="14.25" customHeight="1">
      <c r="B2" s="32"/>
      <c r="C2" s="33"/>
      <c r="D2" s="130" t="s">
        <v>9</v>
      </c>
      <c r="E2" s="64"/>
      <c r="F2" s="132">
        <v>1</v>
      </c>
      <c r="G2" s="132">
        <v>2</v>
      </c>
      <c r="H2" s="132">
        <v>3</v>
      </c>
      <c r="I2" s="132">
        <v>4</v>
      </c>
      <c r="J2" s="132">
        <v>5</v>
      </c>
      <c r="K2" s="64"/>
      <c r="L2" s="132">
        <v>8</v>
      </c>
      <c r="M2" s="132">
        <v>9</v>
      </c>
      <c r="N2" s="132">
        <v>10</v>
      </c>
      <c r="O2" s="132">
        <v>11</v>
      </c>
      <c r="P2" s="132">
        <v>12</v>
      </c>
      <c r="Q2" s="64"/>
      <c r="R2" s="132">
        <v>15</v>
      </c>
      <c r="S2" s="132">
        <v>16</v>
      </c>
      <c r="T2" s="132">
        <v>17</v>
      </c>
      <c r="U2" s="132">
        <v>18</v>
      </c>
      <c r="V2" s="132">
        <v>19</v>
      </c>
      <c r="W2" s="64"/>
      <c r="X2" s="132">
        <v>22</v>
      </c>
      <c r="Y2" s="132">
        <v>23</v>
      </c>
      <c r="Z2" s="132">
        <v>24</v>
      </c>
      <c r="AA2" s="132">
        <v>25</v>
      </c>
      <c r="AB2" s="132">
        <v>26</v>
      </c>
      <c r="AC2" s="64"/>
      <c r="AD2" s="132">
        <v>29</v>
      </c>
      <c r="AE2" s="146">
        <v>30</v>
      </c>
      <c r="AF2" s="132">
        <v>31</v>
      </c>
      <c r="AG2" s="43" t="s">
        <v>10</v>
      </c>
      <c r="AH2" s="45" t="s">
        <v>8</v>
      </c>
      <c r="AI2" s="39"/>
      <c r="AJ2" s="13" t="s">
        <v>17</v>
      </c>
    </row>
    <row r="3" spans="1:37" ht="14.25" customHeight="1">
      <c r="B3" s="34"/>
      <c r="C3" s="35"/>
      <c r="D3" s="131" t="s">
        <v>16</v>
      </c>
      <c r="E3" s="66"/>
      <c r="F3" s="134" t="s">
        <v>14</v>
      </c>
      <c r="G3" s="134" t="s">
        <v>13</v>
      </c>
      <c r="H3" s="134" t="s">
        <v>11</v>
      </c>
      <c r="I3" s="134" t="s">
        <v>15</v>
      </c>
      <c r="J3" s="134" t="s">
        <v>12</v>
      </c>
      <c r="K3" s="66"/>
      <c r="L3" s="134" t="s">
        <v>14</v>
      </c>
      <c r="M3" s="37" t="s">
        <v>13</v>
      </c>
      <c r="N3" s="133" t="s">
        <v>11</v>
      </c>
      <c r="O3" s="37" t="s">
        <v>15</v>
      </c>
      <c r="P3" s="133" t="s">
        <v>12</v>
      </c>
      <c r="Q3" s="65"/>
      <c r="R3" s="134" t="s">
        <v>14</v>
      </c>
      <c r="S3" s="37" t="s">
        <v>13</v>
      </c>
      <c r="T3" s="133" t="s">
        <v>11</v>
      </c>
      <c r="U3" s="37" t="s">
        <v>15</v>
      </c>
      <c r="V3" s="133" t="s">
        <v>12</v>
      </c>
      <c r="W3" s="65"/>
      <c r="X3" s="134" t="s">
        <v>14</v>
      </c>
      <c r="Y3" s="37" t="s">
        <v>13</v>
      </c>
      <c r="Z3" s="133" t="s">
        <v>11</v>
      </c>
      <c r="AA3" s="37" t="s">
        <v>15</v>
      </c>
      <c r="AB3" s="133" t="s">
        <v>12</v>
      </c>
      <c r="AC3" s="65"/>
      <c r="AD3" s="147" t="s">
        <v>14</v>
      </c>
      <c r="AE3" s="37" t="s">
        <v>13</v>
      </c>
      <c r="AF3" s="143" t="s">
        <v>11</v>
      </c>
      <c r="AG3" s="44" t="s">
        <v>7</v>
      </c>
      <c r="AH3" s="46" t="s">
        <v>19</v>
      </c>
      <c r="AI3" s="40"/>
      <c r="AJ3" s="14" t="s">
        <v>18</v>
      </c>
    </row>
    <row r="4" spans="1:37" ht="21.75" customHeight="1" outlineLevel="2">
      <c r="B4" s="130" t="s">
        <v>0</v>
      </c>
      <c r="C4" s="1" t="s">
        <v>56</v>
      </c>
      <c r="D4" s="1" t="s">
        <v>5</v>
      </c>
      <c r="E4" s="93"/>
      <c r="F4" s="6">
        <v>2</v>
      </c>
      <c r="G4" s="6">
        <v>7.5</v>
      </c>
      <c r="H4" s="6">
        <v>2.5</v>
      </c>
      <c r="I4" s="6">
        <v>4</v>
      </c>
      <c r="J4" s="6">
        <v>4</v>
      </c>
      <c r="K4" s="93"/>
      <c r="L4" s="6">
        <v>4</v>
      </c>
      <c r="M4" s="6">
        <v>7.5</v>
      </c>
      <c r="N4" s="6">
        <v>7.5</v>
      </c>
      <c r="O4" s="6">
        <v>4.5</v>
      </c>
      <c r="P4" s="6">
        <v>4.5</v>
      </c>
      <c r="Q4" s="94"/>
      <c r="R4" s="6">
        <v>4</v>
      </c>
      <c r="S4" s="6">
        <v>5.5</v>
      </c>
      <c r="T4" s="6">
        <v>6.5</v>
      </c>
      <c r="U4" s="6">
        <v>5</v>
      </c>
      <c r="V4" s="6">
        <v>5</v>
      </c>
      <c r="W4" s="94"/>
      <c r="X4" s="6">
        <v>3</v>
      </c>
      <c r="Y4" s="6">
        <v>7</v>
      </c>
      <c r="Z4" s="6">
        <v>7</v>
      </c>
      <c r="AA4" s="6">
        <v>7.5</v>
      </c>
      <c r="AB4" s="6">
        <v>6.5</v>
      </c>
      <c r="AC4" s="68"/>
      <c r="AD4" s="6">
        <v>3.5</v>
      </c>
      <c r="AE4" s="6">
        <v>7.5</v>
      </c>
      <c r="AF4" s="6">
        <v>4</v>
      </c>
      <c r="AG4" s="55">
        <f>SUM(E4:AF4)</f>
        <v>120</v>
      </c>
      <c r="AH4" s="48">
        <v>184</v>
      </c>
      <c r="AI4" s="124">
        <f>SUM(E4:AF4)</f>
        <v>120</v>
      </c>
      <c r="AJ4" s="86">
        <f>AG4/AH4</f>
        <v>0.65217391304347827</v>
      </c>
    </row>
    <row r="5" spans="1:37" ht="21.75" customHeight="1" outlineLevel="2">
      <c r="B5" s="130" t="s">
        <v>2</v>
      </c>
      <c r="C5" s="3" t="s">
        <v>57</v>
      </c>
      <c r="D5" s="3" t="s">
        <v>5</v>
      </c>
      <c r="E5" s="93"/>
      <c r="F5" s="6">
        <v>1</v>
      </c>
      <c r="G5" s="6">
        <v>0</v>
      </c>
      <c r="H5" s="6">
        <v>2</v>
      </c>
      <c r="I5" s="6">
        <v>2</v>
      </c>
      <c r="J5" s="6">
        <v>4</v>
      </c>
      <c r="K5" s="93"/>
      <c r="L5" s="6">
        <v>8</v>
      </c>
      <c r="M5" s="6">
        <v>8</v>
      </c>
      <c r="N5" s="6">
        <v>8</v>
      </c>
      <c r="O5" s="6">
        <v>8</v>
      </c>
      <c r="P5" s="6">
        <v>8</v>
      </c>
      <c r="Q5" s="89"/>
      <c r="R5" s="6">
        <v>6</v>
      </c>
      <c r="S5" s="6">
        <v>5</v>
      </c>
      <c r="T5" s="6">
        <v>5.5</v>
      </c>
      <c r="U5" s="6">
        <v>3.5</v>
      </c>
      <c r="V5" s="6">
        <v>6.5</v>
      </c>
      <c r="W5" s="89"/>
      <c r="X5" s="6">
        <v>4</v>
      </c>
      <c r="Y5" s="6">
        <v>7</v>
      </c>
      <c r="Z5" s="6">
        <v>8</v>
      </c>
      <c r="AA5" s="6">
        <v>8</v>
      </c>
      <c r="AB5" s="6">
        <v>5.5</v>
      </c>
      <c r="AC5" s="68"/>
      <c r="AD5" s="6">
        <v>2</v>
      </c>
      <c r="AE5" s="6">
        <v>3</v>
      </c>
      <c r="AF5" s="6">
        <v>6</v>
      </c>
      <c r="AG5" s="55">
        <f>SUM(E5:AF5)</f>
        <v>119</v>
      </c>
      <c r="AH5" s="48">
        <v>184</v>
      </c>
      <c r="AI5" s="42"/>
      <c r="AJ5" s="86">
        <f t="shared" ref="AJ5:AJ18" si="0">AG5/AH5</f>
        <v>0.64673913043478259</v>
      </c>
    </row>
    <row r="6" spans="1:37" ht="21.75" customHeight="1" outlineLevel="2">
      <c r="B6" s="130" t="s">
        <v>2</v>
      </c>
      <c r="C6" s="3" t="s">
        <v>58</v>
      </c>
      <c r="D6" s="3" t="s">
        <v>5</v>
      </c>
      <c r="E6" s="88"/>
      <c r="F6" s="6">
        <v>8</v>
      </c>
      <c r="G6" s="6">
        <v>8</v>
      </c>
      <c r="H6" s="6">
        <v>3</v>
      </c>
      <c r="I6" s="6">
        <v>8</v>
      </c>
      <c r="J6" s="6">
        <v>0</v>
      </c>
      <c r="K6" s="88"/>
      <c r="L6" s="6">
        <v>8</v>
      </c>
      <c r="M6" s="6">
        <v>8</v>
      </c>
      <c r="N6" s="6">
        <v>2</v>
      </c>
      <c r="O6" s="6">
        <v>8</v>
      </c>
      <c r="P6" s="6">
        <v>6.5</v>
      </c>
      <c r="Q6" s="89"/>
      <c r="R6" s="6">
        <v>8</v>
      </c>
      <c r="S6" s="6">
        <v>8</v>
      </c>
      <c r="T6" s="6">
        <v>6</v>
      </c>
      <c r="U6" s="6">
        <v>8</v>
      </c>
      <c r="V6" s="6">
        <v>1.5</v>
      </c>
      <c r="W6" s="89"/>
      <c r="X6" s="6">
        <v>8</v>
      </c>
      <c r="Y6" s="6">
        <v>8</v>
      </c>
      <c r="Z6" s="6">
        <v>1.5</v>
      </c>
      <c r="AA6" s="6">
        <v>8</v>
      </c>
      <c r="AB6" s="6">
        <v>0</v>
      </c>
      <c r="AC6" s="68"/>
      <c r="AD6" s="6">
        <v>8</v>
      </c>
      <c r="AE6" s="6">
        <v>8</v>
      </c>
      <c r="AF6" s="6">
        <v>0</v>
      </c>
      <c r="AG6" s="55">
        <f>SUM(E6:AF6)</f>
        <v>132.5</v>
      </c>
      <c r="AH6" s="48">
        <v>184</v>
      </c>
      <c r="AI6" s="42"/>
      <c r="AJ6" s="86">
        <f>AG6/AH6</f>
        <v>0.72010869565217395</v>
      </c>
    </row>
    <row r="7" spans="1:37" ht="21.75" customHeight="1" outlineLevel="2">
      <c r="B7" s="130" t="s">
        <v>47</v>
      </c>
      <c r="C7" s="3" t="s">
        <v>59</v>
      </c>
      <c r="D7" s="3" t="s">
        <v>5</v>
      </c>
      <c r="E7" s="88"/>
      <c r="F7" s="6">
        <v>3</v>
      </c>
      <c r="G7" s="6">
        <v>5</v>
      </c>
      <c r="H7" s="6">
        <v>4</v>
      </c>
      <c r="I7" s="6">
        <v>8</v>
      </c>
      <c r="J7" s="6">
        <v>8</v>
      </c>
      <c r="K7" s="88"/>
      <c r="L7" s="6">
        <v>5</v>
      </c>
      <c r="M7" s="6">
        <v>5</v>
      </c>
      <c r="N7" s="6">
        <v>7.5</v>
      </c>
      <c r="O7" s="6">
        <v>6</v>
      </c>
      <c r="P7" s="6">
        <v>1.5</v>
      </c>
      <c r="Q7" s="89"/>
      <c r="R7" s="6">
        <v>6</v>
      </c>
      <c r="S7" s="6">
        <v>6</v>
      </c>
      <c r="T7" s="6">
        <v>5</v>
      </c>
      <c r="U7" s="6">
        <v>7</v>
      </c>
      <c r="V7" s="6">
        <v>8</v>
      </c>
      <c r="W7" s="89"/>
      <c r="X7" s="6">
        <v>8</v>
      </c>
      <c r="Y7" s="6">
        <v>8</v>
      </c>
      <c r="Z7" s="6">
        <v>8</v>
      </c>
      <c r="AA7" s="6">
        <v>8</v>
      </c>
      <c r="AB7" s="6">
        <v>8</v>
      </c>
      <c r="AC7" s="68"/>
      <c r="AD7" s="6">
        <v>3</v>
      </c>
      <c r="AE7" s="6">
        <v>8</v>
      </c>
      <c r="AF7" s="6">
        <v>8</v>
      </c>
      <c r="AG7" s="55">
        <f>SUM(E7:AF7)</f>
        <v>144</v>
      </c>
      <c r="AH7" s="48">
        <v>184</v>
      </c>
      <c r="AI7" s="42"/>
      <c r="AJ7" s="86">
        <f>AG7/AH7</f>
        <v>0.78260869565217395</v>
      </c>
    </row>
    <row r="8" spans="1:37" ht="25.5" customHeight="1" outlineLevel="1">
      <c r="B8" s="56"/>
      <c r="C8" s="105"/>
      <c r="D8" s="58" t="s">
        <v>33</v>
      </c>
      <c r="E8" s="93">
        <f>SUM(E4:E7)</f>
        <v>0</v>
      </c>
      <c r="F8" s="99">
        <f t="shared" ref="F8:I8" si="1">SUM(F4:F7)</f>
        <v>14</v>
      </c>
      <c r="G8" s="99">
        <f t="shared" si="1"/>
        <v>20.5</v>
      </c>
      <c r="H8" s="99">
        <f t="shared" si="1"/>
        <v>11.5</v>
      </c>
      <c r="I8" s="99">
        <f t="shared" si="1"/>
        <v>22</v>
      </c>
      <c r="J8" s="99">
        <f t="shared" ref="J8" si="2">SUM(J4:J7)</f>
        <v>16</v>
      </c>
      <c r="K8" s="66"/>
      <c r="L8" s="99">
        <f>SUM(L4:L7)</f>
        <v>25</v>
      </c>
      <c r="M8" s="99">
        <f t="shared" ref="M8:P8" si="3">SUM(M4:M7)</f>
        <v>28.5</v>
      </c>
      <c r="N8" s="99">
        <f t="shared" si="3"/>
        <v>25</v>
      </c>
      <c r="O8" s="99">
        <f t="shared" si="3"/>
        <v>26.5</v>
      </c>
      <c r="P8" s="99">
        <f t="shared" si="3"/>
        <v>20.5</v>
      </c>
      <c r="Q8" s="68"/>
      <c r="R8" s="99">
        <f>SUM(R4:R7)</f>
        <v>24</v>
      </c>
      <c r="S8" s="99">
        <f t="shared" ref="S8:V8" si="4">SUM(S4:S7)</f>
        <v>24.5</v>
      </c>
      <c r="T8" s="99">
        <f t="shared" si="4"/>
        <v>23</v>
      </c>
      <c r="U8" s="99">
        <f t="shared" si="4"/>
        <v>23.5</v>
      </c>
      <c r="V8" s="99">
        <f t="shared" si="4"/>
        <v>21</v>
      </c>
      <c r="W8" s="68"/>
      <c r="X8" s="99">
        <f>SUM(X4:X7)</f>
        <v>23</v>
      </c>
      <c r="Y8" s="99">
        <f t="shared" ref="Y8:AA8" si="5">SUM(Y4:Y7)</f>
        <v>30</v>
      </c>
      <c r="Z8" s="99">
        <f t="shared" si="5"/>
        <v>24.5</v>
      </c>
      <c r="AA8" s="99">
        <f t="shared" si="5"/>
        <v>31.5</v>
      </c>
      <c r="AB8" s="99">
        <f>SUM(AB4:AB7)</f>
        <v>20</v>
      </c>
      <c r="AC8" s="68"/>
      <c r="AD8" s="99">
        <f>SUM(AD4:AD7)</f>
        <v>16.5</v>
      </c>
      <c r="AE8" s="99">
        <f>SUM(AE4:AE7)</f>
        <v>26.5</v>
      </c>
      <c r="AF8" s="99">
        <f t="shared" ref="AF8" si="6">SUM(AF4:AF7)</f>
        <v>18</v>
      </c>
      <c r="AG8" s="60">
        <f>SUM(AG4:AG7)</f>
        <v>515.5</v>
      </c>
      <c r="AH8" s="60">
        <f>SUM(AH4:AH7)</f>
        <v>736</v>
      </c>
      <c r="AI8" s="42"/>
      <c r="AJ8" s="95">
        <f>AG8/AH8</f>
        <v>0.70040760869565222</v>
      </c>
      <c r="AK8" s="72"/>
    </row>
    <row r="9" spans="1:37" ht="21.75" customHeight="1" outlineLevel="2">
      <c r="B9" s="90" t="s">
        <v>0</v>
      </c>
      <c r="C9" s="91" t="s">
        <v>60</v>
      </c>
      <c r="D9" s="91" t="s">
        <v>4</v>
      </c>
      <c r="E9" s="68"/>
      <c r="F9" s="6">
        <v>5.5</v>
      </c>
      <c r="G9" s="6">
        <v>7</v>
      </c>
      <c r="H9" s="6">
        <v>7</v>
      </c>
      <c r="I9" s="6">
        <v>7</v>
      </c>
      <c r="J9" s="6">
        <v>6</v>
      </c>
      <c r="K9" s="68"/>
      <c r="L9" s="6">
        <v>4</v>
      </c>
      <c r="M9" s="6">
        <v>7</v>
      </c>
      <c r="N9" s="6">
        <v>7</v>
      </c>
      <c r="O9" s="6">
        <v>6</v>
      </c>
      <c r="P9" s="6">
        <v>6</v>
      </c>
      <c r="Q9" s="68"/>
      <c r="R9" s="6">
        <v>6</v>
      </c>
      <c r="S9" s="6">
        <v>7</v>
      </c>
      <c r="T9" s="6">
        <v>7</v>
      </c>
      <c r="U9" s="6">
        <v>7</v>
      </c>
      <c r="V9" s="6">
        <v>6</v>
      </c>
      <c r="W9" s="68"/>
      <c r="X9" s="6">
        <v>6.5</v>
      </c>
      <c r="Y9" s="6">
        <v>5</v>
      </c>
      <c r="Z9" s="6">
        <v>6</v>
      </c>
      <c r="AA9" s="6">
        <v>7</v>
      </c>
      <c r="AB9" s="6">
        <v>7</v>
      </c>
      <c r="AC9" s="68"/>
      <c r="AD9" s="6">
        <v>6</v>
      </c>
      <c r="AE9" s="6">
        <v>7</v>
      </c>
      <c r="AF9" s="6">
        <v>7</v>
      </c>
      <c r="AG9" s="55">
        <f t="shared" ref="AG9:AG14" si="7">SUM(E9:AF9)</f>
        <v>147</v>
      </c>
      <c r="AH9" s="48">
        <v>184</v>
      </c>
      <c r="AI9" s="42"/>
      <c r="AJ9" s="96">
        <f t="shared" si="0"/>
        <v>0.79891304347826086</v>
      </c>
    </row>
    <row r="10" spans="1:37" ht="21.75" customHeight="1" outlineLevel="2">
      <c r="B10" s="130" t="s">
        <v>1</v>
      </c>
      <c r="C10" s="2" t="s">
        <v>61</v>
      </c>
      <c r="D10" s="2" t="s">
        <v>4</v>
      </c>
      <c r="E10" s="66"/>
      <c r="F10" s="6">
        <v>4.5</v>
      </c>
      <c r="G10" s="6">
        <v>5</v>
      </c>
      <c r="H10" s="6">
        <v>6.5</v>
      </c>
      <c r="I10" s="6">
        <v>3</v>
      </c>
      <c r="J10" s="6">
        <v>4</v>
      </c>
      <c r="K10" s="66"/>
      <c r="L10" s="6">
        <v>6</v>
      </c>
      <c r="M10" s="6">
        <v>6</v>
      </c>
      <c r="N10" s="6">
        <v>6.5</v>
      </c>
      <c r="O10" s="6">
        <v>4.5</v>
      </c>
      <c r="P10" s="6">
        <v>5.5</v>
      </c>
      <c r="Q10" s="68"/>
      <c r="R10" s="6">
        <v>6.5</v>
      </c>
      <c r="S10" s="6">
        <v>6.5</v>
      </c>
      <c r="T10" s="6">
        <v>6.5</v>
      </c>
      <c r="U10" s="6">
        <v>5</v>
      </c>
      <c r="V10" s="6">
        <v>5</v>
      </c>
      <c r="W10" s="68"/>
      <c r="X10" s="6">
        <v>5.5</v>
      </c>
      <c r="Y10" s="6">
        <v>5.5</v>
      </c>
      <c r="Z10" s="6">
        <v>6.5</v>
      </c>
      <c r="AA10" s="6">
        <v>5.5</v>
      </c>
      <c r="AB10" s="6">
        <v>6</v>
      </c>
      <c r="AC10" s="68"/>
      <c r="AD10" s="6">
        <v>5.5</v>
      </c>
      <c r="AE10" s="6">
        <v>4</v>
      </c>
      <c r="AF10" s="6">
        <v>6.5</v>
      </c>
      <c r="AG10" s="55">
        <f t="shared" si="7"/>
        <v>126</v>
      </c>
      <c r="AH10" s="48">
        <v>184</v>
      </c>
      <c r="AI10" s="42"/>
      <c r="AJ10" s="86">
        <f>AG10/AH10</f>
        <v>0.68478260869565222</v>
      </c>
    </row>
    <row r="11" spans="1:37" ht="21.75" customHeight="1" outlineLevel="2">
      <c r="B11" s="130" t="s">
        <v>1</v>
      </c>
      <c r="C11" s="2" t="s">
        <v>62</v>
      </c>
      <c r="D11" s="2" t="s">
        <v>4</v>
      </c>
      <c r="E11" s="66"/>
      <c r="F11" s="6">
        <v>4.5</v>
      </c>
      <c r="G11" s="6">
        <v>5.5</v>
      </c>
      <c r="H11" s="6">
        <v>3.5</v>
      </c>
      <c r="I11" s="6">
        <v>4</v>
      </c>
      <c r="J11" s="6">
        <v>8</v>
      </c>
      <c r="K11" s="66"/>
      <c r="L11" s="6">
        <v>4.5</v>
      </c>
      <c r="M11" s="6">
        <v>4.5</v>
      </c>
      <c r="N11" s="6">
        <v>5</v>
      </c>
      <c r="O11" s="6">
        <v>8</v>
      </c>
      <c r="P11" s="6">
        <v>4</v>
      </c>
      <c r="Q11" s="68"/>
      <c r="R11" s="6">
        <v>8</v>
      </c>
      <c r="S11" s="6">
        <v>8</v>
      </c>
      <c r="T11" s="6">
        <v>8</v>
      </c>
      <c r="U11" s="6">
        <v>8</v>
      </c>
      <c r="V11" s="6">
        <v>8</v>
      </c>
      <c r="W11" s="68"/>
      <c r="X11" s="6">
        <v>8</v>
      </c>
      <c r="Y11" s="6">
        <v>8</v>
      </c>
      <c r="Z11" s="6">
        <v>8</v>
      </c>
      <c r="AA11" s="6">
        <v>8</v>
      </c>
      <c r="AB11" s="6">
        <v>8</v>
      </c>
      <c r="AC11" s="68"/>
      <c r="AD11" s="6">
        <v>3.5</v>
      </c>
      <c r="AE11" s="6">
        <v>1</v>
      </c>
      <c r="AF11" s="6">
        <v>5.5</v>
      </c>
      <c r="AG11" s="55">
        <f t="shared" si="7"/>
        <v>141.5</v>
      </c>
      <c r="AH11" s="48">
        <v>184</v>
      </c>
      <c r="AI11" s="42"/>
      <c r="AJ11" s="86">
        <f t="shared" si="0"/>
        <v>0.76902173913043481</v>
      </c>
    </row>
    <row r="12" spans="1:37" ht="21.75" customHeight="1" outlineLevel="2">
      <c r="A12" s="38" t="s">
        <v>69</v>
      </c>
      <c r="B12" s="130" t="s">
        <v>1</v>
      </c>
      <c r="C12" s="2" t="s">
        <v>63</v>
      </c>
      <c r="D12" s="2" t="s">
        <v>4</v>
      </c>
      <c r="E12" s="66"/>
      <c r="F12" s="6">
        <v>5</v>
      </c>
      <c r="G12" s="6">
        <v>6</v>
      </c>
      <c r="H12" s="6">
        <v>5</v>
      </c>
      <c r="I12" s="6">
        <v>4</v>
      </c>
      <c r="J12" s="6">
        <v>5.5</v>
      </c>
      <c r="K12" s="66"/>
      <c r="L12" s="6">
        <v>5</v>
      </c>
      <c r="M12" s="6">
        <v>4.5</v>
      </c>
      <c r="N12" s="6">
        <v>5</v>
      </c>
      <c r="O12" s="6">
        <v>3.5</v>
      </c>
      <c r="P12" s="6">
        <v>5.5</v>
      </c>
      <c r="Q12" s="68"/>
      <c r="R12" s="6">
        <v>6</v>
      </c>
      <c r="S12" s="6">
        <v>5</v>
      </c>
      <c r="T12" s="6">
        <v>6</v>
      </c>
      <c r="U12" s="6">
        <v>5</v>
      </c>
      <c r="V12" s="6">
        <v>6.5</v>
      </c>
      <c r="W12" s="68"/>
      <c r="X12" s="6">
        <v>6</v>
      </c>
      <c r="Y12" s="6">
        <v>7</v>
      </c>
      <c r="Z12" s="6">
        <v>6</v>
      </c>
      <c r="AA12" s="6">
        <v>7</v>
      </c>
      <c r="AB12" s="6">
        <v>6.5</v>
      </c>
      <c r="AC12" s="68"/>
      <c r="AD12" s="6">
        <v>6</v>
      </c>
      <c r="AE12" s="6">
        <v>6</v>
      </c>
      <c r="AF12" s="6">
        <v>6</v>
      </c>
      <c r="AG12" s="55">
        <f t="shared" si="7"/>
        <v>128</v>
      </c>
      <c r="AH12" s="48">
        <v>184</v>
      </c>
      <c r="AI12" s="42"/>
      <c r="AJ12" s="86">
        <f t="shared" si="0"/>
        <v>0.69565217391304346</v>
      </c>
    </row>
    <row r="13" spans="1:37" ht="21.75" customHeight="1" outlineLevel="2">
      <c r="B13" s="130" t="s">
        <v>3</v>
      </c>
      <c r="C13" s="3" t="s">
        <v>67</v>
      </c>
      <c r="D13" s="3" t="s">
        <v>4</v>
      </c>
      <c r="E13" s="66"/>
      <c r="F13" s="6">
        <v>3</v>
      </c>
      <c r="G13" s="6">
        <v>5</v>
      </c>
      <c r="H13" s="6">
        <v>6</v>
      </c>
      <c r="I13" s="6">
        <v>5</v>
      </c>
      <c r="J13" s="6">
        <v>3</v>
      </c>
      <c r="K13" s="66"/>
      <c r="L13" s="6">
        <v>3</v>
      </c>
      <c r="M13" s="6">
        <v>5</v>
      </c>
      <c r="N13" s="6">
        <v>5.5</v>
      </c>
      <c r="O13" s="6">
        <v>4.5</v>
      </c>
      <c r="P13" s="6">
        <v>4</v>
      </c>
      <c r="Q13" s="68"/>
      <c r="R13" s="6">
        <v>4</v>
      </c>
      <c r="S13" s="6">
        <v>3.5</v>
      </c>
      <c r="T13" s="6">
        <v>5</v>
      </c>
      <c r="U13" s="6">
        <v>4</v>
      </c>
      <c r="V13" s="6">
        <v>5</v>
      </c>
      <c r="W13" s="68"/>
      <c r="X13" s="6">
        <v>2</v>
      </c>
      <c r="Y13" s="6">
        <v>6</v>
      </c>
      <c r="Z13" s="6">
        <v>6</v>
      </c>
      <c r="AA13" s="6">
        <v>4.5</v>
      </c>
      <c r="AB13" s="6">
        <v>5</v>
      </c>
      <c r="AC13" s="68"/>
      <c r="AD13" s="6">
        <v>6</v>
      </c>
      <c r="AE13" s="6">
        <v>8</v>
      </c>
      <c r="AF13" s="6">
        <v>8</v>
      </c>
      <c r="AG13" s="55">
        <f t="shared" si="7"/>
        <v>111</v>
      </c>
      <c r="AH13" s="48">
        <v>184</v>
      </c>
      <c r="AI13" s="42"/>
      <c r="AJ13" s="86">
        <f t="shared" si="0"/>
        <v>0.60326086956521741</v>
      </c>
    </row>
    <row r="14" spans="1:37" ht="21.75" customHeight="1" outlineLevel="2">
      <c r="B14" s="4" t="s">
        <v>47</v>
      </c>
      <c r="C14" s="3" t="s">
        <v>64</v>
      </c>
      <c r="D14" s="3" t="s">
        <v>4</v>
      </c>
      <c r="E14" s="66"/>
      <c r="F14" s="6">
        <v>2</v>
      </c>
      <c r="G14" s="6">
        <v>2</v>
      </c>
      <c r="H14" s="6">
        <v>5</v>
      </c>
      <c r="I14" s="6">
        <v>3</v>
      </c>
      <c r="J14" s="6">
        <v>8</v>
      </c>
      <c r="K14" s="66"/>
      <c r="L14" s="6">
        <v>8</v>
      </c>
      <c r="M14" s="6">
        <v>8</v>
      </c>
      <c r="N14" s="6">
        <v>8</v>
      </c>
      <c r="O14" s="6">
        <v>8</v>
      </c>
      <c r="P14" s="6">
        <v>8</v>
      </c>
      <c r="Q14" s="68"/>
      <c r="R14" s="6">
        <v>8</v>
      </c>
      <c r="S14" s="6">
        <v>8</v>
      </c>
      <c r="T14" s="6">
        <v>8</v>
      </c>
      <c r="U14" s="6">
        <v>8</v>
      </c>
      <c r="V14" s="6">
        <v>8</v>
      </c>
      <c r="W14" s="68"/>
      <c r="X14" s="6">
        <v>2</v>
      </c>
      <c r="Y14" s="6">
        <v>5</v>
      </c>
      <c r="Z14" s="6">
        <v>8</v>
      </c>
      <c r="AA14" s="6">
        <v>3</v>
      </c>
      <c r="AB14" s="6">
        <v>8</v>
      </c>
      <c r="AC14" s="68"/>
      <c r="AD14" s="6">
        <v>0</v>
      </c>
      <c r="AE14" s="6">
        <v>8</v>
      </c>
      <c r="AF14" s="6">
        <v>8</v>
      </c>
      <c r="AG14" s="55">
        <f t="shared" si="7"/>
        <v>142</v>
      </c>
      <c r="AH14" s="48">
        <v>184</v>
      </c>
      <c r="AI14" s="42"/>
      <c r="AJ14" s="86">
        <f t="shared" si="0"/>
        <v>0.77173913043478259</v>
      </c>
    </row>
    <row r="15" spans="1:37" ht="25.5" customHeight="1" outlineLevel="2">
      <c r="B15" s="56"/>
      <c r="C15" s="105"/>
      <c r="D15" s="57" t="s">
        <v>34</v>
      </c>
      <c r="E15" s="66"/>
      <c r="F15" s="99">
        <f>SUM(F9:F14)</f>
        <v>24.5</v>
      </c>
      <c r="G15" s="99">
        <f>SUM(G9:G14)</f>
        <v>30.5</v>
      </c>
      <c r="H15" s="99">
        <f>SUM(H9:H14)</f>
        <v>33</v>
      </c>
      <c r="I15" s="99">
        <f>SUM(I9:I14)</f>
        <v>26</v>
      </c>
      <c r="J15" s="99">
        <f>SUM(J9:J14)</f>
        <v>34.5</v>
      </c>
      <c r="K15" s="66"/>
      <c r="L15" s="99">
        <f>SUM(L9:L14)</f>
        <v>30.5</v>
      </c>
      <c r="M15" s="99">
        <f>SUM(M9:M14)</f>
        <v>35</v>
      </c>
      <c r="N15" s="99">
        <f>SUM(N9:N14)</f>
        <v>37</v>
      </c>
      <c r="O15" s="99">
        <f>SUM(O9:O14)</f>
        <v>34.5</v>
      </c>
      <c r="P15" s="99">
        <f>SUM(P9:P14)</f>
        <v>33</v>
      </c>
      <c r="Q15" s="66"/>
      <c r="R15" s="99">
        <f>SUM(R9:R14)</f>
        <v>38.5</v>
      </c>
      <c r="S15" s="99">
        <f>SUM(S9:S14)</f>
        <v>38</v>
      </c>
      <c r="T15" s="99">
        <f>SUM(T9:T14)</f>
        <v>40.5</v>
      </c>
      <c r="U15" s="99">
        <f>SUM(U9:U14)</f>
        <v>37</v>
      </c>
      <c r="V15" s="99">
        <f>SUM(V9:V14)</f>
        <v>38.5</v>
      </c>
      <c r="W15" s="66"/>
      <c r="X15" s="99">
        <f>SUM(X9:X14)</f>
        <v>30</v>
      </c>
      <c r="Y15" s="99">
        <f>SUM(Y9:Y14)</f>
        <v>36.5</v>
      </c>
      <c r="Z15" s="99">
        <f>SUM(Z9:Z14)</f>
        <v>40.5</v>
      </c>
      <c r="AA15" s="99">
        <f>SUM(AA9:AA14)</f>
        <v>35</v>
      </c>
      <c r="AB15" s="99">
        <f>SUM(AB9:AB14)</f>
        <v>40.5</v>
      </c>
      <c r="AC15" s="66"/>
      <c r="AD15" s="99">
        <f>SUM(AD9:AD14)</f>
        <v>27</v>
      </c>
      <c r="AE15" s="99">
        <f>SUM(AE9:AE14)</f>
        <v>34</v>
      </c>
      <c r="AF15" s="99">
        <f>SUM(AF9:AF14)</f>
        <v>41</v>
      </c>
      <c r="AG15" s="60">
        <f>SUM(AG9:AG14)</f>
        <v>795.5</v>
      </c>
      <c r="AH15" s="61">
        <f>SUM(AH9:AH14)</f>
        <v>1104</v>
      </c>
      <c r="AI15" s="42"/>
      <c r="AJ15" s="95">
        <f t="shared" si="0"/>
        <v>0.72056159420289856</v>
      </c>
    </row>
    <row r="16" spans="1:37" ht="21.75" customHeight="1" outlineLevel="1">
      <c r="B16" s="130" t="s">
        <v>2</v>
      </c>
      <c r="C16" s="3" t="s">
        <v>65</v>
      </c>
      <c r="D16" s="3" t="s">
        <v>6</v>
      </c>
      <c r="E16" s="66"/>
      <c r="F16" s="6">
        <v>0</v>
      </c>
      <c r="G16" s="6">
        <v>2.5</v>
      </c>
      <c r="H16" s="6">
        <v>2.5</v>
      </c>
      <c r="I16" s="6">
        <v>8</v>
      </c>
      <c r="J16" s="6">
        <v>6.5</v>
      </c>
      <c r="K16" s="66">
        <v>5.5</v>
      </c>
      <c r="L16" s="6">
        <v>6</v>
      </c>
      <c r="M16" s="6">
        <v>8</v>
      </c>
      <c r="N16" s="6">
        <v>5</v>
      </c>
      <c r="O16" s="6">
        <v>7</v>
      </c>
      <c r="P16" s="6">
        <v>5.5</v>
      </c>
      <c r="Q16" s="66"/>
      <c r="R16" s="6">
        <v>8</v>
      </c>
      <c r="S16" s="6">
        <v>8</v>
      </c>
      <c r="T16" s="6">
        <v>8</v>
      </c>
      <c r="U16" s="6">
        <v>6.5</v>
      </c>
      <c r="V16" s="6">
        <v>7</v>
      </c>
      <c r="W16" s="66"/>
      <c r="X16" s="6">
        <v>8</v>
      </c>
      <c r="Y16" s="6">
        <v>8</v>
      </c>
      <c r="Z16" s="6">
        <v>7</v>
      </c>
      <c r="AA16" s="6">
        <v>8</v>
      </c>
      <c r="AB16" s="6">
        <v>6.5</v>
      </c>
      <c r="AC16" s="66"/>
      <c r="AD16" s="6">
        <v>8</v>
      </c>
      <c r="AE16" s="6">
        <v>8</v>
      </c>
      <c r="AF16" s="6">
        <v>5</v>
      </c>
      <c r="AG16" s="55">
        <f>SUM(E16:AF16)</f>
        <v>152.5</v>
      </c>
      <c r="AH16" s="48">
        <v>184</v>
      </c>
      <c r="AI16" s="42"/>
      <c r="AJ16" s="86">
        <f t="shared" si="0"/>
        <v>0.82880434782608692</v>
      </c>
    </row>
    <row r="17" spans="2:36" ht="21.75" customHeight="1">
      <c r="B17" s="4" t="s">
        <v>2</v>
      </c>
      <c r="C17" s="3" t="s">
        <v>66</v>
      </c>
      <c r="D17" s="3" t="s">
        <v>6</v>
      </c>
      <c r="E17" s="66"/>
      <c r="F17" s="6">
        <v>0</v>
      </c>
      <c r="G17" s="6">
        <v>8</v>
      </c>
      <c r="H17" s="6">
        <v>8</v>
      </c>
      <c r="I17" s="6">
        <v>7</v>
      </c>
      <c r="J17" s="6">
        <v>6.5</v>
      </c>
      <c r="K17" s="66">
        <v>7.5</v>
      </c>
      <c r="L17" s="6">
        <v>8</v>
      </c>
      <c r="M17" s="6">
        <v>8</v>
      </c>
      <c r="N17" s="6">
        <v>8</v>
      </c>
      <c r="O17" s="6">
        <v>6.5</v>
      </c>
      <c r="P17" s="6">
        <v>7</v>
      </c>
      <c r="Q17" s="66"/>
      <c r="R17" s="6">
        <v>8</v>
      </c>
      <c r="S17" s="6">
        <v>8</v>
      </c>
      <c r="T17" s="6">
        <v>8</v>
      </c>
      <c r="U17" s="6">
        <v>7.5</v>
      </c>
      <c r="V17" s="6">
        <v>8</v>
      </c>
      <c r="W17" s="66"/>
      <c r="X17" s="6">
        <v>8</v>
      </c>
      <c r="Y17" s="6">
        <v>8</v>
      </c>
      <c r="Z17" s="6">
        <v>8</v>
      </c>
      <c r="AA17" s="6">
        <v>6</v>
      </c>
      <c r="AB17" s="6">
        <v>8</v>
      </c>
      <c r="AC17" s="66"/>
      <c r="AD17" s="6">
        <v>8</v>
      </c>
      <c r="AE17" s="6">
        <v>8</v>
      </c>
      <c r="AF17" s="6">
        <v>8</v>
      </c>
      <c r="AG17" s="55">
        <f>SUM(E17:AF17)</f>
        <v>176</v>
      </c>
      <c r="AH17" s="48">
        <v>184</v>
      </c>
      <c r="AI17" s="42"/>
      <c r="AJ17" s="86">
        <f t="shared" si="0"/>
        <v>0.95652173913043481</v>
      </c>
    </row>
    <row r="18" spans="2:36" ht="25.5" customHeight="1">
      <c r="B18" s="63"/>
      <c r="C18" s="57"/>
      <c r="D18" s="57" t="s">
        <v>35</v>
      </c>
      <c r="E18" s="67">
        <f t="shared" ref="E18" si="8">SUM(E16:E17)</f>
        <v>0</v>
      </c>
      <c r="F18" s="99">
        <f>SUM(F16:F17)</f>
        <v>0</v>
      </c>
      <c r="G18" s="99">
        <f t="shared" ref="G18:I18" si="9">SUM(G16:G17)</f>
        <v>10.5</v>
      </c>
      <c r="H18" s="99">
        <f t="shared" si="9"/>
        <v>10.5</v>
      </c>
      <c r="I18" s="99">
        <f t="shared" si="9"/>
        <v>15</v>
      </c>
      <c r="J18" s="99">
        <f t="shared" ref="J18" si="10">SUM(J16:J17)</f>
        <v>13</v>
      </c>
      <c r="K18" s="67"/>
      <c r="L18" s="99">
        <f>SUM(L16:L17)</f>
        <v>14</v>
      </c>
      <c r="M18" s="99">
        <f t="shared" ref="M18:P18" si="11">SUM(M16:M17)</f>
        <v>16</v>
      </c>
      <c r="N18" s="99">
        <f t="shared" si="11"/>
        <v>13</v>
      </c>
      <c r="O18" s="99">
        <f t="shared" si="11"/>
        <v>13.5</v>
      </c>
      <c r="P18" s="99">
        <f t="shared" si="11"/>
        <v>12.5</v>
      </c>
      <c r="Q18" s="69"/>
      <c r="R18" s="99">
        <f>SUM(R16:R17)</f>
        <v>16</v>
      </c>
      <c r="S18" s="99">
        <f t="shared" ref="S18:V18" si="12">SUM(S16:S17)</f>
        <v>16</v>
      </c>
      <c r="T18" s="99">
        <f t="shared" si="12"/>
        <v>16</v>
      </c>
      <c r="U18" s="99">
        <f t="shared" si="12"/>
        <v>14</v>
      </c>
      <c r="V18" s="99">
        <f t="shared" si="12"/>
        <v>15</v>
      </c>
      <c r="W18" s="69"/>
      <c r="X18" s="99">
        <f>SUM(X16:X17)</f>
        <v>16</v>
      </c>
      <c r="Y18" s="99">
        <f t="shared" ref="Y18:AA18" si="13">SUM(Y16:Y17)</f>
        <v>16</v>
      </c>
      <c r="Z18" s="99">
        <f t="shared" si="13"/>
        <v>15</v>
      </c>
      <c r="AA18" s="99">
        <f t="shared" si="13"/>
        <v>14</v>
      </c>
      <c r="AB18" s="99">
        <f>SUM(AB16:AB17)</f>
        <v>14.5</v>
      </c>
      <c r="AC18" s="69"/>
      <c r="AD18" s="99">
        <f>SUM(AD16:AD17)</f>
        <v>16</v>
      </c>
      <c r="AE18" s="99">
        <v>16</v>
      </c>
      <c r="AF18" s="99">
        <f t="shared" ref="AF18" si="14">SUM(AF16:AF17)</f>
        <v>13</v>
      </c>
      <c r="AG18" s="60">
        <f>SUM(AG16:AG17)</f>
        <v>328.5</v>
      </c>
      <c r="AH18" s="61">
        <f>SUM(AH16:AH17)</f>
        <v>368</v>
      </c>
      <c r="AI18" s="42"/>
      <c r="AJ18" s="95">
        <f t="shared" si="0"/>
        <v>0.89266304347826086</v>
      </c>
    </row>
    <row r="19" spans="2:36" ht="31.5" customHeight="1">
      <c r="B19" s="9"/>
      <c r="C19" s="10"/>
      <c r="D19" s="73" t="s">
        <v>29</v>
      </c>
      <c r="E19" s="74"/>
      <c r="F19" s="100">
        <f>SUM(F8,F15,F18)</f>
        <v>38.5</v>
      </c>
      <c r="G19" s="100">
        <f>SUM(G8,G15,G18)</f>
        <v>61.5</v>
      </c>
      <c r="H19" s="100">
        <f>SUM(H8,H15,H18)</f>
        <v>55</v>
      </c>
      <c r="I19" s="100">
        <f>SUM(I8,I15,I18)</f>
        <v>63</v>
      </c>
      <c r="J19" s="100">
        <f>SUM(J8,J15,J18)</f>
        <v>63.5</v>
      </c>
      <c r="K19" s="100"/>
      <c r="L19" s="100">
        <f>SUM(L8,L15,L18)</f>
        <v>69.5</v>
      </c>
      <c r="M19" s="100">
        <f>SUM(M8,M15,M18)</f>
        <v>79.5</v>
      </c>
      <c r="N19" s="100">
        <f>SUM(N8,N15,N18)</f>
        <v>75</v>
      </c>
      <c r="O19" s="100">
        <f>SUM(O8,O15,O18)</f>
        <v>74.5</v>
      </c>
      <c r="P19" s="100">
        <f>SUM(P8,P15,P18)</f>
        <v>66</v>
      </c>
      <c r="Q19" s="100"/>
      <c r="R19" s="100">
        <f>SUM(R8,R15,R18)</f>
        <v>78.5</v>
      </c>
      <c r="S19" s="100">
        <f>SUM(S8,S15,S18)</f>
        <v>78.5</v>
      </c>
      <c r="T19" s="100">
        <f>SUM(T8,T15,T18)</f>
        <v>79.5</v>
      </c>
      <c r="U19" s="100">
        <f>SUM(U8,U15,U18)</f>
        <v>74.5</v>
      </c>
      <c r="V19" s="100">
        <f>SUM(V8,V15,V18)</f>
        <v>74.5</v>
      </c>
      <c r="W19" s="100"/>
      <c r="X19" s="100">
        <f>SUM(X8,X15,X18)</f>
        <v>69</v>
      </c>
      <c r="Y19" s="100">
        <f>SUM(Y8,Y15,Y18)</f>
        <v>82.5</v>
      </c>
      <c r="Z19" s="100">
        <f>SUM(Z8,Z15,Z18)</f>
        <v>80</v>
      </c>
      <c r="AA19" s="100">
        <f>SUM(AA8,AA15,AA18)</f>
        <v>80.5</v>
      </c>
      <c r="AB19" s="100">
        <f>SUM(AB8,AB15,AB18)</f>
        <v>75</v>
      </c>
      <c r="AC19" s="100"/>
      <c r="AD19" s="100">
        <f>SUM(AD8,AD15,AD18)</f>
        <v>59.5</v>
      </c>
      <c r="AE19" s="100">
        <v>56</v>
      </c>
      <c r="AF19" s="100">
        <f>SUM(AF8,AF15,AF18)</f>
        <v>72</v>
      </c>
      <c r="AG19" s="75" t="s">
        <v>36</v>
      </c>
      <c r="AH19" s="53"/>
      <c r="AI19" s="70"/>
      <c r="AJ19" s="97">
        <f>AVERAGE(AJ8,AJ15,AJ18)</f>
        <v>0.77121074879227047</v>
      </c>
    </row>
    <row r="20" spans="2:36" ht="15.75" customHeight="1">
      <c r="B20" s="9"/>
      <c r="C20" s="9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52"/>
      <c r="O20" s="11"/>
      <c r="P20" s="11"/>
      <c r="Q20" s="52"/>
      <c r="R20" s="11"/>
      <c r="S20" s="11"/>
      <c r="T20" s="52"/>
      <c r="U20" s="11"/>
      <c r="V20" s="11"/>
      <c r="W20" s="52"/>
      <c r="X20" s="11"/>
      <c r="Y20" s="11"/>
      <c r="Z20" s="52"/>
      <c r="AA20" s="11"/>
      <c r="AB20" s="11"/>
      <c r="AC20" s="52"/>
      <c r="AD20" s="11"/>
      <c r="AE20" s="11"/>
      <c r="AF20" s="11"/>
      <c r="AG20" s="71"/>
    </row>
    <row r="21" spans="2:36" ht="17.25" customHeight="1">
      <c r="B21" s="62" t="s">
        <v>30</v>
      </c>
      <c r="C21" s="51"/>
      <c r="D21" s="112"/>
      <c r="E21" s="111"/>
      <c r="F21" s="133" t="s">
        <v>14</v>
      </c>
      <c r="G21" s="133" t="s">
        <v>13</v>
      </c>
      <c r="H21" s="133" t="s">
        <v>11</v>
      </c>
      <c r="I21" s="133" t="s">
        <v>15</v>
      </c>
      <c r="J21" s="133" t="s">
        <v>12</v>
      </c>
      <c r="K21" s="66"/>
      <c r="L21" s="134" t="s">
        <v>14</v>
      </c>
      <c r="M21" s="37" t="s">
        <v>13</v>
      </c>
      <c r="N21" s="133" t="s">
        <v>11</v>
      </c>
      <c r="O21" s="37" t="s">
        <v>15</v>
      </c>
      <c r="P21" s="133" t="s">
        <v>12</v>
      </c>
      <c r="Q21" s="65"/>
      <c r="R21" s="134" t="s">
        <v>14</v>
      </c>
      <c r="S21" s="37" t="s">
        <v>13</v>
      </c>
      <c r="T21" s="133" t="s">
        <v>11</v>
      </c>
      <c r="U21" s="37" t="s">
        <v>15</v>
      </c>
      <c r="V21" s="133" t="s">
        <v>12</v>
      </c>
      <c r="W21" s="65"/>
      <c r="X21" s="134" t="s">
        <v>14</v>
      </c>
      <c r="Y21" s="37" t="s">
        <v>13</v>
      </c>
      <c r="Z21" s="133" t="s">
        <v>11</v>
      </c>
      <c r="AA21" s="37" t="s">
        <v>15</v>
      </c>
      <c r="AB21" s="37" t="s">
        <v>12</v>
      </c>
      <c r="AC21" s="65"/>
      <c r="AD21" s="147" t="s">
        <v>14</v>
      </c>
      <c r="AE21" s="37" t="s">
        <v>13</v>
      </c>
      <c r="AF21" s="143" t="s">
        <v>11</v>
      </c>
    </row>
    <row r="22" spans="2:36" ht="12">
      <c r="B22" s="62" t="s">
        <v>31</v>
      </c>
      <c r="C22" s="51"/>
      <c r="D22" s="51"/>
      <c r="E22" s="74"/>
      <c r="F22" s="100">
        <v>39</v>
      </c>
      <c r="G22" s="100">
        <v>66</v>
      </c>
      <c r="H22" s="100">
        <v>58</v>
      </c>
      <c r="I22" s="100">
        <v>68</v>
      </c>
      <c r="J22" s="100">
        <v>71</v>
      </c>
      <c r="K22" s="100"/>
      <c r="L22" s="100">
        <v>78</v>
      </c>
      <c r="M22" s="100">
        <v>88</v>
      </c>
      <c r="N22" s="100">
        <v>79</v>
      </c>
      <c r="O22" s="100">
        <v>83</v>
      </c>
      <c r="P22" s="100">
        <v>71</v>
      </c>
      <c r="Q22" s="100"/>
      <c r="R22" s="100">
        <v>83</v>
      </c>
      <c r="S22" s="100">
        <v>85</v>
      </c>
      <c r="T22" s="100">
        <v>86</v>
      </c>
      <c r="U22" s="100">
        <v>80</v>
      </c>
      <c r="V22" s="100">
        <v>83</v>
      </c>
      <c r="W22" s="100"/>
      <c r="X22" s="100">
        <v>71</v>
      </c>
      <c r="Y22" s="100">
        <v>89</v>
      </c>
      <c r="Z22" s="100">
        <v>85</v>
      </c>
      <c r="AA22" s="100">
        <v>87</v>
      </c>
      <c r="AB22" s="100">
        <v>81</v>
      </c>
      <c r="AC22" s="100"/>
      <c r="AD22" s="100">
        <v>64</v>
      </c>
      <c r="AE22" s="100">
        <v>56</v>
      </c>
      <c r="AF22" s="100">
        <v>80</v>
      </c>
    </row>
    <row r="23" spans="2:36">
      <c r="B23" s="62" t="s">
        <v>32</v>
      </c>
      <c r="C23" s="51"/>
      <c r="D23" s="51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</row>
  </sheetData>
  <dataConsolidate function="product" leftLabels="1">
    <dataRefs count="1">
      <dataRef ref="D4:D16" sheet="Aug-detail"/>
    </dataRefs>
  </dataConsolidate>
  <phoneticPr fontId="32" type="noConversion"/>
  <pageMargins left="0.7" right="0.7" top="0.75" bottom="0.75" header="0.3" footer="0.3"/>
  <pageSetup paperSize="9" orientation="portrait" r:id="rId1"/>
  <ignoredErrors>
    <ignoredError sqref="AG15:AH15 AG8:AH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23"/>
  <sheetViews>
    <sheetView showGridLines="0" zoomScaleNormal="100" workbookViewId="0">
      <pane xSplit="3" topLeftCell="D1" activePane="topRight" state="frozen"/>
      <selection pane="topRight" activeCell="C14" sqref="C14"/>
    </sheetView>
  </sheetViews>
  <sheetFormatPr defaultColWidth="9.140625" defaultRowHeight="11.25" outlineLevelRow="2"/>
  <cols>
    <col min="1" max="1" width="1.5703125" style="38" customWidth="1"/>
    <col min="2" max="2" width="4.85546875" style="38" customWidth="1"/>
    <col min="3" max="3" width="21.42578125" style="38" customWidth="1"/>
    <col min="4" max="4" width="9.28515625" style="38" customWidth="1"/>
    <col min="5" max="5" width="1" style="38" customWidth="1"/>
    <col min="6" max="7" width="4.140625" style="38" customWidth="1"/>
    <col min="8" max="8" width="1" style="38" customWidth="1"/>
    <col min="9" max="13" width="4.140625" style="38" customWidth="1"/>
    <col min="14" max="14" width="0.85546875" style="38" customWidth="1"/>
    <col min="15" max="19" width="4.140625" style="38" customWidth="1"/>
    <col min="20" max="20" width="0.85546875" style="38" customWidth="1"/>
    <col min="21" max="25" width="4.140625" style="38" customWidth="1"/>
    <col min="26" max="26" width="0.85546875" style="38" customWidth="1"/>
    <col min="27" max="31" width="4.140625" style="38" customWidth="1"/>
    <col min="32" max="32" width="8.5703125" style="41" bestFit="1" customWidth="1"/>
    <col min="33" max="33" width="8" style="47" bestFit="1" customWidth="1"/>
    <col min="34" max="34" width="0.7109375" style="38" customWidth="1"/>
    <col min="35" max="35" width="8.5703125" style="38" bestFit="1" customWidth="1"/>
    <col min="36" max="16384" width="9.140625" style="38"/>
  </cols>
  <sheetData>
    <row r="1" spans="1:36" ht="8.25" customHeight="1"/>
    <row r="2" spans="1:36" ht="14.25" customHeight="1">
      <c r="B2" s="32"/>
      <c r="C2" s="33"/>
      <c r="D2" s="135" t="s">
        <v>9</v>
      </c>
      <c r="E2" s="64"/>
      <c r="F2" s="137">
        <v>1</v>
      </c>
      <c r="G2" s="137">
        <v>2</v>
      </c>
      <c r="H2" s="64"/>
      <c r="I2" s="137">
        <v>5</v>
      </c>
      <c r="J2" s="137">
        <v>6</v>
      </c>
      <c r="K2" s="146">
        <v>7</v>
      </c>
      <c r="L2" s="146">
        <v>8</v>
      </c>
      <c r="M2" s="146">
        <v>9</v>
      </c>
      <c r="N2" s="64"/>
      <c r="O2" s="137">
        <v>12</v>
      </c>
      <c r="P2" s="137">
        <v>13</v>
      </c>
      <c r="Q2" s="146">
        <v>14</v>
      </c>
      <c r="R2" s="146">
        <v>15</v>
      </c>
      <c r="S2" s="146">
        <v>16</v>
      </c>
      <c r="T2" s="64"/>
      <c r="U2" s="137">
        <v>19</v>
      </c>
      <c r="V2" s="137">
        <v>20</v>
      </c>
      <c r="W2" s="137">
        <v>21</v>
      </c>
      <c r="X2" s="137">
        <v>22</v>
      </c>
      <c r="Y2" s="137">
        <v>23</v>
      </c>
      <c r="Z2" s="64"/>
      <c r="AA2" s="137">
        <v>26</v>
      </c>
      <c r="AB2" s="137">
        <v>27</v>
      </c>
      <c r="AC2" s="137">
        <v>28</v>
      </c>
      <c r="AD2" s="137">
        <v>29</v>
      </c>
      <c r="AE2" s="137">
        <v>30</v>
      </c>
      <c r="AF2" s="43" t="s">
        <v>10</v>
      </c>
      <c r="AG2" s="45" t="s">
        <v>8</v>
      </c>
      <c r="AH2" s="39"/>
      <c r="AI2" s="13" t="s">
        <v>17</v>
      </c>
    </row>
    <row r="3" spans="1:36" ht="14.25" customHeight="1">
      <c r="B3" s="34"/>
      <c r="C3" s="35"/>
      <c r="D3" s="136" t="s">
        <v>16</v>
      </c>
      <c r="E3" s="66"/>
      <c r="F3" s="37" t="s">
        <v>15</v>
      </c>
      <c r="G3" s="143" t="s">
        <v>12</v>
      </c>
      <c r="H3" s="66"/>
      <c r="I3" s="139" t="s">
        <v>14</v>
      </c>
      <c r="J3" s="37" t="s">
        <v>13</v>
      </c>
      <c r="K3" s="138" t="s">
        <v>11</v>
      </c>
      <c r="L3" s="37" t="s">
        <v>15</v>
      </c>
      <c r="M3" s="138" t="s">
        <v>12</v>
      </c>
      <c r="N3" s="65"/>
      <c r="O3" s="139" t="s">
        <v>14</v>
      </c>
      <c r="P3" s="37" t="s">
        <v>13</v>
      </c>
      <c r="Q3" s="138" t="s">
        <v>11</v>
      </c>
      <c r="R3" s="37" t="s">
        <v>15</v>
      </c>
      <c r="S3" s="138" t="s">
        <v>12</v>
      </c>
      <c r="T3" s="65"/>
      <c r="U3" s="139" t="s">
        <v>14</v>
      </c>
      <c r="V3" s="37" t="s">
        <v>13</v>
      </c>
      <c r="W3" s="138" t="s">
        <v>11</v>
      </c>
      <c r="X3" s="37" t="s">
        <v>15</v>
      </c>
      <c r="Y3" s="138" t="s">
        <v>12</v>
      </c>
      <c r="Z3" s="65"/>
      <c r="AA3" s="139" t="s">
        <v>14</v>
      </c>
      <c r="AB3" s="37" t="s">
        <v>13</v>
      </c>
      <c r="AC3" s="139" t="s">
        <v>11</v>
      </c>
      <c r="AD3" s="37" t="s">
        <v>15</v>
      </c>
      <c r="AE3" s="139" t="s">
        <v>12</v>
      </c>
      <c r="AF3" s="44" t="s">
        <v>7</v>
      </c>
      <c r="AG3" s="46" t="s">
        <v>19</v>
      </c>
      <c r="AH3" s="40"/>
      <c r="AI3" s="14" t="s">
        <v>18</v>
      </c>
    </row>
    <row r="4" spans="1:36" ht="21.75" customHeight="1" outlineLevel="2">
      <c r="B4" s="135" t="s">
        <v>0</v>
      </c>
      <c r="C4" s="1" t="s">
        <v>56</v>
      </c>
      <c r="D4" s="1" t="s">
        <v>5</v>
      </c>
      <c r="E4" s="93"/>
      <c r="F4" s="6">
        <v>4</v>
      </c>
      <c r="G4" s="6">
        <v>6</v>
      </c>
      <c r="H4" s="93"/>
      <c r="I4" s="6">
        <v>2.5</v>
      </c>
      <c r="J4" s="6">
        <v>6.5</v>
      </c>
      <c r="K4" s="6">
        <v>6</v>
      </c>
      <c r="L4" s="6">
        <v>5.5</v>
      </c>
      <c r="M4" s="6">
        <v>5.5</v>
      </c>
      <c r="N4" s="94"/>
      <c r="O4" s="6">
        <v>3.5</v>
      </c>
      <c r="P4" s="6">
        <v>6.5</v>
      </c>
      <c r="Q4" s="6">
        <v>7</v>
      </c>
      <c r="R4" s="6">
        <v>5.5</v>
      </c>
      <c r="S4" s="6">
        <v>5.5</v>
      </c>
      <c r="T4" s="94"/>
      <c r="U4" s="6">
        <v>4.5</v>
      </c>
      <c r="V4" s="6">
        <v>6.5</v>
      </c>
      <c r="W4" s="6">
        <v>4</v>
      </c>
      <c r="X4" s="6">
        <v>8</v>
      </c>
      <c r="Y4" s="6">
        <v>6</v>
      </c>
      <c r="Z4" s="68"/>
      <c r="AA4" s="6">
        <v>2.5</v>
      </c>
      <c r="AB4" s="6">
        <v>6.5</v>
      </c>
      <c r="AC4" s="6">
        <v>4</v>
      </c>
      <c r="AD4" s="6">
        <v>5.5</v>
      </c>
      <c r="AE4" s="6">
        <v>6</v>
      </c>
      <c r="AF4" s="55">
        <f>SUM(E4:AE4)</f>
        <v>117.5</v>
      </c>
      <c r="AG4" s="48">
        <v>176</v>
      </c>
      <c r="AH4" s="124">
        <f>SUM(E4:AE4)</f>
        <v>117.5</v>
      </c>
      <c r="AI4" s="86">
        <f>AF4/AG4</f>
        <v>0.66761363636363635</v>
      </c>
    </row>
    <row r="5" spans="1:36" ht="21.75" customHeight="1" outlineLevel="2">
      <c r="B5" s="135" t="s">
        <v>2</v>
      </c>
      <c r="C5" s="3" t="s">
        <v>57</v>
      </c>
      <c r="D5" s="6" t="s">
        <v>5</v>
      </c>
      <c r="E5" s="93"/>
      <c r="F5" s="6">
        <v>8</v>
      </c>
      <c r="G5" s="6">
        <v>6</v>
      </c>
      <c r="H5" s="93"/>
      <c r="I5" s="6">
        <v>4.5</v>
      </c>
      <c r="J5" s="6">
        <v>6</v>
      </c>
      <c r="K5" s="6">
        <v>8</v>
      </c>
      <c r="L5" s="6">
        <v>8</v>
      </c>
      <c r="M5" s="6">
        <v>5</v>
      </c>
      <c r="N5" s="89"/>
      <c r="O5" s="6">
        <v>3.5</v>
      </c>
      <c r="P5" s="6">
        <v>8</v>
      </c>
      <c r="Q5" s="6">
        <v>7</v>
      </c>
      <c r="R5" s="6">
        <v>5.5</v>
      </c>
      <c r="S5" s="6">
        <v>6.5</v>
      </c>
      <c r="T5" s="89"/>
      <c r="U5" s="6">
        <v>3.5</v>
      </c>
      <c r="V5" s="6">
        <v>3.5</v>
      </c>
      <c r="W5" s="6">
        <v>3</v>
      </c>
      <c r="X5" s="6">
        <v>1.5</v>
      </c>
      <c r="Y5" s="6">
        <v>5.5</v>
      </c>
      <c r="Z5" s="68"/>
      <c r="AA5" s="6">
        <v>8</v>
      </c>
      <c r="AB5" s="6">
        <v>8</v>
      </c>
      <c r="AC5" s="6">
        <v>8</v>
      </c>
      <c r="AD5" s="6">
        <v>6.5</v>
      </c>
      <c r="AE5" s="6">
        <v>4</v>
      </c>
      <c r="AF5" s="55">
        <f>SUM(E5:AE5)</f>
        <v>127.5</v>
      </c>
      <c r="AG5" s="48">
        <v>176</v>
      </c>
      <c r="AH5" s="42"/>
      <c r="AI5" s="86">
        <f t="shared" ref="AI5:AI18" si="0">AF5/AG5</f>
        <v>0.72443181818181823</v>
      </c>
    </row>
    <row r="6" spans="1:36" ht="21.75" customHeight="1" outlineLevel="2">
      <c r="B6" s="135" t="s">
        <v>2</v>
      </c>
      <c r="C6" s="3" t="s">
        <v>58</v>
      </c>
      <c r="D6" s="3" t="s">
        <v>5</v>
      </c>
      <c r="E6" s="88"/>
      <c r="F6" s="6">
        <v>1</v>
      </c>
      <c r="G6" s="6">
        <v>5</v>
      </c>
      <c r="H6" s="88"/>
      <c r="I6" s="6">
        <v>2.5</v>
      </c>
      <c r="J6" s="6">
        <v>0</v>
      </c>
      <c r="K6" s="6">
        <v>0</v>
      </c>
      <c r="L6" s="6">
        <v>0</v>
      </c>
      <c r="M6" s="6">
        <v>0</v>
      </c>
      <c r="N6" s="89"/>
      <c r="O6" s="6">
        <v>3</v>
      </c>
      <c r="P6" s="6">
        <v>4.5</v>
      </c>
      <c r="Q6" s="6">
        <v>4</v>
      </c>
      <c r="R6" s="6">
        <v>0</v>
      </c>
      <c r="S6" s="6">
        <v>1.5</v>
      </c>
      <c r="T6" s="89"/>
      <c r="U6" s="6">
        <v>6.5</v>
      </c>
      <c r="V6" s="6">
        <v>4.5</v>
      </c>
      <c r="W6" s="6">
        <v>0</v>
      </c>
      <c r="X6" s="6">
        <v>0</v>
      </c>
      <c r="Y6" s="6">
        <v>0</v>
      </c>
      <c r="Z6" s="68"/>
      <c r="AA6" s="6">
        <v>8</v>
      </c>
      <c r="AB6" s="6">
        <v>6</v>
      </c>
      <c r="AC6" s="6">
        <v>1</v>
      </c>
      <c r="AD6" s="6">
        <v>5</v>
      </c>
      <c r="AE6" s="6">
        <v>3.5</v>
      </c>
      <c r="AF6" s="55">
        <f>SUM(E6:AE6)</f>
        <v>56</v>
      </c>
      <c r="AG6" s="48">
        <v>176</v>
      </c>
      <c r="AH6" s="42"/>
      <c r="AI6" s="86">
        <f>AF6/AG6</f>
        <v>0.31818181818181818</v>
      </c>
    </row>
    <row r="7" spans="1:36" ht="21.75" customHeight="1" outlineLevel="2">
      <c r="B7" s="135" t="s">
        <v>47</v>
      </c>
      <c r="C7" s="3" t="s">
        <v>59</v>
      </c>
      <c r="D7" s="3" t="s">
        <v>5</v>
      </c>
      <c r="E7" s="88"/>
      <c r="F7" s="6">
        <v>6</v>
      </c>
      <c r="G7" s="6">
        <v>8</v>
      </c>
      <c r="H7" s="88"/>
      <c r="I7" s="6">
        <v>3</v>
      </c>
      <c r="J7" s="6">
        <v>6</v>
      </c>
      <c r="K7" s="6">
        <v>3.5</v>
      </c>
      <c r="L7" s="6">
        <v>4</v>
      </c>
      <c r="M7" s="6">
        <v>7.5</v>
      </c>
      <c r="N7" s="89"/>
      <c r="O7" s="6">
        <v>6</v>
      </c>
      <c r="P7" s="6">
        <v>7</v>
      </c>
      <c r="Q7" s="6">
        <v>8</v>
      </c>
      <c r="R7" s="6">
        <v>8</v>
      </c>
      <c r="S7" s="6">
        <v>5</v>
      </c>
      <c r="T7" s="89"/>
      <c r="U7" s="6">
        <v>4.5</v>
      </c>
      <c r="V7" s="6">
        <v>8</v>
      </c>
      <c r="W7" s="6">
        <v>4.5</v>
      </c>
      <c r="X7" s="6">
        <v>8</v>
      </c>
      <c r="Y7" s="6">
        <v>7.5</v>
      </c>
      <c r="Z7" s="68"/>
      <c r="AA7" s="6">
        <v>5</v>
      </c>
      <c r="AB7" s="6">
        <v>8</v>
      </c>
      <c r="AC7" s="6">
        <v>7.5</v>
      </c>
      <c r="AD7" s="6">
        <v>4</v>
      </c>
      <c r="AE7" s="6">
        <v>6</v>
      </c>
      <c r="AF7" s="55">
        <f>SUM(E7:AE7)</f>
        <v>135</v>
      </c>
      <c r="AG7" s="48">
        <v>176</v>
      </c>
      <c r="AH7" s="42"/>
      <c r="AI7" s="86">
        <f>AF7/AG7</f>
        <v>0.76704545454545459</v>
      </c>
    </row>
    <row r="8" spans="1:36" ht="25.5" customHeight="1" outlineLevel="1">
      <c r="B8" s="56"/>
      <c r="C8" s="105"/>
      <c r="D8" s="58" t="s">
        <v>33</v>
      </c>
      <c r="E8" s="93">
        <f>SUM(E4:E7)</f>
        <v>0</v>
      </c>
      <c r="F8" s="99">
        <f>SUM(F4:F7)</f>
        <v>19</v>
      </c>
      <c r="G8" s="99">
        <f>SUM(G4:G7)</f>
        <v>25</v>
      </c>
      <c r="H8" s="66"/>
      <c r="I8" s="99">
        <f>SUM(I4:I7)</f>
        <v>12.5</v>
      </c>
      <c r="J8" s="99">
        <f t="shared" ref="J8:M8" si="1">SUM(J4:J7)</f>
        <v>18.5</v>
      </c>
      <c r="K8" s="99">
        <f t="shared" si="1"/>
        <v>17.5</v>
      </c>
      <c r="L8" s="99">
        <f t="shared" si="1"/>
        <v>17.5</v>
      </c>
      <c r="M8" s="99">
        <f t="shared" si="1"/>
        <v>18</v>
      </c>
      <c r="N8" s="68"/>
      <c r="O8" s="99">
        <f>SUM(O4:O7)</f>
        <v>16</v>
      </c>
      <c r="P8" s="99">
        <f t="shared" ref="P8:S8" si="2">SUM(P4:P7)</f>
        <v>26</v>
      </c>
      <c r="Q8" s="99">
        <f t="shared" si="2"/>
        <v>26</v>
      </c>
      <c r="R8" s="99">
        <f t="shared" si="2"/>
        <v>19</v>
      </c>
      <c r="S8" s="99">
        <f t="shared" si="2"/>
        <v>18.5</v>
      </c>
      <c r="T8" s="68"/>
      <c r="U8" s="99">
        <f>SUM(U4:U7)</f>
        <v>19</v>
      </c>
      <c r="V8" s="99">
        <f t="shared" ref="V8:X8" si="3">SUM(V4:V7)</f>
        <v>22.5</v>
      </c>
      <c r="W8" s="99">
        <f t="shared" si="3"/>
        <v>11.5</v>
      </c>
      <c r="X8" s="99">
        <f t="shared" si="3"/>
        <v>17.5</v>
      </c>
      <c r="Y8" s="99">
        <f>SUM(Y4:Y7)</f>
        <v>19</v>
      </c>
      <c r="Z8" s="68"/>
      <c r="AA8" s="99">
        <f>SUM(AA4:AA7)</f>
        <v>23.5</v>
      </c>
      <c r="AB8" s="99">
        <f t="shared" ref="AB8:AE8" si="4">SUM(AB4:AB7)</f>
        <v>28.5</v>
      </c>
      <c r="AC8" s="99">
        <f t="shared" si="4"/>
        <v>20.5</v>
      </c>
      <c r="AD8" s="99">
        <f t="shared" si="4"/>
        <v>21</v>
      </c>
      <c r="AE8" s="99">
        <f t="shared" si="4"/>
        <v>19.5</v>
      </c>
      <c r="AF8" s="60">
        <f>SUM(AF4:AF7)</f>
        <v>436</v>
      </c>
      <c r="AG8" s="60">
        <f>SUM(AG4:AG7)</f>
        <v>704</v>
      </c>
      <c r="AH8" s="42"/>
      <c r="AI8" s="95">
        <f>AF8/AG8</f>
        <v>0.61931818181818177</v>
      </c>
      <c r="AJ8" s="72"/>
    </row>
    <row r="9" spans="1:36" ht="21.75" customHeight="1" outlineLevel="2">
      <c r="B9" s="90" t="s">
        <v>0</v>
      </c>
      <c r="C9" s="91" t="s">
        <v>60</v>
      </c>
      <c r="D9" s="91" t="s">
        <v>4</v>
      </c>
      <c r="E9" s="68"/>
      <c r="F9" s="6">
        <v>4</v>
      </c>
      <c r="G9" s="6">
        <v>6</v>
      </c>
      <c r="H9" s="68"/>
      <c r="I9" s="6">
        <v>6</v>
      </c>
      <c r="J9" s="6">
        <v>8</v>
      </c>
      <c r="K9" s="6">
        <v>7</v>
      </c>
      <c r="L9" s="6">
        <v>5.5</v>
      </c>
      <c r="M9" s="6">
        <v>4</v>
      </c>
      <c r="N9" s="68"/>
      <c r="O9" s="6">
        <v>6</v>
      </c>
      <c r="P9" s="6">
        <v>7</v>
      </c>
      <c r="Q9" s="6">
        <v>6.5</v>
      </c>
      <c r="R9" s="6">
        <v>8</v>
      </c>
      <c r="S9" s="6">
        <v>8</v>
      </c>
      <c r="T9" s="68"/>
      <c r="U9" s="6">
        <v>6</v>
      </c>
      <c r="V9" s="6">
        <v>8</v>
      </c>
      <c r="W9" s="6">
        <v>4.5</v>
      </c>
      <c r="X9" s="6">
        <v>7</v>
      </c>
      <c r="Y9" s="6">
        <v>4.5</v>
      </c>
      <c r="Z9" s="68"/>
      <c r="AA9" s="6">
        <v>6.5</v>
      </c>
      <c r="AB9" s="6">
        <v>6.5</v>
      </c>
      <c r="AC9" s="6">
        <v>7</v>
      </c>
      <c r="AD9" s="6">
        <v>8</v>
      </c>
      <c r="AE9" s="6">
        <v>8</v>
      </c>
      <c r="AF9" s="55">
        <f t="shared" ref="AF9:AF14" si="5">SUM(E9:AE9)</f>
        <v>142</v>
      </c>
      <c r="AG9" s="48">
        <v>176</v>
      </c>
      <c r="AH9" s="42"/>
      <c r="AI9" s="96">
        <f t="shared" si="0"/>
        <v>0.80681818181818177</v>
      </c>
    </row>
    <row r="10" spans="1:36" ht="21.75" customHeight="1" outlineLevel="2">
      <c r="B10" s="135" t="s">
        <v>1</v>
      </c>
      <c r="C10" s="2" t="s">
        <v>61</v>
      </c>
      <c r="D10" s="2" t="s">
        <v>4</v>
      </c>
      <c r="E10" s="66"/>
      <c r="F10" s="6">
        <v>5.5</v>
      </c>
      <c r="G10" s="6">
        <v>6.5</v>
      </c>
      <c r="H10" s="66"/>
      <c r="I10" s="6">
        <v>5.5</v>
      </c>
      <c r="J10" s="6">
        <v>6.5</v>
      </c>
      <c r="K10" s="6">
        <v>6.5</v>
      </c>
      <c r="L10" s="6">
        <v>6.5</v>
      </c>
      <c r="M10" s="6">
        <v>7</v>
      </c>
      <c r="N10" s="68"/>
      <c r="O10" s="6">
        <v>4.5</v>
      </c>
      <c r="P10" s="6">
        <v>5.5</v>
      </c>
      <c r="Q10" s="6">
        <v>6.5</v>
      </c>
      <c r="R10" s="6">
        <v>5</v>
      </c>
      <c r="S10" s="6">
        <v>6.5</v>
      </c>
      <c r="T10" s="68"/>
      <c r="U10" s="6">
        <v>5.5</v>
      </c>
      <c r="V10" s="6">
        <v>3.5</v>
      </c>
      <c r="W10" s="6">
        <v>6</v>
      </c>
      <c r="X10" s="6">
        <v>4</v>
      </c>
      <c r="Y10" s="6">
        <v>5</v>
      </c>
      <c r="Z10" s="68"/>
      <c r="AA10" s="6">
        <v>5</v>
      </c>
      <c r="AB10" s="6">
        <v>5</v>
      </c>
      <c r="AC10" s="6">
        <v>6.5</v>
      </c>
      <c r="AD10" s="6">
        <v>6</v>
      </c>
      <c r="AE10" s="6">
        <v>6.5</v>
      </c>
      <c r="AF10" s="55">
        <f t="shared" si="5"/>
        <v>125</v>
      </c>
      <c r="AG10" s="48">
        <v>176</v>
      </c>
      <c r="AH10" s="42"/>
      <c r="AI10" s="86">
        <f>AF10/AG10</f>
        <v>0.71022727272727271</v>
      </c>
    </row>
    <row r="11" spans="1:36" ht="21.75" customHeight="1" outlineLevel="2">
      <c r="B11" s="135" t="s">
        <v>1</v>
      </c>
      <c r="C11" s="2" t="s">
        <v>62</v>
      </c>
      <c r="D11" s="2" t="s">
        <v>4</v>
      </c>
      <c r="E11" s="66"/>
      <c r="F11" s="6">
        <v>5.5</v>
      </c>
      <c r="G11" s="6">
        <v>8</v>
      </c>
      <c r="H11" s="66"/>
      <c r="I11" s="6">
        <v>6.5</v>
      </c>
      <c r="J11" s="6">
        <v>6.5</v>
      </c>
      <c r="K11" s="6">
        <v>6</v>
      </c>
      <c r="L11" s="6">
        <v>4</v>
      </c>
      <c r="M11" s="6">
        <v>7</v>
      </c>
      <c r="N11" s="68"/>
      <c r="O11" s="6">
        <v>5</v>
      </c>
      <c r="P11" s="6">
        <v>5.5</v>
      </c>
      <c r="Q11" s="6">
        <v>5</v>
      </c>
      <c r="R11" s="6">
        <v>3.5</v>
      </c>
      <c r="S11" s="6">
        <v>1</v>
      </c>
      <c r="T11" s="68"/>
      <c r="U11" s="6">
        <v>3.5</v>
      </c>
      <c r="V11" s="6">
        <v>5</v>
      </c>
      <c r="W11" s="6">
        <v>5</v>
      </c>
      <c r="X11" s="6">
        <v>3.5</v>
      </c>
      <c r="Y11" s="6">
        <v>3</v>
      </c>
      <c r="Z11" s="68"/>
      <c r="AA11" s="6">
        <v>5</v>
      </c>
      <c r="AB11" s="6">
        <v>8</v>
      </c>
      <c r="AC11" s="6">
        <v>5</v>
      </c>
      <c r="AD11" s="6">
        <v>5.5</v>
      </c>
      <c r="AE11" s="6">
        <v>6</v>
      </c>
      <c r="AF11" s="55">
        <f t="shared" si="5"/>
        <v>113</v>
      </c>
      <c r="AG11" s="48">
        <v>176</v>
      </c>
      <c r="AH11" s="42"/>
      <c r="AI11" s="86">
        <f t="shared" si="0"/>
        <v>0.64204545454545459</v>
      </c>
    </row>
    <row r="12" spans="1:36" ht="21.75" customHeight="1" outlineLevel="2">
      <c r="A12" s="38" t="s">
        <v>69</v>
      </c>
      <c r="B12" s="135" t="s">
        <v>1</v>
      </c>
      <c r="C12" s="2" t="s">
        <v>63</v>
      </c>
      <c r="D12" s="2" t="s">
        <v>4</v>
      </c>
      <c r="E12" s="66"/>
      <c r="F12" s="6">
        <v>4.5</v>
      </c>
      <c r="G12" s="6">
        <v>6</v>
      </c>
      <c r="H12" s="66"/>
      <c r="I12" s="6">
        <v>6</v>
      </c>
      <c r="J12" s="6">
        <v>7</v>
      </c>
      <c r="K12" s="6">
        <v>5.5</v>
      </c>
      <c r="L12" s="6">
        <v>5.5</v>
      </c>
      <c r="M12" s="6">
        <v>4.5</v>
      </c>
      <c r="N12" s="68"/>
      <c r="O12" s="6">
        <v>6</v>
      </c>
      <c r="P12" s="6">
        <v>5.5</v>
      </c>
      <c r="Q12" s="6">
        <v>5.5</v>
      </c>
      <c r="R12" s="6">
        <v>3.5</v>
      </c>
      <c r="S12" s="6">
        <v>5</v>
      </c>
      <c r="T12" s="68"/>
      <c r="U12" s="6">
        <v>6</v>
      </c>
      <c r="V12" s="6">
        <v>5</v>
      </c>
      <c r="W12" s="6">
        <v>3.5</v>
      </c>
      <c r="X12" s="6">
        <v>5</v>
      </c>
      <c r="Y12" s="6">
        <v>5</v>
      </c>
      <c r="Z12" s="68"/>
      <c r="AA12" s="6">
        <v>6</v>
      </c>
      <c r="AB12" s="6">
        <v>3.5</v>
      </c>
      <c r="AC12" s="6">
        <v>3.5</v>
      </c>
      <c r="AD12" s="6">
        <v>4</v>
      </c>
      <c r="AE12" s="6">
        <v>0</v>
      </c>
      <c r="AF12" s="55">
        <f t="shared" si="5"/>
        <v>106</v>
      </c>
      <c r="AG12" s="48">
        <v>176</v>
      </c>
      <c r="AH12" s="42"/>
      <c r="AI12" s="86">
        <f t="shared" si="0"/>
        <v>0.60227272727272729</v>
      </c>
    </row>
    <row r="13" spans="1:36" ht="21.75" customHeight="1" outlineLevel="2">
      <c r="B13" s="135" t="s">
        <v>3</v>
      </c>
      <c r="C13" s="3" t="s">
        <v>67</v>
      </c>
      <c r="D13" s="3" t="s">
        <v>4</v>
      </c>
      <c r="E13" s="66"/>
      <c r="F13" s="6">
        <v>7.5</v>
      </c>
      <c r="G13" s="6">
        <v>8</v>
      </c>
      <c r="H13" s="66"/>
      <c r="I13" s="6">
        <v>1.5</v>
      </c>
      <c r="J13" s="6">
        <v>6</v>
      </c>
      <c r="K13" s="6">
        <v>6</v>
      </c>
      <c r="L13" s="6">
        <v>2</v>
      </c>
      <c r="M13" s="6">
        <v>6</v>
      </c>
      <c r="N13" s="68"/>
      <c r="O13" s="6">
        <v>3</v>
      </c>
      <c r="P13" s="6">
        <v>4.5</v>
      </c>
      <c r="Q13" s="6">
        <v>6</v>
      </c>
      <c r="R13" s="6">
        <v>3</v>
      </c>
      <c r="S13" s="6">
        <v>5.5</v>
      </c>
      <c r="T13" s="68"/>
      <c r="U13" s="6">
        <v>7</v>
      </c>
      <c r="V13" s="6">
        <v>4.5</v>
      </c>
      <c r="W13" s="6">
        <v>7</v>
      </c>
      <c r="X13" s="6">
        <v>5</v>
      </c>
      <c r="Y13" s="6">
        <v>6</v>
      </c>
      <c r="Z13" s="68"/>
      <c r="AA13" s="6">
        <v>0</v>
      </c>
      <c r="AB13" s="6">
        <v>2</v>
      </c>
      <c r="AC13" s="6">
        <v>7.5</v>
      </c>
      <c r="AD13" s="6">
        <v>8</v>
      </c>
      <c r="AE13" s="6">
        <v>4.5</v>
      </c>
      <c r="AF13" s="55">
        <f t="shared" si="5"/>
        <v>110.5</v>
      </c>
      <c r="AG13" s="48">
        <v>176</v>
      </c>
      <c r="AH13" s="42"/>
      <c r="AI13" s="86">
        <f t="shared" si="0"/>
        <v>0.62784090909090906</v>
      </c>
    </row>
    <row r="14" spans="1:36" ht="21.75" customHeight="1" outlineLevel="2">
      <c r="B14" s="4" t="s">
        <v>47</v>
      </c>
      <c r="C14" s="3" t="s">
        <v>64</v>
      </c>
      <c r="D14" s="3" t="s">
        <v>4</v>
      </c>
      <c r="E14" s="66"/>
      <c r="F14" s="6">
        <v>6</v>
      </c>
      <c r="G14" s="6">
        <v>5.5</v>
      </c>
      <c r="H14" s="66"/>
      <c r="I14" s="6">
        <v>2</v>
      </c>
      <c r="J14" s="6">
        <v>2</v>
      </c>
      <c r="K14" s="6">
        <v>6.5</v>
      </c>
      <c r="L14" s="6">
        <v>2</v>
      </c>
      <c r="M14" s="6">
        <v>8</v>
      </c>
      <c r="N14" s="68"/>
      <c r="O14" s="6">
        <v>8</v>
      </c>
      <c r="P14" s="6">
        <v>6</v>
      </c>
      <c r="Q14" s="6">
        <v>2</v>
      </c>
      <c r="R14" s="6">
        <v>2</v>
      </c>
      <c r="S14" s="6">
        <v>4</v>
      </c>
      <c r="T14" s="68"/>
      <c r="U14" s="6">
        <v>3.5</v>
      </c>
      <c r="V14" s="6">
        <v>8</v>
      </c>
      <c r="W14" s="6">
        <v>5.5</v>
      </c>
      <c r="X14" s="6">
        <v>4.5</v>
      </c>
      <c r="Y14" s="6">
        <v>8</v>
      </c>
      <c r="Z14" s="68"/>
      <c r="AA14" s="6">
        <v>1</v>
      </c>
      <c r="AB14" s="6">
        <v>3</v>
      </c>
      <c r="AC14" s="6">
        <v>4</v>
      </c>
      <c r="AD14" s="6">
        <v>6</v>
      </c>
      <c r="AE14" s="6">
        <v>5</v>
      </c>
      <c r="AF14" s="55">
        <f t="shared" si="5"/>
        <v>102.5</v>
      </c>
      <c r="AG14" s="48">
        <v>176</v>
      </c>
      <c r="AH14" s="42"/>
      <c r="AI14" s="86">
        <f t="shared" si="0"/>
        <v>0.58238636363636365</v>
      </c>
    </row>
    <row r="15" spans="1:36" ht="25.5" customHeight="1" outlineLevel="2">
      <c r="B15" s="56"/>
      <c r="C15" s="105"/>
      <c r="D15" s="57" t="s">
        <v>34</v>
      </c>
      <c r="E15" s="66"/>
      <c r="F15" s="99">
        <f>SUM(F9:F14)</f>
        <v>33</v>
      </c>
      <c r="G15" s="99">
        <f>SUM(G9:G14)</f>
        <v>40</v>
      </c>
      <c r="H15" s="66"/>
      <c r="I15" s="99">
        <f>SUM(I9:I14)</f>
        <v>27.5</v>
      </c>
      <c r="J15" s="99">
        <f>SUM(J9:J14)</f>
        <v>36</v>
      </c>
      <c r="K15" s="99">
        <f>SUM(K9:K14)</f>
        <v>37.5</v>
      </c>
      <c r="L15" s="99">
        <f>SUM(L9:L14)</f>
        <v>25.5</v>
      </c>
      <c r="M15" s="99">
        <f>SUM(M9:M14)</f>
        <v>36.5</v>
      </c>
      <c r="N15" s="66"/>
      <c r="O15" s="99">
        <f>SUM(O9:O14)</f>
        <v>32.5</v>
      </c>
      <c r="P15" s="99">
        <f>SUM(P9:P14)</f>
        <v>34</v>
      </c>
      <c r="Q15" s="99">
        <f>SUM(Q9:Q14)</f>
        <v>31.5</v>
      </c>
      <c r="R15" s="99">
        <f>SUM(R9:R14)</f>
        <v>25</v>
      </c>
      <c r="S15" s="99">
        <f>SUM(S9:S14)</f>
        <v>30</v>
      </c>
      <c r="T15" s="66"/>
      <c r="U15" s="99">
        <f>SUM(U9:U14)</f>
        <v>31.5</v>
      </c>
      <c r="V15" s="99">
        <f>SUM(V9:V14)</f>
        <v>34</v>
      </c>
      <c r="W15" s="99">
        <f>SUM(W9:W14)</f>
        <v>31.5</v>
      </c>
      <c r="X15" s="99">
        <f>SUM(X9:X14)</f>
        <v>29</v>
      </c>
      <c r="Y15" s="99">
        <f>SUM(Y9:Y14)</f>
        <v>31.5</v>
      </c>
      <c r="Z15" s="66"/>
      <c r="AA15" s="99">
        <f t="shared" ref="AA15:AG15" si="6">SUM(AA9:AA14)</f>
        <v>23.5</v>
      </c>
      <c r="AB15" s="99">
        <f t="shared" si="6"/>
        <v>28</v>
      </c>
      <c r="AC15" s="99">
        <f t="shared" si="6"/>
        <v>33.5</v>
      </c>
      <c r="AD15" s="99">
        <f t="shared" si="6"/>
        <v>37.5</v>
      </c>
      <c r="AE15" s="99">
        <f t="shared" si="6"/>
        <v>30</v>
      </c>
      <c r="AF15" s="60">
        <f t="shared" si="6"/>
        <v>699</v>
      </c>
      <c r="AG15" s="61">
        <f t="shared" si="6"/>
        <v>1056</v>
      </c>
      <c r="AH15" s="42"/>
      <c r="AI15" s="95">
        <f t="shared" si="0"/>
        <v>0.66193181818181823</v>
      </c>
    </row>
    <row r="16" spans="1:36" ht="21.75" customHeight="1" outlineLevel="1">
      <c r="B16" s="135" t="s">
        <v>2</v>
      </c>
      <c r="C16" s="3" t="s">
        <v>65</v>
      </c>
      <c r="D16" s="3" t="s">
        <v>6</v>
      </c>
      <c r="E16" s="66"/>
      <c r="F16" s="6">
        <v>5.5</v>
      </c>
      <c r="G16" s="6">
        <v>4.5</v>
      </c>
      <c r="H16" s="66"/>
      <c r="I16" s="6">
        <v>7</v>
      </c>
      <c r="J16" s="6">
        <v>7</v>
      </c>
      <c r="K16" s="6">
        <v>8</v>
      </c>
      <c r="L16" s="6">
        <v>8</v>
      </c>
      <c r="M16" s="6">
        <v>8</v>
      </c>
      <c r="N16" s="66"/>
      <c r="O16" s="6">
        <v>8</v>
      </c>
      <c r="P16" s="6">
        <v>8</v>
      </c>
      <c r="Q16" s="6">
        <v>8</v>
      </c>
      <c r="R16" s="6">
        <v>8</v>
      </c>
      <c r="S16" s="6">
        <v>6</v>
      </c>
      <c r="T16" s="66"/>
      <c r="U16" s="6">
        <v>8</v>
      </c>
      <c r="V16" s="6">
        <v>5.5</v>
      </c>
      <c r="W16" s="6">
        <v>7</v>
      </c>
      <c r="X16" s="6">
        <v>4.5</v>
      </c>
      <c r="Y16" s="6">
        <v>6.5</v>
      </c>
      <c r="Z16" s="66"/>
      <c r="AA16" s="6">
        <v>8</v>
      </c>
      <c r="AB16" s="6">
        <v>8</v>
      </c>
      <c r="AC16" s="6">
        <v>8</v>
      </c>
      <c r="AD16" s="6">
        <v>6.5</v>
      </c>
      <c r="AE16" s="6">
        <v>7</v>
      </c>
      <c r="AF16" s="55">
        <f>SUM(E16:AE16)</f>
        <v>155</v>
      </c>
      <c r="AG16" s="48">
        <v>176</v>
      </c>
      <c r="AH16" s="42"/>
      <c r="AI16" s="86">
        <f t="shared" si="0"/>
        <v>0.88068181818181823</v>
      </c>
    </row>
    <row r="17" spans="2:35" ht="21.75" customHeight="1">
      <c r="B17" s="4" t="s">
        <v>2</v>
      </c>
      <c r="C17" s="3" t="s">
        <v>66</v>
      </c>
      <c r="D17" s="3" t="s">
        <v>6</v>
      </c>
      <c r="E17" s="66"/>
      <c r="F17" s="6">
        <v>8</v>
      </c>
      <c r="G17" s="6">
        <v>8</v>
      </c>
      <c r="H17" s="66"/>
      <c r="I17" s="6">
        <v>8</v>
      </c>
      <c r="J17" s="6">
        <v>8</v>
      </c>
      <c r="K17" s="6">
        <v>8</v>
      </c>
      <c r="L17" s="6">
        <v>7.5</v>
      </c>
      <c r="M17" s="6">
        <v>7.5</v>
      </c>
      <c r="N17" s="66"/>
      <c r="O17" s="6">
        <v>8</v>
      </c>
      <c r="P17" s="6">
        <v>8</v>
      </c>
      <c r="Q17" s="6">
        <v>8</v>
      </c>
      <c r="R17" s="6">
        <v>6</v>
      </c>
      <c r="S17" s="6">
        <v>8</v>
      </c>
      <c r="T17" s="66"/>
      <c r="U17" s="6">
        <v>8</v>
      </c>
      <c r="V17" s="6">
        <v>8</v>
      </c>
      <c r="W17" s="6">
        <v>8</v>
      </c>
      <c r="X17" s="6">
        <v>7.5</v>
      </c>
      <c r="Y17" s="6">
        <v>7.5</v>
      </c>
      <c r="Z17" s="66"/>
      <c r="AA17" s="6">
        <v>8</v>
      </c>
      <c r="AB17" s="6">
        <v>8</v>
      </c>
      <c r="AC17" s="6">
        <v>8</v>
      </c>
      <c r="AD17" s="6">
        <v>7.5</v>
      </c>
      <c r="AE17" s="6">
        <v>8</v>
      </c>
      <c r="AF17" s="55">
        <f>SUM(E17:AE17)</f>
        <v>171.5</v>
      </c>
      <c r="AG17" s="48">
        <v>176</v>
      </c>
      <c r="AH17" s="42"/>
      <c r="AI17" s="86">
        <f t="shared" si="0"/>
        <v>0.97443181818181823</v>
      </c>
    </row>
    <row r="18" spans="2:35" ht="25.5" customHeight="1">
      <c r="B18" s="63"/>
      <c r="C18" s="57"/>
      <c r="D18" s="57" t="s">
        <v>35</v>
      </c>
      <c r="E18" s="67">
        <f t="shared" ref="E18" si="7">SUM(E16:E17)</f>
        <v>0</v>
      </c>
      <c r="F18" s="99">
        <f t="shared" ref="F18:G18" si="8">SUM(F16:F17)</f>
        <v>13.5</v>
      </c>
      <c r="G18" s="99">
        <f t="shared" si="8"/>
        <v>12.5</v>
      </c>
      <c r="H18" s="67"/>
      <c r="I18" s="99">
        <f>SUM(I16:I17)</f>
        <v>15</v>
      </c>
      <c r="J18" s="99">
        <f t="shared" ref="J18:M18" si="9">SUM(J16:J17)</f>
        <v>15</v>
      </c>
      <c r="K18" s="99">
        <f t="shared" si="9"/>
        <v>16</v>
      </c>
      <c r="L18" s="99">
        <f t="shared" si="9"/>
        <v>15.5</v>
      </c>
      <c r="M18" s="99">
        <f t="shared" si="9"/>
        <v>15.5</v>
      </c>
      <c r="N18" s="69"/>
      <c r="O18" s="99">
        <f>SUM(O16:O17)</f>
        <v>16</v>
      </c>
      <c r="P18" s="99">
        <f t="shared" ref="P18:S18" si="10">SUM(P16:P17)</f>
        <v>16</v>
      </c>
      <c r="Q18" s="99">
        <f t="shared" si="10"/>
        <v>16</v>
      </c>
      <c r="R18" s="99">
        <f t="shared" si="10"/>
        <v>14</v>
      </c>
      <c r="S18" s="99">
        <f t="shared" si="10"/>
        <v>14</v>
      </c>
      <c r="T18" s="69"/>
      <c r="U18" s="99">
        <f>SUM(U16:U17)</f>
        <v>16</v>
      </c>
      <c r="V18" s="99">
        <f t="shared" ref="V18:X18" si="11">SUM(V16:V17)</f>
        <v>13.5</v>
      </c>
      <c r="W18" s="99">
        <f t="shared" si="11"/>
        <v>15</v>
      </c>
      <c r="X18" s="99">
        <f t="shared" si="11"/>
        <v>12</v>
      </c>
      <c r="Y18" s="99"/>
      <c r="Z18" s="69"/>
      <c r="AA18" s="99">
        <f>SUM(AA16:AA17)</f>
        <v>16</v>
      </c>
      <c r="AB18" s="99">
        <f t="shared" ref="AB18:AE18" si="12">SUM(AB16:AB17)</f>
        <v>16</v>
      </c>
      <c r="AC18" s="99">
        <f t="shared" si="12"/>
        <v>16</v>
      </c>
      <c r="AD18" s="99">
        <f t="shared" si="12"/>
        <v>14</v>
      </c>
      <c r="AE18" s="99">
        <f t="shared" si="12"/>
        <v>15</v>
      </c>
      <c r="AF18" s="60">
        <f>SUM(AF16:AF17)</f>
        <v>326.5</v>
      </c>
      <c r="AG18" s="61">
        <f>SUM(AG16:AG17)</f>
        <v>352</v>
      </c>
      <c r="AH18" s="42"/>
      <c r="AI18" s="95">
        <f t="shared" si="0"/>
        <v>0.92755681818181823</v>
      </c>
    </row>
    <row r="19" spans="2:35" ht="31.5" customHeight="1">
      <c r="B19" s="9"/>
      <c r="C19" s="10"/>
      <c r="D19" s="73" t="s">
        <v>29</v>
      </c>
      <c r="E19" s="74"/>
      <c r="F19" s="100">
        <f>SUM(F8,F15,F18)</f>
        <v>65.5</v>
      </c>
      <c r="G19" s="100">
        <f>SUM(G8,G15,G18)</f>
        <v>77.5</v>
      </c>
      <c r="H19" s="100"/>
      <c r="I19" s="100">
        <f>SUM(I8,I15,I18)</f>
        <v>55</v>
      </c>
      <c r="J19" s="100">
        <f>SUM(J8,J15,J18)</f>
        <v>69.5</v>
      </c>
      <c r="K19" s="100">
        <f>SUM(K8,K15,K18)</f>
        <v>71</v>
      </c>
      <c r="L19" s="100">
        <f>SUM(L8,L15,L18)</f>
        <v>58.5</v>
      </c>
      <c r="M19" s="100">
        <f>SUM(M8,M15,M18)</f>
        <v>70</v>
      </c>
      <c r="N19" s="100"/>
      <c r="O19" s="100">
        <f>SUM(O8,O15,O18)</f>
        <v>64.5</v>
      </c>
      <c r="P19" s="100">
        <f>SUM(P8,P15,P18)</f>
        <v>76</v>
      </c>
      <c r="Q19" s="100">
        <f>SUM(Q8,Q15,Q18)</f>
        <v>73.5</v>
      </c>
      <c r="R19" s="100">
        <f>SUM(R8,R15,R18)</f>
        <v>58</v>
      </c>
      <c r="S19" s="100">
        <f>SUM(S8,S15,S18)</f>
        <v>62.5</v>
      </c>
      <c r="T19" s="100"/>
      <c r="U19" s="100">
        <f>SUM(U8,U15,U18)</f>
        <v>66.5</v>
      </c>
      <c r="V19" s="100">
        <v>78</v>
      </c>
      <c r="W19" s="100">
        <f>SUM(W8,W15,W18)</f>
        <v>58</v>
      </c>
      <c r="X19" s="100">
        <f>SUM(X8,X15,X18)</f>
        <v>58.5</v>
      </c>
      <c r="Y19" s="100">
        <f>SUM(Y8,Y15,Y18)</f>
        <v>50.5</v>
      </c>
      <c r="Z19" s="100"/>
      <c r="AA19" s="100">
        <f>SUM(AA8,AA15,AA18)</f>
        <v>63</v>
      </c>
      <c r="AB19" s="100">
        <f>SUM(AB8,AB15,AB18)</f>
        <v>72.5</v>
      </c>
      <c r="AC19" s="100">
        <f>SUM(AC8,AC15,AC18)</f>
        <v>70</v>
      </c>
      <c r="AD19" s="100">
        <f>SUM(AD8,AD15,AD18)</f>
        <v>72.5</v>
      </c>
      <c r="AE19" s="100">
        <f>SUM(AE8,AE15,AE18)</f>
        <v>64.5</v>
      </c>
      <c r="AF19" s="75" t="s">
        <v>36</v>
      </c>
      <c r="AG19" s="53"/>
      <c r="AH19" s="70"/>
      <c r="AI19" s="97">
        <f>AVERAGE(AI8,AI15,AI18)</f>
        <v>0.73626893939393945</v>
      </c>
    </row>
    <row r="20" spans="2:35" ht="15.75" customHeight="1">
      <c r="B20" s="9"/>
      <c r="C20" s="9"/>
      <c r="D20" s="11"/>
      <c r="E20" s="11"/>
      <c r="F20" s="11"/>
      <c r="G20" s="11"/>
      <c r="H20" s="11"/>
      <c r="I20" s="11"/>
      <c r="J20" s="11"/>
      <c r="K20" s="52"/>
      <c r="L20" s="11"/>
      <c r="M20" s="11"/>
      <c r="N20" s="52"/>
      <c r="O20" s="11"/>
      <c r="P20" s="11"/>
      <c r="Q20" s="52"/>
      <c r="R20" s="11"/>
      <c r="S20" s="11"/>
      <c r="T20" s="52"/>
      <c r="U20" s="11"/>
      <c r="V20" s="11"/>
      <c r="W20" s="52"/>
      <c r="X20" s="11"/>
      <c r="Y20" s="11"/>
      <c r="Z20" s="52"/>
      <c r="AA20" s="11"/>
      <c r="AB20" s="11"/>
      <c r="AC20" s="11"/>
      <c r="AD20" s="11"/>
      <c r="AE20" s="11"/>
      <c r="AF20" s="71"/>
    </row>
    <row r="21" spans="2:35" ht="17.25" customHeight="1">
      <c r="B21" s="62" t="s">
        <v>30</v>
      </c>
      <c r="C21" s="51"/>
      <c r="D21" s="112"/>
      <c r="E21" s="111"/>
      <c r="F21" s="37" t="s">
        <v>15</v>
      </c>
      <c r="G21" s="143" t="s">
        <v>12</v>
      </c>
      <c r="H21" s="66"/>
      <c r="I21" s="139" t="s">
        <v>14</v>
      </c>
      <c r="J21" s="37" t="s">
        <v>13</v>
      </c>
      <c r="K21" s="138" t="s">
        <v>11</v>
      </c>
      <c r="L21" s="37" t="s">
        <v>15</v>
      </c>
      <c r="M21" s="138" t="s">
        <v>12</v>
      </c>
      <c r="N21" s="65"/>
      <c r="O21" s="139" t="s">
        <v>14</v>
      </c>
      <c r="P21" s="37" t="s">
        <v>13</v>
      </c>
      <c r="Q21" s="138" t="s">
        <v>11</v>
      </c>
      <c r="R21" s="37" t="s">
        <v>15</v>
      </c>
      <c r="S21" s="138" t="s">
        <v>12</v>
      </c>
      <c r="T21" s="65"/>
      <c r="U21" s="139" t="s">
        <v>14</v>
      </c>
      <c r="V21" s="37" t="s">
        <v>13</v>
      </c>
      <c r="W21" s="138" t="s">
        <v>11</v>
      </c>
      <c r="X21" s="37" t="s">
        <v>15</v>
      </c>
      <c r="Y21" s="37" t="s">
        <v>12</v>
      </c>
      <c r="Z21" s="65"/>
      <c r="AA21" s="147" t="s">
        <v>14</v>
      </c>
      <c r="AB21" s="37" t="s">
        <v>13</v>
      </c>
      <c r="AC21" s="147" t="s">
        <v>11</v>
      </c>
      <c r="AD21" s="37" t="s">
        <v>15</v>
      </c>
      <c r="AE21" s="147" t="s">
        <v>12</v>
      </c>
    </row>
    <row r="22" spans="2:35" ht="12">
      <c r="B22" s="62" t="s">
        <v>31</v>
      </c>
      <c r="C22" s="51"/>
      <c r="D22" s="51"/>
      <c r="E22" s="74"/>
      <c r="F22" s="100">
        <v>68</v>
      </c>
      <c r="G22" s="100">
        <v>84</v>
      </c>
      <c r="H22" s="100"/>
      <c r="I22" s="100">
        <v>57</v>
      </c>
      <c r="J22" s="100">
        <v>77</v>
      </c>
      <c r="K22" s="100">
        <v>78</v>
      </c>
      <c r="L22" s="100">
        <v>61</v>
      </c>
      <c r="M22" s="100">
        <v>76</v>
      </c>
      <c r="N22" s="100"/>
      <c r="O22" s="100">
        <v>67</v>
      </c>
      <c r="P22" s="100">
        <v>83</v>
      </c>
      <c r="Q22" s="100">
        <v>78</v>
      </c>
      <c r="R22" s="100">
        <v>61</v>
      </c>
      <c r="S22" s="100">
        <v>66</v>
      </c>
      <c r="T22" s="100"/>
      <c r="U22" s="100">
        <v>74</v>
      </c>
      <c r="V22" s="100">
        <v>78</v>
      </c>
      <c r="W22" s="100">
        <v>63</v>
      </c>
      <c r="X22" s="100">
        <v>67</v>
      </c>
      <c r="Y22" s="100">
        <v>55</v>
      </c>
      <c r="Z22" s="100"/>
      <c r="AA22" s="100">
        <v>63</v>
      </c>
      <c r="AB22" s="100">
        <v>76</v>
      </c>
      <c r="AC22" s="100">
        <v>74</v>
      </c>
      <c r="AD22" s="100">
        <v>79</v>
      </c>
      <c r="AE22" s="100">
        <v>70</v>
      </c>
    </row>
    <row r="23" spans="2:35">
      <c r="B23" s="62" t="s">
        <v>32</v>
      </c>
      <c r="C23" s="51"/>
      <c r="D23" s="51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</row>
  </sheetData>
  <dataConsolidate function="product" leftLabels="1">
    <dataRefs count="1">
      <dataRef ref="D4:D16" sheet="Aug-detail"/>
    </dataRefs>
  </dataConsolidate>
  <phoneticPr fontId="3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23"/>
  <sheetViews>
    <sheetView showGridLines="0" zoomScaleNormal="100" workbookViewId="0">
      <pane xSplit="3" topLeftCell="D1" activePane="topRight" state="frozen"/>
      <selection pane="topRight" activeCell="C14" sqref="C14"/>
    </sheetView>
  </sheetViews>
  <sheetFormatPr defaultColWidth="9.140625" defaultRowHeight="11.25" outlineLevelRow="2"/>
  <cols>
    <col min="1" max="1" width="1.5703125" style="38" customWidth="1"/>
    <col min="2" max="2" width="4.85546875" style="38" customWidth="1"/>
    <col min="3" max="3" width="21.42578125" style="38" customWidth="1"/>
    <col min="4" max="4" width="9.28515625" style="38" customWidth="1"/>
    <col min="5" max="5" width="1" style="38" customWidth="1"/>
    <col min="6" max="10" width="4.140625" style="38" customWidth="1"/>
    <col min="11" max="11" width="1" style="38" customWidth="1"/>
    <col min="12" max="16" width="4.140625" style="38" customWidth="1"/>
    <col min="17" max="17" width="0.85546875" style="38" customWidth="1"/>
    <col min="18" max="20" width="4.140625" style="38" customWidth="1"/>
    <col min="21" max="21" width="0.85546875" style="38" customWidth="1"/>
    <col min="22" max="27" width="4.140625" style="38" customWidth="1"/>
    <col min="28" max="28" width="0.7109375" style="38" customWidth="1"/>
    <col min="29" max="30" width="4.140625" style="38" customWidth="1"/>
    <col min="31" max="31" width="0.85546875" style="38" customWidth="1"/>
    <col min="32" max="32" width="8.5703125" style="41" bestFit="1" customWidth="1"/>
    <col min="33" max="33" width="8" style="47" bestFit="1" customWidth="1"/>
    <col min="34" max="34" width="0.7109375" style="38" customWidth="1"/>
    <col min="35" max="35" width="9.140625" style="38" bestFit="1" customWidth="1"/>
    <col min="36" max="16384" width="9.140625" style="38"/>
  </cols>
  <sheetData>
    <row r="1" spans="1:36" ht="8.25" customHeight="1"/>
    <row r="2" spans="1:36" ht="14.25" customHeight="1">
      <c r="B2" s="32"/>
      <c r="C2" s="33"/>
      <c r="D2" s="140" t="s">
        <v>9</v>
      </c>
      <c r="E2" s="64"/>
      <c r="F2" s="142">
        <v>2</v>
      </c>
      <c r="G2" s="142">
        <v>3</v>
      </c>
      <c r="H2" s="142">
        <v>4</v>
      </c>
      <c r="I2" s="142">
        <v>5</v>
      </c>
      <c r="J2" s="142">
        <v>6</v>
      </c>
      <c r="K2" s="64"/>
      <c r="L2" s="142">
        <v>9</v>
      </c>
      <c r="M2" s="142">
        <v>10</v>
      </c>
      <c r="N2" s="142">
        <v>11</v>
      </c>
      <c r="O2" s="142">
        <v>12</v>
      </c>
      <c r="P2" s="142">
        <v>13</v>
      </c>
      <c r="Q2" s="64"/>
      <c r="R2" s="142">
        <v>16</v>
      </c>
      <c r="S2" s="142">
        <v>17</v>
      </c>
      <c r="T2" s="142">
        <v>18</v>
      </c>
      <c r="U2" s="64"/>
      <c r="V2" s="142">
        <v>22</v>
      </c>
      <c r="W2" s="142">
        <v>23</v>
      </c>
      <c r="X2" s="142">
        <v>24</v>
      </c>
      <c r="Y2" s="142">
        <v>25</v>
      </c>
      <c r="Z2" s="142">
        <v>26</v>
      </c>
      <c r="AA2" s="146">
        <v>27</v>
      </c>
      <c r="AB2" s="68"/>
      <c r="AC2" s="146">
        <v>29</v>
      </c>
      <c r="AD2" s="146">
        <v>30</v>
      </c>
      <c r="AE2" s="64"/>
      <c r="AF2" s="43" t="s">
        <v>10</v>
      </c>
      <c r="AG2" s="45" t="s">
        <v>8</v>
      </c>
      <c r="AH2" s="39"/>
      <c r="AI2" s="13" t="s">
        <v>17</v>
      </c>
    </row>
    <row r="3" spans="1:36" ht="14.25" customHeight="1">
      <c r="B3" s="34"/>
      <c r="C3" s="35"/>
      <c r="D3" s="141" t="s">
        <v>16</v>
      </c>
      <c r="E3" s="66"/>
      <c r="F3" s="37" t="s">
        <v>14</v>
      </c>
      <c r="G3" s="37" t="s">
        <v>13</v>
      </c>
      <c r="H3" s="143" t="s">
        <v>11</v>
      </c>
      <c r="I3" s="145" t="s">
        <v>15</v>
      </c>
      <c r="J3" s="143" t="s">
        <v>12</v>
      </c>
      <c r="K3" s="66"/>
      <c r="L3" s="144" t="s">
        <v>14</v>
      </c>
      <c r="M3" s="37" t="s">
        <v>13</v>
      </c>
      <c r="N3" s="143" t="s">
        <v>11</v>
      </c>
      <c r="O3" s="37" t="s">
        <v>15</v>
      </c>
      <c r="P3" s="143" t="s">
        <v>12</v>
      </c>
      <c r="Q3" s="65"/>
      <c r="R3" s="144" t="s">
        <v>14</v>
      </c>
      <c r="S3" s="37" t="s">
        <v>13</v>
      </c>
      <c r="T3" s="143" t="s">
        <v>11</v>
      </c>
      <c r="U3" s="65"/>
      <c r="V3" s="147" t="s">
        <v>50</v>
      </c>
      <c r="W3" s="147" t="s">
        <v>14</v>
      </c>
      <c r="X3" s="37" t="s">
        <v>13</v>
      </c>
      <c r="Y3" s="143" t="s">
        <v>11</v>
      </c>
      <c r="Z3" s="37" t="s">
        <v>15</v>
      </c>
      <c r="AA3" s="143" t="s">
        <v>12</v>
      </c>
      <c r="AB3" s="68"/>
      <c r="AC3" s="37" t="s">
        <v>50</v>
      </c>
      <c r="AD3" s="147" t="s">
        <v>14</v>
      </c>
      <c r="AE3" s="65"/>
      <c r="AF3" s="44" t="s">
        <v>7</v>
      </c>
      <c r="AG3" s="46" t="s">
        <v>19</v>
      </c>
      <c r="AH3" s="40"/>
      <c r="AI3" s="14" t="s">
        <v>18</v>
      </c>
    </row>
    <row r="4" spans="1:36" ht="21.75" customHeight="1" outlineLevel="2">
      <c r="B4" s="140" t="s">
        <v>0</v>
      </c>
      <c r="C4" s="1" t="s">
        <v>56</v>
      </c>
      <c r="D4" s="1" t="s">
        <v>5</v>
      </c>
      <c r="E4" s="93"/>
      <c r="F4" s="6">
        <v>1.5</v>
      </c>
      <c r="G4" s="6">
        <v>2</v>
      </c>
      <c r="H4" s="6">
        <v>4.5</v>
      </c>
      <c r="I4" s="6">
        <v>4</v>
      </c>
      <c r="J4" s="6">
        <v>6</v>
      </c>
      <c r="K4" s="93"/>
      <c r="L4" s="6">
        <v>2</v>
      </c>
      <c r="M4" s="6">
        <v>1.5</v>
      </c>
      <c r="N4" s="6">
        <v>2</v>
      </c>
      <c r="O4" s="6">
        <v>6</v>
      </c>
      <c r="P4" s="6">
        <v>1.5</v>
      </c>
      <c r="Q4" s="94"/>
      <c r="R4" s="6">
        <v>3</v>
      </c>
      <c r="S4" s="6">
        <v>0</v>
      </c>
      <c r="T4" s="6">
        <v>1</v>
      </c>
      <c r="U4" s="94"/>
      <c r="V4" s="6">
        <v>0</v>
      </c>
      <c r="W4" s="6">
        <v>2</v>
      </c>
      <c r="X4" s="6">
        <v>1.5</v>
      </c>
      <c r="Y4" s="6">
        <v>3</v>
      </c>
      <c r="Z4" s="6">
        <v>6.5</v>
      </c>
      <c r="AA4" s="6">
        <v>3</v>
      </c>
      <c r="AB4" s="68"/>
      <c r="AC4" s="6">
        <v>0</v>
      </c>
      <c r="AD4" s="6">
        <v>7.5</v>
      </c>
      <c r="AE4" s="68"/>
      <c r="AF4" s="55">
        <f>SUM(E4:AE4)</f>
        <v>58.5</v>
      </c>
      <c r="AG4" s="48">
        <v>168</v>
      </c>
      <c r="AH4" s="124">
        <f>SUM(E4:AE4)</f>
        <v>58.5</v>
      </c>
      <c r="AI4" s="86">
        <f>AF4/AG4</f>
        <v>0.3482142857142857</v>
      </c>
    </row>
    <row r="5" spans="1:36" ht="21.75" customHeight="1" outlineLevel="2">
      <c r="B5" s="140" t="s">
        <v>2</v>
      </c>
      <c r="C5" s="3" t="s">
        <v>57</v>
      </c>
      <c r="D5" s="3" t="s">
        <v>5</v>
      </c>
      <c r="E5" s="93"/>
      <c r="F5" s="6">
        <v>4.5</v>
      </c>
      <c r="G5" s="6">
        <v>4.5</v>
      </c>
      <c r="H5" s="6">
        <v>3.5</v>
      </c>
      <c r="I5" s="6">
        <v>8</v>
      </c>
      <c r="J5" s="6">
        <v>5</v>
      </c>
      <c r="K5" s="93"/>
      <c r="L5" s="6">
        <v>4.5</v>
      </c>
      <c r="M5" s="6">
        <v>5.5</v>
      </c>
      <c r="N5" s="6">
        <v>8</v>
      </c>
      <c r="O5" s="6">
        <v>2</v>
      </c>
      <c r="P5" s="6">
        <v>3</v>
      </c>
      <c r="Q5" s="89"/>
      <c r="R5" s="6">
        <v>0</v>
      </c>
      <c r="S5" s="6">
        <v>2</v>
      </c>
      <c r="T5" s="6">
        <v>4.5</v>
      </c>
      <c r="U5" s="89"/>
      <c r="V5" s="6">
        <v>0</v>
      </c>
      <c r="W5" s="6">
        <v>8</v>
      </c>
      <c r="X5" s="6">
        <v>8</v>
      </c>
      <c r="Y5" s="6">
        <v>8</v>
      </c>
      <c r="Z5" s="6">
        <v>8</v>
      </c>
      <c r="AA5" s="6">
        <v>8</v>
      </c>
      <c r="AB5" s="68"/>
      <c r="AC5" s="6">
        <v>2</v>
      </c>
      <c r="AD5" s="6">
        <v>0</v>
      </c>
      <c r="AE5" s="68"/>
      <c r="AF5" s="55">
        <f>SUM(E5:AE5)</f>
        <v>97</v>
      </c>
      <c r="AG5" s="48">
        <v>168</v>
      </c>
      <c r="AH5" s="42"/>
      <c r="AI5" s="86">
        <f t="shared" ref="AI5:AI18" si="0">AF5/AG5</f>
        <v>0.57738095238095233</v>
      </c>
    </row>
    <row r="6" spans="1:36" ht="21.75" customHeight="1" outlineLevel="2">
      <c r="B6" s="140" t="s">
        <v>2</v>
      </c>
      <c r="C6" s="3" t="s">
        <v>58</v>
      </c>
      <c r="D6" s="3" t="s">
        <v>5</v>
      </c>
      <c r="E6" s="88"/>
      <c r="F6" s="6">
        <v>0</v>
      </c>
      <c r="G6" s="6">
        <v>1</v>
      </c>
      <c r="H6" s="6">
        <v>0</v>
      </c>
      <c r="I6" s="6">
        <v>1.5</v>
      </c>
      <c r="J6" s="6">
        <v>1</v>
      </c>
      <c r="K6" s="88"/>
      <c r="L6" s="6">
        <v>0</v>
      </c>
      <c r="M6" s="6">
        <v>0</v>
      </c>
      <c r="N6" s="6">
        <v>0</v>
      </c>
      <c r="O6" s="6">
        <v>0</v>
      </c>
      <c r="P6" s="6">
        <v>0</v>
      </c>
      <c r="Q6" s="89"/>
      <c r="R6" s="6">
        <v>0</v>
      </c>
      <c r="S6" s="6">
        <v>0</v>
      </c>
      <c r="T6" s="6">
        <v>0</v>
      </c>
      <c r="U6" s="89"/>
      <c r="V6" s="6">
        <v>0</v>
      </c>
      <c r="W6" s="6">
        <v>8</v>
      </c>
      <c r="X6" s="6">
        <v>8</v>
      </c>
      <c r="Y6" s="6">
        <v>8</v>
      </c>
      <c r="Z6" s="6">
        <v>8</v>
      </c>
      <c r="AA6" s="6">
        <v>7</v>
      </c>
      <c r="AB6" s="68"/>
      <c r="AC6" s="6">
        <v>2</v>
      </c>
      <c r="AD6" s="6">
        <v>0</v>
      </c>
      <c r="AE6" s="68"/>
      <c r="AF6" s="55">
        <f>SUM(E6:AE6)</f>
        <v>44.5</v>
      </c>
      <c r="AG6" s="48">
        <v>168</v>
      </c>
      <c r="AH6" s="42"/>
      <c r="AI6" s="86">
        <f>AF6/AG6</f>
        <v>0.26488095238095238</v>
      </c>
    </row>
    <row r="7" spans="1:36" ht="21.75" customHeight="1" outlineLevel="2">
      <c r="B7" s="140" t="s">
        <v>47</v>
      </c>
      <c r="C7" s="3" t="s">
        <v>59</v>
      </c>
      <c r="D7" s="3" t="s">
        <v>5</v>
      </c>
      <c r="E7" s="88"/>
      <c r="F7" s="6">
        <v>2</v>
      </c>
      <c r="G7" s="6">
        <v>2</v>
      </c>
      <c r="H7" s="6">
        <v>6.5</v>
      </c>
      <c r="I7" s="6">
        <v>4.5</v>
      </c>
      <c r="J7" s="6">
        <v>7</v>
      </c>
      <c r="K7" s="88"/>
      <c r="L7" s="6">
        <v>4.5</v>
      </c>
      <c r="M7" s="6">
        <v>8</v>
      </c>
      <c r="N7" s="6">
        <v>2.5</v>
      </c>
      <c r="O7" s="6">
        <v>5</v>
      </c>
      <c r="P7" s="6">
        <v>6.5</v>
      </c>
      <c r="Q7" s="89"/>
      <c r="R7" s="6">
        <v>2.5</v>
      </c>
      <c r="S7" s="6">
        <v>8</v>
      </c>
      <c r="T7" s="6">
        <v>8</v>
      </c>
      <c r="U7" s="89"/>
      <c r="V7" s="6">
        <v>2</v>
      </c>
      <c r="W7" s="6">
        <v>3</v>
      </c>
      <c r="X7" s="6">
        <v>4</v>
      </c>
      <c r="Y7" s="6">
        <v>4.5</v>
      </c>
      <c r="Z7" s="6">
        <v>4</v>
      </c>
      <c r="AA7" s="6">
        <v>8</v>
      </c>
      <c r="AB7" s="68"/>
      <c r="AC7" s="6">
        <v>0</v>
      </c>
      <c r="AD7" s="6">
        <v>1</v>
      </c>
      <c r="AE7" s="68"/>
      <c r="AF7" s="55">
        <f>SUM(E7:AE7)</f>
        <v>93.5</v>
      </c>
      <c r="AG7" s="48">
        <v>168</v>
      </c>
      <c r="AH7" s="42"/>
      <c r="AI7" s="86">
        <f>AF7/AG7</f>
        <v>0.55654761904761907</v>
      </c>
    </row>
    <row r="8" spans="1:36" ht="25.5" customHeight="1" outlineLevel="1">
      <c r="B8" s="56"/>
      <c r="C8" s="105"/>
      <c r="D8" s="58" t="s">
        <v>33</v>
      </c>
      <c r="E8" s="93">
        <f>SUM(E4:E7)</f>
        <v>0</v>
      </c>
      <c r="F8" s="99">
        <f t="shared" ref="F8:J8" si="1">SUM(F4:F7)</f>
        <v>8</v>
      </c>
      <c r="G8" s="99">
        <f t="shared" si="1"/>
        <v>9.5</v>
      </c>
      <c r="H8" s="99">
        <f t="shared" si="1"/>
        <v>14.5</v>
      </c>
      <c r="I8" s="99">
        <f t="shared" si="1"/>
        <v>18</v>
      </c>
      <c r="J8" s="99">
        <f t="shared" si="1"/>
        <v>19</v>
      </c>
      <c r="K8" s="66"/>
      <c r="L8" s="99">
        <f>SUM(L4:L7)</f>
        <v>11</v>
      </c>
      <c r="M8" s="99">
        <f t="shared" ref="M8:P8" si="2">SUM(M4:M7)</f>
        <v>15</v>
      </c>
      <c r="N8" s="99">
        <f t="shared" si="2"/>
        <v>12.5</v>
      </c>
      <c r="O8" s="99">
        <f t="shared" si="2"/>
        <v>13</v>
      </c>
      <c r="P8" s="99">
        <f t="shared" si="2"/>
        <v>11</v>
      </c>
      <c r="Q8" s="68"/>
      <c r="R8" s="99">
        <f>SUM(R4:R7)</f>
        <v>5.5</v>
      </c>
      <c r="S8" s="99">
        <f t="shared" ref="S8:T8" si="3">SUM(S4:S7)</f>
        <v>10</v>
      </c>
      <c r="T8" s="99">
        <f t="shared" si="3"/>
        <v>13.5</v>
      </c>
      <c r="U8" s="68"/>
      <c r="V8" s="99">
        <f>SUM(V4:V7)</f>
        <v>2</v>
      </c>
      <c r="W8" s="99">
        <f t="shared" ref="W8:AC8" si="4">SUM(W4:W7)</f>
        <v>21</v>
      </c>
      <c r="X8" s="99">
        <f t="shared" si="4"/>
        <v>21.5</v>
      </c>
      <c r="Y8" s="99">
        <f t="shared" si="4"/>
        <v>23.5</v>
      </c>
      <c r="Z8" s="99">
        <f>SUM(Z4:Z7)</f>
        <v>26.5</v>
      </c>
      <c r="AA8" s="99">
        <f>SUM(AA4:AA7)</f>
        <v>26</v>
      </c>
      <c r="AB8" s="68"/>
      <c r="AC8" s="99">
        <f t="shared" si="4"/>
        <v>4</v>
      </c>
      <c r="AD8" s="99">
        <f>SUM(AD4:AD7)</f>
        <v>8.5</v>
      </c>
      <c r="AE8" s="68"/>
      <c r="AF8" s="60">
        <f>SUM(AF4:AF7)</f>
        <v>293.5</v>
      </c>
      <c r="AG8" s="60">
        <f>SUM(AG4:AG7)</f>
        <v>672</v>
      </c>
      <c r="AH8" s="42"/>
      <c r="AI8" s="95">
        <f>AF8/AG8</f>
        <v>0.43675595238095238</v>
      </c>
      <c r="AJ8" s="72"/>
    </row>
    <row r="9" spans="1:36" ht="21.75" customHeight="1" outlineLevel="2">
      <c r="B9" s="90" t="s">
        <v>0</v>
      </c>
      <c r="C9" s="91" t="s">
        <v>60</v>
      </c>
      <c r="D9" s="91" t="s">
        <v>4</v>
      </c>
      <c r="E9" s="68"/>
      <c r="F9" s="6">
        <v>8</v>
      </c>
      <c r="G9" s="6">
        <v>5</v>
      </c>
      <c r="H9" s="6">
        <v>4.5</v>
      </c>
      <c r="I9" s="6">
        <v>6.5</v>
      </c>
      <c r="J9" s="6">
        <v>5.5</v>
      </c>
      <c r="K9" s="68"/>
      <c r="L9" s="6">
        <v>8</v>
      </c>
      <c r="M9" s="6">
        <v>5</v>
      </c>
      <c r="N9" s="6">
        <v>4.5</v>
      </c>
      <c r="O9" s="6">
        <v>6.5</v>
      </c>
      <c r="P9" s="6">
        <v>5.5</v>
      </c>
      <c r="Q9" s="68"/>
      <c r="R9" s="6">
        <v>8</v>
      </c>
      <c r="S9" s="6">
        <v>5</v>
      </c>
      <c r="T9" s="6">
        <v>4.5</v>
      </c>
      <c r="U9" s="68"/>
      <c r="V9" s="6">
        <v>8</v>
      </c>
      <c r="W9" s="6">
        <v>5</v>
      </c>
      <c r="X9" s="6">
        <v>4.5</v>
      </c>
      <c r="Y9" s="6">
        <v>6.5</v>
      </c>
      <c r="Z9" s="6">
        <v>5.5</v>
      </c>
      <c r="AA9" s="6">
        <v>4.5</v>
      </c>
      <c r="AB9" s="68"/>
      <c r="AC9" s="6">
        <v>2</v>
      </c>
      <c r="AD9" s="6">
        <v>8</v>
      </c>
      <c r="AE9" s="68"/>
      <c r="AF9" s="55">
        <f t="shared" ref="AF9:AF14" si="5">SUM(E9:AE9)</f>
        <v>120.5</v>
      </c>
      <c r="AG9" s="48">
        <v>168</v>
      </c>
      <c r="AH9" s="42"/>
      <c r="AI9" s="96">
        <f t="shared" si="0"/>
        <v>0.71726190476190477</v>
      </c>
    </row>
    <row r="10" spans="1:36" ht="21.75" customHeight="1" outlineLevel="2">
      <c r="B10" s="140" t="s">
        <v>1</v>
      </c>
      <c r="C10" s="2" t="s">
        <v>61</v>
      </c>
      <c r="D10" s="2" t="s">
        <v>4</v>
      </c>
      <c r="E10" s="66"/>
      <c r="F10" s="6">
        <v>8</v>
      </c>
      <c r="G10" s="6">
        <v>5</v>
      </c>
      <c r="H10" s="6">
        <v>4</v>
      </c>
      <c r="I10" s="6">
        <v>5.5</v>
      </c>
      <c r="J10" s="6">
        <v>4.5</v>
      </c>
      <c r="K10" s="66"/>
      <c r="L10" s="6">
        <v>6</v>
      </c>
      <c r="M10" s="6">
        <v>5.5</v>
      </c>
      <c r="N10" s="6">
        <v>6</v>
      </c>
      <c r="O10" s="6">
        <v>6</v>
      </c>
      <c r="P10" s="6">
        <v>4.5</v>
      </c>
      <c r="Q10" s="68"/>
      <c r="R10" s="6">
        <v>2</v>
      </c>
      <c r="S10" s="6">
        <v>6</v>
      </c>
      <c r="T10" s="6">
        <v>5</v>
      </c>
      <c r="U10" s="68"/>
      <c r="V10" s="6">
        <v>3</v>
      </c>
      <c r="W10" s="6">
        <v>2</v>
      </c>
      <c r="X10" s="6">
        <v>6</v>
      </c>
      <c r="Y10" s="6">
        <v>5</v>
      </c>
      <c r="Z10" s="6">
        <v>4</v>
      </c>
      <c r="AA10" s="6">
        <v>6</v>
      </c>
      <c r="AB10" s="68"/>
      <c r="AC10" s="6">
        <v>2.5</v>
      </c>
      <c r="AD10" s="6">
        <v>6.5</v>
      </c>
      <c r="AE10" s="68"/>
      <c r="AF10" s="55">
        <f t="shared" si="5"/>
        <v>103</v>
      </c>
      <c r="AG10" s="48">
        <v>168</v>
      </c>
      <c r="AH10" s="42"/>
      <c r="AI10" s="86">
        <f>AF10/AG10</f>
        <v>0.61309523809523814</v>
      </c>
    </row>
    <row r="11" spans="1:36" ht="21.75" customHeight="1" outlineLevel="2">
      <c r="B11" s="140" t="s">
        <v>1</v>
      </c>
      <c r="C11" s="2" t="s">
        <v>62</v>
      </c>
      <c r="D11" s="2" t="s">
        <v>4</v>
      </c>
      <c r="E11" s="66"/>
      <c r="F11" s="6">
        <v>5.5</v>
      </c>
      <c r="G11" s="6">
        <v>5</v>
      </c>
      <c r="H11" s="6">
        <v>4.5</v>
      </c>
      <c r="I11" s="6">
        <v>6</v>
      </c>
      <c r="J11" s="6">
        <v>5.5</v>
      </c>
      <c r="K11" s="66"/>
      <c r="L11" s="6">
        <v>5</v>
      </c>
      <c r="M11" s="6">
        <v>1</v>
      </c>
      <c r="N11" s="6">
        <v>3.5</v>
      </c>
      <c r="O11" s="6">
        <v>2.5</v>
      </c>
      <c r="P11" s="6">
        <v>4.5</v>
      </c>
      <c r="Q11" s="68"/>
      <c r="R11" s="6">
        <v>4</v>
      </c>
      <c r="S11" s="6">
        <v>4</v>
      </c>
      <c r="T11" s="6">
        <v>2.5</v>
      </c>
      <c r="U11" s="68"/>
      <c r="V11" s="6">
        <v>2.5</v>
      </c>
      <c r="W11" s="6">
        <v>1.5</v>
      </c>
      <c r="X11" s="6">
        <v>1.5</v>
      </c>
      <c r="Y11" s="6">
        <v>4</v>
      </c>
      <c r="Z11" s="6">
        <v>2</v>
      </c>
      <c r="AA11" s="6">
        <v>6</v>
      </c>
      <c r="AB11" s="68"/>
      <c r="AC11" s="6">
        <v>6.5</v>
      </c>
      <c r="AD11" s="6">
        <v>5</v>
      </c>
      <c r="AE11" s="68"/>
      <c r="AF11" s="55">
        <f t="shared" si="5"/>
        <v>82.5</v>
      </c>
      <c r="AG11" s="48">
        <v>168</v>
      </c>
      <c r="AH11" s="42"/>
      <c r="AI11" s="86">
        <f t="shared" si="0"/>
        <v>0.49107142857142855</v>
      </c>
    </row>
    <row r="12" spans="1:36" ht="21.75" customHeight="1" outlineLevel="2">
      <c r="A12" s="38" t="s">
        <v>69</v>
      </c>
      <c r="B12" s="140" t="s">
        <v>1</v>
      </c>
      <c r="C12" s="2" t="s">
        <v>63</v>
      </c>
      <c r="D12" s="2" t="s">
        <v>4</v>
      </c>
      <c r="E12" s="66"/>
      <c r="F12" s="6">
        <v>6</v>
      </c>
      <c r="G12" s="6">
        <v>5</v>
      </c>
      <c r="H12" s="6">
        <v>3.5</v>
      </c>
      <c r="I12" s="6">
        <v>4.5</v>
      </c>
      <c r="J12" s="6">
        <v>6.5</v>
      </c>
      <c r="K12" s="66"/>
      <c r="L12" s="6">
        <v>6</v>
      </c>
      <c r="M12" s="6">
        <v>4.5</v>
      </c>
      <c r="N12" s="6">
        <v>4.5</v>
      </c>
      <c r="O12" s="6">
        <v>3</v>
      </c>
      <c r="P12" s="6">
        <v>4.5</v>
      </c>
      <c r="Q12" s="68"/>
      <c r="R12" s="6">
        <v>6</v>
      </c>
      <c r="S12" s="6">
        <v>2</v>
      </c>
      <c r="T12" s="6">
        <v>3.5</v>
      </c>
      <c r="U12" s="68"/>
      <c r="V12" s="6">
        <v>1.5</v>
      </c>
      <c r="W12" s="6">
        <v>6</v>
      </c>
      <c r="X12" s="6">
        <v>4.5</v>
      </c>
      <c r="Y12" s="6">
        <v>4.5</v>
      </c>
      <c r="Z12" s="6">
        <v>7</v>
      </c>
      <c r="AA12" s="6">
        <v>4.5</v>
      </c>
      <c r="AB12" s="68"/>
      <c r="AC12" s="6">
        <v>1.5</v>
      </c>
      <c r="AD12" s="6">
        <v>6</v>
      </c>
      <c r="AE12" s="68"/>
      <c r="AF12" s="55">
        <f t="shared" si="5"/>
        <v>95</v>
      </c>
      <c r="AG12" s="48">
        <v>168</v>
      </c>
      <c r="AH12" s="42"/>
      <c r="AI12" s="86">
        <f t="shared" si="0"/>
        <v>0.56547619047619047</v>
      </c>
    </row>
    <row r="13" spans="1:36" ht="21.75" customHeight="1" outlineLevel="2">
      <c r="B13" s="140" t="s">
        <v>3</v>
      </c>
      <c r="C13" s="3" t="s">
        <v>67</v>
      </c>
      <c r="D13" s="3" t="s">
        <v>4</v>
      </c>
      <c r="E13" s="66"/>
      <c r="F13" s="6">
        <v>3.5</v>
      </c>
      <c r="G13" s="6">
        <v>5.5</v>
      </c>
      <c r="H13" s="6">
        <v>2</v>
      </c>
      <c r="I13" s="6">
        <v>3</v>
      </c>
      <c r="J13" s="6">
        <v>4</v>
      </c>
      <c r="K13" s="66"/>
      <c r="L13" s="6">
        <v>2</v>
      </c>
      <c r="M13" s="6">
        <v>5.5</v>
      </c>
      <c r="N13" s="6">
        <v>2</v>
      </c>
      <c r="O13" s="6">
        <v>6.5</v>
      </c>
      <c r="P13" s="6">
        <v>4.5</v>
      </c>
      <c r="Q13" s="68"/>
      <c r="R13" s="6">
        <v>2</v>
      </c>
      <c r="S13" s="6">
        <v>5.5</v>
      </c>
      <c r="T13" s="6">
        <v>4.5</v>
      </c>
      <c r="U13" s="68"/>
      <c r="V13" s="6">
        <v>0</v>
      </c>
      <c r="W13" s="6">
        <v>3</v>
      </c>
      <c r="X13" s="6">
        <v>4.5</v>
      </c>
      <c r="Y13" s="6">
        <v>3</v>
      </c>
      <c r="Z13" s="6">
        <v>5</v>
      </c>
      <c r="AA13" s="6">
        <v>6.5</v>
      </c>
      <c r="AB13" s="68"/>
      <c r="AC13" s="6">
        <v>0</v>
      </c>
      <c r="AD13" s="6">
        <v>2</v>
      </c>
      <c r="AE13" s="68"/>
      <c r="AF13" s="55">
        <f t="shared" si="5"/>
        <v>74.5</v>
      </c>
      <c r="AG13" s="48">
        <v>168</v>
      </c>
      <c r="AH13" s="42"/>
      <c r="AI13" s="86">
        <f t="shared" si="0"/>
        <v>0.44345238095238093</v>
      </c>
    </row>
    <row r="14" spans="1:36" ht="21.75" customHeight="1" outlineLevel="2">
      <c r="B14" s="4" t="s">
        <v>47</v>
      </c>
      <c r="C14" s="3" t="s">
        <v>64</v>
      </c>
      <c r="D14" s="3" t="s">
        <v>4</v>
      </c>
      <c r="E14" s="66"/>
      <c r="F14" s="6">
        <v>0</v>
      </c>
      <c r="G14" s="6">
        <v>1</v>
      </c>
      <c r="H14" s="6">
        <v>5</v>
      </c>
      <c r="I14" s="6">
        <v>4</v>
      </c>
      <c r="J14" s="6">
        <v>8</v>
      </c>
      <c r="K14" s="66"/>
      <c r="L14" s="6">
        <v>5</v>
      </c>
      <c r="M14" s="6">
        <v>1.5</v>
      </c>
      <c r="N14" s="6">
        <v>3</v>
      </c>
      <c r="O14" s="6">
        <v>8</v>
      </c>
      <c r="P14" s="6">
        <v>6</v>
      </c>
      <c r="Q14" s="68"/>
      <c r="R14" s="6">
        <v>2</v>
      </c>
      <c r="S14" s="6">
        <v>0</v>
      </c>
      <c r="T14" s="6">
        <v>6.5</v>
      </c>
      <c r="U14" s="68"/>
      <c r="V14" s="6">
        <v>0</v>
      </c>
      <c r="W14" s="6">
        <v>5</v>
      </c>
      <c r="X14" s="6">
        <v>8</v>
      </c>
      <c r="Y14" s="6">
        <v>8</v>
      </c>
      <c r="Z14" s="6">
        <v>8</v>
      </c>
      <c r="AA14" s="6">
        <v>7</v>
      </c>
      <c r="AB14" s="68"/>
      <c r="AC14" s="6">
        <v>2.5</v>
      </c>
      <c r="AD14" s="6">
        <v>3</v>
      </c>
      <c r="AE14" s="68"/>
      <c r="AF14" s="55">
        <f t="shared" si="5"/>
        <v>91.5</v>
      </c>
      <c r="AG14" s="48">
        <v>168</v>
      </c>
      <c r="AH14" s="42"/>
      <c r="AI14" s="86">
        <f t="shared" si="0"/>
        <v>0.5446428571428571</v>
      </c>
    </row>
    <row r="15" spans="1:36" ht="25.5" customHeight="1" outlineLevel="2">
      <c r="B15" s="56"/>
      <c r="C15" s="105"/>
      <c r="D15" s="57" t="s">
        <v>34</v>
      </c>
      <c r="E15" s="66"/>
      <c r="F15" s="99">
        <f>SUM(F9:F14)</f>
        <v>31</v>
      </c>
      <c r="G15" s="99">
        <f>SUM(G9:G14)</f>
        <v>26.5</v>
      </c>
      <c r="H15" s="99">
        <f>SUM(H9:H14)</f>
        <v>23.5</v>
      </c>
      <c r="I15" s="99">
        <f>SUM(I9:I14)</f>
        <v>29.5</v>
      </c>
      <c r="J15" s="99">
        <f>SUM(J9:J14)</f>
        <v>34</v>
      </c>
      <c r="K15" s="66"/>
      <c r="L15" s="99">
        <f>SUM(L9:L14)</f>
        <v>32</v>
      </c>
      <c r="M15" s="99">
        <f>SUM(M9:M14)</f>
        <v>23</v>
      </c>
      <c r="N15" s="99">
        <f>SUM(N9:N14)</f>
        <v>23.5</v>
      </c>
      <c r="O15" s="99">
        <f>SUM(O9:O14)</f>
        <v>32.5</v>
      </c>
      <c r="P15" s="99">
        <f>SUM(P9:P14)</f>
        <v>29.5</v>
      </c>
      <c r="Q15" s="66"/>
      <c r="R15" s="99">
        <f>SUM(R9:R14)</f>
        <v>24</v>
      </c>
      <c r="S15" s="99">
        <f>SUM(S9:S14)</f>
        <v>22.5</v>
      </c>
      <c r="T15" s="99">
        <f>SUM(T9:T14)</f>
        <v>26.5</v>
      </c>
      <c r="U15" s="66"/>
      <c r="V15" s="99">
        <f>SUM(V9:V14)</f>
        <v>15</v>
      </c>
      <c r="W15" s="99">
        <f>SUM(W9:W14)</f>
        <v>22.5</v>
      </c>
      <c r="X15" s="99">
        <f>SUM(X9:X14)</f>
        <v>29</v>
      </c>
      <c r="Y15" s="99">
        <f>SUM(Y9:Y14)</f>
        <v>31</v>
      </c>
      <c r="Z15" s="99">
        <f>SUM(Z9:Z14)</f>
        <v>31.5</v>
      </c>
      <c r="AA15" s="99">
        <v>43</v>
      </c>
      <c r="AB15" s="68"/>
      <c r="AC15" s="99">
        <f>SUM(AC9:AC14)</f>
        <v>15</v>
      </c>
      <c r="AD15" s="99">
        <f>SUM(AD9:AD14)</f>
        <v>30.5</v>
      </c>
      <c r="AE15" s="66"/>
      <c r="AF15" s="60">
        <f>SUM(AF9:AF14)</f>
        <v>567</v>
      </c>
      <c r="AG15" s="61">
        <f>SUM(AG9:AG14)</f>
        <v>1008</v>
      </c>
      <c r="AH15" s="42"/>
      <c r="AI15" s="95">
        <v>0.58699999999999997</v>
      </c>
    </row>
    <row r="16" spans="1:36" ht="21.75" customHeight="1" outlineLevel="1">
      <c r="B16" s="140" t="s">
        <v>2</v>
      </c>
      <c r="C16" s="3" t="s">
        <v>65</v>
      </c>
      <c r="D16" s="3" t="s">
        <v>6</v>
      </c>
      <c r="E16" s="66"/>
      <c r="F16" s="6">
        <v>8</v>
      </c>
      <c r="G16" s="6">
        <v>8</v>
      </c>
      <c r="H16" s="6">
        <v>8</v>
      </c>
      <c r="I16" s="6">
        <v>8</v>
      </c>
      <c r="J16" s="6">
        <v>4</v>
      </c>
      <c r="K16" s="66"/>
      <c r="L16" s="6">
        <v>8</v>
      </c>
      <c r="M16" s="6">
        <v>8</v>
      </c>
      <c r="N16" s="6">
        <v>5.5</v>
      </c>
      <c r="O16" s="6">
        <v>4</v>
      </c>
      <c r="P16" s="6">
        <v>5</v>
      </c>
      <c r="Q16" s="66"/>
      <c r="R16" s="6">
        <v>8</v>
      </c>
      <c r="S16" s="6">
        <v>8</v>
      </c>
      <c r="T16" s="6">
        <v>8</v>
      </c>
      <c r="U16" s="66"/>
      <c r="V16" s="6">
        <v>8</v>
      </c>
      <c r="W16" s="6">
        <v>8</v>
      </c>
      <c r="X16" s="6">
        <v>8</v>
      </c>
      <c r="Y16" s="6">
        <v>5.5</v>
      </c>
      <c r="Z16" s="6">
        <v>8</v>
      </c>
      <c r="AA16" s="6">
        <v>8</v>
      </c>
      <c r="AB16" s="68"/>
      <c r="AC16" s="6">
        <v>2</v>
      </c>
      <c r="AD16" s="6">
        <v>8</v>
      </c>
      <c r="AE16" s="66"/>
      <c r="AF16" s="55">
        <f>SUM(E16:AE16)</f>
        <v>146</v>
      </c>
      <c r="AG16" s="48">
        <v>168</v>
      </c>
      <c r="AH16" s="42"/>
      <c r="AI16" s="86">
        <f t="shared" si="0"/>
        <v>0.86904761904761907</v>
      </c>
    </row>
    <row r="17" spans="2:35" ht="21.75" customHeight="1">
      <c r="B17" s="4" t="s">
        <v>2</v>
      </c>
      <c r="C17" s="3" t="s">
        <v>66</v>
      </c>
      <c r="D17" s="3" t="s">
        <v>6</v>
      </c>
      <c r="E17" s="66"/>
      <c r="F17" s="6">
        <v>8</v>
      </c>
      <c r="G17" s="6">
        <v>8</v>
      </c>
      <c r="H17" s="6">
        <v>8</v>
      </c>
      <c r="I17" s="6">
        <v>8</v>
      </c>
      <c r="J17" s="6">
        <v>8</v>
      </c>
      <c r="K17" s="66"/>
      <c r="L17" s="6">
        <v>8</v>
      </c>
      <c r="M17" s="6">
        <v>8</v>
      </c>
      <c r="N17" s="6">
        <v>7.5</v>
      </c>
      <c r="O17" s="6">
        <v>8</v>
      </c>
      <c r="P17" s="6">
        <v>8</v>
      </c>
      <c r="Q17" s="66"/>
      <c r="R17" s="6">
        <v>8</v>
      </c>
      <c r="S17" s="6">
        <v>8</v>
      </c>
      <c r="T17" s="6">
        <v>8</v>
      </c>
      <c r="U17" s="66"/>
      <c r="V17" s="6">
        <v>6</v>
      </c>
      <c r="W17" s="6">
        <v>8</v>
      </c>
      <c r="X17" s="6">
        <v>8</v>
      </c>
      <c r="Y17" s="6">
        <v>8</v>
      </c>
      <c r="Z17" s="6">
        <v>8</v>
      </c>
      <c r="AA17" s="6">
        <v>8</v>
      </c>
      <c r="AB17" s="68"/>
      <c r="AC17" s="6">
        <v>2</v>
      </c>
      <c r="AD17" s="6">
        <v>8</v>
      </c>
      <c r="AE17" s="66"/>
      <c r="AF17" s="55">
        <f>SUM(E17:AE17)</f>
        <v>159.5</v>
      </c>
      <c r="AG17" s="48">
        <v>168</v>
      </c>
      <c r="AH17" s="42"/>
      <c r="AI17" s="86">
        <f t="shared" si="0"/>
        <v>0.94940476190476186</v>
      </c>
    </row>
    <row r="18" spans="2:35" ht="25.5" customHeight="1">
      <c r="B18" s="63"/>
      <c r="C18" s="57"/>
      <c r="D18" s="57" t="s">
        <v>35</v>
      </c>
      <c r="E18" s="67">
        <f t="shared" ref="E18" si="6">SUM(E16:E17)</f>
        <v>0</v>
      </c>
      <c r="F18" s="99">
        <f t="shared" ref="F18:J18" si="7">SUM(F16:F17)</f>
        <v>16</v>
      </c>
      <c r="G18" s="99">
        <f t="shared" si="7"/>
        <v>16</v>
      </c>
      <c r="H18" s="99">
        <f t="shared" si="7"/>
        <v>16</v>
      </c>
      <c r="I18" s="99">
        <f t="shared" si="7"/>
        <v>16</v>
      </c>
      <c r="J18" s="99">
        <f t="shared" si="7"/>
        <v>12</v>
      </c>
      <c r="K18" s="67"/>
      <c r="L18" s="99">
        <f>SUM(L16:L17)</f>
        <v>16</v>
      </c>
      <c r="M18" s="99">
        <f t="shared" ref="M18:P18" si="8">SUM(M16:M17)</f>
        <v>16</v>
      </c>
      <c r="N18" s="99">
        <f t="shared" si="8"/>
        <v>13</v>
      </c>
      <c r="O18" s="99">
        <f t="shared" si="8"/>
        <v>12</v>
      </c>
      <c r="P18" s="99">
        <f t="shared" si="8"/>
        <v>13</v>
      </c>
      <c r="Q18" s="69"/>
      <c r="R18" s="99">
        <f>SUM(R16:R17)</f>
        <v>16</v>
      </c>
      <c r="S18" s="99">
        <f t="shared" ref="S18:T18" si="9">SUM(S16:S17)</f>
        <v>16</v>
      </c>
      <c r="T18" s="99">
        <f t="shared" si="9"/>
        <v>16</v>
      </c>
      <c r="U18" s="69"/>
      <c r="V18" s="99">
        <f>SUM(V16:V17)</f>
        <v>14</v>
      </c>
      <c r="W18" s="99">
        <f t="shared" ref="W18:AC18" si="10">SUM(W16:W17)</f>
        <v>16</v>
      </c>
      <c r="X18" s="99">
        <f t="shared" si="10"/>
        <v>16</v>
      </c>
      <c r="Y18" s="99">
        <f t="shared" si="10"/>
        <v>13.5</v>
      </c>
      <c r="Z18" s="99">
        <f>SUM(Z16:Z17)</f>
        <v>16</v>
      </c>
      <c r="AA18" s="99">
        <f>SUM(AA16:AA17)</f>
        <v>16</v>
      </c>
      <c r="AB18" s="68"/>
      <c r="AC18" s="99">
        <f t="shared" si="10"/>
        <v>4</v>
      </c>
      <c r="AD18" s="99">
        <f>SUM(AD16:AD17)</f>
        <v>16</v>
      </c>
      <c r="AE18" s="69"/>
      <c r="AF18" s="60">
        <f>SUM(AF16:AF17)</f>
        <v>305.5</v>
      </c>
      <c r="AG18" s="61">
        <f>SUM(AG16:AG17)</f>
        <v>336</v>
      </c>
      <c r="AH18" s="42"/>
      <c r="AI18" s="95">
        <f t="shared" si="0"/>
        <v>0.90922619047619047</v>
      </c>
    </row>
    <row r="19" spans="2:35" ht="31.5" customHeight="1">
      <c r="B19" s="9"/>
      <c r="C19" s="10"/>
      <c r="D19" s="73" t="s">
        <v>29</v>
      </c>
      <c r="E19" s="74"/>
      <c r="F19" s="100">
        <f>SUM(F8,F15,F18)</f>
        <v>55</v>
      </c>
      <c r="G19" s="100">
        <f>SUM(G8,G15,G18)</f>
        <v>52</v>
      </c>
      <c r="H19" s="100">
        <f>SUM(H8,H15,H18)</f>
        <v>54</v>
      </c>
      <c r="I19" s="100">
        <f>SUM(I8,I15,I18)</f>
        <v>63.5</v>
      </c>
      <c r="J19" s="100">
        <f>SUM(J8,J15,J18)</f>
        <v>65</v>
      </c>
      <c r="K19" s="100"/>
      <c r="L19" s="100">
        <f>SUM(L8,L15,L18)</f>
        <v>59</v>
      </c>
      <c r="M19" s="100">
        <f>SUM(M8,M15,M18)</f>
        <v>54</v>
      </c>
      <c r="N19" s="100">
        <f>SUM(N8,N15,N18)</f>
        <v>49</v>
      </c>
      <c r="O19" s="100">
        <f>SUM(O8,O15,O18)</f>
        <v>57.5</v>
      </c>
      <c r="P19" s="100">
        <f>SUM(P8,P15,P18)</f>
        <v>53.5</v>
      </c>
      <c r="Q19" s="100"/>
      <c r="R19" s="100">
        <f>SUM(R8,R15,R18)</f>
        <v>45.5</v>
      </c>
      <c r="S19" s="100">
        <f>SUM(S8,S15,S18)</f>
        <v>48.5</v>
      </c>
      <c r="T19" s="100">
        <f>SUM(T8,T15,T18)</f>
        <v>56</v>
      </c>
      <c r="U19" s="100"/>
      <c r="V19" s="100">
        <f>SUM(V8,V15,V18)</f>
        <v>31</v>
      </c>
      <c r="W19" s="100">
        <f>SUM(W8,W15,W18)</f>
        <v>59.5</v>
      </c>
      <c r="X19" s="100">
        <f>SUM(X8,X15,X18)</f>
        <v>66.5</v>
      </c>
      <c r="Y19" s="100">
        <f>SUM(Y8,Y15,Y18)</f>
        <v>68</v>
      </c>
      <c r="Z19" s="100">
        <f>SUM(Z8,Z15,Z18)</f>
        <v>74</v>
      </c>
      <c r="AA19" s="100">
        <v>85</v>
      </c>
      <c r="AB19" s="100"/>
      <c r="AC19" s="100">
        <f>SUM(AC8,AC15,AC18)</f>
        <v>23</v>
      </c>
      <c r="AD19" s="100">
        <v>63</v>
      </c>
      <c r="AE19" s="100">
        <f>SUM(AE8,AE15,AE18)</f>
        <v>0</v>
      </c>
      <c r="AF19" s="75" t="s">
        <v>36</v>
      </c>
      <c r="AG19" s="53"/>
      <c r="AH19" s="70"/>
      <c r="AI19" s="97">
        <f>AVERAGE(AI8,AI15,AI18)</f>
        <v>0.64432738095238096</v>
      </c>
    </row>
    <row r="20" spans="2:35" ht="15.75" customHeight="1">
      <c r="B20" s="9"/>
      <c r="C20" s="9"/>
      <c r="D20" s="11"/>
      <c r="E20" s="11"/>
      <c r="F20" s="52"/>
      <c r="G20" s="52"/>
      <c r="H20" s="52"/>
      <c r="I20" s="52"/>
      <c r="J20" s="11"/>
      <c r="K20" s="11"/>
      <c r="L20" s="11"/>
      <c r="M20" s="11"/>
      <c r="N20" s="52"/>
      <c r="O20" s="11"/>
      <c r="P20" s="11"/>
      <c r="Q20" s="52"/>
      <c r="R20" s="11"/>
      <c r="S20" s="11"/>
      <c r="T20" s="52"/>
      <c r="U20" s="52"/>
      <c r="V20" s="11"/>
      <c r="W20" s="11"/>
      <c r="X20" s="52"/>
      <c r="Y20" s="11"/>
      <c r="Z20" s="11"/>
      <c r="AA20" s="11"/>
      <c r="AB20" s="11"/>
      <c r="AC20" s="11"/>
      <c r="AD20" s="11"/>
      <c r="AE20" s="52"/>
      <c r="AF20" s="71"/>
    </row>
    <row r="21" spans="2:35" ht="17.25" customHeight="1">
      <c r="B21" s="62" t="s">
        <v>30</v>
      </c>
      <c r="C21" s="51"/>
      <c r="D21" s="112"/>
      <c r="E21" s="111"/>
      <c r="F21" s="143" t="s">
        <v>14</v>
      </c>
      <c r="G21" s="143" t="s">
        <v>13</v>
      </c>
      <c r="H21" s="143" t="s">
        <v>11</v>
      </c>
      <c r="I21" s="143" t="s">
        <v>15</v>
      </c>
      <c r="J21" s="143" t="s">
        <v>12</v>
      </c>
      <c r="K21" s="66"/>
      <c r="L21" s="144" t="s">
        <v>14</v>
      </c>
      <c r="M21" s="37" t="s">
        <v>13</v>
      </c>
      <c r="N21" s="143" t="s">
        <v>11</v>
      </c>
      <c r="O21" s="37" t="s">
        <v>15</v>
      </c>
      <c r="P21" s="143" t="s">
        <v>12</v>
      </c>
      <c r="Q21" s="65"/>
      <c r="R21" s="144" t="s">
        <v>14</v>
      </c>
      <c r="S21" s="37" t="s">
        <v>13</v>
      </c>
      <c r="T21" s="143" t="s">
        <v>11</v>
      </c>
      <c r="U21" s="65"/>
      <c r="V21" s="147" t="s">
        <v>50</v>
      </c>
      <c r="W21" s="147" t="s">
        <v>14</v>
      </c>
      <c r="X21" s="37" t="s">
        <v>13</v>
      </c>
      <c r="Y21" s="143" t="s">
        <v>11</v>
      </c>
      <c r="Z21" s="37" t="s">
        <v>15</v>
      </c>
      <c r="AA21" s="143" t="s">
        <v>12</v>
      </c>
      <c r="AB21" s="65"/>
      <c r="AC21" s="37" t="s">
        <v>49</v>
      </c>
      <c r="AD21" s="147" t="s">
        <v>14</v>
      </c>
      <c r="AE21" s="65"/>
    </row>
    <row r="22" spans="2:35" ht="12">
      <c r="B22" s="62" t="s">
        <v>31</v>
      </c>
      <c r="C22" s="51"/>
      <c r="D22" s="51"/>
      <c r="E22" s="74"/>
      <c r="F22" s="100">
        <v>59</v>
      </c>
      <c r="G22" s="100">
        <v>52</v>
      </c>
      <c r="H22" s="100">
        <v>57</v>
      </c>
      <c r="I22" s="100">
        <v>72</v>
      </c>
      <c r="J22" s="100">
        <v>73</v>
      </c>
      <c r="K22" s="100"/>
      <c r="L22" s="100">
        <v>67</v>
      </c>
      <c r="M22" s="100">
        <v>62</v>
      </c>
      <c r="N22" s="100">
        <v>57</v>
      </c>
      <c r="O22" s="100">
        <v>66</v>
      </c>
      <c r="P22" s="100">
        <v>61</v>
      </c>
      <c r="Q22" s="100"/>
      <c r="R22" s="100">
        <v>46</v>
      </c>
      <c r="S22" s="100">
        <v>49</v>
      </c>
      <c r="T22" s="100">
        <v>60</v>
      </c>
      <c r="U22" s="100"/>
      <c r="V22" s="100">
        <v>31</v>
      </c>
      <c r="W22" s="100">
        <v>60</v>
      </c>
      <c r="X22" s="100">
        <v>75</v>
      </c>
      <c r="Y22" s="100">
        <v>76</v>
      </c>
      <c r="Z22" s="100">
        <v>82</v>
      </c>
      <c r="AA22" s="100">
        <v>85</v>
      </c>
      <c r="AB22" s="100"/>
      <c r="AC22" s="100">
        <v>31</v>
      </c>
      <c r="AD22" s="100">
        <v>63</v>
      </c>
      <c r="AE22" s="100"/>
    </row>
    <row r="23" spans="2:35">
      <c r="B23" s="62" t="s">
        <v>32</v>
      </c>
      <c r="C23" s="51"/>
      <c r="D23" s="51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</row>
  </sheetData>
  <dataConsolidate function="product" leftLabels="1">
    <dataRefs count="1">
      <dataRef ref="D4:D16" sheet="Aug-detail"/>
    </dataRefs>
  </dataConsolidate>
  <phoneticPr fontId="3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AP23"/>
  <sheetViews>
    <sheetView workbookViewId="0">
      <selection activeCell="B14" sqref="B14"/>
    </sheetView>
  </sheetViews>
  <sheetFormatPr defaultRowHeight="15"/>
  <cols>
    <col min="1" max="1" width="4.85546875" style="38" customWidth="1"/>
    <col min="2" max="2" width="21.42578125" style="38" customWidth="1"/>
    <col min="3" max="3" width="9.28515625" style="38" customWidth="1"/>
    <col min="4" max="4" width="1" style="38" customWidth="1"/>
    <col min="5" max="9" width="4.140625" style="38" customWidth="1"/>
    <col min="10" max="10" width="0.85546875" style="38" customWidth="1"/>
    <col min="11" max="15" width="4.140625" style="38" customWidth="1"/>
    <col min="16" max="16" width="0.85546875" style="38" customWidth="1"/>
    <col min="17" max="21" width="4.140625" style="38" customWidth="1"/>
    <col min="22" max="22" width="0.85546875" style="38" customWidth="1"/>
    <col min="23" max="26" width="4.140625" style="38" customWidth="1"/>
    <col min="27" max="27" width="1" style="38" customWidth="1"/>
    <col min="28" max="28" width="8.5703125" style="41" bestFit="1" customWidth="1"/>
    <col min="29" max="29" width="8" style="47" bestFit="1" customWidth="1"/>
    <col min="30" max="30" width="0.7109375" style="38" customWidth="1"/>
    <col min="31" max="31" width="8.5703125" style="38" bestFit="1" customWidth="1"/>
    <col min="32" max="42" width="9.140625" style="38"/>
  </cols>
  <sheetData>
    <row r="2" spans="1:32">
      <c r="A2" s="32"/>
      <c r="B2" s="33"/>
      <c r="C2" s="140" t="s">
        <v>9</v>
      </c>
      <c r="D2" s="153"/>
      <c r="E2" s="146">
        <v>8</v>
      </c>
      <c r="F2" s="146">
        <v>9</v>
      </c>
      <c r="G2" s="146">
        <v>10</v>
      </c>
      <c r="H2" s="146">
        <v>11</v>
      </c>
      <c r="I2" s="146">
        <v>12</v>
      </c>
      <c r="J2" s="64"/>
      <c r="K2" s="146">
        <v>14</v>
      </c>
      <c r="L2" s="146">
        <v>15</v>
      </c>
      <c r="M2" s="146">
        <v>16</v>
      </c>
      <c r="N2" s="146">
        <v>17</v>
      </c>
      <c r="O2" s="146">
        <v>18</v>
      </c>
      <c r="P2" s="64"/>
      <c r="Q2" s="146">
        <v>21</v>
      </c>
      <c r="R2" s="146">
        <v>22</v>
      </c>
      <c r="S2" s="146">
        <v>23</v>
      </c>
      <c r="T2" s="146">
        <v>24</v>
      </c>
      <c r="U2" s="146">
        <v>25</v>
      </c>
      <c r="V2" s="64"/>
      <c r="W2" s="146">
        <v>28</v>
      </c>
      <c r="X2" s="146">
        <v>29</v>
      </c>
      <c r="Y2" s="146">
        <v>30</v>
      </c>
      <c r="Z2" s="146">
        <v>31</v>
      </c>
      <c r="AA2" s="153"/>
      <c r="AB2" s="43" t="s">
        <v>10</v>
      </c>
      <c r="AC2" s="45" t="s">
        <v>8</v>
      </c>
      <c r="AD2" s="39"/>
      <c r="AE2" s="13" t="s">
        <v>17</v>
      </c>
    </row>
    <row r="3" spans="1:32">
      <c r="A3" s="34"/>
      <c r="B3" s="35"/>
      <c r="C3" s="141" t="s">
        <v>16</v>
      </c>
      <c r="D3" s="154"/>
      <c r="E3" s="37" t="s">
        <v>13</v>
      </c>
      <c r="F3" s="143" t="s">
        <v>11</v>
      </c>
      <c r="G3" s="37" t="s">
        <v>15</v>
      </c>
      <c r="H3" s="143" t="s">
        <v>12</v>
      </c>
      <c r="I3" s="143" t="s">
        <v>49</v>
      </c>
      <c r="J3" s="65"/>
      <c r="K3" s="147" t="s">
        <v>14</v>
      </c>
      <c r="L3" s="37" t="s">
        <v>13</v>
      </c>
      <c r="M3" s="143" t="s">
        <v>11</v>
      </c>
      <c r="N3" s="37" t="s">
        <v>15</v>
      </c>
      <c r="O3" s="143" t="s">
        <v>12</v>
      </c>
      <c r="P3" s="65"/>
      <c r="Q3" s="147" t="s">
        <v>14</v>
      </c>
      <c r="R3" s="37" t="s">
        <v>13</v>
      </c>
      <c r="S3" s="143" t="s">
        <v>11</v>
      </c>
      <c r="T3" s="37" t="s">
        <v>15</v>
      </c>
      <c r="U3" s="143" t="s">
        <v>12</v>
      </c>
      <c r="V3" s="65"/>
      <c r="W3" s="147" t="s">
        <v>14</v>
      </c>
      <c r="X3" s="37" t="s">
        <v>13</v>
      </c>
      <c r="Y3" s="143" t="s">
        <v>11</v>
      </c>
      <c r="Z3" s="143" t="s">
        <v>15</v>
      </c>
      <c r="AA3" s="154"/>
      <c r="AB3" s="44" t="s">
        <v>7</v>
      </c>
      <c r="AC3" s="46" t="s">
        <v>19</v>
      </c>
      <c r="AD3" s="40"/>
      <c r="AE3" s="14" t="s">
        <v>18</v>
      </c>
    </row>
    <row r="4" spans="1:32">
      <c r="A4" s="140" t="s">
        <v>0</v>
      </c>
      <c r="B4" s="1" t="s">
        <v>56</v>
      </c>
      <c r="C4" s="1" t="s">
        <v>5</v>
      </c>
      <c r="D4" s="154"/>
      <c r="E4" s="6">
        <v>0</v>
      </c>
      <c r="F4" s="6">
        <v>1</v>
      </c>
      <c r="G4" s="6">
        <v>1.5</v>
      </c>
      <c r="H4" s="6">
        <v>4.5</v>
      </c>
      <c r="I4" s="6">
        <v>1.5</v>
      </c>
      <c r="J4" s="94"/>
      <c r="K4" s="6">
        <v>0</v>
      </c>
      <c r="L4" s="6">
        <v>2</v>
      </c>
      <c r="M4" s="6">
        <v>3.5</v>
      </c>
      <c r="N4" s="6">
        <v>6.5</v>
      </c>
      <c r="O4" s="6">
        <v>2.5</v>
      </c>
      <c r="P4" s="94"/>
      <c r="Q4" s="6">
        <v>0</v>
      </c>
      <c r="R4" s="6">
        <v>3</v>
      </c>
      <c r="S4" s="6">
        <v>3</v>
      </c>
      <c r="T4" s="6">
        <v>2</v>
      </c>
      <c r="U4" s="6">
        <v>1</v>
      </c>
      <c r="V4" s="68"/>
      <c r="W4" s="6">
        <v>0</v>
      </c>
      <c r="X4" s="6">
        <v>1.5</v>
      </c>
      <c r="Y4" s="6">
        <v>1.5</v>
      </c>
      <c r="Z4" s="6">
        <v>1</v>
      </c>
      <c r="AA4" s="154"/>
      <c r="AB4" s="55">
        <f>SUM(E4:Z4)</f>
        <v>36</v>
      </c>
      <c r="AC4" s="48">
        <v>152</v>
      </c>
      <c r="AD4" s="124">
        <f>SUM(E4:Y4)</f>
        <v>35</v>
      </c>
      <c r="AE4" s="86">
        <f>AB4/AC4</f>
        <v>0.23684210526315788</v>
      </c>
    </row>
    <row r="5" spans="1:32">
      <c r="A5" s="140" t="s">
        <v>2</v>
      </c>
      <c r="B5" s="3" t="s">
        <v>57</v>
      </c>
      <c r="C5" s="3" t="s">
        <v>5</v>
      </c>
      <c r="D5" s="154"/>
      <c r="E5" s="6">
        <v>0</v>
      </c>
      <c r="F5" s="6">
        <v>0</v>
      </c>
      <c r="G5" s="6">
        <v>3</v>
      </c>
      <c r="H5" s="6">
        <v>7.5</v>
      </c>
      <c r="I5" s="6">
        <v>0</v>
      </c>
      <c r="J5" s="89"/>
      <c r="K5" s="6">
        <v>0</v>
      </c>
      <c r="L5" s="6">
        <v>3.5</v>
      </c>
      <c r="M5" s="6">
        <v>8</v>
      </c>
      <c r="N5" s="6">
        <v>8</v>
      </c>
      <c r="O5" s="6">
        <v>8</v>
      </c>
      <c r="P5" s="89"/>
      <c r="Q5" s="6">
        <v>4.5</v>
      </c>
      <c r="R5" s="6">
        <v>8</v>
      </c>
      <c r="S5" s="6">
        <v>0</v>
      </c>
      <c r="T5" s="6">
        <v>3</v>
      </c>
      <c r="U5" s="6">
        <v>4.5</v>
      </c>
      <c r="V5" s="68"/>
      <c r="W5" s="6">
        <v>8</v>
      </c>
      <c r="X5" s="6">
        <v>1</v>
      </c>
      <c r="Y5" s="6">
        <v>1</v>
      </c>
      <c r="Z5" s="6">
        <v>0</v>
      </c>
      <c r="AA5" s="154"/>
      <c r="AB5" s="55">
        <f>SUM(E5:Z5)</f>
        <v>68</v>
      </c>
      <c r="AC5" s="48">
        <v>152</v>
      </c>
      <c r="AD5" s="42"/>
      <c r="AE5" s="86">
        <f t="shared" ref="AE5:AE18" si="0">AB5/AC5</f>
        <v>0.44736842105263158</v>
      </c>
    </row>
    <row r="6" spans="1:32" ht="22.5">
      <c r="A6" s="140" t="s">
        <v>2</v>
      </c>
      <c r="B6" s="3" t="s">
        <v>58</v>
      </c>
      <c r="C6" s="3" t="s">
        <v>5</v>
      </c>
      <c r="D6" s="154"/>
      <c r="E6" s="6">
        <v>0</v>
      </c>
      <c r="F6" s="6">
        <v>1.5</v>
      </c>
      <c r="G6" s="6">
        <v>6</v>
      </c>
      <c r="H6" s="6">
        <v>2.5</v>
      </c>
      <c r="I6" s="6">
        <v>0</v>
      </c>
      <c r="J6" s="89"/>
      <c r="K6" s="6">
        <v>0</v>
      </c>
      <c r="L6" s="6">
        <v>3.5</v>
      </c>
      <c r="M6" s="6">
        <v>3</v>
      </c>
      <c r="N6" s="6">
        <v>0</v>
      </c>
      <c r="O6" s="6">
        <v>7.5</v>
      </c>
      <c r="P6" s="89"/>
      <c r="Q6" s="6">
        <v>0</v>
      </c>
      <c r="R6" s="6">
        <v>8</v>
      </c>
      <c r="S6" s="6">
        <v>8</v>
      </c>
      <c r="T6" s="6">
        <v>8</v>
      </c>
      <c r="U6" s="6">
        <v>8</v>
      </c>
      <c r="V6" s="68"/>
      <c r="W6" s="6">
        <v>8</v>
      </c>
      <c r="X6" s="6">
        <v>8</v>
      </c>
      <c r="Y6" s="6">
        <v>8</v>
      </c>
      <c r="Z6" s="6">
        <v>8</v>
      </c>
      <c r="AA6" s="154"/>
      <c r="AB6" s="55">
        <f>SUM(E6:Z6)</f>
        <v>88</v>
      </c>
      <c r="AC6" s="48">
        <v>152</v>
      </c>
      <c r="AD6" s="42"/>
      <c r="AE6" s="86">
        <f>AB6/AC6</f>
        <v>0.57894736842105265</v>
      </c>
    </row>
    <row r="7" spans="1:32">
      <c r="A7" s="140" t="s">
        <v>47</v>
      </c>
      <c r="B7" s="3" t="s">
        <v>59</v>
      </c>
      <c r="C7" s="3" t="s">
        <v>5</v>
      </c>
      <c r="D7" s="154"/>
      <c r="E7" s="6">
        <v>3</v>
      </c>
      <c r="F7" s="6">
        <v>1</v>
      </c>
      <c r="G7" s="6">
        <v>2.5</v>
      </c>
      <c r="H7" s="6">
        <v>8</v>
      </c>
      <c r="I7" s="6">
        <v>8</v>
      </c>
      <c r="J7" s="89"/>
      <c r="K7" s="6">
        <v>6.5</v>
      </c>
      <c r="L7" s="6">
        <v>8</v>
      </c>
      <c r="M7" s="6">
        <v>3.5</v>
      </c>
      <c r="N7" s="6">
        <v>0</v>
      </c>
      <c r="O7" s="6">
        <v>8</v>
      </c>
      <c r="P7" s="89"/>
      <c r="Q7" s="6">
        <v>7</v>
      </c>
      <c r="R7" s="6">
        <v>2</v>
      </c>
      <c r="S7" s="6">
        <v>0</v>
      </c>
      <c r="T7" s="6">
        <v>4</v>
      </c>
      <c r="U7" s="6">
        <v>1</v>
      </c>
      <c r="V7" s="68"/>
      <c r="W7" s="6">
        <v>2</v>
      </c>
      <c r="X7" s="6">
        <v>2.5</v>
      </c>
      <c r="Y7" s="6">
        <v>1.5</v>
      </c>
      <c r="Z7" s="6">
        <v>3.5</v>
      </c>
      <c r="AA7" s="154"/>
      <c r="AB7" s="55">
        <f>SUM(E7:Z7)</f>
        <v>72</v>
      </c>
      <c r="AC7" s="48">
        <v>152</v>
      </c>
      <c r="AD7" s="42"/>
      <c r="AE7" s="86">
        <f>AB7/AC7</f>
        <v>0.47368421052631576</v>
      </c>
    </row>
    <row r="8" spans="1:32" ht="22.5">
      <c r="A8" s="56"/>
      <c r="B8" s="105"/>
      <c r="C8" s="58" t="s">
        <v>33</v>
      </c>
      <c r="D8" s="154"/>
      <c r="E8" s="99">
        <f>SUM(E4:E7)</f>
        <v>3</v>
      </c>
      <c r="F8" s="99">
        <f t="shared" ref="F8:I8" si="1">SUM(F4:F7)</f>
        <v>3.5</v>
      </c>
      <c r="G8" s="99">
        <f t="shared" si="1"/>
        <v>13</v>
      </c>
      <c r="H8" s="99">
        <f t="shared" si="1"/>
        <v>22.5</v>
      </c>
      <c r="I8" s="99">
        <f t="shared" si="1"/>
        <v>9.5</v>
      </c>
      <c r="J8" s="68"/>
      <c r="K8" s="99">
        <f>SUM(K4:K7)</f>
        <v>6.5</v>
      </c>
      <c r="L8" s="99">
        <f t="shared" ref="L8:O8" si="2">SUM(L4:L7)</f>
        <v>17</v>
      </c>
      <c r="M8" s="99">
        <f t="shared" si="2"/>
        <v>18</v>
      </c>
      <c r="N8" s="99">
        <f t="shared" si="2"/>
        <v>14.5</v>
      </c>
      <c r="O8" s="99">
        <f t="shared" si="2"/>
        <v>26</v>
      </c>
      <c r="P8" s="68"/>
      <c r="Q8" s="99">
        <f>SUM(Q4:Q7)</f>
        <v>11.5</v>
      </c>
      <c r="R8" s="99">
        <f t="shared" ref="R8:T8" si="3">SUM(R4:R7)</f>
        <v>21</v>
      </c>
      <c r="S8" s="99">
        <f t="shared" si="3"/>
        <v>11</v>
      </c>
      <c r="T8" s="99">
        <f t="shared" si="3"/>
        <v>17</v>
      </c>
      <c r="U8" s="99">
        <f>SUM(U4:U7)</f>
        <v>14.5</v>
      </c>
      <c r="V8" s="68"/>
      <c r="W8" s="99">
        <f>SUM(W4:W7)</f>
        <v>18</v>
      </c>
      <c r="X8" s="99">
        <f>SUM(X4:X7)</f>
        <v>13</v>
      </c>
      <c r="Y8" s="99">
        <f t="shared" ref="Y8" si="4">SUM(Y4:Y7)</f>
        <v>12</v>
      </c>
      <c r="Z8" s="99">
        <v>13</v>
      </c>
      <c r="AA8" s="154"/>
      <c r="AB8" s="60">
        <f>SUM(AB4:AB7)</f>
        <v>264</v>
      </c>
      <c r="AC8" s="60">
        <f>SUM(AC4:AC7)</f>
        <v>608</v>
      </c>
      <c r="AD8" s="42"/>
      <c r="AE8" s="95">
        <f>AB8/AC8</f>
        <v>0.43421052631578949</v>
      </c>
      <c r="AF8" s="72"/>
    </row>
    <row r="9" spans="1:32">
      <c r="A9" s="90" t="s">
        <v>0</v>
      </c>
      <c r="B9" s="91" t="s">
        <v>60</v>
      </c>
      <c r="C9" s="91" t="s">
        <v>4</v>
      </c>
      <c r="D9" s="154"/>
      <c r="E9" s="6">
        <v>6.5</v>
      </c>
      <c r="F9" s="6">
        <v>5</v>
      </c>
      <c r="G9" s="6">
        <v>6</v>
      </c>
      <c r="H9" s="6">
        <v>5</v>
      </c>
      <c r="I9" s="6">
        <v>4</v>
      </c>
      <c r="J9" s="68"/>
      <c r="K9" s="6">
        <v>3.5</v>
      </c>
      <c r="L9" s="6">
        <v>6.5</v>
      </c>
      <c r="M9" s="6">
        <v>3.5</v>
      </c>
      <c r="N9" s="6">
        <v>3.5</v>
      </c>
      <c r="O9" s="6">
        <v>4</v>
      </c>
      <c r="P9" s="68"/>
      <c r="Q9" s="6">
        <v>3.5</v>
      </c>
      <c r="R9" s="6">
        <v>6.5</v>
      </c>
      <c r="S9" s="6">
        <v>5</v>
      </c>
      <c r="T9" s="6">
        <v>5</v>
      </c>
      <c r="U9" s="6">
        <v>6</v>
      </c>
      <c r="V9" s="68"/>
      <c r="W9" s="6">
        <v>3.5</v>
      </c>
      <c r="X9" s="6">
        <v>6.5</v>
      </c>
      <c r="Y9" s="6">
        <v>3.5</v>
      </c>
      <c r="Z9" s="6">
        <v>4</v>
      </c>
      <c r="AA9" s="154"/>
      <c r="AB9" s="55">
        <f t="shared" ref="AB9:AB14" si="5">SUM(E9:Z9)</f>
        <v>91</v>
      </c>
      <c r="AC9" s="48">
        <v>152</v>
      </c>
      <c r="AD9" s="42"/>
      <c r="AE9" s="96">
        <f t="shared" si="0"/>
        <v>0.59868421052631582</v>
      </c>
    </row>
    <row r="10" spans="1:32">
      <c r="A10" s="140" t="s">
        <v>1</v>
      </c>
      <c r="B10" s="2" t="s">
        <v>61</v>
      </c>
      <c r="C10" s="2" t="s">
        <v>4</v>
      </c>
      <c r="D10" s="154"/>
      <c r="E10" s="6">
        <v>4</v>
      </c>
      <c r="F10" s="6">
        <v>4</v>
      </c>
      <c r="G10" s="6">
        <v>3</v>
      </c>
      <c r="H10" s="6">
        <v>5</v>
      </c>
      <c r="I10" s="6">
        <v>2.5</v>
      </c>
      <c r="J10" s="68"/>
      <c r="K10" s="6">
        <v>1.5</v>
      </c>
      <c r="L10" s="6">
        <v>5</v>
      </c>
      <c r="M10" s="6">
        <v>3</v>
      </c>
      <c r="N10" s="6">
        <v>7</v>
      </c>
      <c r="O10" s="6">
        <v>7</v>
      </c>
      <c r="P10" s="68"/>
      <c r="Q10" s="6">
        <v>0</v>
      </c>
      <c r="R10" s="6">
        <v>5</v>
      </c>
      <c r="S10" s="6">
        <v>5</v>
      </c>
      <c r="T10" s="6">
        <v>5</v>
      </c>
      <c r="U10" s="6">
        <v>4.5</v>
      </c>
      <c r="V10" s="68"/>
      <c r="W10" s="6">
        <v>2.5</v>
      </c>
      <c r="X10" s="6">
        <v>5.5</v>
      </c>
      <c r="Y10" s="6">
        <v>3</v>
      </c>
      <c r="Z10" s="6">
        <v>3</v>
      </c>
      <c r="AA10" s="154"/>
      <c r="AB10" s="55">
        <f t="shared" si="5"/>
        <v>75.5</v>
      </c>
      <c r="AC10" s="48">
        <v>152</v>
      </c>
      <c r="AD10" s="42"/>
      <c r="AE10" s="86">
        <f>AB10/AC10</f>
        <v>0.49671052631578949</v>
      </c>
    </row>
    <row r="11" spans="1:32">
      <c r="A11" s="140" t="s">
        <v>1</v>
      </c>
      <c r="B11" s="2" t="s">
        <v>62</v>
      </c>
      <c r="C11" s="2" t="s">
        <v>4</v>
      </c>
      <c r="D11" s="154"/>
      <c r="E11" s="6">
        <v>6</v>
      </c>
      <c r="F11" s="6">
        <v>3</v>
      </c>
      <c r="G11" s="6">
        <v>1</v>
      </c>
      <c r="H11" s="6">
        <v>5.5</v>
      </c>
      <c r="I11" s="6">
        <v>2.5</v>
      </c>
      <c r="J11" s="68"/>
      <c r="K11" s="6">
        <v>3.5</v>
      </c>
      <c r="L11" s="6">
        <v>5</v>
      </c>
      <c r="M11" s="6">
        <v>2.5</v>
      </c>
      <c r="N11" s="6">
        <v>3</v>
      </c>
      <c r="O11" s="6">
        <v>8</v>
      </c>
      <c r="P11" s="68"/>
      <c r="Q11" s="6">
        <v>2.5</v>
      </c>
      <c r="R11" s="6">
        <v>4.5</v>
      </c>
      <c r="S11" s="6">
        <v>2</v>
      </c>
      <c r="T11" s="6">
        <v>5.5</v>
      </c>
      <c r="U11" s="6">
        <v>4.5</v>
      </c>
      <c r="V11" s="68"/>
      <c r="W11" s="6">
        <v>4</v>
      </c>
      <c r="X11" s="6">
        <v>1.5</v>
      </c>
      <c r="Y11" s="6">
        <v>8</v>
      </c>
      <c r="Z11" s="6">
        <v>2</v>
      </c>
      <c r="AA11" s="154"/>
      <c r="AB11" s="55">
        <f t="shared" si="5"/>
        <v>74.5</v>
      </c>
      <c r="AC11" s="48">
        <v>152</v>
      </c>
      <c r="AD11" s="42"/>
      <c r="AE11" s="86">
        <f t="shared" si="0"/>
        <v>0.49013157894736842</v>
      </c>
    </row>
    <row r="12" spans="1:32">
      <c r="A12" s="140" t="s">
        <v>1</v>
      </c>
      <c r="B12" s="2" t="s">
        <v>63</v>
      </c>
      <c r="C12" s="2" t="s">
        <v>4</v>
      </c>
      <c r="D12" s="154"/>
      <c r="E12" s="6">
        <v>3</v>
      </c>
      <c r="F12" s="6">
        <v>4.5</v>
      </c>
      <c r="G12" s="6">
        <v>2.5</v>
      </c>
      <c r="H12" s="6">
        <v>3.5</v>
      </c>
      <c r="I12" s="6">
        <v>0</v>
      </c>
      <c r="J12" s="68"/>
      <c r="K12" s="6">
        <v>6</v>
      </c>
      <c r="L12" s="6">
        <v>5</v>
      </c>
      <c r="M12" s="6">
        <v>4.5</v>
      </c>
      <c r="N12" s="6">
        <v>4</v>
      </c>
      <c r="O12" s="6">
        <v>5</v>
      </c>
      <c r="P12" s="68"/>
      <c r="Q12" s="6">
        <v>6</v>
      </c>
      <c r="R12" s="6">
        <v>5</v>
      </c>
      <c r="S12" s="6">
        <v>2</v>
      </c>
      <c r="T12" s="6">
        <v>4.5</v>
      </c>
      <c r="U12" s="6">
        <v>3</v>
      </c>
      <c r="V12" s="68"/>
      <c r="W12" s="6">
        <v>6</v>
      </c>
      <c r="X12" s="6">
        <v>6</v>
      </c>
      <c r="Y12" s="6">
        <v>3.5</v>
      </c>
      <c r="Z12" s="6">
        <v>2.5</v>
      </c>
      <c r="AA12" s="154"/>
      <c r="AB12" s="55">
        <f t="shared" si="5"/>
        <v>76.5</v>
      </c>
      <c r="AC12" s="48">
        <v>152</v>
      </c>
      <c r="AD12" s="42"/>
      <c r="AE12" s="86">
        <f t="shared" si="0"/>
        <v>0.50328947368421051</v>
      </c>
    </row>
    <row r="13" spans="1:32">
      <c r="A13" s="140" t="s">
        <v>3</v>
      </c>
      <c r="B13" s="3" t="s">
        <v>67</v>
      </c>
      <c r="C13" s="3" t="s">
        <v>4</v>
      </c>
      <c r="D13" s="154"/>
      <c r="E13" s="6">
        <v>2</v>
      </c>
      <c r="F13" s="6">
        <v>2</v>
      </c>
      <c r="G13" s="6">
        <v>2</v>
      </c>
      <c r="H13" s="6">
        <v>4</v>
      </c>
      <c r="I13" s="6">
        <v>4.5</v>
      </c>
      <c r="J13" s="68"/>
      <c r="K13" s="6">
        <v>8</v>
      </c>
      <c r="L13" s="6">
        <v>5</v>
      </c>
      <c r="M13" s="6">
        <v>5.5</v>
      </c>
      <c r="N13" s="6">
        <v>2</v>
      </c>
      <c r="O13" s="6">
        <v>7.5</v>
      </c>
      <c r="P13" s="68"/>
      <c r="Q13" s="6">
        <v>3.5</v>
      </c>
      <c r="R13" s="6">
        <v>6</v>
      </c>
      <c r="S13" s="6">
        <v>5</v>
      </c>
      <c r="T13" s="6">
        <v>2</v>
      </c>
      <c r="U13" s="6">
        <v>1</v>
      </c>
      <c r="V13" s="68"/>
      <c r="W13" s="6">
        <v>1.5</v>
      </c>
      <c r="X13" s="6">
        <v>1</v>
      </c>
      <c r="Y13" s="6">
        <v>3</v>
      </c>
      <c r="Z13" s="6">
        <v>4</v>
      </c>
      <c r="AA13" s="154"/>
      <c r="AB13" s="55">
        <f t="shared" si="5"/>
        <v>69.5</v>
      </c>
      <c r="AC13" s="48">
        <v>152</v>
      </c>
      <c r="AD13" s="42"/>
      <c r="AE13" s="86">
        <f t="shared" si="0"/>
        <v>0.45723684210526316</v>
      </c>
    </row>
    <row r="14" spans="1:32">
      <c r="A14" s="4" t="s">
        <v>47</v>
      </c>
      <c r="B14" s="3" t="s">
        <v>64</v>
      </c>
      <c r="C14" s="3" t="s">
        <v>4</v>
      </c>
      <c r="D14" s="154"/>
      <c r="E14" s="6">
        <v>2</v>
      </c>
      <c r="F14" s="6">
        <v>0</v>
      </c>
      <c r="G14" s="6">
        <v>3.5</v>
      </c>
      <c r="H14" s="6">
        <v>3</v>
      </c>
      <c r="I14" s="6">
        <v>0</v>
      </c>
      <c r="J14" s="68"/>
      <c r="K14" s="6">
        <v>8</v>
      </c>
      <c r="L14" s="6">
        <v>8</v>
      </c>
      <c r="M14" s="6">
        <v>8</v>
      </c>
      <c r="N14" s="6">
        <v>8</v>
      </c>
      <c r="O14" s="6">
        <v>8</v>
      </c>
      <c r="P14" s="68"/>
      <c r="Q14" s="6">
        <v>8</v>
      </c>
      <c r="R14" s="6">
        <v>8</v>
      </c>
      <c r="S14" s="6">
        <v>8</v>
      </c>
      <c r="T14" s="6">
        <v>8</v>
      </c>
      <c r="U14" s="6">
        <v>8</v>
      </c>
      <c r="V14" s="68"/>
      <c r="W14" s="6">
        <v>8</v>
      </c>
      <c r="X14" s="6">
        <v>8</v>
      </c>
      <c r="Y14" s="6">
        <v>8</v>
      </c>
      <c r="Z14" s="6">
        <v>8</v>
      </c>
      <c r="AA14" s="154"/>
      <c r="AB14" s="55">
        <f t="shared" si="5"/>
        <v>120.5</v>
      </c>
      <c r="AC14" s="48">
        <v>152</v>
      </c>
      <c r="AD14" s="42"/>
      <c r="AE14" s="86">
        <f t="shared" si="0"/>
        <v>0.79276315789473684</v>
      </c>
    </row>
    <row r="15" spans="1:32" ht="22.5">
      <c r="A15" s="56"/>
      <c r="B15" s="105"/>
      <c r="C15" s="57" t="s">
        <v>34</v>
      </c>
      <c r="D15" s="154"/>
      <c r="E15" s="99">
        <f>SUM(E9:E14)</f>
        <v>23.5</v>
      </c>
      <c r="F15" s="99">
        <f>SUM(F9:F14)</f>
        <v>18.5</v>
      </c>
      <c r="G15" s="99">
        <f>SUM(G9:G14)</f>
        <v>18</v>
      </c>
      <c r="H15" s="99">
        <f>SUM(H9:H14)</f>
        <v>26</v>
      </c>
      <c r="I15" s="99">
        <f>SUM(I9:I14)</f>
        <v>13.5</v>
      </c>
      <c r="J15" s="66"/>
      <c r="K15" s="99">
        <f>SUM(K9:K14)</f>
        <v>30.5</v>
      </c>
      <c r="L15" s="99">
        <f>SUM(L9:L14)</f>
        <v>34.5</v>
      </c>
      <c r="M15" s="99">
        <f>SUM(M9:M14)</f>
        <v>27</v>
      </c>
      <c r="N15" s="99">
        <f>SUM(N9:N14)</f>
        <v>27.5</v>
      </c>
      <c r="O15" s="99">
        <f>SUM(O9:O14)</f>
        <v>39.5</v>
      </c>
      <c r="P15" s="66"/>
      <c r="Q15" s="99">
        <f>SUM(Q9:Q14)</f>
        <v>23.5</v>
      </c>
      <c r="R15" s="99">
        <f>SUM(R9:R14)</f>
        <v>35</v>
      </c>
      <c r="S15" s="99">
        <f>SUM(S9:S14)</f>
        <v>27</v>
      </c>
      <c r="T15" s="99">
        <f>SUM(T9:T14)</f>
        <v>30</v>
      </c>
      <c r="U15" s="99">
        <f>SUM(U9:U14)</f>
        <v>27</v>
      </c>
      <c r="V15" s="66"/>
      <c r="W15" s="99">
        <f>SUM(W9:W14)</f>
        <v>25.5</v>
      </c>
      <c r="X15" s="99">
        <f>SUM(X9:X14)</f>
        <v>28.5</v>
      </c>
      <c r="Y15" s="99">
        <f>SUM(Y9:Y14)</f>
        <v>29</v>
      </c>
      <c r="Z15" s="99">
        <v>32</v>
      </c>
      <c r="AA15" s="154"/>
      <c r="AB15" s="60">
        <f>SUM(AB9:AB14)</f>
        <v>507.5</v>
      </c>
      <c r="AC15" s="61">
        <f>SUM(AC9:AC14)</f>
        <v>912</v>
      </c>
      <c r="AD15" s="42"/>
      <c r="AE15" s="95">
        <f t="shared" si="0"/>
        <v>0.55646929824561409</v>
      </c>
    </row>
    <row r="16" spans="1:32">
      <c r="A16" s="140" t="s">
        <v>2</v>
      </c>
      <c r="B16" s="3" t="s">
        <v>65</v>
      </c>
      <c r="C16" s="3" t="s">
        <v>6</v>
      </c>
      <c r="D16" s="154"/>
      <c r="E16" s="6">
        <v>5.5</v>
      </c>
      <c r="F16" s="6">
        <v>3</v>
      </c>
      <c r="G16" s="6">
        <v>8</v>
      </c>
      <c r="H16" s="6">
        <v>4</v>
      </c>
      <c r="I16" s="6">
        <v>4</v>
      </c>
      <c r="J16" s="66"/>
      <c r="K16" s="6">
        <v>8</v>
      </c>
      <c r="L16" s="6">
        <v>8</v>
      </c>
      <c r="M16" s="6">
        <v>8</v>
      </c>
      <c r="N16" s="6">
        <v>8</v>
      </c>
      <c r="O16" s="6">
        <v>8</v>
      </c>
      <c r="P16" s="66"/>
      <c r="Q16" s="6">
        <v>8</v>
      </c>
      <c r="R16" s="6">
        <v>8</v>
      </c>
      <c r="S16" s="6">
        <v>8</v>
      </c>
      <c r="T16" s="6">
        <v>8</v>
      </c>
      <c r="U16" s="6">
        <v>6</v>
      </c>
      <c r="V16" s="66"/>
      <c r="W16" s="6">
        <v>8</v>
      </c>
      <c r="X16" s="6">
        <v>5.5</v>
      </c>
      <c r="Y16" s="6">
        <v>3.5</v>
      </c>
      <c r="Z16" s="6">
        <v>3.5</v>
      </c>
      <c r="AA16" s="154"/>
      <c r="AB16" s="55">
        <f>SUM(E16:Z16)</f>
        <v>123</v>
      </c>
      <c r="AC16" s="48">
        <v>152</v>
      </c>
      <c r="AD16" s="42"/>
      <c r="AE16" s="86">
        <f t="shared" si="0"/>
        <v>0.80921052631578949</v>
      </c>
    </row>
    <row r="17" spans="1:31">
      <c r="A17" s="4" t="s">
        <v>2</v>
      </c>
      <c r="B17" s="3" t="s">
        <v>66</v>
      </c>
      <c r="C17" s="3" t="s">
        <v>6</v>
      </c>
      <c r="D17" s="154"/>
      <c r="E17" s="6">
        <v>8</v>
      </c>
      <c r="F17" s="6">
        <v>8</v>
      </c>
      <c r="G17" s="6">
        <v>8</v>
      </c>
      <c r="H17" s="6">
        <v>8</v>
      </c>
      <c r="I17" s="6">
        <v>3</v>
      </c>
      <c r="J17" s="66"/>
      <c r="K17" s="6">
        <v>8</v>
      </c>
      <c r="L17" s="6">
        <v>8</v>
      </c>
      <c r="M17" s="6">
        <v>8</v>
      </c>
      <c r="N17" s="6">
        <v>8</v>
      </c>
      <c r="O17" s="6">
        <v>8</v>
      </c>
      <c r="P17" s="66"/>
      <c r="Q17" s="6">
        <v>8</v>
      </c>
      <c r="R17" s="6">
        <v>8</v>
      </c>
      <c r="S17" s="6">
        <v>8</v>
      </c>
      <c r="T17" s="6">
        <v>6</v>
      </c>
      <c r="U17" s="6">
        <v>8</v>
      </c>
      <c r="V17" s="66"/>
      <c r="W17" s="6">
        <v>8</v>
      </c>
      <c r="X17" s="6">
        <v>8</v>
      </c>
      <c r="Y17" s="6">
        <v>8</v>
      </c>
      <c r="Z17" s="6">
        <v>8</v>
      </c>
      <c r="AA17" s="154"/>
      <c r="AB17" s="55">
        <f>SUM(E17:Z17)</f>
        <v>145</v>
      </c>
      <c r="AC17" s="48">
        <v>152</v>
      </c>
      <c r="AD17" s="42"/>
      <c r="AE17" s="86">
        <f t="shared" si="0"/>
        <v>0.95394736842105265</v>
      </c>
    </row>
    <row r="18" spans="1:31" ht="22.5">
      <c r="A18" s="63"/>
      <c r="B18" s="57"/>
      <c r="C18" s="57" t="s">
        <v>35</v>
      </c>
      <c r="D18" s="154"/>
      <c r="E18" s="99">
        <f>SUM(E16:E17)</f>
        <v>13.5</v>
      </c>
      <c r="F18" s="99">
        <f t="shared" ref="F18:I18" si="6">SUM(F16:F17)</f>
        <v>11</v>
      </c>
      <c r="G18" s="99">
        <f t="shared" si="6"/>
        <v>16</v>
      </c>
      <c r="H18" s="99">
        <f t="shared" si="6"/>
        <v>12</v>
      </c>
      <c r="I18" s="99">
        <f t="shared" si="6"/>
        <v>7</v>
      </c>
      <c r="J18" s="69"/>
      <c r="K18" s="99">
        <f>SUM(K16:K17)</f>
        <v>16</v>
      </c>
      <c r="L18" s="99">
        <f t="shared" ref="L18:O18" si="7">SUM(L16:L17)</f>
        <v>16</v>
      </c>
      <c r="M18" s="99">
        <f t="shared" si="7"/>
        <v>16</v>
      </c>
      <c r="N18" s="99">
        <f t="shared" si="7"/>
        <v>16</v>
      </c>
      <c r="O18" s="99">
        <f t="shared" si="7"/>
        <v>16</v>
      </c>
      <c r="P18" s="69"/>
      <c r="Q18" s="99">
        <f>SUM(Q16:Q17)</f>
        <v>16</v>
      </c>
      <c r="R18" s="99">
        <f t="shared" ref="R18:T18" si="8">SUM(R16:R17)</f>
        <v>16</v>
      </c>
      <c r="S18" s="99">
        <f t="shared" si="8"/>
        <v>16</v>
      </c>
      <c r="T18" s="99">
        <f t="shared" si="8"/>
        <v>14</v>
      </c>
      <c r="U18" s="99">
        <f>SUM(U16:U17)</f>
        <v>14</v>
      </c>
      <c r="V18" s="69"/>
      <c r="W18" s="99">
        <f>SUM(W16:W17)</f>
        <v>16</v>
      </c>
      <c r="X18" s="99">
        <v>16</v>
      </c>
      <c r="Y18" s="99">
        <f t="shared" ref="Y18" si="9">SUM(Y16:Y17)</f>
        <v>11.5</v>
      </c>
      <c r="Z18" s="99">
        <v>12</v>
      </c>
      <c r="AA18" s="154"/>
      <c r="AB18" s="60">
        <f>SUM(AB16:AB17)</f>
        <v>268</v>
      </c>
      <c r="AC18" s="61">
        <f>SUM(AC16:AC17)</f>
        <v>304</v>
      </c>
      <c r="AD18" s="42"/>
      <c r="AE18" s="95">
        <f t="shared" si="0"/>
        <v>0.88157894736842102</v>
      </c>
    </row>
    <row r="19" spans="1:31" ht="24">
      <c r="A19" s="9"/>
      <c r="B19" s="10"/>
      <c r="C19" s="73" t="s">
        <v>29</v>
      </c>
      <c r="D19" s="73"/>
      <c r="E19" s="100">
        <f>SUM(E8,E15,E18)</f>
        <v>40</v>
      </c>
      <c r="F19" s="100">
        <f>SUM(F8,F15,F18)</f>
        <v>33</v>
      </c>
      <c r="G19" s="100">
        <f>SUM(G8,G15,G18)</f>
        <v>47</v>
      </c>
      <c r="H19" s="100">
        <f>SUM(H8,H15,H18)</f>
        <v>60.5</v>
      </c>
      <c r="I19" s="100">
        <f>SUM(I8,I15,I18)</f>
        <v>30</v>
      </c>
      <c r="J19" s="100"/>
      <c r="K19" s="100">
        <f>SUM(K8,K15,K18)</f>
        <v>53</v>
      </c>
      <c r="L19" s="100">
        <f>SUM(L8,L15,L18)</f>
        <v>67.5</v>
      </c>
      <c r="M19" s="100">
        <f>SUM(M8,M15,M18)</f>
        <v>61</v>
      </c>
      <c r="N19" s="100">
        <f>SUM(N8,N15,N18)</f>
        <v>58</v>
      </c>
      <c r="O19" s="100">
        <f>SUM(O8,O15,O18)</f>
        <v>81.5</v>
      </c>
      <c r="P19" s="100"/>
      <c r="Q19" s="100">
        <f>SUM(Q8,Q15,Q18)</f>
        <v>51</v>
      </c>
      <c r="R19" s="100">
        <f>SUM(R8,R15,R18)</f>
        <v>72</v>
      </c>
      <c r="S19" s="100">
        <f>SUM(S8,S15,S18)</f>
        <v>54</v>
      </c>
      <c r="T19" s="100">
        <f>SUM(T8,T15,T18)</f>
        <v>61</v>
      </c>
      <c r="U19" s="100">
        <f>SUM(U8,U15,U18)</f>
        <v>55.5</v>
      </c>
      <c r="V19" s="100"/>
      <c r="W19" s="100">
        <f>SUM(W8,W15,W18)</f>
        <v>59.5</v>
      </c>
      <c r="X19" s="100">
        <v>56</v>
      </c>
      <c r="Y19" s="100">
        <f>SUM(Y8,Y15,Y18)</f>
        <v>52.5</v>
      </c>
      <c r="Z19" s="100">
        <v>57</v>
      </c>
      <c r="AA19" s="100"/>
      <c r="AB19" s="75" t="s">
        <v>36</v>
      </c>
      <c r="AC19" s="53"/>
      <c r="AD19" s="70"/>
      <c r="AE19" s="97">
        <f>AVERAGE(AE8,AE15,AE18)</f>
        <v>0.62408625730994149</v>
      </c>
    </row>
    <row r="20" spans="1:31">
      <c r="A20" s="9"/>
      <c r="B20" s="9"/>
      <c r="C20" s="11"/>
      <c r="D20" s="11"/>
      <c r="E20" s="11"/>
      <c r="F20" s="11"/>
      <c r="G20" s="52"/>
      <c r="H20" s="11"/>
      <c r="I20" s="11"/>
      <c r="J20" s="52"/>
      <c r="K20" s="11"/>
      <c r="L20" s="11"/>
      <c r="M20" s="52"/>
      <c r="N20" s="11"/>
      <c r="O20" s="11"/>
      <c r="P20" s="52"/>
      <c r="Q20" s="11"/>
      <c r="R20" s="11"/>
      <c r="S20" s="52"/>
      <c r="T20" s="11"/>
      <c r="U20" s="11"/>
      <c r="V20" s="52"/>
      <c r="W20" s="11"/>
      <c r="X20" s="11"/>
      <c r="Y20" s="11"/>
      <c r="Z20" s="11"/>
      <c r="AA20" s="11"/>
      <c r="AB20" s="71"/>
    </row>
    <row r="21" spans="1:31">
      <c r="A21" s="62" t="s">
        <v>30</v>
      </c>
      <c r="B21" s="51"/>
      <c r="C21" s="112"/>
      <c r="D21" s="149"/>
      <c r="E21" s="37" t="s">
        <v>13</v>
      </c>
      <c r="F21" s="143" t="s">
        <v>11</v>
      </c>
      <c r="G21" s="37" t="s">
        <v>15</v>
      </c>
      <c r="H21" s="143" t="s">
        <v>12</v>
      </c>
      <c r="I21" s="143" t="s">
        <v>49</v>
      </c>
      <c r="J21" s="65"/>
      <c r="K21" s="147" t="s">
        <v>14</v>
      </c>
      <c r="L21" s="37" t="s">
        <v>13</v>
      </c>
      <c r="M21" s="143" t="s">
        <v>11</v>
      </c>
      <c r="N21" s="37" t="s">
        <v>15</v>
      </c>
      <c r="O21" s="143" t="s">
        <v>12</v>
      </c>
      <c r="P21" s="65"/>
      <c r="Q21" s="147" t="s">
        <v>14</v>
      </c>
      <c r="R21" s="37" t="s">
        <v>13</v>
      </c>
      <c r="S21" s="143" t="s">
        <v>11</v>
      </c>
      <c r="T21" s="37" t="s">
        <v>15</v>
      </c>
      <c r="U21" s="37" t="s">
        <v>12</v>
      </c>
      <c r="V21" s="65"/>
      <c r="W21" s="147" t="s">
        <v>14</v>
      </c>
      <c r="X21" s="37" t="s">
        <v>13</v>
      </c>
      <c r="Y21" s="143" t="s">
        <v>11</v>
      </c>
      <c r="Z21" s="143" t="s">
        <v>15</v>
      </c>
      <c r="AA21" s="148"/>
    </row>
    <row r="22" spans="1:31">
      <c r="A22" s="62" t="s">
        <v>31</v>
      </c>
      <c r="B22" s="51"/>
      <c r="C22" s="51"/>
      <c r="D22" s="51"/>
      <c r="E22" s="100">
        <v>48</v>
      </c>
      <c r="F22" s="100">
        <v>41</v>
      </c>
      <c r="G22" s="100">
        <v>55</v>
      </c>
      <c r="H22" s="100">
        <v>69</v>
      </c>
      <c r="I22" s="100">
        <v>38</v>
      </c>
      <c r="J22" s="100"/>
      <c r="K22" s="100">
        <v>61</v>
      </c>
      <c r="L22" s="100">
        <v>76</v>
      </c>
      <c r="M22" s="100">
        <v>69</v>
      </c>
      <c r="N22" s="100">
        <v>66</v>
      </c>
      <c r="O22" s="100">
        <v>90</v>
      </c>
      <c r="P22" s="100"/>
      <c r="Q22" s="100">
        <v>59</v>
      </c>
      <c r="R22" s="100">
        <v>80</v>
      </c>
      <c r="S22" s="100">
        <v>62</v>
      </c>
      <c r="T22" s="100">
        <v>69</v>
      </c>
      <c r="U22" s="100">
        <v>64</v>
      </c>
      <c r="V22" s="100"/>
      <c r="W22" s="100">
        <v>68</v>
      </c>
      <c r="X22" s="100">
        <v>56</v>
      </c>
      <c r="Y22" s="100">
        <v>61</v>
      </c>
      <c r="Z22" s="100">
        <v>57</v>
      </c>
      <c r="AA22" s="100"/>
    </row>
    <row r="23" spans="1:31">
      <c r="A23" s="62" t="s">
        <v>32</v>
      </c>
      <c r="B23" s="51"/>
      <c r="C23" s="51"/>
      <c r="D23" s="51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</sheetData>
  <mergeCells count="2">
    <mergeCell ref="AA2:AA18"/>
    <mergeCell ref="D2:D18"/>
  </mergeCells>
  <phoneticPr fontId="3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M17"/>
  <sheetViews>
    <sheetView showGridLines="0" zoomScale="85" zoomScaleNormal="85" workbookViewId="0">
      <selection activeCell="G28" sqref="G28"/>
    </sheetView>
  </sheetViews>
  <sheetFormatPr defaultColWidth="9.140625" defaultRowHeight="15"/>
  <cols>
    <col min="1" max="1" width="2.5703125" style="7" customWidth="1"/>
    <col min="2" max="2" width="6.28515625" style="7" customWidth="1"/>
    <col min="3" max="3" width="19.28515625" style="7" customWidth="1"/>
    <col min="4" max="4" width="9.140625" style="7"/>
    <col min="5" max="5" width="9.140625" style="8"/>
    <col min="6" max="8" width="9.140625" style="7"/>
    <col min="9" max="10" width="9.28515625" style="7" bestFit="1" customWidth="1"/>
    <col min="12" max="16384" width="9.140625" style="7"/>
  </cols>
  <sheetData>
    <row r="1" spans="2:13" ht="9" customHeight="1"/>
    <row r="2" spans="2:13" ht="17.25" customHeight="1">
      <c r="B2" s="25" t="s">
        <v>27</v>
      </c>
    </row>
    <row r="3" spans="2:13" ht="6" customHeight="1"/>
    <row r="4" spans="2:13" ht="6" customHeight="1"/>
    <row r="5" spans="2:13" ht="26.25" customHeight="1">
      <c r="B5" s="15" t="s">
        <v>23</v>
      </c>
      <c r="C5" s="15" t="s">
        <v>24</v>
      </c>
      <c r="D5" s="15" t="s">
        <v>77</v>
      </c>
      <c r="E5" s="15" t="s">
        <v>79</v>
      </c>
      <c r="F5" s="15" t="s">
        <v>78</v>
      </c>
      <c r="G5" s="15" t="s">
        <v>80</v>
      </c>
      <c r="H5" s="15" t="s">
        <v>81</v>
      </c>
      <c r="I5" s="15" t="s">
        <v>82</v>
      </c>
      <c r="J5" s="15" t="s">
        <v>83</v>
      </c>
    </row>
    <row r="6" spans="2:13" ht="30" customHeight="1">
      <c r="B6" s="16" t="s">
        <v>0</v>
      </c>
      <c r="C6" s="85" t="s">
        <v>52</v>
      </c>
      <c r="D6" s="104">
        <v>0.74399999999999999</v>
      </c>
      <c r="E6" s="104">
        <v>0.53700000000000003</v>
      </c>
      <c r="F6" s="103">
        <v>0.86599999999999999</v>
      </c>
      <c r="G6" s="102">
        <v>0.67800000000000005</v>
      </c>
      <c r="H6" s="103">
        <v>0.85799999999999998</v>
      </c>
      <c r="I6" s="101">
        <v>0.90800000000000003</v>
      </c>
      <c r="J6" s="104">
        <v>0.79900000000000004</v>
      </c>
      <c r="L6" s="18"/>
      <c r="M6" s="8" t="s">
        <v>20</v>
      </c>
    </row>
    <row r="7" spans="2:13" ht="30" customHeight="1">
      <c r="B7" s="16" t="s">
        <v>0</v>
      </c>
      <c r="C7" s="84" t="s">
        <v>38</v>
      </c>
      <c r="D7" s="102">
        <v>0.63400000000000001</v>
      </c>
      <c r="E7" s="102">
        <v>0.41899999999999998</v>
      </c>
      <c r="F7" s="102">
        <v>0.59799999999999998</v>
      </c>
      <c r="G7" s="101">
        <v>0.70399999999999996</v>
      </c>
      <c r="H7" s="102">
        <v>0.73</v>
      </c>
      <c r="I7" s="102">
        <v>0.58599999999999997</v>
      </c>
      <c r="J7" s="102">
        <v>0.65200000000000002</v>
      </c>
      <c r="L7" s="19"/>
      <c r="M7" s="8" t="s">
        <v>21</v>
      </c>
    </row>
    <row r="8" spans="2:13" ht="30" customHeight="1">
      <c r="B8" s="16" t="s">
        <v>1</v>
      </c>
      <c r="C8" s="84" t="s">
        <v>39</v>
      </c>
      <c r="D8" s="101">
        <v>0.79400000000000004</v>
      </c>
      <c r="E8" s="101">
        <v>0.58099999999999996</v>
      </c>
      <c r="F8" s="102">
        <v>0.63700000000000001</v>
      </c>
      <c r="G8" s="102">
        <v>0.55900000000000005</v>
      </c>
      <c r="H8" s="102">
        <v>0.76100000000000001</v>
      </c>
      <c r="I8" s="102">
        <v>0.73</v>
      </c>
      <c r="J8" s="102">
        <v>0.68500000000000005</v>
      </c>
      <c r="L8" s="20"/>
      <c r="M8" s="8" t="s">
        <v>22</v>
      </c>
    </row>
    <row r="9" spans="2:13" ht="30" customHeight="1">
      <c r="B9" s="16" t="s">
        <v>1</v>
      </c>
      <c r="C9" s="84" t="s">
        <v>40</v>
      </c>
      <c r="D9" s="102">
        <v>0.73599999999999999</v>
      </c>
      <c r="E9" s="102">
        <v>0.497</v>
      </c>
      <c r="F9" s="102">
        <v>0.53900000000000003</v>
      </c>
      <c r="G9" s="102">
        <v>0.622</v>
      </c>
      <c r="H9" s="102">
        <v>0.70199999999999996</v>
      </c>
      <c r="I9" s="102">
        <v>0.59899999999999998</v>
      </c>
      <c r="J9" s="102">
        <v>0.76900000000000002</v>
      </c>
    </row>
    <row r="10" spans="2:13" ht="30" customHeight="1">
      <c r="B10" s="16" t="s">
        <v>1</v>
      </c>
      <c r="C10" s="84" t="s">
        <v>41</v>
      </c>
      <c r="D10" s="102">
        <v>0.67800000000000005</v>
      </c>
      <c r="E10" s="102">
        <v>0.49299999999999999</v>
      </c>
      <c r="F10" s="104">
        <v>0.64900000000000002</v>
      </c>
      <c r="G10" s="102">
        <v>0.42799999999999999</v>
      </c>
      <c r="H10" s="102">
        <v>0.67600000000000005</v>
      </c>
      <c r="I10" s="102">
        <v>0.70699999999999996</v>
      </c>
      <c r="J10" s="102">
        <v>0.69599999999999995</v>
      </c>
    </row>
    <row r="11" spans="2:13" ht="30" customHeight="1">
      <c r="B11" s="16" t="s">
        <v>2</v>
      </c>
      <c r="C11" s="84" t="s">
        <v>42</v>
      </c>
      <c r="D11" s="102">
        <v>0.58199999999999996</v>
      </c>
      <c r="E11" s="102">
        <v>0.46700000000000003</v>
      </c>
      <c r="F11" s="102">
        <v>0.56299999999999994</v>
      </c>
      <c r="G11" s="104">
        <v>0.68400000000000005</v>
      </c>
      <c r="H11" s="102">
        <v>0.753</v>
      </c>
      <c r="I11" s="104">
        <v>0.875</v>
      </c>
      <c r="J11" s="101">
        <v>0.82899999999999996</v>
      </c>
    </row>
    <row r="12" spans="2:13" ht="30" customHeight="1">
      <c r="B12" s="16" t="s">
        <v>2</v>
      </c>
      <c r="C12" s="84" t="s">
        <v>43</v>
      </c>
      <c r="D12" s="102">
        <v>0.60199999999999998</v>
      </c>
      <c r="E12" s="102">
        <v>0.32400000000000001</v>
      </c>
      <c r="F12" s="102">
        <v>0.60099999999999998</v>
      </c>
      <c r="G12" s="102">
        <v>0.63200000000000001</v>
      </c>
      <c r="H12" s="102">
        <v>0.73899999999999999</v>
      </c>
      <c r="I12" s="102">
        <v>0.61199999999999999</v>
      </c>
      <c r="J12" s="102">
        <v>0.64700000000000002</v>
      </c>
    </row>
    <row r="13" spans="2:13" ht="30" customHeight="1">
      <c r="B13" s="16" t="s">
        <v>2</v>
      </c>
      <c r="C13" s="84" t="s">
        <v>53</v>
      </c>
      <c r="D13" s="102">
        <v>0.36499999999999999</v>
      </c>
      <c r="E13" s="102">
        <v>7.3999999999999996E-2</v>
      </c>
      <c r="F13" s="102">
        <v>0.17599999999999999</v>
      </c>
      <c r="G13" s="102">
        <v>0.53500000000000003</v>
      </c>
      <c r="H13" s="102">
        <v>0.48299999999999998</v>
      </c>
      <c r="I13" s="102">
        <v>0.253</v>
      </c>
      <c r="J13" s="102">
        <v>0.72</v>
      </c>
    </row>
    <row r="14" spans="2:13" ht="30" customHeight="1">
      <c r="B14" s="16" t="s">
        <v>2</v>
      </c>
      <c r="C14" s="84" t="s">
        <v>44</v>
      </c>
      <c r="D14" s="102">
        <v>0.59099999999999997</v>
      </c>
      <c r="E14" s="103">
        <v>0.65800000000000003</v>
      </c>
      <c r="F14" s="101">
        <v>0.84199999999999997</v>
      </c>
      <c r="G14" s="103">
        <v>0.71099999999999997</v>
      </c>
      <c r="H14" s="102">
        <v>0.73299999999999998</v>
      </c>
      <c r="I14" s="103">
        <v>0.97399999999999998</v>
      </c>
      <c r="J14" s="103">
        <v>0.95699999999999996</v>
      </c>
    </row>
    <row r="15" spans="2:13" ht="30" customHeight="1">
      <c r="B15" s="17" t="s">
        <v>3</v>
      </c>
      <c r="C15" s="84" t="s">
        <v>45</v>
      </c>
      <c r="D15" s="102">
        <v>0.57399999999999995</v>
      </c>
      <c r="E15" s="102">
        <v>0.25</v>
      </c>
      <c r="F15" s="102">
        <v>0.42599999999999999</v>
      </c>
      <c r="G15" s="102">
        <v>0.628</v>
      </c>
      <c r="H15" s="102">
        <v>0.67</v>
      </c>
      <c r="I15" s="102">
        <v>0.67800000000000005</v>
      </c>
      <c r="J15" s="102">
        <v>0.60299999999999998</v>
      </c>
    </row>
    <row r="16" spans="2:13" ht="30" customHeight="1">
      <c r="B16" s="16" t="s">
        <v>47</v>
      </c>
      <c r="C16" s="84" t="s">
        <v>48</v>
      </c>
      <c r="D16" s="103">
        <v>0.81799999999999995</v>
      </c>
      <c r="E16" s="102">
        <v>0.316</v>
      </c>
      <c r="F16" s="102">
        <v>0.56499999999999995</v>
      </c>
      <c r="G16" s="102">
        <v>0.56699999999999995</v>
      </c>
      <c r="H16" s="104">
        <v>0.77600000000000002</v>
      </c>
      <c r="I16" s="102">
        <v>0.81299999999999994</v>
      </c>
      <c r="J16" s="102">
        <v>0.77200000000000002</v>
      </c>
    </row>
    <row r="17" spans="2:10" ht="30" customHeight="1">
      <c r="B17" s="17" t="s">
        <v>47</v>
      </c>
      <c r="C17" s="84" t="s">
        <v>55</v>
      </c>
      <c r="D17" s="102">
        <v>0.64200000000000002</v>
      </c>
      <c r="E17" s="102">
        <v>0.35699999999999998</v>
      </c>
      <c r="F17" s="102">
        <v>0.56499999999999995</v>
      </c>
      <c r="G17" s="102">
        <v>0.52800000000000002</v>
      </c>
      <c r="H17" s="101">
        <v>0.78100000000000003</v>
      </c>
      <c r="I17" s="102">
        <v>0.73</v>
      </c>
      <c r="J17" s="102">
        <v>0.78300000000000003</v>
      </c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I9"/>
  <sheetViews>
    <sheetView showGridLines="0" tabSelected="1" zoomScale="120" zoomScaleNormal="120" workbookViewId="0">
      <selection activeCell="K15" sqref="K15"/>
    </sheetView>
  </sheetViews>
  <sheetFormatPr defaultColWidth="9.140625" defaultRowHeight="15"/>
  <cols>
    <col min="1" max="1" width="2.5703125" style="7" customWidth="1"/>
    <col min="2" max="2" width="9.5703125" style="8" customWidth="1"/>
    <col min="3" max="8" width="9.140625" style="7"/>
    <col min="9" max="9" width="9.7109375" style="7" bestFit="1" customWidth="1"/>
    <col min="10" max="16384" width="9.140625" style="7"/>
  </cols>
  <sheetData>
    <row r="1" spans="2:9" ht="9" customHeight="1"/>
    <row r="2" spans="2:9" ht="12.75" customHeight="1">
      <c r="B2" s="25" t="s">
        <v>54</v>
      </c>
    </row>
    <row r="3" spans="2:9" ht="9" customHeight="1"/>
    <row r="4" spans="2:9" ht="21.75" customHeight="1">
      <c r="B4" s="15" t="s">
        <v>25</v>
      </c>
      <c r="C4" s="15" t="s">
        <v>77</v>
      </c>
      <c r="D4" s="15" t="s">
        <v>79</v>
      </c>
      <c r="E4" s="15" t="s">
        <v>78</v>
      </c>
      <c r="F4" s="15" t="s">
        <v>80</v>
      </c>
      <c r="G4" s="15" t="s">
        <v>81</v>
      </c>
      <c r="H4" s="15" t="s">
        <v>82</v>
      </c>
      <c r="I4" s="15" t="s">
        <v>87</v>
      </c>
    </row>
    <row r="5" spans="2:9" ht="15" customHeight="1">
      <c r="B5" s="23" t="s">
        <v>5</v>
      </c>
      <c r="C5" s="87">
        <v>0.59899999999999998</v>
      </c>
      <c r="D5" s="87">
        <v>0.68300000000000005</v>
      </c>
      <c r="E5" s="87">
        <v>0.54500000000000004</v>
      </c>
      <c r="F5" s="87">
        <v>0.7</v>
      </c>
      <c r="G5" s="87">
        <v>0.61899999999999999</v>
      </c>
      <c r="H5" s="87">
        <v>0.437</v>
      </c>
      <c r="I5" s="87">
        <v>0.434</v>
      </c>
    </row>
    <row r="6" spans="2:9" ht="15" customHeight="1">
      <c r="B6" s="23" t="s">
        <v>4</v>
      </c>
      <c r="C6" s="87">
        <v>0.64</v>
      </c>
      <c r="D6" s="87">
        <v>0.749</v>
      </c>
      <c r="E6" s="87">
        <v>0.73899999999999999</v>
      </c>
      <c r="F6" s="87">
        <v>0.72099999999999997</v>
      </c>
      <c r="G6" s="87">
        <v>0.66200000000000003</v>
      </c>
      <c r="H6" s="87">
        <v>0.58699999999999997</v>
      </c>
      <c r="I6" s="87">
        <v>0.55600000000000005</v>
      </c>
    </row>
    <row r="7" spans="2:9" ht="15" customHeight="1">
      <c r="B7" s="24" t="s">
        <v>6</v>
      </c>
      <c r="C7" s="87">
        <v>0.69699999999999995</v>
      </c>
      <c r="D7" s="87">
        <v>0.74299999999999999</v>
      </c>
      <c r="E7" s="87">
        <v>0.93400000000000005</v>
      </c>
      <c r="F7" s="87">
        <v>0.89300000000000002</v>
      </c>
      <c r="G7" s="87">
        <v>0.92800000000000005</v>
      </c>
      <c r="H7" s="87">
        <v>0.90900000000000003</v>
      </c>
      <c r="I7" s="87">
        <v>0.88200000000000001</v>
      </c>
    </row>
    <row r="8" spans="2:9" ht="6.75" customHeight="1">
      <c r="I8" s="113"/>
    </row>
    <row r="9" spans="2:9" s="21" customFormat="1" ht="18.75" customHeight="1">
      <c r="B9" s="22" t="s">
        <v>26</v>
      </c>
      <c r="C9" s="98">
        <v>0.64600000000000002</v>
      </c>
      <c r="D9" s="98">
        <v>0.72499999999999998</v>
      </c>
      <c r="E9" s="98">
        <v>0.73599999999999999</v>
      </c>
      <c r="F9" s="98">
        <v>0.77100000000000002</v>
      </c>
      <c r="G9" s="98">
        <v>0.73599999999999999</v>
      </c>
      <c r="H9" s="98">
        <v>0.64400000000000002</v>
      </c>
      <c r="I9" s="98">
        <v>0.624</v>
      </c>
    </row>
  </sheetData>
  <phoneticPr fontId="3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Oct,2013</vt:lpstr>
      <vt:lpstr>Nov,2013</vt:lpstr>
      <vt:lpstr>Dec,2013</vt:lpstr>
      <vt:lpstr>Jan,2014</vt:lpstr>
      <vt:lpstr>Feb,2014</vt:lpstr>
      <vt:lpstr>Mar,2014</vt:lpstr>
      <vt:lpstr>April,2014</vt:lpstr>
      <vt:lpstr>Monthly Ranking</vt:lpstr>
      <vt:lpstr>By Capacity Level</vt:lpstr>
      <vt:lpstr>ENPC</vt:lpstr>
    </vt:vector>
  </TitlesOfParts>
  <Company>Emerson eResource (Xi'an)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Cindy</dc:creator>
  <cp:lastModifiedBy>Cheryl.Wang</cp:lastModifiedBy>
  <cp:lastPrinted>2012-02-07T01:29:59Z</cp:lastPrinted>
  <dcterms:created xsi:type="dcterms:W3CDTF">2011-06-13T03:21:47Z</dcterms:created>
  <dcterms:modified xsi:type="dcterms:W3CDTF">2014-05-16T05:51:02Z</dcterms:modified>
</cp:coreProperties>
</file>