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4355" windowHeight="6465"/>
  </bookViews>
  <sheets>
    <sheet name="Likelihood" sheetId="1" r:id="rId1"/>
    <sheet name="Frequentis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2" l="1"/>
  <c r="E23" i="1"/>
  <c r="J23" i="1"/>
  <c r="M23" i="1" s="1"/>
  <c r="D23" i="1"/>
  <c r="J22" i="1"/>
  <c r="M22" i="1" s="1"/>
  <c r="D22" i="1"/>
  <c r="E22" i="1" s="1"/>
  <c r="J21" i="1"/>
  <c r="M21" i="1" s="1"/>
  <c r="D21" i="1"/>
  <c r="E21" i="1" s="1"/>
  <c r="F5" i="2"/>
  <c r="F6" i="2"/>
  <c r="F4" i="2"/>
  <c r="E5" i="2"/>
  <c r="E6" i="2"/>
  <c r="E4" i="2"/>
  <c r="D7" i="2"/>
  <c r="D5" i="2"/>
  <c r="D6" i="2"/>
  <c r="D4" i="2"/>
  <c r="F15" i="1"/>
  <c r="E15" i="1"/>
  <c r="D15" i="1"/>
  <c r="J14" i="1"/>
  <c r="M14" i="1" s="1"/>
  <c r="E14" i="1"/>
  <c r="D14" i="1"/>
  <c r="F14" i="1" s="1"/>
  <c r="J13" i="1"/>
  <c r="M13" i="1" s="1"/>
  <c r="E13" i="1"/>
  <c r="D13" i="1"/>
  <c r="F13" i="1" s="1"/>
  <c r="G13" i="1" s="1"/>
  <c r="H13" i="1" s="1"/>
  <c r="J12" i="1"/>
  <c r="M12" i="1" s="1"/>
  <c r="E12" i="1"/>
  <c r="D12" i="1"/>
  <c r="F12" i="1" s="1"/>
  <c r="F23" i="1" l="1"/>
  <c r="G23" i="1" s="1"/>
  <c r="G14" i="1"/>
  <c r="H14" i="1" s="1"/>
  <c r="G12" i="1"/>
  <c r="H12" i="1" s="1"/>
  <c r="F21" i="1"/>
  <c r="G21" i="1" s="1"/>
  <c r="G15" i="1"/>
  <c r="H15" i="1" s="1"/>
  <c r="F22" i="1"/>
  <c r="G22" i="1" s="1"/>
  <c r="K21" i="1"/>
  <c r="K22" i="1"/>
  <c r="K23" i="1"/>
  <c r="K12" i="1"/>
  <c r="K13" i="1"/>
  <c r="K14" i="1"/>
  <c r="E4" i="1"/>
  <c r="E5" i="1"/>
  <c r="E6" i="1"/>
  <c r="E3" i="1"/>
  <c r="F6" i="1"/>
  <c r="J5" i="1"/>
  <c r="K5" i="1" s="1"/>
  <c r="J4" i="1"/>
  <c r="K4" i="1" s="1"/>
  <c r="J3" i="1"/>
  <c r="K3" i="1" s="1"/>
  <c r="D3" i="1"/>
  <c r="D4" i="1"/>
  <c r="D5" i="1"/>
  <c r="D6" i="1"/>
  <c r="M3" i="1" l="1"/>
  <c r="M5" i="1"/>
  <c r="M4" i="1"/>
  <c r="F5" i="1"/>
  <c r="G6" i="1" l="1"/>
  <c r="H6" i="1" s="1"/>
  <c r="F4" i="1"/>
  <c r="G5" i="1" l="1"/>
  <c r="H5" i="1" s="1"/>
  <c r="G4" i="1" l="1"/>
  <c r="H4" i="1" s="1"/>
  <c r="F3" i="1"/>
  <c r="G3" i="1" l="1"/>
  <c r="H3" i="1" s="1"/>
</calcChain>
</file>

<file path=xl/sharedStrings.xml><?xml version="1.0" encoding="utf-8"?>
<sst xmlns="http://schemas.openxmlformats.org/spreadsheetml/2006/main" count="82" uniqueCount="31">
  <si>
    <t>SSreduced</t>
  </si>
  <si>
    <t>SSfull</t>
  </si>
  <si>
    <r>
      <t>SS</t>
    </r>
    <r>
      <rPr>
        <vertAlign val="sub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/SS</t>
    </r>
    <r>
      <rPr>
        <vertAlign val="subscript"/>
        <sz val="10"/>
        <color theme="1"/>
        <rFont val="Arial"/>
        <family val="2"/>
      </rPr>
      <t>A</t>
    </r>
  </si>
  <si>
    <t>LR</t>
  </si>
  <si>
    <t>SSmodel</t>
  </si>
  <si>
    <t>Source</t>
  </si>
  <si>
    <t>df</t>
  </si>
  <si>
    <t>ioP</t>
  </si>
  <si>
    <t>oP</t>
  </si>
  <si>
    <t>ioP*oP</t>
  </si>
  <si>
    <t>Total</t>
  </si>
  <si>
    <t>Residual</t>
  </si>
  <si>
    <t>F</t>
  </si>
  <si>
    <t>p</t>
  </si>
  <si>
    <t>LR from F</t>
  </si>
  <si>
    <t>Ho</t>
  </si>
  <si>
    <t>reject</t>
  </si>
  <si>
    <t>cannot reject</t>
  </si>
  <si>
    <t>Evidence</t>
  </si>
  <si>
    <t>strong</t>
  </si>
  <si>
    <t>inadequate</t>
  </si>
  <si>
    <t>some</t>
  </si>
  <si>
    <t>SS seq</t>
  </si>
  <si>
    <t>SS adj</t>
  </si>
  <si>
    <t>MS</t>
  </si>
  <si>
    <r>
      <t>SS</t>
    </r>
    <r>
      <rPr>
        <vertAlign val="subscript"/>
        <sz val="10"/>
        <color theme="1"/>
        <rFont val="Arial"/>
        <family val="2"/>
      </rPr>
      <t>reduced</t>
    </r>
  </si>
  <si>
    <r>
      <t>SS</t>
    </r>
    <r>
      <rPr>
        <vertAlign val="subscript"/>
        <sz val="10"/>
        <color theme="1"/>
        <rFont val="Arial"/>
        <family val="2"/>
      </rPr>
      <t>full</t>
    </r>
  </si>
  <si>
    <r>
      <t>SS</t>
    </r>
    <r>
      <rPr>
        <vertAlign val="subscript"/>
        <sz val="10"/>
        <color theme="1"/>
        <rFont val="Arial"/>
        <family val="2"/>
      </rPr>
      <t>adj</t>
    </r>
  </si>
  <si>
    <t>Good</t>
  </si>
  <si>
    <t>Inadequate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</si>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</sst>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2" x14ac:knownFonts="1">
    <font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topLeftCell="A4" workbookViewId="0">
      <selection activeCell="H25" sqref="A20:H25"/>
    </sheetView>
  </sheetViews>
  <sheetFormatPr defaultRowHeight="12.75" x14ac:dyDescent="0.2"/>
  <cols>
    <col min="1" max="1" width="7.28515625" customWidth="1"/>
    <col min="2" max="2" width="4" customWidth="1"/>
    <col min="3" max="3" width="7.7109375" customWidth="1"/>
    <col min="4" max="4" width="9.140625" customWidth="1"/>
    <col min="5" max="6" width="8.140625" customWidth="1"/>
    <col min="7" max="7" width="6.140625" customWidth="1"/>
    <col min="8" max="8" width="10.140625" customWidth="1"/>
    <col min="9" max="9" width="10.85546875" customWidth="1"/>
    <col min="10" max="10" width="12.42578125" bestFit="1" customWidth="1"/>
    <col min="13" max="13" width="12.42578125" bestFit="1" customWidth="1"/>
  </cols>
  <sheetData>
    <row r="2" spans="1:13" ht="15.75" x14ac:dyDescent="0.3">
      <c r="A2" s="3" t="s">
        <v>5</v>
      </c>
      <c r="B2" s="3" t="s">
        <v>6</v>
      </c>
      <c r="C2" s="3" t="s">
        <v>22</v>
      </c>
      <c r="D2" s="3" t="s">
        <v>4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18</v>
      </c>
      <c r="J2" s="3" t="s">
        <v>12</v>
      </c>
      <c r="K2" s="3" t="s">
        <v>13</v>
      </c>
      <c r="L2" s="3" t="s">
        <v>15</v>
      </c>
      <c r="M2" s="3" t="s">
        <v>14</v>
      </c>
    </row>
    <row r="3" spans="1:13" x14ac:dyDescent="0.2">
      <c r="A3" t="s">
        <v>7</v>
      </c>
      <c r="B3">
        <v>1</v>
      </c>
      <c r="C3">
        <v>2295.1999999999998</v>
      </c>
      <c r="D3">
        <f t="shared" ref="D3:D4" si="0">C3</f>
        <v>2295.1999999999998</v>
      </c>
      <c r="E3">
        <f>C$7</f>
        <v>1474.7</v>
      </c>
      <c r="F3">
        <f>D3+E4</f>
        <v>3769.8999999999996</v>
      </c>
      <c r="G3" s="5">
        <f>F3/E3</f>
        <v>2.5563843493591913</v>
      </c>
      <c r="H3" s="2">
        <f t="shared" ref="H3:H4" si="1">G3^(17/2)</f>
        <v>2916.2333717559995</v>
      </c>
      <c r="I3" s="3" t="s">
        <v>19</v>
      </c>
      <c r="J3" s="1">
        <f>(C3/B3)/(C$7/B$7)</f>
        <v>20.23299654166949</v>
      </c>
      <c r="K3" s="6">
        <f>FDIST(J3,B3,B$7)</f>
        <v>5.9935973051931522E-4</v>
      </c>
      <c r="L3" t="s">
        <v>16</v>
      </c>
      <c r="M3" s="2">
        <f>(1+J3*B3/B$7)^(17/2)</f>
        <v>2916.233371756005</v>
      </c>
    </row>
    <row r="4" spans="1:13" x14ac:dyDescent="0.2">
      <c r="A4" t="s">
        <v>8</v>
      </c>
      <c r="B4">
        <v>1</v>
      </c>
      <c r="C4">
        <v>29.9</v>
      </c>
      <c r="D4">
        <f t="shared" si="0"/>
        <v>29.9</v>
      </c>
      <c r="E4">
        <f t="shared" ref="E4:E6" si="2">C$7</f>
        <v>1474.7</v>
      </c>
      <c r="F4">
        <f>D4+E5</f>
        <v>1504.6000000000001</v>
      </c>
      <c r="G4" s="5">
        <f>F4/E4</f>
        <v>1.0202753102325897</v>
      </c>
      <c r="H4" s="1">
        <f t="shared" si="1"/>
        <v>1.1860355494748585</v>
      </c>
      <c r="I4" s="3" t="s">
        <v>20</v>
      </c>
      <c r="J4" s="1">
        <f>(C4/B4)/(C$7/B$7)</f>
        <v>0.26357903302366581</v>
      </c>
      <c r="K4" s="4">
        <f>FDIST(J4,B4,B$7)</f>
        <v>0.61628541991413877</v>
      </c>
      <c r="L4" t="s">
        <v>17</v>
      </c>
      <c r="M4" s="1">
        <f t="shared" ref="M4:M5" si="3">(1+J4*B4/B$7)^(17/2)</f>
        <v>1.1860355494748585</v>
      </c>
    </row>
    <row r="5" spans="1:13" x14ac:dyDescent="0.2">
      <c r="A5" t="s">
        <v>9</v>
      </c>
      <c r="B5">
        <v>1</v>
      </c>
      <c r="C5">
        <v>626.6</v>
      </c>
      <c r="D5">
        <f>C5</f>
        <v>626.6</v>
      </c>
      <c r="E5">
        <f t="shared" si="2"/>
        <v>1474.7</v>
      </c>
      <c r="F5">
        <f>D5+E6</f>
        <v>2101.3000000000002</v>
      </c>
      <c r="G5" s="5">
        <f>F5/E5</f>
        <v>1.4248999796568795</v>
      </c>
      <c r="H5" s="2">
        <f>G5^(17/2)</f>
        <v>20.284636626990174</v>
      </c>
      <c r="I5" s="3" t="s">
        <v>21</v>
      </c>
      <c r="J5" s="1">
        <f>(C5/B5)/(C$7/B$7)</f>
        <v>5.5236997355394317</v>
      </c>
      <c r="K5" s="5">
        <f>FDIST(J5,B5,B$7)</f>
        <v>3.5209323478241641E-2</v>
      </c>
      <c r="L5" t="s">
        <v>16</v>
      </c>
      <c r="M5" s="2">
        <f t="shared" si="3"/>
        <v>20.284636626990149</v>
      </c>
    </row>
    <row r="6" spans="1:13" x14ac:dyDescent="0.2">
      <c r="D6">
        <f>SUM(C3:C5)</f>
        <v>2951.7</v>
      </c>
      <c r="E6">
        <f t="shared" si="2"/>
        <v>1474.7</v>
      </c>
      <c r="F6">
        <f>C8</f>
        <v>4426.5</v>
      </c>
      <c r="G6" s="5">
        <f>F6/E6</f>
        <v>3.0016274496507762</v>
      </c>
      <c r="H6" s="2">
        <f>G6^(17/2)</f>
        <v>11416.492629227048</v>
      </c>
      <c r="K6" s="1"/>
      <c r="L6" s="1"/>
    </row>
    <row r="7" spans="1:13" x14ac:dyDescent="0.2">
      <c r="A7" t="s">
        <v>11</v>
      </c>
      <c r="B7">
        <v>13</v>
      </c>
      <c r="C7">
        <v>1474.7</v>
      </c>
    </row>
    <row r="8" spans="1:13" x14ac:dyDescent="0.2">
      <c r="A8" t="s">
        <v>10</v>
      </c>
      <c r="B8">
        <v>16</v>
      </c>
      <c r="C8">
        <v>4426.5</v>
      </c>
    </row>
    <row r="11" spans="1:13" ht="15.75" x14ac:dyDescent="0.3">
      <c r="A11" s="3" t="s">
        <v>5</v>
      </c>
      <c r="B11" s="3" t="s">
        <v>6</v>
      </c>
      <c r="C11" s="3" t="s">
        <v>23</v>
      </c>
      <c r="D11" s="3" t="s">
        <v>4</v>
      </c>
      <c r="E11" s="3" t="s">
        <v>0</v>
      </c>
      <c r="F11" s="3" t="s">
        <v>1</v>
      </c>
      <c r="G11" s="3" t="s">
        <v>2</v>
      </c>
      <c r="H11" s="3" t="s">
        <v>3</v>
      </c>
      <c r="I11" s="3" t="s">
        <v>18</v>
      </c>
      <c r="J11" s="3" t="s">
        <v>12</v>
      </c>
      <c r="K11" s="3" t="s">
        <v>13</v>
      </c>
      <c r="L11" s="3" t="s">
        <v>15</v>
      </c>
      <c r="M11" s="3" t="s">
        <v>14</v>
      </c>
    </row>
    <row r="12" spans="1:13" x14ac:dyDescent="0.2">
      <c r="A12" t="s">
        <v>7</v>
      </c>
      <c r="B12">
        <v>1</v>
      </c>
      <c r="C12">
        <v>1061.8</v>
      </c>
      <c r="D12">
        <f t="shared" ref="D12:D13" si="4">C12</f>
        <v>1061.8</v>
      </c>
      <c r="E12">
        <f>C$7</f>
        <v>1474.7</v>
      </c>
      <c r="F12">
        <f>D12+E13</f>
        <v>2536.5</v>
      </c>
      <c r="G12" s="5">
        <f>F12/E12</f>
        <v>1.7200108496643385</v>
      </c>
      <c r="H12" s="2">
        <f t="shared" ref="H12:H13" si="5">G12^(17/2)</f>
        <v>100.4650684405191</v>
      </c>
      <c r="I12" s="3" t="s">
        <v>19</v>
      </c>
      <c r="J12" s="1">
        <f>(C12/B12)/(C$7/B$7)</f>
        <v>9.3601410456364</v>
      </c>
      <c r="K12" s="6">
        <f>FDIST(J12,B12,B$7)</f>
        <v>9.1326617131201795E-3</v>
      </c>
      <c r="L12" t="s">
        <v>16</v>
      </c>
      <c r="M12" s="2">
        <f>(1+J12*B12/B$7)^(17/2)</f>
        <v>100.4650684405191</v>
      </c>
    </row>
    <row r="13" spans="1:13" x14ac:dyDescent="0.2">
      <c r="A13" t="s">
        <v>8</v>
      </c>
      <c r="B13">
        <v>1</v>
      </c>
      <c r="C13">
        <v>149.4</v>
      </c>
      <c r="D13">
        <f t="shared" si="4"/>
        <v>149.4</v>
      </c>
      <c r="E13">
        <f t="shared" ref="E13:E15" si="6">C$7</f>
        <v>1474.7</v>
      </c>
      <c r="F13">
        <f>D13+E14</f>
        <v>1624.1000000000001</v>
      </c>
      <c r="G13" s="5">
        <f>F13/E13</f>
        <v>1.1013087407608328</v>
      </c>
      <c r="H13" s="1">
        <f t="shared" si="5"/>
        <v>2.2710528030164738</v>
      </c>
      <c r="I13" s="3" t="s">
        <v>20</v>
      </c>
      <c r="J13" s="1">
        <f>(C13/B13)/(C$7/B$7)</f>
        <v>1.3170136298908253</v>
      </c>
      <c r="K13" s="4">
        <f>FDIST(J13,B13,B$7)</f>
        <v>0.2718101883282647</v>
      </c>
      <c r="L13" t="s">
        <v>17</v>
      </c>
      <c r="M13" s="1">
        <f t="shared" ref="M13:M14" si="7">(1+J13*B13/B$7)^(17/2)</f>
        <v>2.2710528030164698</v>
      </c>
    </row>
    <row r="14" spans="1:13" x14ac:dyDescent="0.2">
      <c r="A14" t="s">
        <v>9</v>
      </c>
      <c r="B14">
        <v>1</v>
      </c>
      <c r="C14">
        <v>626.6</v>
      </c>
      <c r="D14">
        <f>C14</f>
        <v>626.6</v>
      </c>
      <c r="E14">
        <f t="shared" si="6"/>
        <v>1474.7</v>
      </c>
      <c r="F14">
        <f>D14+E15</f>
        <v>2101.3000000000002</v>
      </c>
      <c r="G14" s="5">
        <f>F14/E14</f>
        <v>1.4248999796568795</v>
      </c>
      <c r="H14" s="2">
        <f>G14^(17/2)</f>
        <v>20.284636626990174</v>
      </c>
      <c r="I14" s="3" t="s">
        <v>21</v>
      </c>
      <c r="J14" s="1">
        <f>(C14/B14)/(C$7/B$7)</f>
        <v>5.5236997355394317</v>
      </c>
      <c r="K14" s="5">
        <f>FDIST(J14,B14,B$7)</f>
        <v>3.5209323478241641E-2</v>
      </c>
      <c r="L14" t="s">
        <v>16</v>
      </c>
      <c r="M14" s="2">
        <f t="shared" si="7"/>
        <v>20.284636626990149</v>
      </c>
    </row>
    <row r="15" spans="1:13" x14ac:dyDescent="0.2">
      <c r="D15">
        <f>SUM(C12:C14)</f>
        <v>1837.8000000000002</v>
      </c>
      <c r="E15">
        <f t="shared" si="6"/>
        <v>1474.7</v>
      </c>
      <c r="F15">
        <f>C17</f>
        <v>4426.5</v>
      </c>
      <c r="G15" s="5">
        <f>F15/E15</f>
        <v>3.0016274496507762</v>
      </c>
      <c r="H15" s="2">
        <f>G15^(17/2)</f>
        <v>11416.492629227048</v>
      </c>
      <c r="K15" s="1"/>
      <c r="L15" s="1"/>
    </row>
    <row r="16" spans="1:13" x14ac:dyDescent="0.2">
      <c r="A16" t="s">
        <v>11</v>
      </c>
      <c r="B16">
        <v>13</v>
      </c>
      <c r="C16">
        <v>1474.7</v>
      </c>
    </row>
    <row r="17" spans="1:13" x14ac:dyDescent="0.2">
      <c r="A17" t="s">
        <v>10</v>
      </c>
      <c r="B17">
        <v>16</v>
      </c>
      <c r="C17">
        <v>4426.5</v>
      </c>
    </row>
    <row r="20" spans="1:13" ht="15.75" x14ac:dyDescent="0.3">
      <c r="A20" s="3" t="s">
        <v>5</v>
      </c>
      <c r="B20" s="3" t="s">
        <v>6</v>
      </c>
      <c r="C20" s="3" t="s">
        <v>27</v>
      </c>
      <c r="D20" s="3" t="s">
        <v>25</v>
      </c>
      <c r="E20" s="3" t="s">
        <v>26</v>
      </c>
      <c r="F20" s="3" t="s">
        <v>2</v>
      </c>
      <c r="G20" s="3" t="s">
        <v>3</v>
      </c>
      <c r="H20" s="3" t="s">
        <v>18</v>
      </c>
      <c r="I20" s="3"/>
      <c r="J20" s="3" t="s">
        <v>12</v>
      </c>
      <c r="K20" s="3" t="s">
        <v>13</v>
      </c>
      <c r="L20" s="3" t="s">
        <v>15</v>
      </c>
      <c r="M20" s="3" t="s">
        <v>14</v>
      </c>
    </row>
    <row r="21" spans="1:13" x14ac:dyDescent="0.2">
      <c r="A21" t="s">
        <v>7</v>
      </c>
      <c r="B21">
        <v>1</v>
      </c>
      <c r="C21">
        <v>1061.8</v>
      </c>
      <c r="D21">
        <f>C$7</f>
        <v>1474.7</v>
      </c>
      <c r="E21">
        <f>C21+D21</f>
        <v>2536.5</v>
      </c>
      <c r="F21" s="5">
        <f>E21/D21</f>
        <v>1.7200108496643385</v>
      </c>
      <c r="G21" s="2">
        <f t="shared" ref="G21:G22" si="8">F21^(17/2)</f>
        <v>100.4650684405191</v>
      </c>
      <c r="H21" s="3" t="s">
        <v>28</v>
      </c>
      <c r="I21" s="3"/>
      <c r="J21" s="1">
        <f>(C21/B21)/(C$7/B$7)</f>
        <v>9.3601410456364</v>
      </c>
      <c r="K21" s="6">
        <f>FDIST(J21,B21,B$7)</f>
        <v>9.1326617131201795E-3</v>
      </c>
      <c r="L21" t="s">
        <v>16</v>
      </c>
      <c r="M21" s="2">
        <f>(1+J21*B21/B$7)^(17/2)</f>
        <v>100.4650684405191</v>
      </c>
    </row>
    <row r="22" spans="1:13" x14ac:dyDescent="0.2">
      <c r="A22" t="s">
        <v>8</v>
      </c>
      <c r="B22">
        <v>1</v>
      </c>
      <c r="C22">
        <v>149.4</v>
      </c>
      <c r="D22">
        <f>C$7</f>
        <v>1474.7</v>
      </c>
      <c r="E22">
        <f t="shared" ref="E22:E23" si="9">C22+D22</f>
        <v>1624.1000000000001</v>
      </c>
      <c r="F22" s="5">
        <f>E22/D22</f>
        <v>1.1013087407608328</v>
      </c>
      <c r="G22" s="1">
        <f t="shared" si="8"/>
        <v>2.2710528030164738</v>
      </c>
      <c r="H22" s="3" t="s">
        <v>29</v>
      </c>
      <c r="I22" s="3"/>
      <c r="J22" s="1">
        <f>(C22/B22)/(C$7/B$7)</f>
        <v>1.3170136298908253</v>
      </c>
      <c r="K22" s="4">
        <f>FDIST(J22,B22,B$7)</f>
        <v>0.2718101883282647</v>
      </c>
      <c r="L22" t="s">
        <v>17</v>
      </c>
      <c r="M22" s="1">
        <f>(1+J22*B22/B$7)^(17/2)</f>
        <v>2.2710528030164698</v>
      </c>
    </row>
    <row r="23" spans="1:13" x14ac:dyDescent="0.2">
      <c r="A23" t="s">
        <v>9</v>
      </c>
      <c r="B23">
        <v>1</v>
      </c>
      <c r="C23">
        <v>626.6</v>
      </c>
      <c r="D23">
        <f>C$7</f>
        <v>1474.7</v>
      </c>
      <c r="E23">
        <f t="shared" si="9"/>
        <v>2101.3000000000002</v>
      </c>
      <c r="F23" s="5">
        <f>E23/D23</f>
        <v>1.4248999796568795</v>
      </c>
      <c r="G23" s="2">
        <f>F23^(17/2)</f>
        <v>20.284636626990174</v>
      </c>
      <c r="H23" s="3" t="s">
        <v>30</v>
      </c>
      <c r="I23" s="3"/>
      <c r="J23" s="1">
        <f>(C23/B23)/(C$7/B$7)</f>
        <v>5.5236997355394317</v>
      </c>
      <c r="K23" s="5">
        <f>FDIST(J23,B23,B$7)</f>
        <v>3.5209323478241641E-2</v>
      </c>
      <c r="L23" t="s">
        <v>16</v>
      </c>
      <c r="M23" s="2">
        <f>(1+J23*B23/B$7)^(17/2)</f>
        <v>20.284636626990149</v>
      </c>
    </row>
    <row r="24" spans="1:13" x14ac:dyDescent="0.2">
      <c r="A24" t="s">
        <v>11</v>
      </c>
      <c r="B24">
        <v>13</v>
      </c>
      <c r="C24">
        <v>1474.7</v>
      </c>
    </row>
    <row r="25" spans="1:13" x14ac:dyDescent="0.2">
      <c r="A25" t="s">
        <v>10</v>
      </c>
      <c r="B25">
        <v>16</v>
      </c>
      <c r="C25">
        <v>4426.5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H7" sqref="H7"/>
    </sheetView>
  </sheetViews>
  <sheetFormatPr defaultRowHeight="12.75" x14ac:dyDescent="0.2"/>
  <cols>
    <col min="1" max="1" width="8.85546875" customWidth="1"/>
    <col min="2" max="2" width="4.42578125" customWidth="1"/>
    <col min="3" max="3" width="8" customWidth="1"/>
    <col min="4" max="4" width="8.28515625" customWidth="1"/>
    <col min="5" max="5" width="6.7109375" customWidth="1"/>
    <col min="6" max="6" width="7.42578125" customWidth="1"/>
  </cols>
  <sheetData>
    <row r="3" spans="1:8" x14ac:dyDescent="0.2">
      <c r="A3" s="3" t="s">
        <v>5</v>
      </c>
      <c r="B3" s="3" t="s">
        <v>6</v>
      </c>
      <c r="C3" s="3" t="s">
        <v>23</v>
      </c>
      <c r="D3" s="3" t="s">
        <v>24</v>
      </c>
      <c r="E3" s="3" t="s">
        <v>12</v>
      </c>
      <c r="F3" s="3" t="s">
        <v>13</v>
      </c>
    </row>
    <row r="4" spans="1:8" x14ac:dyDescent="0.2">
      <c r="A4" t="s">
        <v>7</v>
      </c>
      <c r="B4">
        <v>1</v>
      </c>
      <c r="C4">
        <v>1061.8</v>
      </c>
      <c r="D4">
        <f>C4/B4</f>
        <v>1061.8</v>
      </c>
      <c r="E4" s="4">
        <f>D4/D$7</f>
        <v>9.3601410456364</v>
      </c>
      <c r="F4" s="7">
        <f>FDIST(E4,B4,B$7)</f>
        <v>9.1326617131201795E-3</v>
      </c>
    </row>
    <row r="5" spans="1:8" x14ac:dyDescent="0.2">
      <c r="A5" t="s">
        <v>8</v>
      </c>
      <c r="B5">
        <v>1</v>
      </c>
      <c r="C5">
        <v>149.4</v>
      </c>
      <c r="D5">
        <f t="shared" ref="D5:D7" si="0">C5/B5</f>
        <v>149.4</v>
      </c>
      <c r="E5" s="4">
        <f t="shared" ref="E5:E6" si="1">D5/D$7</f>
        <v>1.3170136298908253</v>
      </c>
      <c r="F5" s="4">
        <f t="shared" ref="F5:F6" si="2">FDIST(E5,B5,B$7)</f>
        <v>0.2718101883282647</v>
      </c>
    </row>
    <row r="6" spans="1:8" x14ac:dyDescent="0.2">
      <c r="A6" t="s">
        <v>9</v>
      </c>
      <c r="B6">
        <v>1</v>
      </c>
      <c r="C6">
        <v>626.6</v>
      </c>
      <c r="D6">
        <f t="shared" si="0"/>
        <v>626.6</v>
      </c>
      <c r="E6" s="4">
        <f t="shared" si="1"/>
        <v>5.5236997355394317</v>
      </c>
      <c r="F6" s="5">
        <f t="shared" si="2"/>
        <v>3.5209323478241641E-2</v>
      </c>
      <c r="H6">
        <f>F6/F4</f>
        <v>3.8553189184330745</v>
      </c>
    </row>
    <row r="7" spans="1:8" x14ac:dyDescent="0.2">
      <c r="A7" t="s">
        <v>11</v>
      </c>
      <c r="B7">
        <v>13</v>
      </c>
      <c r="C7">
        <v>1474.7</v>
      </c>
      <c r="D7" s="1">
        <f t="shared" si="0"/>
        <v>113.43846153846154</v>
      </c>
    </row>
    <row r="8" spans="1:8" x14ac:dyDescent="0.2">
      <c r="A8" t="s">
        <v>10</v>
      </c>
      <c r="B8">
        <v>16</v>
      </c>
      <c r="C8">
        <v>4426.5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Likelihood</vt:lpstr>
      <vt:lpstr>Frequentist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2019-10-14T02:20:23Z</dcterms:created>
  <dcterms:modified xsi:type="dcterms:W3CDTF">2019-10-15T01:59:57Z</dcterms:modified>
</cp:coreProperties>
</file>