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user\Desktop\forSync\01.연구자료\B_개선기회발굴_[Writing]\01.Data\"/>
    </mc:Choice>
  </mc:AlternateContent>
  <bookViews>
    <workbookView xWindow="8340" yWindow="0" windowWidth="28800" windowHeight="12180"/>
  </bookViews>
  <sheets>
    <sheet name="LDA_(T) Topic Distribution Over" sheetId="1" r:id="rId1"/>
  </sheets>
  <calcPr calcId="171027"/>
</workbook>
</file>

<file path=xl/calcChain.xml><?xml version="1.0" encoding="utf-8"?>
<calcChain xmlns="http://schemas.openxmlformats.org/spreadsheetml/2006/main">
  <c r="D70" i="1" l="1"/>
  <c r="E70" i="1"/>
  <c r="D71" i="1"/>
  <c r="E71" i="1"/>
  <c r="D72" i="1"/>
  <c r="E72" i="1"/>
  <c r="C70" i="1"/>
  <c r="C72" i="1"/>
  <c r="C71" i="1"/>
  <c r="D69" i="1" l="1"/>
  <c r="E69" i="1"/>
  <c r="C69" i="1"/>
  <c r="D68" i="1"/>
  <c r="E68" i="1"/>
  <c r="C68" i="1"/>
  <c r="D67" i="1"/>
  <c r="E67" i="1"/>
  <c r="C67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2" i="1"/>
  <c r="E7" i="1" l="1"/>
  <c r="E10" i="1"/>
  <c r="E15" i="1"/>
  <c r="E18" i="1"/>
  <c r="E23" i="1"/>
  <c r="E26" i="1"/>
  <c r="E31" i="1"/>
  <c r="E34" i="1"/>
  <c r="E39" i="1"/>
  <c r="E42" i="1"/>
  <c r="E47" i="1"/>
  <c r="E50" i="1"/>
  <c r="E55" i="1"/>
  <c r="E58" i="1"/>
  <c r="E66" i="1"/>
  <c r="D3" i="1"/>
  <c r="E3" i="1" s="1"/>
  <c r="D4" i="1"/>
  <c r="E4" i="1" s="1"/>
  <c r="D5" i="1"/>
  <c r="E5" i="1" s="1"/>
  <c r="D6" i="1"/>
  <c r="E6" i="1" s="1"/>
  <c r="D7" i="1"/>
  <c r="D8" i="1"/>
  <c r="E8" i="1" s="1"/>
  <c r="D9" i="1"/>
  <c r="E9" i="1" s="1"/>
  <c r="D10" i="1"/>
  <c r="D11" i="1"/>
  <c r="E11" i="1" s="1"/>
  <c r="D12" i="1"/>
  <c r="E12" i="1" s="1"/>
  <c r="D13" i="1"/>
  <c r="E13" i="1" s="1"/>
  <c r="D14" i="1"/>
  <c r="E14" i="1" s="1"/>
  <c r="D15" i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E22" i="1" s="1"/>
  <c r="D23" i="1"/>
  <c r="D24" i="1"/>
  <c r="E24" i="1" s="1"/>
  <c r="D25" i="1"/>
  <c r="E25" i="1" s="1"/>
  <c r="D26" i="1"/>
  <c r="D27" i="1"/>
  <c r="E27" i="1" s="1"/>
  <c r="D28" i="1"/>
  <c r="E28" i="1" s="1"/>
  <c r="D29" i="1"/>
  <c r="E29" i="1" s="1"/>
  <c r="D30" i="1"/>
  <c r="E30" i="1" s="1"/>
  <c r="D31" i="1"/>
  <c r="D32" i="1"/>
  <c r="E32" i="1" s="1"/>
  <c r="D33" i="1"/>
  <c r="E33" i="1" s="1"/>
  <c r="D34" i="1"/>
  <c r="D35" i="1"/>
  <c r="E35" i="1" s="1"/>
  <c r="D36" i="1"/>
  <c r="E36" i="1" s="1"/>
  <c r="D37" i="1"/>
  <c r="E37" i="1" s="1"/>
  <c r="D38" i="1"/>
  <c r="E38" i="1" s="1"/>
  <c r="D39" i="1"/>
  <c r="D40" i="1"/>
  <c r="E40" i="1" s="1"/>
  <c r="D41" i="1"/>
  <c r="E41" i="1" s="1"/>
  <c r="D42" i="1"/>
  <c r="D43" i="1"/>
  <c r="E43" i="1" s="1"/>
  <c r="D44" i="1"/>
  <c r="E44" i="1" s="1"/>
  <c r="D45" i="1"/>
  <c r="E45" i="1" s="1"/>
  <c r="D46" i="1"/>
  <c r="E46" i="1" s="1"/>
  <c r="D47" i="1"/>
  <c r="D48" i="1"/>
  <c r="E48" i="1" s="1"/>
  <c r="D49" i="1"/>
  <c r="E49" i="1" s="1"/>
  <c r="D50" i="1"/>
  <c r="D51" i="1"/>
  <c r="E51" i="1" s="1"/>
  <c r="D52" i="1"/>
  <c r="E52" i="1" s="1"/>
  <c r="D53" i="1"/>
  <c r="E53" i="1" s="1"/>
  <c r="D54" i="1"/>
  <c r="E54" i="1" s="1"/>
  <c r="D55" i="1"/>
  <c r="D56" i="1"/>
  <c r="E56" i="1" s="1"/>
  <c r="D57" i="1"/>
  <c r="E57" i="1" s="1"/>
  <c r="D58" i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D2" i="1"/>
  <c r="E2" i="1" s="1"/>
</calcChain>
</file>

<file path=xl/sharedStrings.xml><?xml version="1.0" encoding="utf-8"?>
<sst xmlns="http://schemas.openxmlformats.org/spreadsheetml/2006/main" count="141" uniqueCount="140">
  <si>
    <t>Topic-1</t>
  </si>
  <si>
    <t>Topic-2</t>
  </si>
  <si>
    <t>Topic-3</t>
  </si>
  <si>
    <t>Topic-4</t>
  </si>
  <si>
    <t>Topic-5</t>
  </si>
  <si>
    <t>Topic-6</t>
  </si>
  <si>
    <t>Topic-7</t>
  </si>
  <si>
    <t>Topic-8</t>
  </si>
  <si>
    <t>Topic-9</t>
  </si>
  <si>
    <t>Topic-10</t>
  </si>
  <si>
    <t>Topic-11</t>
  </si>
  <si>
    <t>Topic-12</t>
  </si>
  <si>
    <t>Topic-13</t>
  </si>
  <si>
    <t>Topic-14</t>
  </si>
  <si>
    <t>Topic-15</t>
  </si>
  <si>
    <t>Topic-16</t>
  </si>
  <si>
    <t>Topic-17</t>
  </si>
  <si>
    <t>Topic-18</t>
  </si>
  <si>
    <t>Topic-19</t>
  </si>
  <si>
    <t>Topic-20</t>
  </si>
  <si>
    <t>Topic-21</t>
  </si>
  <si>
    <t>Topic-22</t>
  </si>
  <si>
    <t>Topic-23</t>
  </si>
  <si>
    <t>Topic-24</t>
  </si>
  <si>
    <t>Topic-25</t>
  </si>
  <si>
    <t>Topic-26</t>
  </si>
  <si>
    <t>Topic-27</t>
  </si>
  <si>
    <t>Topic-28</t>
  </si>
  <si>
    <t>Topic-29</t>
  </si>
  <si>
    <t>Topic-30</t>
  </si>
  <si>
    <t>Topic-31</t>
  </si>
  <si>
    <t>Topic-32</t>
  </si>
  <si>
    <t>Topic-33</t>
  </si>
  <si>
    <t>Topic-34</t>
  </si>
  <si>
    <t>Topic-35</t>
  </si>
  <si>
    <t>Topic-36</t>
  </si>
  <si>
    <t>Topic-37</t>
  </si>
  <si>
    <t>Topic-38</t>
  </si>
  <si>
    <t>Topic-39</t>
  </si>
  <si>
    <t>Topic-40</t>
  </si>
  <si>
    <t>Topic-41</t>
  </si>
  <si>
    <t>Topic-42</t>
  </si>
  <si>
    <t>Topic-43</t>
  </si>
  <si>
    <t>Topic-44</t>
  </si>
  <si>
    <t>Topic-45</t>
  </si>
  <si>
    <t>Topic-46</t>
  </si>
  <si>
    <t>Topic-47</t>
  </si>
  <si>
    <t>Topic-48</t>
  </si>
  <si>
    <t>Topic-49</t>
  </si>
  <si>
    <t>Topic-50</t>
  </si>
  <si>
    <t>Topic-51</t>
  </si>
  <si>
    <t>Topic-52</t>
  </si>
  <si>
    <t>Topic-53</t>
  </si>
  <si>
    <t>Topic-54</t>
  </si>
  <si>
    <t>Topic-55</t>
  </si>
  <si>
    <t>Topic-56</t>
  </si>
  <si>
    <t>Topic-57</t>
  </si>
  <si>
    <t>Topic-58</t>
  </si>
  <si>
    <t>Topic-59</t>
  </si>
  <si>
    <t>Topic-60</t>
  </si>
  <si>
    <t>Topic-61</t>
  </si>
  <si>
    <t>Topic-62</t>
  </si>
  <si>
    <t>Topic-63</t>
  </si>
  <si>
    <t>Topic-64</t>
  </si>
  <si>
    <t>Topic-65</t>
  </si>
  <si>
    <t>RawID</t>
    <phoneticPr fontId="18" type="noConversion"/>
  </si>
  <si>
    <t>Quantity</t>
    <phoneticPr fontId="18" type="noConversion"/>
  </si>
  <si>
    <t>Normalized</t>
    <phoneticPr fontId="18" type="noConversion"/>
  </si>
  <si>
    <t>10*Normal</t>
    <phoneticPr fontId="18" type="noConversion"/>
  </si>
  <si>
    <t>표준화</t>
    <phoneticPr fontId="18" type="noConversion"/>
  </si>
  <si>
    <t>avg</t>
    <phoneticPr fontId="18" type="noConversion"/>
  </si>
  <si>
    <t>max</t>
    <phoneticPr fontId="18" type="noConversion"/>
  </si>
  <si>
    <t>min</t>
    <phoneticPr fontId="18" type="noConversion"/>
  </si>
  <si>
    <t>Design</t>
    <phoneticPr fontId="18" type="noConversion"/>
  </si>
  <si>
    <t>Detect pen1</t>
    <phoneticPr fontId="18" type="noConversion"/>
  </si>
  <si>
    <t>Fingerprint</t>
    <phoneticPr fontId="18" type="noConversion"/>
  </si>
  <si>
    <t>Calling</t>
    <phoneticPr fontId="18" type="noConversion"/>
  </si>
  <si>
    <t>Optimization</t>
    <phoneticPr fontId="18" type="noConversion"/>
  </si>
  <si>
    <t>Wifi</t>
    <phoneticPr fontId="18" type="noConversion"/>
  </si>
  <si>
    <t>UX</t>
    <phoneticPr fontId="18" type="noConversion"/>
  </si>
  <si>
    <t>Custom Rom</t>
    <phoneticPr fontId="18" type="noConversion"/>
  </si>
  <si>
    <t>Edge display</t>
    <phoneticPr fontId="18" type="noConversion"/>
  </si>
  <si>
    <t>Expandabality</t>
    <phoneticPr fontId="18" type="noConversion"/>
  </si>
  <si>
    <t>Software update</t>
    <phoneticPr fontId="18" type="noConversion"/>
  </si>
  <si>
    <t>Phizical buttons</t>
    <phoneticPr fontId="18" type="noConversion"/>
  </si>
  <si>
    <t>Material</t>
    <phoneticPr fontId="18" type="noConversion"/>
  </si>
  <si>
    <t>Google Play</t>
    <phoneticPr fontId="18" type="noConversion"/>
  </si>
  <si>
    <t>Charge cable</t>
    <phoneticPr fontId="18" type="noConversion"/>
  </si>
  <si>
    <t>Galaxy note5</t>
    <phoneticPr fontId="18" type="noConversion"/>
  </si>
  <si>
    <t>New OS feature</t>
    <phoneticPr fontId="18" type="noConversion"/>
  </si>
  <si>
    <t>Write on screen</t>
    <phoneticPr fontId="18" type="noConversion"/>
  </si>
  <si>
    <t>HandWrite</t>
    <phoneticPr fontId="18" type="noConversion"/>
  </si>
  <si>
    <t>Location</t>
    <phoneticPr fontId="18" type="noConversion"/>
  </si>
  <si>
    <t>Samsung Pay</t>
    <phoneticPr fontId="18" type="noConversion"/>
  </si>
  <si>
    <t>Default application</t>
    <phoneticPr fontId="18" type="noConversion"/>
  </si>
  <si>
    <t>Widgets</t>
    <phoneticPr fontId="18" type="noConversion"/>
  </si>
  <si>
    <t>Accessory</t>
    <phoneticPr fontId="18" type="noConversion"/>
  </si>
  <si>
    <t>Screen(AMOLED)</t>
    <phoneticPr fontId="18" type="noConversion"/>
  </si>
  <si>
    <t>Multi tasking</t>
    <phoneticPr fontId="18" type="noConversion"/>
  </si>
  <si>
    <t>Samsung Pay on ATM</t>
    <phoneticPr fontId="18" type="noConversion"/>
  </si>
  <si>
    <t>Play store</t>
    <phoneticPr fontId="18" type="noConversion"/>
  </si>
  <si>
    <t>Sound</t>
    <phoneticPr fontId="18" type="noConversion"/>
  </si>
  <si>
    <t>Screen off memo</t>
    <phoneticPr fontId="18" type="noConversion"/>
  </si>
  <si>
    <t>SMS</t>
    <phoneticPr fontId="18" type="noConversion"/>
  </si>
  <si>
    <t>Camera</t>
    <phoneticPr fontId="18" type="noConversion"/>
  </si>
  <si>
    <t>E-mail</t>
    <phoneticPr fontId="18" type="noConversion"/>
  </si>
  <si>
    <t>Wireless charge</t>
    <phoneticPr fontId="18" type="noConversion"/>
  </si>
  <si>
    <t>Music App</t>
    <phoneticPr fontId="18" type="noConversion"/>
  </si>
  <si>
    <t>Internal storage</t>
    <phoneticPr fontId="18" type="noConversion"/>
  </si>
  <si>
    <t>Icon&amp;wallpaper</t>
    <phoneticPr fontId="18" type="noConversion"/>
  </si>
  <si>
    <t>Fast charge</t>
    <phoneticPr fontId="18" type="noConversion"/>
  </si>
  <si>
    <t>Screen glass</t>
    <phoneticPr fontId="18" type="noConversion"/>
  </si>
  <si>
    <t>Warranty&amp;Repair</t>
    <phoneticPr fontId="18" type="noConversion"/>
  </si>
  <si>
    <t>Battery usage</t>
    <phoneticPr fontId="18" type="noConversion"/>
  </si>
  <si>
    <t>Data Transfer</t>
    <phoneticPr fontId="18" type="noConversion"/>
  </si>
  <si>
    <t>Touch wiz</t>
    <phoneticPr fontId="18" type="noConversion"/>
  </si>
  <si>
    <t>Battert life</t>
    <phoneticPr fontId="18" type="noConversion"/>
  </si>
  <si>
    <t>OTA</t>
    <phoneticPr fontId="18" type="noConversion"/>
  </si>
  <si>
    <t>Game</t>
    <phoneticPr fontId="18" type="noConversion"/>
  </si>
  <si>
    <t>Hardware performance</t>
    <phoneticPr fontId="18" type="noConversion"/>
  </si>
  <si>
    <t>Stylus</t>
    <phoneticPr fontId="18" type="noConversion"/>
  </si>
  <si>
    <t>Hardware Spec.</t>
    <phoneticPr fontId="18" type="noConversion"/>
  </si>
  <si>
    <t>Device connect</t>
    <phoneticPr fontId="18" type="noConversion"/>
  </si>
  <si>
    <t>SIM</t>
    <phoneticPr fontId="18" type="noConversion"/>
  </si>
  <si>
    <t>Battert drain</t>
    <phoneticPr fontId="18" type="noConversion"/>
  </si>
  <si>
    <t>OS upgrade</t>
    <phoneticPr fontId="18" type="noConversion"/>
  </si>
  <si>
    <t>Multi windows</t>
    <phoneticPr fontId="18" type="noConversion"/>
  </si>
  <si>
    <t>Network dropped</t>
    <phoneticPr fontId="18" type="noConversion"/>
  </si>
  <si>
    <t>Case</t>
    <phoneticPr fontId="18" type="noConversion"/>
  </si>
  <si>
    <t>Detect pen2</t>
    <phoneticPr fontId="18" type="noConversion"/>
  </si>
  <si>
    <t>Video record</t>
    <phoneticPr fontId="18" type="noConversion"/>
  </si>
  <si>
    <t>Screen resolution</t>
    <phoneticPr fontId="18" type="noConversion"/>
  </si>
  <si>
    <t>Screenshot</t>
    <phoneticPr fontId="18" type="noConversion"/>
  </si>
  <si>
    <t>Emoji</t>
    <phoneticPr fontId="18" type="noConversion"/>
  </si>
  <si>
    <t>Pen out</t>
    <phoneticPr fontId="18" type="noConversion"/>
  </si>
  <si>
    <t>Lockscreen</t>
    <phoneticPr fontId="18" type="noConversion"/>
  </si>
  <si>
    <t>Theme</t>
    <phoneticPr fontId="18" type="noConversion"/>
  </si>
  <si>
    <t>stddev</t>
    <phoneticPr fontId="18" type="noConversion"/>
  </si>
  <si>
    <t>more aver</t>
    <phoneticPr fontId="18" type="noConversion"/>
  </si>
  <si>
    <t>less aver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</si>
</sst>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6" workbookViewId="0">
      <selection activeCell="B73" sqref="B73"/>
    </sheetView>
  </sheetViews>
  <sheetFormatPr defaultRowHeight="16.5" x14ac:dyDescent="0.3"/>
  <cols>
    <col min="1" max="1" width="22.25" bestFit="1" customWidth="1"/>
  </cols>
  <sheetData>
    <row r="1" spans="1:6" x14ac:dyDescent="0.3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 x14ac:dyDescent="0.3">
      <c r="A2" t="s">
        <v>73</v>
      </c>
      <c r="B2" t="s">
        <v>0</v>
      </c>
      <c r="C2">
        <v>166.83270799999823</v>
      </c>
      <c r="D2">
        <f>(C2-MIN($C$2:$C$66))/(MAX($C$2:$C$66)-MIN($C$2:$C$66))</f>
        <v>2.3059238949941063E-2</v>
      </c>
      <c r="E2">
        <f>D2*10</f>
        <v>0.23059238949941063</v>
      </c>
      <c r="F2">
        <f>STANDARDIZE(C2,AVERAGE($C$2:$C$66),SQRT(_xlfn.VAR.P($C$2:$C$66)))</f>
        <v>-0.6570154314324077</v>
      </c>
    </row>
    <row r="3" spans="1:6" x14ac:dyDescent="0.3">
      <c r="A3" t="s">
        <v>74</v>
      </c>
      <c r="B3" t="s">
        <v>1</v>
      </c>
      <c r="C3">
        <v>174.27423799999764</v>
      </c>
      <c r="D3">
        <f t="shared" ref="D3:D66" si="0">(C3-MIN($C$2:$C$66))/(MAX($C$2:$C$66)-MIN($C$2:$C$66))</f>
        <v>0.22849923725376653</v>
      </c>
      <c r="E3">
        <f t="shared" ref="E3:E66" si="1">D3*10</f>
        <v>2.2849923725376655</v>
      </c>
      <c r="F3">
        <f t="shared" ref="F3:F66" si="2">STANDARDIZE(C3,AVERAGE($C$2:$C$66),SQRT(_xlfn.VAR.P($C$2:$C$66)))</f>
        <v>0.48262978096041842</v>
      </c>
    </row>
    <row r="4" spans="1:6" x14ac:dyDescent="0.3">
      <c r="A4" t="s">
        <v>75</v>
      </c>
      <c r="B4" t="s">
        <v>2</v>
      </c>
      <c r="C4">
        <v>169.65235599999855</v>
      </c>
      <c r="D4">
        <f t="shared" si="0"/>
        <v>0.10090189769585699</v>
      </c>
      <c r="E4">
        <f t="shared" si="1"/>
        <v>1.0090189769585698</v>
      </c>
      <c r="F4">
        <f t="shared" si="2"/>
        <v>-0.22519585349163179</v>
      </c>
    </row>
    <row r="5" spans="1:6" x14ac:dyDescent="0.3">
      <c r="A5" t="s">
        <v>76</v>
      </c>
      <c r="B5" t="s">
        <v>3</v>
      </c>
      <c r="C5">
        <v>167.270320999999</v>
      </c>
      <c r="D5">
        <f t="shared" si="0"/>
        <v>3.5140519812599226E-2</v>
      </c>
      <c r="E5">
        <f t="shared" si="1"/>
        <v>0.35140519812599225</v>
      </c>
      <c r="F5">
        <f t="shared" si="2"/>
        <v>-0.58999647695237811</v>
      </c>
    </row>
    <row r="6" spans="1:6" x14ac:dyDescent="0.3">
      <c r="A6" t="s">
        <v>77</v>
      </c>
      <c r="B6" t="s">
        <v>4</v>
      </c>
      <c r="C6">
        <v>167.23225399999879</v>
      </c>
      <c r="D6">
        <f t="shared" si="0"/>
        <v>3.4089595551664215E-2</v>
      </c>
      <c r="E6">
        <f t="shared" si="1"/>
        <v>0.34089595551664215</v>
      </c>
      <c r="F6">
        <f t="shared" si="2"/>
        <v>-0.59582630956749916</v>
      </c>
    </row>
    <row r="7" spans="1:6" x14ac:dyDescent="0.3">
      <c r="A7" s="1" t="s">
        <v>78</v>
      </c>
      <c r="B7" t="s">
        <v>5</v>
      </c>
      <c r="C7">
        <v>173.66669099999754</v>
      </c>
      <c r="D7">
        <f t="shared" si="0"/>
        <v>0.21172655009809771</v>
      </c>
      <c r="E7">
        <f t="shared" si="1"/>
        <v>2.1172655009809773</v>
      </c>
      <c r="F7">
        <f t="shared" si="2"/>
        <v>0.38958600772376017</v>
      </c>
    </row>
    <row r="8" spans="1:6" x14ac:dyDescent="0.3">
      <c r="A8" t="s">
        <v>79</v>
      </c>
      <c r="B8" t="s">
        <v>6</v>
      </c>
      <c r="C8">
        <v>167.45832099999853</v>
      </c>
      <c r="D8">
        <f t="shared" si="0"/>
        <v>4.0330678245210055E-2</v>
      </c>
      <c r="E8">
        <f t="shared" si="1"/>
        <v>0.40330678245210055</v>
      </c>
      <c r="F8">
        <f t="shared" si="2"/>
        <v>-0.56120491124890892</v>
      </c>
    </row>
    <row r="9" spans="1:6" x14ac:dyDescent="0.3">
      <c r="A9" t="s">
        <v>80</v>
      </c>
      <c r="B9" t="s">
        <v>7</v>
      </c>
      <c r="C9">
        <v>169.46745099999825</v>
      </c>
      <c r="D9">
        <f t="shared" si="0"/>
        <v>9.5797183626783369E-2</v>
      </c>
      <c r="E9">
        <f t="shared" si="1"/>
        <v>0.95797183626783367</v>
      </c>
      <c r="F9">
        <f t="shared" si="2"/>
        <v>-0.25351343038749236</v>
      </c>
    </row>
    <row r="10" spans="1:6" x14ac:dyDescent="0.3">
      <c r="A10" t="s">
        <v>81</v>
      </c>
      <c r="B10" t="s">
        <v>8</v>
      </c>
      <c r="C10">
        <v>167.18395999999865</v>
      </c>
      <c r="D10">
        <f t="shared" si="0"/>
        <v>3.275633219344156E-2</v>
      </c>
      <c r="E10">
        <f t="shared" si="1"/>
        <v>0.32756332193441562</v>
      </c>
      <c r="F10">
        <f t="shared" si="2"/>
        <v>-0.60322237272755685</v>
      </c>
    </row>
    <row r="11" spans="1:6" x14ac:dyDescent="0.3">
      <c r="A11" s="1" t="s">
        <v>82</v>
      </c>
      <c r="B11" t="s">
        <v>9</v>
      </c>
      <c r="C11">
        <v>179.35374999999783</v>
      </c>
      <c r="D11">
        <f t="shared" si="0"/>
        <v>0.3687304715112894</v>
      </c>
      <c r="E11">
        <f t="shared" si="1"/>
        <v>3.6873047151128939</v>
      </c>
      <c r="F11">
        <f t="shared" si="2"/>
        <v>1.2605399059068465</v>
      </c>
    </row>
    <row r="12" spans="1:6" x14ac:dyDescent="0.3">
      <c r="A12" s="1" t="s">
        <v>83</v>
      </c>
      <c r="B12" t="s">
        <v>10</v>
      </c>
      <c r="C12">
        <v>182.7272169999967</v>
      </c>
      <c r="D12">
        <f t="shared" si="0"/>
        <v>0.46186253639012942</v>
      </c>
      <c r="E12">
        <f t="shared" si="1"/>
        <v>4.6186253639012946</v>
      </c>
      <c r="F12">
        <f t="shared" si="2"/>
        <v>1.7771749951578755</v>
      </c>
    </row>
    <row r="13" spans="1:6" x14ac:dyDescent="0.3">
      <c r="A13" t="s">
        <v>84</v>
      </c>
      <c r="B13" t="s">
        <v>11</v>
      </c>
      <c r="C13">
        <v>169.07681199999851</v>
      </c>
      <c r="D13">
        <f t="shared" si="0"/>
        <v>8.5012724584441202E-2</v>
      </c>
      <c r="E13">
        <f t="shared" si="1"/>
        <v>0.85012724584441202</v>
      </c>
      <c r="F13">
        <f t="shared" si="2"/>
        <v>-0.31333847525375741</v>
      </c>
    </row>
    <row r="14" spans="1:6" x14ac:dyDescent="0.3">
      <c r="A14" t="s">
        <v>85</v>
      </c>
      <c r="B14" t="s">
        <v>12</v>
      </c>
      <c r="C14">
        <v>166.60857299999969</v>
      </c>
      <c r="D14">
        <f t="shared" si="0"/>
        <v>1.6871493416491395E-2</v>
      </c>
      <c r="E14">
        <f t="shared" si="1"/>
        <v>0.16871493416491395</v>
      </c>
      <c r="F14">
        <f t="shared" si="2"/>
        <v>-0.69134095046922184</v>
      </c>
    </row>
    <row r="15" spans="1:6" x14ac:dyDescent="0.3">
      <c r="A15" t="s">
        <v>86</v>
      </c>
      <c r="B15" t="s">
        <v>13</v>
      </c>
      <c r="C15">
        <v>166.60614499999843</v>
      </c>
      <c r="D15">
        <f t="shared" si="0"/>
        <v>1.68044630724438E-2</v>
      </c>
      <c r="E15">
        <f t="shared" si="1"/>
        <v>0.16804463072443798</v>
      </c>
      <c r="F15">
        <f t="shared" si="2"/>
        <v>-0.69171279047754342</v>
      </c>
    </row>
    <row r="16" spans="1:6" x14ac:dyDescent="0.3">
      <c r="A16" s="1" t="s">
        <v>87</v>
      </c>
      <c r="B16" t="s">
        <v>14</v>
      </c>
      <c r="C16">
        <v>181.75926299999605</v>
      </c>
      <c r="D16">
        <f t="shared" si="0"/>
        <v>0.43514001183962303</v>
      </c>
      <c r="E16">
        <f t="shared" si="1"/>
        <v>4.3514001183962305</v>
      </c>
      <c r="F16">
        <f t="shared" si="2"/>
        <v>1.6289361058545588</v>
      </c>
    </row>
    <row r="17" spans="1:6" x14ac:dyDescent="0.3">
      <c r="A17" t="s">
        <v>88</v>
      </c>
      <c r="B17" t="s">
        <v>15</v>
      </c>
      <c r="C17">
        <v>167.67981199999855</v>
      </c>
      <c r="D17">
        <f t="shared" si="0"/>
        <v>4.6445430273935225E-2</v>
      </c>
      <c r="E17">
        <f t="shared" si="1"/>
        <v>0.46445430273935223</v>
      </c>
      <c r="F17">
        <f t="shared" si="2"/>
        <v>-0.52728431189123159</v>
      </c>
    </row>
    <row r="18" spans="1:6" x14ac:dyDescent="0.3">
      <c r="A18" t="s">
        <v>89</v>
      </c>
      <c r="B18" t="s">
        <v>16</v>
      </c>
      <c r="C18">
        <v>166.97750099999936</v>
      </c>
      <c r="D18">
        <f t="shared" si="0"/>
        <v>2.7056571981540784E-2</v>
      </c>
      <c r="E18">
        <f t="shared" si="1"/>
        <v>0.27056571981540783</v>
      </c>
      <c r="F18">
        <f t="shared" si="2"/>
        <v>-0.63484087200184769</v>
      </c>
    </row>
    <row r="19" spans="1:6" x14ac:dyDescent="0.3">
      <c r="A19" t="s">
        <v>90</v>
      </c>
      <c r="B19" t="s">
        <v>17</v>
      </c>
      <c r="C19">
        <v>171.08651899999845</v>
      </c>
      <c r="D19">
        <f t="shared" si="0"/>
        <v>0.14049515933525264</v>
      </c>
      <c r="E19">
        <f t="shared" si="1"/>
        <v>1.4049515933525263</v>
      </c>
      <c r="F19">
        <f t="shared" si="2"/>
        <v>-5.5586287890574231E-3</v>
      </c>
    </row>
    <row r="20" spans="1:6" x14ac:dyDescent="0.3">
      <c r="A20" t="s">
        <v>91</v>
      </c>
      <c r="B20" t="s">
        <v>18</v>
      </c>
      <c r="C20">
        <v>171.37133699999814</v>
      </c>
      <c r="D20">
        <f t="shared" si="0"/>
        <v>0.14835819414621756</v>
      </c>
      <c r="E20">
        <f t="shared" si="1"/>
        <v>1.4835819414621756</v>
      </c>
      <c r="F20">
        <f t="shared" si="2"/>
        <v>3.8060286958506752E-2</v>
      </c>
    </row>
    <row r="21" spans="1:6" x14ac:dyDescent="0.3">
      <c r="A21" t="s">
        <v>92</v>
      </c>
      <c r="B21" t="s">
        <v>19</v>
      </c>
      <c r="C21">
        <v>168.0161479999982</v>
      </c>
      <c r="D21">
        <f t="shared" si="0"/>
        <v>5.5730734138792128E-2</v>
      </c>
      <c r="E21">
        <f t="shared" si="1"/>
        <v>0.55730734138792126</v>
      </c>
      <c r="F21">
        <f t="shared" si="2"/>
        <v>-0.47577558826114713</v>
      </c>
    </row>
    <row r="22" spans="1:6" x14ac:dyDescent="0.3">
      <c r="A22" t="s">
        <v>93</v>
      </c>
      <c r="B22" t="s">
        <v>20</v>
      </c>
      <c r="C22">
        <v>202.2198479999935</v>
      </c>
      <c r="D22">
        <f t="shared" si="0"/>
        <v>1</v>
      </c>
      <c r="E22">
        <f t="shared" si="1"/>
        <v>10</v>
      </c>
      <c r="F22">
        <f t="shared" si="2"/>
        <v>4.7624056662817074</v>
      </c>
    </row>
    <row r="23" spans="1:6" x14ac:dyDescent="0.3">
      <c r="A23" t="s">
        <v>94</v>
      </c>
      <c r="B23" t="s">
        <v>21</v>
      </c>
      <c r="C23">
        <v>167.07467999999872</v>
      </c>
      <c r="D23">
        <f t="shared" si="0"/>
        <v>2.973941456835251E-2</v>
      </c>
      <c r="E23">
        <f t="shared" si="1"/>
        <v>0.29739414568352507</v>
      </c>
      <c r="F23">
        <f t="shared" si="2"/>
        <v>-0.61995823602585909</v>
      </c>
    </row>
    <row r="24" spans="1:6" x14ac:dyDescent="0.3">
      <c r="A24" t="s">
        <v>95</v>
      </c>
      <c r="B24" t="s">
        <v>22</v>
      </c>
      <c r="C24">
        <v>170.29090599999915</v>
      </c>
      <c r="D24">
        <f t="shared" si="0"/>
        <v>0.11853049167008578</v>
      </c>
      <c r="E24">
        <f t="shared" si="1"/>
        <v>1.1853049167008578</v>
      </c>
      <c r="F24">
        <f t="shared" si="2"/>
        <v>-0.12740407540645465</v>
      </c>
    </row>
    <row r="25" spans="1:6" x14ac:dyDescent="0.3">
      <c r="A25" t="s">
        <v>96</v>
      </c>
      <c r="B25" t="s">
        <v>23</v>
      </c>
      <c r="C25">
        <v>165.99744699999877</v>
      </c>
      <c r="D25">
        <f t="shared" si="0"/>
        <v>0</v>
      </c>
      <c r="E25">
        <f t="shared" si="1"/>
        <v>0</v>
      </c>
      <c r="F25">
        <f t="shared" si="2"/>
        <v>-0.78493283548075643</v>
      </c>
    </row>
    <row r="26" spans="1:6" x14ac:dyDescent="0.3">
      <c r="A26" t="s">
        <v>97</v>
      </c>
      <c r="B26" t="s">
        <v>24</v>
      </c>
      <c r="C26">
        <v>173.08772199999729</v>
      </c>
      <c r="D26">
        <f t="shared" si="0"/>
        <v>0.19574282223863471</v>
      </c>
      <c r="E26">
        <f t="shared" si="1"/>
        <v>1.9574282223863471</v>
      </c>
      <c r="F26">
        <f t="shared" si="2"/>
        <v>0.30091885876726771</v>
      </c>
    </row>
    <row r="27" spans="1:6" x14ac:dyDescent="0.3">
      <c r="A27" t="s">
        <v>98</v>
      </c>
      <c r="B27" t="s">
        <v>25</v>
      </c>
      <c r="C27">
        <v>167.10753199999843</v>
      </c>
      <c r="D27">
        <f t="shared" si="0"/>
        <v>3.0646367147219709E-2</v>
      </c>
      <c r="E27">
        <f t="shared" si="1"/>
        <v>0.30646367147219711</v>
      </c>
      <c r="F27">
        <f t="shared" si="2"/>
        <v>-0.61492706306583633</v>
      </c>
    </row>
    <row r="28" spans="1:6" x14ac:dyDescent="0.3">
      <c r="A28" t="s">
        <v>99</v>
      </c>
      <c r="B28" t="s">
        <v>26</v>
      </c>
      <c r="C28">
        <v>166.74086799999907</v>
      </c>
      <c r="D28">
        <f t="shared" si="0"/>
        <v>2.0523791341175986E-2</v>
      </c>
      <c r="E28">
        <f t="shared" si="1"/>
        <v>0.20523791341175987</v>
      </c>
      <c r="F28">
        <f t="shared" si="2"/>
        <v>-0.67108041757171177</v>
      </c>
    </row>
    <row r="29" spans="1:6" x14ac:dyDescent="0.3">
      <c r="A29" t="s">
        <v>100</v>
      </c>
      <c r="B29" t="s">
        <v>27</v>
      </c>
      <c r="C29">
        <v>166.84887099999855</v>
      </c>
      <c r="D29">
        <f t="shared" si="0"/>
        <v>2.3505454539026971E-2</v>
      </c>
      <c r="E29">
        <f t="shared" si="1"/>
        <v>0.23505454539026971</v>
      </c>
      <c r="F29">
        <f t="shared" si="2"/>
        <v>-0.65454012251498483</v>
      </c>
    </row>
    <row r="30" spans="1:6" x14ac:dyDescent="0.3">
      <c r="A30" t="s">
        <v>101</v>
      </c>
      <c r="B30" t="s">
        <v>28</v>
      </c>
      <c r="C30">
        <v>166.63154799999822</v>
      </c>
      <c r="D30">
        <f t="shared" si="0"/>
        <v>1.7505769427033264E-2</v>
      </c>
      <c r="E30">
        <f t="shared" si="1"/>
        <v>0.17505769427033263</v>
      </c>
      <c r="F30">
        <f t="shared" si="2"/>
        <v>-0.68782240673519857</v>
      </c>
    </row>
    <row r="31" spans="1:6" x14ac:dyDescent="0.3">
      <c r="A31" t="s">
        <v>102</v>
      </c>
      <c r="B31" t="s">
        <v>29</v>
      </c>
      <c r="C31">
        <v>166.78774699999798</v>
      </c>
      <c r="D31">
        <f t="shared" si="0"/>
        <v>2.1817990474991458E-2</v>
      </c>
      <c r="E31">
        <f t="shared" si="1"/>
        <v>0.21817990474991458</v>
      </c>
      <c r="F31">
        <f t="shared" si="2"/>
        <v>-0.66390105688774959</v>
      </c>
    </row>
    <row r="32" spans="1:6" x14ac:dyDescent="0.3">
      <c r="A32" t="s">
        <v>103</v>
      </c>
      <c r="B32" t="s">
        <v>30</v>
      </c>
      <c r="C32">
        <v>168.48004999999753</v>
      </c>
      <c r="D32">
        <f t="shared" si="0"/>
        <v>6.8537781357981276E-2</v>
      </c>
      <c r="E32">
        <f t="shared" si="1"/>
        <v>0.68537781357981276</v>
      </c>
      <c r="F32">
        <f t="shared" si="2"/>
        <v>-0.40473056212824932</v>
      </c>
    </row>
    <row r="33" spans="1:6" x14ac:dyDescent="0.3">
      <c r="A33" t="s">
        <v>104</v>
      </c>
      <c r="B33" t="s">
        <v>31</v>
      </c>
      <c r="C33">
        <v>171.65866399999766</v>
      </c>
      <c r="D33">
        <f t="shared" si="0"/>
        <v>0.15629049548647281</v>
      </c>
      <c r="E33">
        <f t="shared" si="1"/>
        <v>1.562904954864728</v>
      </c>
      <c r="F33">
        <f t="shared" si="2"/>
        <v>8.206344759088674E-2</v>
      </c>
    </row>
    <row r="34" spans="1:6" x14ac:dyDescent="0.3">
      <c r="A34" t="s">
        <v>105</v>
      </c>
      <c r="B34" t="s">
        <v>32</v>
      </c>
      <c r="C34">
        <v>167.43396599999915</v>
      </c>
      <c r="D34">
        <f t="shared" si="0"/>
        <v>3.9658304263170803E-2</v>
      </c>
      <c r="E34">
        <f t="shared" si="1"/>
        <v>0.39658304263170802</v>
      </c>
      <c r="F34">
        <f t="shared" si="2"/>
        <v>-0.56493479732705854</v>
      </c>
    </row>
    <row r="35" spans="1:6" x14ac:dyDescent="0.3">
      <c r="A35" t="s">
        <v>106</v>
      </c>
      <c r="B35" t="s">
        <v>33</v>
      </c>
      <c r="C35">
        <v>174.07493799999762</v>
      </c>
      <c r="D35">
        <f t="shared" si="0"/>
        <v>0.22299711717067067</v>
      </c>
      <c r="E35">
        <f t="shared" si="1"/>
        <v>2.2299711717067066</v>
      </c>
      <c r="F35">
        <f t="shared" si="2"/>
        <v>0.45210765838214034</v>
      </c>
    </row>
    <row r="36" spans="1:6" x14ac:dyDescent="0.3">
      <c r="A36" t="s">
        <v>107</v>
      </c>
      <c r="B36" t="s">
        <v>34</v>
      </c>
      <c r="C36">
        <v>171.78386399999809</v>
      </c>
      <c r="D36">
        <f t="shared" si="0"/>
        <v>0.15974692014480651</v>
      </c>
      <c r="E36">
        <f t="shared" si="1"/>
        <v>1.5974692014480651</v>
      </c>
      <c r="F36">
        <f t="shared" si="2"/>
        <v>0.10123740517650243</v>
      </c>
    </row>
    <row r="37" spans="1:6" x14ac:dyDescent="0.3">
      <c r="A37" t="s">
        <v>108</v>
      </c>
      <c r="B37" t="s">
        <v>35</v>
      </c>
      <c r="C37">
        <v>169.42129099999801</v>
      </c>
      <c r="D37">
        <f t="shared" si="0"/>
        <v>9.4522834088213339E-2</v>
      </c>
      <c r="E37">
        <f t="shared" si="1"/>
        <v>0.94522834088213337</v>
      </c>
      <c r="F37">
        <f t="shared" si="2"/>
        <v>-0.26058267864750512</v>
      </c>
    </row>
    <row r="38" spans="1:6" x14ac:dyDescent="0.3">
      <c r="A38" t="s">
        <v>109</v>
      </c>
      <c r="B38" t="s">
        <v>36</v>
      </c>
      <c r="C38">
        <v>169.30327499999834</v>
      </c>
      <c r="D38">
        <f t="shared" si="0"/>
        <v>9.1264739739368619E-2</v>
      </c>
      <c r="E38">
        <f t="shared" si="1"/>
        <v>0.91264739739368617</v>
      </c>
      <c r="F38">
        <f t="shared" si="2"/>
        <v>-0.27865643087122616</v>
      </c>
    </row>
    <row r="39" spans="1:6" x14ac:dyDescent="0.3">
      <c r="A39" s="1" t="s">
        <v>110</v>
      </c>
      <c r="B39" t="s">
        <v>37</v>
      </c>
      <c r="C39">
        <v>191.57009399999524</v>
      </c>
      <c r="D39">
        <f t="shared" si="0"/>
        <v>0.70598983761457956</v>
      </c>
      <c r="E39">
        <f t="shared" si="1"/>
        <v>7.0598983761457959</v>
      </c>
      <c r="F39">
        <f t="shared" si="2"/>
        <v>3.1314317725716303</v>
      </c>
    </row>
    <row r="40" spans="1:6" x14ac:dyDescent="0.3">
      <c r="A40" s="1" t="s">
        <v>111</v>
      </c>
      <c r="B40" t="s">
        <v>38</v>
      </c>
      <c r="C40">
        <v>180.41259299999712</v>
      </c>
      <c r="D40">
        <f t="shared" si="0"/>
        <v>0.39796218919890042</v>
      </c>
      <c r="E40">
        <f t="shared" si="1"/>
        <v>3.9796218919890043</v>
      </c>
      <c r="F40">
        <f t="shared" si="2"/>
        <v>1.422698138907982</v>
      </c>
    </row>
    <row r="41" spans="1:6" x14ac:dyDescent="0.3">
      <c r="A41" t="s">
        <v>112</v>
      </c>
      <c r="B41" t="s">
        <v>39</v>
      </c>
      <c r="C41">
        <v>167.69957199999877</v>
      </c>
      <c r="D41">
        <f t="shared" si="0"/>
        <v>4.6990949053880848E-2</v>
      </c>
      <c r="E41">
        <f t="shared" si="1"/>
        <v>0.46990949053880848</v>
      </c>
      <c r="F41">
        <f t="shared" si="2"/>
        <v>-0.52425813455980474</v>
      </c>
    </row>
    <row r="42" spans="1:6" x14ac:dyDescent="0.3">
      <c r="A42" t="s">
        <v>113</v>
      </c>
      <c r="B42" t="s">
        <v>40</v>
      </c>
      <c r="C42">
        <v>168.43216199999878</v>
      </c>
      <c r="D42">
        <f t="shared" si="0"/>
        <v>6.7215726533433426E-2</v>
      </c>
      <c r="E42">
        <f t="shared" si="1"/>
        <v>0.67215726533433429</v>
      </c>
      <c r="F42">
        <f t="shared" si="2"/>
        <v>-0.41206444775790441</v>
      </c>
    </row>
    <row r="43" spans="1:6" x14ac:dyDescent="0.3">
      <c r="A43" t="s">
        <v>114</v>
      </c>
      <c r="B43" t="s">
        <v>41</v>
      </c>
      <c r="C43">
        <v>167.01819899999896</v>
      </c>
      <c r="D43">
        <f t="shared" si="0"/>
        <v>2.8180130853289787E-2</v>
      </c>
      <c r="E43">
        <f t="shared" si="1"/>
        <v>0.28180130853289787</v>
      </c>
      <c r="F43">
        <f t="shared" si="2"/>
        <v>-0.62860811061359767</v>
      </c>
    </row>
    <row r="44" spans="1:6" x14ac:dyDescent="0.3">
      <c r="A44" t="s">
        <v>115</v>
      </c>
      <c r="B44" t="s">
        <v>42</v>
      </c>
      <c r="C44">
        <v>170.96333899999763</v>
      </c>
      <c r="D44">
        <f t="shared" si="0"/>
        <v>0.1370945012728334</v>
      </c>
      <c r="E44">
        <f t="shared" si="1"/>
        <v>1.370945012728334</v>
      </c>
      <c r="F44">
        <f t="shared" si="2"/>
        <v>-2.4423230190044633E-2</v>
      </c>
    </row>
    <row r="45" spans="1:6" x14ac:dyDescent="0.3">
      <c r="A45" s="1" t="s">
        <v>116</v>
      </c>
      <c r="B45" t="s">
        <v>43</v>
      </c>
      <c r="C45">
        <v>181.29523399999678</v>
      </c>
      <c r="D45">
        <f t="shared" si="0"/>
        <v>0.42232945850277109</v>
      </c>
      <c r="E45">
        <f t="shared" si="1"/>
        <v>4.2232945850277108</v>
      </c>
      <c r="F45">
        <f t="shared" si="2"/>
        <v>1.5578716301001585</v>
      </c>
    </row>
    <row r="46" spans="1:6" x14ac:dyDescent="0.3">
      <c r="A46" t="s">
        <v>117</v>
      </c>
      <c r="B46" t="s">
        <v>44</v>
      </c>
      <c r="C46">
        <v>167.70422699999841</v>
      </c>
      <c r="D46">
        <f t="shared" si="0"/>
        <v>4.711946068952988E-2</v>
      </c>
      <c r="E46">
        <f t="shared" si="1"/>
        <v>0.4711946068952988</v>
      </c>
      <c r="F46">
        <f t="shared" si="2"/>
        <v>-0.52354523701544442</v>
      </c>
    </row>
    <row r="47" spans="1:6" x14ac:dyDescent="0.3">
      <c r="A47" t="s">
        <v>118</v>
      </c>
      <c r="B47" t="s">
        <v>45</v>
      </c>
      <c r="C47">
        <v>166.99995199999884</v>
      </c>
      <c r="D47">
        <f t="shared" si="0"/>
        <v>2.7676381805839326E-2</v>
      </c>
      <c r="E47">
        <f t="shared" si="1"/>
        <v>0.27676381805839323</v>
      </c>
      <c r="F47">
        <f t="shared" si="2"/>
        <v>-0.63140257709974579</v>
      </c>
    </row>
    <row r="48" spans="1:6" x14ac:dyDescent="0.3">
      <c r="A48" t="s">
        <v>119</v>
      </c>
      <c r="B48" t="s">
        <v>46</v>
      </c>
      <c r="C48">
        <v>166.29532499999851</v>
      </c>
      <c r="D48">
        <f t="shared" si="0"/>
        <v>8.2235851786794777E-3</v>
      </c>
      <c r="E48">
        <f t="shared" si="1"/>
        <v>8.2235851786794781E-2</v>
      </c>
      <c r="F48">
        <f t="shared" si="2"/>
        <v>-0.73931382479654462</v>
      </c>
    </row>
    <row r="49" spans="1:6" x14ac:dyDescent="0.3">
      <c r="A49" t="s">
        <v>120</v>
      </c>
      <c r="B49" t="s">
        <v>47</v>
      </c>
      <c r="C49">
        <v>166.96296899999902</v>
      </c>
      <c r="D49">
        <f t="shared" si="0"/>
        <v>2.6655383777579766E-2</v>
      </c>
      <c r="E49">
        <f t="shared" si="1"/>
        <v>0.26655383777579766</v>
      </c>
      <c r="F49">
        <f t="shared" si="2"/>
        <v>-0.63706639877213367</v>
      </c>
    </row>
    <row r="50" spans="1:6" x14ac:dyDescent="0.3">
      <c r="A50" t="s">
        <v>121</v>
      </c>
      <c r="B50" t="s">
        <v>48</v>
      </c>
      <c r="C50">
        <v>167.3261289999987</v>
      </c>
      <c r="D50">
        <f t="shared" si="0"/>
        <v>3.668122386476045E-2</v>
      </c>
      <c r="E50">
        <f t="shared" si="1"/>
        <v>0.36681223864760448</v>
      </c>
      <c r="F50">
        <f t="shared" si="2"/>
        <v>-0.58144967004400272</v>
      </c>
    </row>
    <row r="51" spans="1:6" x14ac:dyDescent="0.3">
      <c r="A51" t="s">
        <v>122</v>
      </c>
      <c r="B51" t="s">
        <v>49</v>
      </c>
      <c r="C51">
        <v>169.04148199999838</v>
      </c>
      <c r="D51">
        <f t="shared" si="0"/>
        <v>8.4037361300264249E-2</v>
      </c>
      <c r="E51">
        <f t="shared" si="1"/>
        <v>0.84037361300264246</v>
      </c>
      <c r="F51">
        <f t="shared" si="2"/>
        <v>-0.31874914555327777</v>
      </c>
    </row>
    <row r="52" spans="1:6" x14ac:dyDescent="0.3">
      <c r="A52" t="s">
        <v>123</v>
      </c>
      <c r="B52" t="s">
        <v>50</v>
      </c>
      <c r="C52">
        <v>166.86884399999823</v>
      </c>
      <c r="D52">
        <f t="shared" si="0"/>
        <v>2.4056853658033006E-2</v>
      </c>
      <c r="E52">
        <f t="shared" si="1"/>
        <v>0.24056853658033006</v>
      </c>
      <c r="F52">
        <f t="shared" si="2"/>
        <v>-0.65148132495228483</v>
      </c>
    </row>
    <row r="53" spans="1:6" x14ac:dyDescent="0.3">
      <c r="A53" t="s">
        <v>96</v>
      </c>
      <c r="B53" t="s">
        <v>51</v>
      </c>
      <c r="C53">
        <v>167.466994999999</v>
      </c>
      <c r="D53">
        <f t="shared" si="0"/>
        <v>4.0570143320992007E-2</v>
      </c>
      <c r="E53">
        <f t="shared" si="1"/>
        <v>0.40570143320992008</v>
      </c>
      <c r="F53">
        <f t="shared" si="2"/>
        <v>-0.5598765174141962</v>
      </c>
    </row>
    <row r="54" spans="1:6" x14ac:dyDescent="0.3">
      <c r="A54" t="s">
        <v>124</v>
      </c>
      <c r="B54" t="s">
        <v>52</v>
      </c>
      <c r="C54">
        <v>168.19850199999794</v>
      </c>
      <c r="D54">
        <f t="shared" si="0"/>
        <v>6.0765022175075928E-2</v>
      </c>
      <c r="E54">
        <f t="shared" si="1"/>
        <v>0.60765022175075933</v>
      </c>
      <c r="F54">
        <f t="shared" si="2"/>
        <v>-0.44784868840850789</v>
      </c>
    </row>
    <row r="55" spans="1:6" x14ac:dyDescent="0.3">
      <c r="A55" t="s">
        <v>125</v>
      </c>
      <c r="B55" t="s">
        <v>53</v>
      </c>
      <c r="C55">
        <v>168.17543899999743</v>
      </c>
      <c r="D55">
        <f t="shared" si="0"/>
        <v>6.0128316728616911E-2</v>
      </c>
      <c r="E55">
        <f t="shared" si="1"/>
        <v>0.60128316728616915</v>
      </c>
      <c r="F55">
        <f t="shared" si="2"/>
        <v>-0.4513807090459318</v>
      </c>
    </row>
    <row r="56" spans="1:6" x14ac:dyDescent="0.3">
      <c r="A56" t="s">
        <v>126</v>
      </c>
      <c r="B56" t="s">
        <v>54</v>
      </c>
      <c r="C56">
        <v>171.46014699999782</v>
      </c>
      <c r="D56">
        <f t="shared" si="0"/>
        <v>0.15080999186110938</v>
      </c>
      <c r="E56">
        <f t="shared" si="1"/>
        <v>1.5080999186110939</v>
      </c>
      <c r="F56">
        <f t="shared" si="2"/>
        <v>5.1661238820859413E-2</v>
      </c>
    </row>
    <row r="57" spans="1:6" x14ac:dyDescent="0.3">
      <c r="A57" t="s">
        <v>127</v>
      </c>
      <c r="B57" t="s">
        <v>55</v>
      </c>
      <c r="C57">
        <v>168.67308199999809</v>
      </c>
      <c r="D57">
        <f t="shared" si="0"/>
        <v>7.3866859350370143E-2</v>
      </c>
      <c r="E57">
        <f t="shared" si="1"/>
        <v>0.7386685935037014</v>
      </c>
      <c r="F57">
        <f t="shared" si="2"/>
        <v>-0.37516836260217551</v>
      </c>
    </row>
    <row r="58" spans="1:6" x14ac:dyDescent="0.3">
      <c r="A58" t="s">
        <v>128</v>
      </c>
      <c r="B58" t="s">
        <v>56</v>
      </c>
      <c r="C58">
        <v>167.01346299999881</v>
      </c>
      <c r="D58">
        <f t="shared" si="0"/>
        <v>2.8049383032344645E-2</v>
      </c>
      <c r="E58">
        <f t="shared" si="1"/>
        <v>0.28049383032344644</v>
      </c>
      <c r="F58">
        <f t="shared" si="2"/>
        <v>-0.62933341303474821</v>
      </c>
    </row>
    <row r="59" spans="1:6" x14ac:dyDescent="0.3">
      <c r="A59" t="s">
        <v>129</v>
      </c>
      <c r="B59" t="s">
        <v>57</v>
      </c>
      <c r="C59">
        <v>181.86454599999601</v>
      </c>
      <c r="D59">
        <f t="shared" si="0"/>
        <v>0.43804658338356828</v>
      </c>
      <c r="E59">
        <f t="shared" si="1"/>
        <v>4.3804658338356823</v>
      </c>
      <c r="F59">
        <f t="shared" si="2"/>
        <v>1.6450598420884133</v>
      </c>
    </row>
    <row r="60" spans="1:6" x14ac:dyDescent="0.3">
      <c r="A60" t="s">
        <v>130</v>
      </c>
      <c r="B60" t="s">
        <v>58</v>
      </c>
      <c r="C60">
        <v>168.89158199999866</v>
      </c>
      <c r="D60">
        <f t="shared" si="0"/>
        <v>7.9899038167025788E-2</v>
      </c>
      <c r="E60">
        <f t="shared" si="1"/>
        <v>0.79899038167025793</v>
      </c>
      <c r="F60">
        <f t="shared" si="2"/>
        <v>-0.34170582480302575</v>
      </c>
    </row>
    <row r="61" spans="1:6" x14ac:dyDescent="0.3">
      <c r="A61" t="s">
        <v>131</v>
      </c>
      <c r="B61" t="s">
        <v>59</v>
      </c>
      <c r="C61">
        <v>167.50384599999859</v>
      </c>
      <c r="D61">
        <f t="shared" si="0"/>
        <v>4.1587497195451954E-2</v>
      </c>
      <c r="E61">
        <f t="shared" si="1"/>
        <v>0.41587497195451956</v>
      </c>
      <c r="F61">
        <f t="shared" si="2"/>
        <v>-0.55423291109648731</v>
      </c>
    </row>
    <row r="62" spans="1:6" x14ac:dyDescent="0.3">
      <c r="A62" t="s">
        <v>132</v>
      </c>
      <c r="B62" t="s">
        <v>60</v>
      </c>
      <c r="C62">
        <v>177.18825299999773</v>
      </c>
      <c r="D62">
        <f t="shared" si="0"/>
        <v>0.30894710706782208</v>
      </c>
      <c r="E62">
        <f t="shared" si="1"/>
        <v>3.0894710706782207</v>
      </c>
      <c r="F62">
        <f t="shared" si="2"/>
        <v>0.92890134656470302</v>
      </c>
    </row>
    <row r="63" spans="1:6" x14ac:dyDescent="0.3">
      <c r="A63" t="s">
        <v>133</v>
      </c>
      <c r="B63" t="s">
        <v>61</v>
      </c>
      <c r="C63">
        <v>172.03316399999784</v>
      </c>
      <c r="D63">
        <f t="shared" si="0"/>
        <v>0.1666294015131671</v>
      </c>
      <c r="E63">
        <f t="shared" si="1"/>
        <v>1.666294015131671</v>
      </c>
      <c r="F63">
        <f t="shared" si="2"/>
        <v>0.13941685905887188</v>
      </c>
    </row>
    <row r="64" spans="1:6" x14ac:dyDescent="0.3">
      <c r="A64" t="s">
        <v>134</v>
      </c>
      <c r="B64" t="s">
        <v>62</v>
      </c>
      <c r="C64">
        <v>182.70695399999678</v>
      </c>
      <c r="D64">
        <f t="shared" si="0"/>
        <v>0.46130313117566235</v>
      </c>
      <c r="E64">
        <f t="shared" si="1"/>
        <v>4.6130313117566235</v>
      </c>
      <c r="F64">
        <f t="shared" si="2"/>
        <v>1.7740717850735754</v>
      </c>
    </row>
    <row r="65" spans="1:6" x14ac:dyDescent="0.3">
      <c r="A65" t="s">
        <v>135</v>
      </c>
      <c r="B65" t="s">
        <v>63</v>
      </c>
      <c r="C65">
        <v>175.16977399999814</v>
      </c>
      <c r="D65">
        <f t="shared" si="0"/>
        <v>0.25322250173313204</v>
      </c>
      <c r="E65">
        <f t="shared" si="1"/>
        <v>2.5322250173313203</v>
      </c>
      <c r="F65">
        <f t="shared" si="2"/>
        <v>0.6197780978960592</v>
      </c>
    </row>
    <row r="66" spans="1:6" x14ac:dyDescent="0.3">
      <c r="A66" t="s">
        <v>136</v>
      </c>
      <c r="B66" t="s">
        <v>64</v>
      </c>
      <c r="C66">
        <v>168.80252099999757</v>
      </c>
      <c r="D66">
        <f t="shared" si="0"/>
        <v>7.7440311038442886E-2</v>
      </c>
      <c r="E66">
        <f t="shared" si="1"/>
        <v>0.77440311038442888</v>
      </c>
      <c r="F66">
        <f t="shared" si="2"/>
        <v>-0.35534521646874151</v>
      </c>
    </row>
    <row r="67" spans="1:6" x14ac:dyDescent="0.3">
      <c r="B67" t="s">
        <v>70</v>
      </c>
      <c r="C67">
        <f>AVERAGE(C2:C66)</f>
        <v>171.12281512307501</v>
      </c>
      <c r="D67">
        <f t="shared" ref="D67:E67" si="3">AVERAGE(D2:D66)</f>
        <v>0.14149719459725962</v>
      </c>
      <c r="E67">
        <f t="shared" si="3"/>
        <v>1.4149719459725969</v>
      </c>
    </row>
    <row r="68" spans="1:6" x14ac:dyDescent="0.3">
      <c r="B68" t="s">
        <v>71</v>
      </c>
      <c r="C68">
        <f>MAX(C2:C66)</f>
        <v>202.2198479999935</v>
      </c>
      <c r="D68">
        <f t="shared" ref="D68:E68" si="4">MAX(D2:D66)</f>
        <v>1</v>
      </c>
      <c r="E68">
        <f t="shared" si="4"/>
        <v>10</v>
      </c>
    </row>
    <row r="69" spans="1:6" x14ac:dyDescent="0.3">
      <c r="B69" t="s">
        <v>72</v>
      </c>
      <c r="C69">
        <f>MIN(C2:C66)</f>
        <v>165.99744699999877</v>
      </c>
      <c r="D69">
        <f t="shared" ref="D69:E69" si="5">MIN(D2:D66)</f>
        <v>0</v>
      </c>
      <c r="E69">
        <f t="shared" si="5"/>
        <v>0</v>
      </c>
    </row>
    <row r="70" spans="1:6" x14ac:dyDescent="0.3">
      <c r="B70" t="s">
        <v>137</v>
      </c>
      <c r="C70">
        <f>_xlfn.STDEV.S(C2:C66)</f>
        <v>6.58050552150823</v>
      </c>
      <c r="D70">
        <f t="shared" ref="D70:E70" si="6">_xlfn.STDEV.S(D2:D66)</f>
        <v>0.18166950118820638</v>
      </c>
      <c r="E70">
        <f t="shared" si="6"/>
        <v>1.8166950118820631</v>
      </c>
    </row>
    <row r="71" spans="1:6" x14ac:dyDescent="0.3">
      <c r="B71" t="s">
        <v>138</v>
      </c>
      <c r="C71">
        <f>COUNTIF(C2:C66,"&gt;=171.1228")</f>
        <v>20</v>
      </c>
      <c r="D71">
        <f t="shared" ref="D71:E71" si="7">COUNTIF(D2:D66,"&gt;=171.1228")</f>
        <v>0</v>
      </c>
      <c r="E71">
        <f t="shared" si="7"/>
        <v>0</v>
      </c>
    </row>
    <row r="72" spans="1:6" x14ac:dyDescent="0.3">
      <c r="B72" t="s">
        <v>139</v>
      </c>
      <c r="C72">
        <f>COUNTIF(C2:C66,"&lt;=171.1228")</f>
        <v>45</v>
      </c>
      <c r="D72">
        <f t="shared" ref="D72:E72" si="8">COUNTIF(D2:D66,"&lt;=171.1228")</f>
        <v>65</v>
      </c>
      <c r="E72">
        <f t="shared" si="8"/>
        <v>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LDA_(T) Topic Distribution 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ByeongKi-Lab</dc:creator>
  <cp:lastModifiedBy>Byeongki Jeong</cp:lastModifiedBy>
  <dcterms:created xsi:type="dcterms:W3CDTF">2016-03-16T11:18:58Z</dcterms:created>
  <dcterms:modified xsi:type="dcterms:W3CDTF">2017-01-26T14:33:27Z</dcterms:modified>
</cp:coreProperties>
</file>