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YKDoc\pdt_doc\0000-ProductRoadmap\TF\10-YKDEVPlatform\00-Reference\jeap_devp\Jeap_code\jeap_poi\src\test\resources\poi\template\"/>
    </mc:Choice>
  </mc:AlternateContent>
  <xr:revisionPtr revIDLastSave="0" documentId="12_ncr:400001_{8CF4124E-36FC-4CDD-8181-22DB6E495ED4}" xr6:coauthVersionLast="28" xr6:coauthVersionMax="28" xr10:uidLastSave="{00000000-0000-0000-0000-000000000000}"/>
  <bookViews>
    <workbookView xWindow="0" yWindow="288" windowWidth="15360" windowHeight="7428" tabRatio="351" activeTab="1" xr2:uid="{00000000-000D-0000-FFFF-FFFF00000000}"/>
  </bookViews>
  <sheets>
    <sheet name="Notes" sheetId="9" r:id="rId1"/>
    <sheet name="_LIST_" sheetId="8" r:id="rId2"/>
    <sheet name="_TBL_" sheetId="15" r:id="rId3"/>
    <sheet name="_表格定义_" sheetId="16" r:id="rId4"/>
  </sheets>
  <definedNames>
    <definedName name="_xlnm.Print_Area" localSheetId="1">_LIST_!#REF!</definedName>
    <definedName name="_xlnm.Print_Area" localSheetId="2">_TBL_!$C$17:$AC$48</definedName>
    <definedName name="_xlnm.Print_Area" localSheetId="3">_表格定义_!$C$15:$AC$57</definedName>
    <definedName name="_xlnm.Print_Titles" localSheetId="1">_LIST_!#REF!</definedName>
    <definedName name="_xlnm.Print_Titles" localSheetId="2">_TBL_!$17:$20</definedName>
    <definedName name="_xlnm.Print_Titles" localSheetId="3">_表格定义_!$15:$18</definedName>
  </definedNames>
  <calcPr calcId="162913"/>
</workbook>
</file>

<file path=xl/calcChain.xml><?xml version="1.0" encoding="utf-8"?>
<calcChain xmlns="http://schemas.openxmlformats.org/spreadsheetml/2006/main">
  <c r="D6" i="15" l="1"/>
  <c r="AG35" i="15" l="1"/>
  <c r="AG25" i="15" l="1"/>
  <c r="AG24" i="16"/>
  <c r="AG25" i="16"/>
  <c r="AG26" i="16"/>
  <c r="AG27" i="16"/>
  <c r="AG28" i="16"/>
  <c r="AG29" i="16"/>
  <c r="AG30" i="16"/>
  <c r="AG31" i="16"/>
  <c r="AG23" i="16"/>
  <c r="D40" i="16" l="1"/>
  <c r="AG45" i="16"/>
  <c r="V45" i="16"/>
  <c r="T45" i="16"/>
  <c r="R45" i="16"/>
  <c r="P45" i="16"/>
  <c r="N45" i="16"/>
  <c r="L45" i="16"/>
  <c r="J45" i="16"/>
  <c r="H45" i="16"/>
  <c r="F45" i="16"/>
  <c r="D45" i="16"/>
  <c r="AG44" i="16"/>
  <c r="AG43" i="16"/>
  <c r="V56" i="16"/>
  <c r="T56" i="16"/>
  <c r="R56" i="16"/>
  <c r="P56" i="16"/>
  <c r="N56" i="16"/>
  <c r="L56" i="16"/>
  <c r="D42" i="16"/>
  <c r="V42" i="16"/>
  <c r="T42" i="16"/>
  <c r="R42" i="16"/>
  <c r="P42" i="16"/>
  <c r="N42" i="16"/>
  <c r="L42" i="16"/>
  <c r="J42" i="16"/>
  <c r="H42" i="16"/>
  <c r="F42" i="16"/>
  <c r="AG32" i="16"/>
  <c r="AG56" i="16" l="1"/>
  <c r="AG55" i="16"/>
  <c r="AG54" i="16"/>
  <c r="AG53" i="16"/>
  <c r="V53" i="16"/>
  <c r="T53" i="16"/>
  <c r="R53" i="16"/>
  <c r="P53" i="16"/>
  <c r="N53" i="16"/>
  <c r="L53" i="16"/>
  <c r="AG52" i="16"/>
  <c r="AG51" i="16"/>
  <c r="AG42" i="16"/>
  <c r="AG41" i="16"/>
  <c r="AG40" i="16"/>
  <c r="AG21" i="16"/>
  <c r="AG17" i="16"/>
  <c r="AG15" i="16"/>
  <c r="F6" i="16"/>
  <c r="E6" i="16"/>
  <c r="D6" i="16"/>
  <c r="F5" i="16"/>
  <c r="E5" i="16"/>
  <c r="D5" i="16"/>
  <c r="C5" i="16"/>
  <c r="F4" i="16"/>
  <c r="E4" i="16"/>
  <c r="D4" i="16"/>
  <c r="C4" i="16"/>
  <c r="F5" i="15" l="1"/>
  <c r="E5" i="15"/>
  <c r="C5" i="15"/>
  <c r="T44" i="15" l="1"/>
  <c r="C4" i="8" l="1"/>
  <c r="C6" i="8"/>
  <c r="C5" i="8"/>
  <c r="D4" i="15" l="1"/>
  <c r="F6" i="15"/>
  <c r="AG47" i="15"/>
  <c r="AG46" i="15"/>
  <c r="AG45" i="15"/>
  <c r="F4" i="15"/>
  <c r="E6" i="15"/>
  <c r="E4" i="15"/>
  <c r="AG17" i="15"/>
  <c r="AG44" i="15"/>
  <c r="AG43" i="15"/>
  <c r="AG42" i="15"/>
  <c r="V44" i="15" l="1"/>
  <c r="R44" i="15"/>
  <c r="P44" i="15"/>
  <c r="N44" i="15"/>
  <c r="L44" i="15"/>
  <c r="AG34" i="15"/>
  <c r="AG26" i="15"/>
  <c r="D5" i="15" s="1"/>
  <c r="AG23" i="15"/>
  <c r="AG19" i="15"/>
  <c r="C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List</t>
        </r>
      </text>
    </comment>
    <comment ref="B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0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1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2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3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数据变量名</t>
        </r>
      </text>
    </comment>
    <comment ref="B14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OutptuSheetName</t>
        </r>
      </text>
    </comment>
    <comment ref="D18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0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1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2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3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数据变量名</t>
        </r>
      </text>
    </comment>
    <comment ref="B14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OutptuSheetName</t>
        </r>
      </text>
    </comment>
    <comment ref="C17" authorId="0" shapeId="0" xr:uid="{00000000-0006-0000-0200-000011000000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7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7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7" authorId="0" shapeId="0" xr:uid="{00000000-0006-0000-0200-000014000000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7" authorId="0" shapeId="0" xr:uid="{00000000-0006-0000-0200-000015000000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7" authorId="0" shapeId="0" xr:uid="{00000000-0006-0000-0200-000016000000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8" authorId="0" shapeId="0" xr:uid="{00000000-0006-0000-0200-000017000000}">
      <text>
        <r>
          <rPr>
            <sz val="9"/>
            <color indexed="81"/>
            <rFont val="宋体"/>
            <family val="3"/>
            <charset val="134"/>
          </rPr>
          <t xml:space="preserve">$[entity.status]
</t>
        </r>
      </text>
    </comment>
    <comment ref="C19" authorId="0" shapeId="0" xr:uid="{00000000-0006-0000-0200-000018000000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9" authorId="0" shapeId="0" xr:uid="{00000000-0006-0000-0200-000019000000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9" authorId="0" shapeId="0" xr:uid="{00000000-0006-0000-0200-00001A000000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9" authorId="0" shapeId="0" xr:uid="{00000000-0006-0000-0200-00001B000000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9" authorId="0" shapeId="0" xr:uid="{00000000-0006-0000-0200-00001C000000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20" authorId="0" shapeId="0" xr:uid="{00000000-0006-0000-0200-00001D000000}">
      <text>
        <r>
          <rPr>
            <sz val="9"/>
            <color indexed="81"/>
            <rFont val="宋体"/>
            <family val="3"/>
            <charset val="134"/>
          </rPr>
          <t xml:space="preserve">$[entity.dbms]
</t>
        </r>
      </text>
    </comment>
    <comment ref="C23" authorId="0" shapeId="0" xr:uid="{00000000-0006-0000-0200-00001E000000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3" authorId="0" shapeId="0" xr:uid="{00000000-0006-0000-0200-00001F000000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3" authorId="0" shapeId="0" xr:uid="{00000000-0006-0000-0200-00002000000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3" authorId="0" shapeId="0" xr:uid="{00000000-0006-0000-0200-000021000000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3" authorId="0" shapeId="0" xr:uid="{00000000-0006-0000-0200-000022000000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3" authorId="0" shapeId="0" xr:uid="{00000000-0006-0000-0200-000023000000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3" authorId="0" shapeId="0" xr:uid="{00000000-0006-0000-0200-000024000000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3" authorId="0" shapeId="0" xr:uid="{00000000-0006-0000-0200-00002500000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3" authorId="0" shapeId="0" xr:uid="{00000000-0006-0000-0200-000026000000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3" authorId="0" shapeId="0" xr:uid="{00000000-0006-0000-0200-000027000000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3" authorId="0" shapeId="0" xr:uid="{00000000-0006-0000-0200-000028000000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3" authorId="0" shapeId="0" xr:uid="{00000000-0006-0000-0200-000029000000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3" authorId="0" shapeId="0" xr:uid="{00000000-0006-0000-0200-00002A000000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  <comment ref="D24" authorId="0" shapeId="0" xr:uid="{00000000-0006-0000-0200-00002B000000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  <comment ref="D31" authorId="0" shapeId="0" xr:uid="{42936F18-0784-471A-9D55-21C7906185CD}">
      <text>
        <r>
          <rPr>
            <sz val="9"/>
            <color indexed="81"/>
            <rFont val="宋体"/>
            <charset val="134"/>
          </rPr>
          <t>&lt;notNull="Y"&gt;</t>
        </r>
      </text>
    </comment>
    <comment ref="D32" authorId="0" shapeId="0" xr:uid="{00000000-0006-0000-0200-00002C000000}">
      <text>
        <r>
          <rPr>
            <sz val="9"/>
            <color indexed="81"/>
            <rFont val="宋体"/>
            <family val="3"/>
            <charset val="134"/>
          </rPr>
          <t xml:space="preserve">&lt;Area id="KEY.AR" fillModel="Column" beginCell="D32" endCell="V33" variable="$[entity.TDevEntKeys:TDevKeyAttributes]{*net.aicoder.exsys.module.entity.TDevKeyAttribute}" &gt;
&lt;notNull="Y"&gt;
</t>
        </r>
      </text>
    </comment>
    <comment ref="D33" authorId="0" shapeId="0" xr:uid="{00000000-0006-0000-0200-00002D000000}">
      <text>
        <r>
          <rPr>
            <sz val="9"/>
            <color indexed="81"/>
            <rFont val="宋体"/>
            <family val="3"/>
            <charset val="134"/>
          </rPr>
          <t>$[:TDevAttribute.name]</t>
        </r>
      </text>
    </comment>
    <comment ref="D42" authorId="0" shapeId="0" xr:uid="{DB6CBD27-DBB9-4D8D-94E7-61AEB1226ECC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  <comment ref="L42" authorId="0" shapeId="0" xr:uid="{00000000-0006-0000-0200-00002E000000}">
      <text>
        <r>
          <rPr>
            <sz val="9"/>
            <color indexed="81"/>
            <rFont val="宋体"/>
            <family val="3"/>
            <charset val="134"/>
          </rPr>
          <t>&lt;Area id="FK.AR" fillModel="Column" beginCell="L42" endCell="V44" variable="$[entity.TDevEntRelationsForSrcEntId:TDevErAttributes]{*net.aicoder.exsys.module.entity.TDevErAttribute}" &gt;
&lt;notNull="Y"&gt;</t>
        </r>
      </text>
    </comment>
    <comment ref="W42" authorId="0" shapeId="0" xr:uid="{00000000-0006-0000-0200-00002F000000}">
      <text>
        <r>
          <rPr>
            <sz val="9"/>
            <color indexed="81"/>
            <rFont val="宋体"/>
            <family val="3"/>
            <charset val="134"/>
          </rPr>
          <t xml:space="preserve">$[:destMulti]
</t>
        </r>
      </text>
    </comment>
    <comment ref="X42" authorId="0" shapeId="0" xr:uid="{00000000-0006-0000-0200-000030000000}">
      <text>
        <r>
          <rPr>
            <sz val="9"/>
            <color indexed="81"/>
            <rFont val="宋体"/>
            <family val="3"/>
            <charset val="134"/>
          </rPr>
          <t xml:space="preserve">$[:onDelete]
</t>
        </r>
      </text>
    </comment>
    <comment ref="L43" authorId="0" shapeId="0" xr:uid="{00000000-0006-0000-0200-000031000000}">
      <text>
        <r>
          <rPr>
            <sz val="9"/>
            <color indexed="81"/>
            <rFont val="宋体"/>
            <family val="3"/>
            <charset val="134"/>
          </rPr>
          <t>$[:TDevAttributeBySrcAttrId.code]</t>
        </r>
      </text>
    </comment>
    <comment ref="W43" authorId="0" shapeId="0" xr:uid="{00000000-0006-0000-0200-000032000000}">
      <text>
        <r>
          <rPr>
            <sz val="9"/>
            <color indexed="81"/>
            <rFont val="宋体"/>
            <family val="3"/>
            <charset val="134"/>
          </rPr>
          <t xml:space="preserve">$[:srcMulti]
</t>
        </r>
      </text>
    </comment>
    <comment ref="X43" authorId="0" shapeId="0" xr:uid="{00000000-0006-0000-0200-000033000000}">
      <text>
        <r>
          <rPr>
            <sz val="9"/>
            <color indexed="81"/>
            <rFont val="宋体"/>
            <family val="3"/>
            <charset val="134"/>
          </rPr>
          <t xml:space="preserve">$[:onUpdate]
</t>
        </r>
      </text>
    </comment>
    <comment ref="L44" authorId="0" shapeId="0" xr:uid="{00000000-0006-0000-0200-000034000000}">
      <text>
        <r>
          <rPr>
            <sz val="9"/>
            <color indexed="81"/>
            <rFont val="宋体"/>
            <family val="3"/>
            <charset val="134"/>
          </rPr>
          <t xml:space="preserve">$[:TDevAttributeBySrcAttrId.name]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3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3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3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3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 shapeId="0" xr:uid="{00000000-0006-0000-03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 shapeId="0" xr:uid="{00000000-0006-0000-03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C15" authorId="0" shapeId="0" xr:uid="{00000000-0006-0000-0300-00000E000000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5" authorId="0" shapeId="0" xr:uid="{00000000-0006-0000-0300-00000F000000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5" authorId="0" shapeId="0" xr:uid="{00000000-0006-0000-0300-000010000000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5" authorId="0" shapeId="0" xr:uid="{00000000-0006-0000-0300-000011000000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5" authorId="0" shapeId="0" xr:uid="{00000000-0006-0000-0300-000012000000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5" authorId="0" shapeId="0" xr:uid="{00000000-0006-0000-0300-000013000000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" authorId="0" shapeId="0" xr:uid="{00000000-0006-0000-0300-000014000000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7" authorId="0" shapeId="0" xr:uid="{00000000-0006-0000-0300-000015000000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7" authorId="0" shapeId="0" xr:uid="{00000000-0006-0000-0300-000016000000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7" authorId="0" shapeId="0" xr:uid="{00000000-0006-0000-0300-000017000000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7" authorId="0" shapeId="0" xr:uid="{00000000-0006-0000-0300-000018000000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" authorId="0" shapeId="0" xr:uid="{00000000-0006-0000-0300-000019000000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1" authorId="0" shapeId="0" xr:uid="{00000000-0006-0000-0300-00001A000000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1" authorId="0" shapeId="0" xr:uid="{00000000-0006-0000-0300-00001B00000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1" authorId="0" shapeId="0" xr:uid="{00000000-0006-0000-0300-00001C000000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1" authorId="0" shapeId="0" xr:uid="{00000000-0006-0000-0300-00001D000000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1" authorId="0" shapeId="0" xr:uid="{00000000-0006-0000-0300-00001E000000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1" authorId="0" shapeId="0" xr:uid="{00000000-0006-0000-0300-00001F000000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1" authorId="0" shapeId="0" xr:uid="{00000000-0006-0000-0300-00002000000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1" authorId="0" shapeId="0" xr:uid="{00000000-0006-0000-0300-000021000000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1" authorId="0" shapeId="0" xr:uid="{00000000-0006-0000-0300-000022000000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1" authorId="0" shapeId="0" xr:uid="{00000000-0006-0000-0300-000023000000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1" authorId="0" shapeId="0" xr:uid="{00000000-0006-0000-0300-000024000000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1" authorId="0" shapeId="0" xr:uid="{00000000-0006-0000-0300-000025000000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</commentList>
</comments>
</file>

<file path=xl/sharedStrings.xml><?xml version="1.0" encoding="utf-8"?>
<sst xmlns="http://schemas.openxmlformats.org/spreadsheetml/2006/main" count="379" uniqueCount="222">
  <si>
    <t>TC</t>
    <phoneticPr fontId="5" type="noConversion"/>
  </si>
  <si>
    <t>FK</t>
    <phoneticPr fontId="5" type="noConversion"/>
  </si>
  <si>
    <t>Name (logical name)</t>
  </si>
  <si>
    <t>Name (physical name)</t>
  </si>
  <si>
    <t>System</t>
    <phoneticPr fontId="4" type="noConversion"/>
  </si>
  <si>
    <t>Module</t>
    <phoneticPr fontId="4" type="noConversion"/>
  </si>
  <si>
    <t>Status</t>
    <phoneticPr fontId="4" type="noConversion"/>
  </si>
  <si>
    <t>Version</t>
  </si>
  <si>
    <t>Created date</t>
  </si>
  <si>
    <t>Description</t>
  </si>
  <si>
    <t>DBMS</t>
    <phoneticPr fontId="4" type="noConversion"/>
  </si>
  <si>
    <t>Author</t>
  </si>
  <si>
    <t>Last Updated</t>
  </si>
  <si>
    <t>Table column:</t>
    <phoneticPr fontId="5" type="noConversion"/>
  </si>
  <si>
    <t>Seq.</t>
    <phoneticPr fontId="5" type="noConversion"/>
  </si>
  <si>
    <t>Data Type</t>
    <phoneticPr fontId="5" type="noConversion"/>
  </si>
  <si>
    <t>Len</t>
  </si>
  <si>
    <t>Prec</t>
  </si>
  <si>
    <t>NN</t>
    <phoneticPr fontId="6"/>
  </si>
  <si>
    <t>PK</t>
  </si>
  <si>
    <t>Default</t>
  </si>
  <si>
    <t>Notes</t>
  </si>
  <si>
    <t/>
  </si>
  <si>
    <t>ST</t>
  </si>
  <si>
    <t>Order</t>
    <phoneticPr fontId="6"/>
  </si>
  <si>
    <t>FK</t>
    <phoneticPr fontId="3"/>
  </si>
  <si>
    <t>ST: Stereotype ... Foreign key = FK</t>
  </si>
  <si>
    <t>TH</t>
    <phoneticPr fontId="5" type="noConversion"/>
  </si>
  <si>
    <t>System</t>
    <phoneticPr fontId="4" type="noConversion"/>
  </si>
  <si>
    <t>No.</t>
    <phoneticPr fontId="4" type="noConversion"/>
  </si>
  <si>
    <t>$[_COMMON.LIST_INDEX]</t>
    <phoneticPr fontId="1" type="noConversion"/>
  </si>
  <si>
    <t>ID</t>
    <phoneticPr fontId="4" type="noConversion"/>
  </si>
  <si>
    <t>TL</t>
    <phoneticPr fontId="4" type="noConversion"/>
  </si>
  <si>
    <t>_LIST_</t>
    <phoneticPr fontId="4" type="noConversion"/>
  </si>
  <si>
    <t>_TBL_</t>
    <phoneticPr fontId="4" type="noConversion"/>
  </si>
  <si>
    <t>Excel导出模板</t>
    <phoneticPr fontId="1" type="noConversion"/>
  </si>
  <si>
    <t>配置文件</t>
    <phoneticPr fontId="1" type="noConversion"/>
  </si>
  <si>
    <t>tbl_tpl.xlsx</t>
    <phoneticPr fontId="1" type="noConversion"/>
  </si>
  <si>
    <t>当前文件</t>
    <phoneticPr fontId="1" type="noConversion"/>
  </si>
  <si>
    <t>tpl_tpl.xml</t>
    <phoneticPr fontId="1" type="noConversion"/>
  </si>
  <si>
    <t>存放于src: resources\poi\template</t>
    <phoneticPr fontId="1" type="noConversion"/>
  </si>
  <si>
    <t>spring-mvc-poi.xml</t>
    <phoneticPr fontId="1" type="noConversion"/>
  </si>
  <si>
    <t>存放于src: resources\poi\</t>
    <phoneticPr fontId="1" type="noConversion"/>
  </si>
  <si>
    <t>Excel导出程序配置</t>
    <phoneticPr fontId="1" type="noConversion"/>
  </si>
  <si>
    <t>设定spring-mvc-poi.xml中bookProperties的相应设定</t>
    <phoneticPr fontId="1" type="noConversion"/>
  </si>
  <si>
    <t>Excel导出配置说明：</t>
    <phoneticPr fontId="1" type="noConversion"/>
  </si>
  <si>
    <t>导入内容设定：</t>
    <phoneticPr fontId="1" type="noConversion"/>
  </si>
  <si>
    <t>模板: _TBL_</t>
    <phoneticPr fontId="1" type="noConversion"/>
  </si>
  <si>
    <t>模板: _LIST_</t>
    <phoneticPr fontId="1" type="noConversion"/>
  </si>
  <si>
    <t>导入/导出数据定义参见：tpl_tpl.xml</t>
    <phoneticPr fontId="1" type="noConversion"/>
  </si>
  <si>
    <t>2. 每个实体定义</t>
    <phoneticPr fontId="1" type="noConversion"/>
  </si>
  <si>
    <t>1. 实体清单</t>
    <phoneticPr fontId="1" type="noConversion"/>
  </si>
  <si>
    <t>RID</t>
    <phoneticPr fontId="4" type="noConversion"/>
  </si>
  <si>
    <t>RID</t>
    <phoneticPr fontId="1" type="noConversion"/>
  </si>
  <si>
    <t>UQ</t>
    <phoneticPr fontId="5" type="noConversion"/>
  </si>
  <si>
    <t>Scale</t>
    <phoneticPr fontId="1" type="noConversion"/>
  </si>
  <si>
    <t>Owner/Schema</t>
    <phoneticPr fontId="1" type="noConversion"/>
  </si>
  <si>
    <r>
      <t>NN: Not Null,    PK: Primary Key,  UQ: Unique,   AT: Auto Inclement(UUID,++:</t>
    </r>
    <r>
      <rPr>
        <sz val="9"/>
        <rFont val="宋体"/>
        <family val="3"/>
        <charset val="134"/>
      </rPr>
      <t>自增长</t>
    </r>
    <r>
      <rPr>
        <sz val="9"/>
        <rFont val="Times New Roman"/>
        <family val="1"/>
      </rPr>
      <t>)</t>
    </r>
    <phoneticPr fontId="6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</si>
  <si>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</si>
  <si>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</si>
  <si>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</si>
  <si>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标题行数</t>
    </r>
    <phoneticPr fontId="1" type="noConversion"/>
  </si>
  <si>
    <r>
      <rPr>
        <sz val="9"/>
        <rFont val="宋体"/>
        <family val="3"/>
        <charset val="134"/>
      </rPr>
      <t>缺省数据对象名</t>
    </r>
    <phoneticPr fontId="1" type="noConversion"/>
  </si>
  <si>
    <t>Name (Physical Name)</t>
    <phoneticPr fontId="1" type="noConversion"/>
  </si>
  <si>
    <t>Name (Logical Name)</t>
    <phoneticPr fontId="1" type="noConversion"/>
  </si>
  <si>
    <t>NCL
/CL</t>
    <phoneticPr fontId="6"/>
  </si>
  <si>
    <t>ST: Stereotype ... Primary key = PK,   UQ=Unique constraint/index,   IDX=Index(Non-Unique),  NCL/CL: Non-Clustered PK, Clustered index</t>
    <phoneticPr fontId="6"/>
  </si>
  <si>
    <t>Primary Key/Unique/Index:</t>
    <phoneticPr fontId="1" type="noConversion"/>
  </si>
  <si>
    <t>Parent PK/Unique</t>
    <phoneticPr fontId="5" type="noConversion"/>
  </si>
  <si>
    <t>Delete</t>
    <phoneticPr fontId="1" type="noConversion"/>
  </si>
  <si>
    <t>Update</t>
    <phoneticPr fontId="1" type="noConversion"/>
  </si>
  <si>
    <t>*Parent</t>
    <phoneticPr fontId="1" type="noConversion"/>
  </si>
  <si>
    <t>*Child</t>
    <phoneticPr fontId="1" type="noConversion"/>
  </si>
  <si>
    <t>Parent Table Name</t>
    <phoneticPr fontId="5" type="noConversion"/>
  </si>
  <si>
    <t>Name (LogicalName)</t>
    <phoneticPr fontId="1" type="noConversion"/>
  </si>
  <si>
    <t>Parent Column (Physical Name)</t>
    <phoneticPr fontId="1" type="noConversion"/>
  </si>
  <si>
    <t>Child   Column (Physical Name)</t>
    <phoneticPr fontId="1" type="noConversion"/>
  </si>
  <si>
    <t>Created Date</t>
    <phoneticPr fontId="1" type="noConversion"/>
  </si>
  <si>
    <t>Foreign Key:</t>
    <phoneticPr fontId="1" type="noConversion"/>
  </si>
  <si>
    <t>Column (Physical Name) &amp; (Logical Name)</t>
    <phoneticPr fontId="1" type="noConversion"/>
  </si>
  <si>
    <t>00_Draft</t>
  </si>
  <si>
    <t>0.2.0</t>
    <phoneticPr fontId="1" type="noConversion"/>
  </si>
  <si>
    <t>StoneShi</t>
    <phoneticPr fontId="3"/>
  </si>
  <si>
    <t>SET FOREIGN_KEY_CHECKS=0;</t>
    <phoneticPr fontId="1" type="noConversion"/>
  </si>
  <si>
    <t>MySQL</t>
  </si>
  <si>
    <t>SET FOREIGN_KEY_CHECKS=1;</t>
    <phoneticPr fontId="1" type="noConversion"/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</si>
  <si>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</si>
  <si>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</si>
  <si>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数据结束行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相对结束位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</si>
  <si>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模板行数</t>
    </r>
    <phoneticPr fontId="5" type="noConversion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</si>
  <si>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</si>
  <si>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</si>
  <si>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</si>
  <si>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</si>
  <si>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数据结束行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相对结束位</t>
    </r>
    <r>
      <rPr>
        <sz val="10"/>
        <rFont val="Times New Roman"/>
        <family val="1"/>
      </rPr>
      <t>)</t>
    </r>
    <phoneticPr fontId="5" type="noConversion"/>
  </si>
  <si>
    <t>$[:code]</t>
    <phoneticPr fontId="1" type="noConversion"/>
  </si>
  <si>
    <t>$[:name]</t>
    <phoneticPr fontId="1" type="noConversion"/>
  </si>
  <si>
    <t>$[:modCode]</t>
    <phoneticPr fontId="1" type="noConversion"/>
  </si>
  <si>
    <t>$[:sysCode]</t>
    <phoneticPr fontId="1" type="noConversion"/>
  </si>
  <si>
    <t>$[:status]</t>
    <phoneticPr fontId="1" type="noConversion"/>
  </si>
  <si>
    <t>$[:mName]</t>
    <phoneticPr fontId="1" type="noConversion"/>
  </si>
  <si>
    <t>$[:cTime]</t>
    <phoneticPr fontId="1" type="noConversion"/>
  </si>
  <si>
    <t>$[:mTime]</t>
    <phoneticPr fontId="1" type="noConversion"/>
  </si>
  <si>
    <t>$[:notes]</t>
    <phoneticPr fontId="1" type="noConversion"/>
  </si>
  <si>
    <t>Remark</t>
    <phoneticPr fontId="1" type="noConversion"/>
  </si>
  <si>
    <t>$[:version]</t>
    <phoneticPr fontId="1" type="noConversion"/>
  </si>
  <si>
    <t>$[entity.name]</t>
    <phoneticPr fontId="1" type="noConversion"/>
  </si>
  <si>
    <t>$[entity.sysCode]</t>
    <phoneticPr fontId="1" type="noConversion"/>
  </si>
  <si>
    <t>$[entity.modCode]</t>
    <phoneticPr fontId="1" type="noConversion"/>
  </si>
  <si>
    <t>$[:seq]</t>
    <phoneticPr fontId="1" type="noConversion"/>
  </si>
  <si>
    <t>$[:code]</t>
    <phoneticPr fontId="1" type="noConversion"/>
  </si>
  <si>
    <t>Name (Physical Name)</t>
    <phoneticPr fontId="1" type="noConversion"/>
  </si>
  <si>
    <t>Name (Logical Name)</t>
    <phoneticPr fontId="1" type="noConversion"/>
  </si>
  <si>
    <t>$[:name]</t>
    <phoneticPr fontId="1" type="noConversion"/>
  </si>
  <si>
    <t>$[:dataType]</t>
    <phoneticPr fontId="1" type="noConversion"/>
  </si>
  <si>
    <t>$[:length]</t>
    <phoneticPr fontId="1" type="noConversion"/>
  </si>
  <si>
    <t>$[:precision]</t>
    <phoneticPr fontId="1" type="noConversion"/>
  </si>
  <si>
    <t>$[:scale]</t>
    <phoneticPr fontId="1" type="noConversion"/>
  </si>
  <si>
    <t>$[:uqFlag]</t>
    <phoneticPr fontId="1" type="noConversion"/>
  </si>
  <si>
    <t>$[:pkFlag]</t>
    <phoneticPr fontId="1" type="noConversion"/>
  </si>
  <si>
    <t>$[:nnFlag]</t>
    <phoneticPr fontId="1" type="noConversion"/>
  </si>
  <si>
    <t>$[:aiFlag]</t>
    <phoneticPr fontId="1" type="noConversion"/>
  </si>
  <si>
    <t>AI</t>
    <phoneticPr fontId="1" type="noConversion"/>
  </si>
  <si>
    <t>$[:default]</t>
    <phoneticPr fontId="1" type="noConversion"/>
  </si>
  <si>
    <t>$[:notes]</t>
    <phoneticPr fontId="1" type="noConversion"/>
  </si>
  <si>
    <t>KEY</t>
    <phoneticPr fontId="5" type="noConversion"/>
  </si>
  <si>
    <t>$[:type]</t>
    <phoneticPr fontId="1" type="noConversion"/>
  </si>
  <si>
    <t>$[:cl_flag]</t>
    <phoneticPr fontId="1" type="noConversion"/>
  </si>
  <si>
    <t>$[:order_flag]</t>
    <phoneticPr fontId="1" type="noConversion"/>
  </si>
  <si>
    <t>$[:name]{*org.jeap.devp.entity.dev.EntKeyAttribute}</t>
    <phoneticPr fontId="1" type="noConversion"/>
  </si>
  <si>
    <t>Fixed</t>
  </si>
  <si>
    <t>Dynamic</t>
  </si>
  <si>
    <t>数据非空检查行/列</t>
    <phoneticPr fontId="1" type="noConversion"/>
  </si>
  <si>
    <t>0</t>
    <phoneticPr fontId="1" type="noConversion"/>
  </si>
  <si>
    <t>$[entity.code]</t>
    <phoneticPr fontId="1" type="noConversion"/>
  </si>
  <si>
    <t>$[entity.id]</t>
    <phoneticPr fontId="1" type="noConversion"/>
  </si>
  <si>
    <t>$[:id]</t>
  </si>
  <si>
    <t>id</t>
  </si>
  <si>
    <r>
      <rPr>
        <sz val="9"/>
        <rFont val="宋体"/>
        <family val="3"/>
        <charset val="134"/>
      </rPr>
      <t>记录编号</t>
    </r>
    <phoneticPr fontId="1" type="noConversion"/>
  </si>
  <si>
    <t>○</t>
  </si>
  <si>
    <t>UUID</t>
  </si>
  <si>
    <t>notes</t>
    <phoneticPr fontId="1" type="noConversion"/>
  </si>
  <si>
    <r>
      <rPr>
        <sz val="9"/>
        <rFont val="宋体"/>
        <family val="3"/>
        <charset val="134"/>
      </rPr>
      <t>描述</t>
    </r>
    <phoneticPr fontId="1" type="noConversion"/>
  </si>
  <si>
    <t>c_uid</t>
    <phoneticPr fontId="1" type="noConversion"/>
  </si>
  <si>
    <r>
      <rPr>
        <sz val="9"/>
        <rFont val="宋体"/>
        <family val="3"/>
        <charset val="134"/>
      </rPr>
      <t>创建用户号</t>
    </r>
    <phoneticPr fontId="1" type="noConversion"/>
  </si>
  <si>
    <t>c_name</t>
    <phoneticPr fontId="1" type="noConversion"/>
  </si>
  <si>
    <r>
      <rPr>
        <sz val="9"/>
        <rFont val="宋体"/>
        <family val="3"/>
        <charset val="134"/>
      </rPr>
      <t>创建用户名</t>
    </r>
    <phoneticPr fontId="1" type="noConversion"/>
  </si>
  <si>
    <t>c_time</t>
    <phoneticPr fontId="1" type="noConversion"/>
  </si>
  <si>
    <r>
      <rPr>
        <sz val="9"/>
        <rFont val="宋体"/>
        <family val="3"/>
        <charset val="134"/>
      </rPr>
      <t>创建时间</t>
    </r>
    <phoneticPr fontId="1" type="noConversion"/>
  </si>
  <si>
    <t>m_uid</t>
    <phoneticPr fontId="1" type="noConversion"/>
  </si>
  <si>
    <r>
      <rPr>
        <sz val="9"/>
        <rFont val="宋体"/>
        <family val="3"/>
        <charset val="134"/>
      </rPr>
      <t>修改用户号</t>
    </r>
    <phoneticPr fontId="1" type="noConversion"/>
  </si>
  <si>
    <t>m_name</t>
    <phoneticPr fontId="1" type="noConversion"/>
  </si>
  <si>
    <r>
      <rPr>
        <sz val="9"/>
        <rFont val="宋体"/>
        <family val="3"/>
        <charset val="134"/>
      </rPr>
      <t>修改用户名</t>
    </r>
    <phoneticPr fontId="1" type="noConversion"/>
  </si>
  <si>
    <t>m_time</t>
    <phoneticPr fontId="1" type="noConversion"/>
  </si>
  <si>
    <r>
      <rPr>
        <sz val="9"/>
        <rFont val="宋体"/>
        <family val="3"/>
        <charset val="134"/>
      </rPr>
      <t>修改时间</t>
    </r>
    <phoneticPr fontId="1" type="noConversion"/>
  </si>
  <si>
    <r>
      <rPr>
        <sz val="9"/>
        <rFont val="宋体"/>
        <family val="3"/>
        <charset val="134"/>
      </rPr>
      <t>主键</t>
    </r>
    <phoneticPr fontId="1" type="noConversion"/>
  </si>
  <si>
    <t>BigDecimal</t>
  </si>
  <si>
    <t>String</t>
  </si>
  <si>
    <t>DATETIME</t>
    <phoneticPr fontId="1" type="noConversion"/>
  </si>
  <si>
    <t>Timestamp</t>
  </si>
  <si>
    <t>Integer</t>
  </si>
  <si>
    <t>Double</t>
  </si>
  <si>
    <t>Date</t>
  </si>
  <si>
    <t>Time</t>
  </si>
  <si>
    <t>Boolean</t>
  </si>
  <si>
    <t>Blob</t>
  </si>
  <si>
    <t>Clob</t>
  </si>
  <si>
    <t>VARCHAR</t>
    <phoneticPr fontId="1" type="noConversion"/>
  </si>
  <si>
    <t>Java</t>
    <phoneticPr fontId="1" type="noConversion"/>
  </si>
  <si>
    <t>MySQL</t>
    <phoneticPr fontId="1" type="noConversion"/>
  </si>
  <si>
    <t>INTEGER</t>
    <phoneticPr fontId="1" type="noConversion"/>
  </si>
  <si>
    <t>DOUBLE</t>
    <phoneticPr fontId="1" type="noConversion"/>
  </si>
  <si>
    <t>DECIMAL</t>
    <phoneticPr fontId="1" type="noConversion"/>
  </si>
  <si>
    <t>DATE</t>
    <phoneticPr fontId="1" type="noConversion"/>
  </si>
  <si>
    <t>TIME</t>
    <phoneticPr fontId="1" type="noConversion"/>
  </si>
  <si>
    <t>TINYINT</t>
    <phoneticPr fontId="1" type="noConversion"/>
  </si>
  <si>
    <t>BLOB</t>
    <phoneticPr fontId="1" type="noConversion"/>
  </si>
  <si>
    <t>Append_Len</t>
    <phoneticPr fontId="1" type="noConversion"/>
  </si>
  <si>
    <t>N</t>
    <phoneticPr fontId="1" type="noConversion"/>
  </si>
  <si>
    <t>TEXT</t>
    <phoneticPr fontId="1" type="noConversion"/>
  </si>
  <si>
    <t>Row</t>
  </si>
  <si>
    <t>TBL_LIST</t>
  </si>
  <si>
    <t>$[entity.devVersion]</t>
    <phoneticPr fontId="1" type="noConversion"/>
  </si>
  <si>
    <t>$[entity.cTime]</t>
    <phoneticPr fontId="1" type="noConversion"/>
  </si>
  <si>
    <t>$[entity.notes]</t>
    <phoneticPr fontId="1" type="noConversion"/>
  </si>
  <si>
    <t>$[entity.owner]</t>
    <phoneticPr fontId="1" type="noConversion"/>
  </si>
  <si>
    <t>$[entity.mName]</t>
    <phoneticPr fontId="3"/>
  </si>
  <si>
    <t>$[entity.mTime]</t>
    <phoneticPr fontId="1" type="noConversion"/>
  </si>
  <si>
    <t>$[:precise]</t>
    <phoneticPr fontId="1" type="noConversion"/>
  </si>
  <si>
    <t>$[:dftValue]</t>
    <phoneticPr fontId="1" type="noConversion"/>
  </si>
  <si>
    <t>$[:clFlag]</t>
    <phoneticPr fontId="1" type="noConversion"/>
  </si>
  <si>
    <t>$[:orderFlag]</t>
    <phoneticPr fontId="1" type="noConversion"/>
  </si>
  <si>
    <t>$[:TDevAttribute.code]</t>
    <phoneticPr fontId="1" type="noConversion"/>
  </si>
  <si>
    <t>$[:type]</t>
    <phoneticPr fontId="3"/>
  </si>
  <si>
    <t>$[:srcKeyCode]</t>
    <phoneticPr fontId="1" type="noConversion"/>
  </si>
  <si>
    <t>$[:TDevEntityByDestEntId.code]</t>
    <phoneticPr fontId="1" type="noConversion"/>
  </si>
  <si>
    <t>$[:notes]</t>
    <phoneticPr fontId="1" type="noConversion"/>
  </si>
  <si>
    <t>$[:srcKeyName]</t>
    <phoneticPr fontId="1" type="noConversion"/>
  </si>
  <si>
    <t>$[:destKeyCode]</t>
    <phoneticPr fontId="1" type="noConversion"/>
  </si>
  <si>
    <t>$[:TDevAttributeByDestAttrId.code]</t>
    <phoneticPr fontId="1" type="noConversion"/>
  </si>
  <si>
    <t>rid</t>
    <phoneticPr fontId="1" type="noConversion"/>
  </si>
  <si>
    <t>$[:nnFlag,(Y=V)]</t>
    <phoneticPr fontId="1" type="noConversion"/>
  </si>
  <si>
    <t>$[:pkFlag,(Y=V)]</t>
    <phoneticPr fontId="1" type="noConversion"/>
  </si>
  <si>
    <t>$[:uqFlag,(Y=V)]</t>
    <phoneticPr fontId="1" type="noConversion"/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</si>
  <si>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列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</si>
  <si>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t>标题行数/列数</t>
    <phoneticPr fontId="1" type="noConversion"/>
  </si>
  <si>
    <r>
      <rPr>
        <sz val="9"/>
        <rFont val="宋体"/>
        <family val="3"/>
        <charset val="134"/>
      </rPr>
      <t>数据结束行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列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相对结束位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</si>
  <si>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列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</si>
  <si>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t>模板行/列(相对起始位)</t>
    <phoneticPr fontId="5" type="noConversion"/>
  </si>
  <si>
    <t>数据非空检查行/列</t>
  </si>
  <si>
    <t>标题起始行/列(相对起始位)</t>
  </si>
  <si>
    <t>标题行数/列数</t>
  </si>
  <si>
    <t>模板行数/列</t>
    <phoneticPr fontId="5" type="noConversion"/>
  </si>
  <si>
    <t>模板行数/列数</t>
    <phoneticPr fontId="5" type="noConversion"/>
  </si>
  <si>
    <t>$[entity]</t>
    <phoneticPr fontId="1" type="noConversion"/>
  </si>
  <si>
    <t>$[entityList:code]</t>
    <phoneticPr fontId="1" type="noConversion"/>
  </si>
  <si>
    <t>$[:id]</t>
    <phoneticPr fontId="1" type="noConversion"/>
  </si>
  <si>
    <t>$[entityList]{*net.aicoder.exsys.module.entity.TDevEntity}</t>
  </si>
  <si>
    <t>$[entity]{net.aicoder.exsys.module.entity.TDevEntity}</t>
  </si>
  <si>
    <t>$[entity.TDevAttributes]{*net.aicoder.exsys.module.entity.TDevAttribute}</t>
  </si>
  <si>
    <t>$[entity.TDevEntKeys]{*net.aicoder.exsys.module.entity.TDevEntKey}</t>
  </si>
  <si>
    <t>$[entity.TDevEntRelationsForSrcEntId]{*net.aicoder.exsys.module.entity.TDevEntRelation}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</si>
</sst>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17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sz val="6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theme="0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theme="0" tint="-0.499984740745262"/>
      </top>
      <bottom/>
      <diagonal/>
    </border>
    <border>
      <left/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/>
      <top/>
      <bottom style="thin">
        <color indexed="64"/>
      </bottom>
      <diagonal/>
    </border>
    <border>
      <left/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indexed="64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90">
    <xf numFmtId="0" fontId="0" fillId="0" borderId="0" xfId="0">
      <alignment vertical="center"/>
    </xf>
    <xf numFmtId="0" fontId="10" fillId="0" borderId="0" xfId="0" applyFont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1" fillId="2" borderId="0" xfId="1" applyNumberFormat="1" applyFont="1" applyFill="1" applyAlignment="1" applyProtection="1">
      <alignment horizontal="center" vertical="center" shrinkToFit="1"/>
      <protection locked="0"/>
    </xf>
    <xf numFmtId="0" fontId="11" fillId="0" borderId="0" xfId="1" applyNumberFormat="1" applyFont="1" applyAlignment="1" applyProtection="1">
      <alignment vertical="center"/>
      <protection locked="0"/>
    </xf>
    <xf numFmtId="0" fontId="11" fillId="0" borderId="0" xfId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center" vertical="center" shrinkToFit="1"/>
      <protection locked="0"/>
    </xf>
    <xf numFmtId="0" fontId="11" fillId="0" borderId="0" xfId="1" quotePrefix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Alignment="1" applyProtection="1">
      <alignment horizontal="left" vertical="center"/>
      <protection locked="0"/>
    </xf>
    <xf numFmtId="0" fontId="11" fillId="0" borderId="0" xfId="1" applyNumberFormat="1" applyFont="1" applyAlignment="1" applyProtection="1">
      <alignment vertical="center" shrinkToFit="1"/>
      <protection locked="0"/>
    </xf>
    <xf numFmtId="0" fontId="12" fillId="5" borderId="1" xfId="1" applyNumberFormat="1" applyFont="1" applyFill="1" applyBorder="1" applyAlignment="1" applyProtection="1">
      <alignment horizontal="center" vertical="center" shrinkToFit="1"/>
    </xf>
    <xf numFmtId="0" fontId="11" fillId="0" borderId="1" xfId="1" applyNumberFormat="1" applyFont="1" applyBorder="1" applyAlignment="1" applyProtection="1">
      <alignment vertical="center" shrinkToFit="1"/>
      <protection locked="0"/>
    </xf>
    <xf numFmtId="0" fontId="12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 wrapText="1"/>
      <protection locked="0"/>
    </xf>
    <xf numFmtId="0" fontId="11" fillId="0" borderId="0" xfId="1" applyNumberFormat="1" applyFont="1" applyAlignment="1" applyProtection="1">
      <alignment vertical="center" wrapText="1"/>
      <protection locked="0"/>
    </xf>
    <xf numFmtId="0" fontId="11" fillId="0" borderId="0" xfId="1" applyFont="1" applyAlignment="1" applyProtection="1">
      <alignment vertical="center" wrapText="1"/>
    </xf>
    <xf numFmtId="0" fontId="12" fillId="5" borderId="15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Continuous" vertical="center" shrinkToFit="1"/>
    </xf>
    <xf numFmtId="176" fontId="11" fillId="0" borderId="15" xfId="1" applyNumberFormat="1" applyFont="1" applyFill="1" applyBorder="1" applyAlignment="1" applyProtection="1">
      <alignment vertical="center" shrinkToFit="1"/>
      <protection locked="0"/>
    </xf>
    <xf numFmtId="177" fontId="11" fillId="0" borderId="22" xfId="1" applyNumberFormat="1" applyFont="1" applyFill="1" applyBorder="1" applyAlignment="1" applyProtection="1">
      <alignment vertical="center" shrinkToFit="1"/>
      <protection locked="0"/>
    </xf>
    <xf numFmtId="49" fontId="12" fillId="6" borderId="24" xfId="1" applyNumberFormat="1" applyFont="1" applyFill="1" applyBorder="1" applyAlignment="1" applyProtection="1">
      <alignment horizontal="center" vertical="center" shrinkToFit="1"/>
    </xf>
    <xf numFmtId="0" fontId="11" fillId="0" borderId="3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8" xfId="1" applyNumberFormat="1" applyFont="1" applyBorder="1" applyAlignment="1" applyProtection="1">
      <alignment vertical="center" shrinkToFit="1"/>
      <protection locked="0"/>
    </xf>
    <xf numFmtId="0" fontId="11" fillId="0" borderId="31" xfId="1" applyNumberFormat="1" applyFont="1" applyBorder="1" applyAlignment="1" applyProtection="1">
      <alignment vertical="center" shrinkToFit="1"/>
      <protection locked="0"/>
    </xf>
    <xf numFmtId="0" fontId="11" fillId="7" borderId="37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4" xfId="1" applyNumberFormat="1" applyFont="1" applyFill="1" applyBorder="1" applyAlignment="1" applyProtection="1">
      <alignment vertical="center" shrinkToFit="1"/>
      <protection locked="0"/>
    </xf>
    <xf numFmtId="0" fontId="11" fillId="0" borderId="0" xfId="1" applyNumberFormat="1" applyFont="1" applyAlignment="1" applyProtection="1">
      <alignment horizontal="right" vertical="center" shrinkToFit="1"/>
      <protection locked="0"/>
    </xf>
    <xf numFmtId="0" fontId="13" fillId="0" borderId="0" xfId="1" applyFont="1" applyAlignment="1" applyProtection="1">
      <alignment vertical="center" wrapText="1"/>
    </xf>
    <xf numFmtId="0" fontId="11" fillId="0" borderId="24" xfId="1" applyNumberFormat="1" applyFont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1" fillId="0" borderId="0" xfId="1" applyNumberFormat="1" applyFont="1" applyAlignment="1" applyProtection="1">
      <alignment horizontal="right" vertical="center" shrinkToFit="1"/>
    </xf>
    <xf numFmtId="0" fontId="11" fillId="0" borderId="1" xfId="1" applyNumberFormat="1" applyFont="1" applyBorder="1" applyAlignment="1" applyProtection="1">
      <alignment vertical="center" shrinkToFit="1"/>
    </xf>
    <xf numFmtId="0" fontId="11" fillId="0" borderId="0" xfId="1" applyNumberFormat="1" applyFont="1" applyAlignment="1" applyProtection="1">
      <alignment vertical="center" shrinkToFit="1"/>
    </xf>
    <xf numFmtId="49" fontId="11" fillId="0" borderId="0" xfId="1" applyNumberFormat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/>
      <protection locked="0"/>
    </xf>
    <xf numFmtId="14" fontId="11" fillId="0" borderId="0" xfId="1" applyNumberFormat="1" applyFont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14" fontId="11" fillId="0" borderId="0" xfId="1" applyNumberFormat="1" applyFont="1" applyProtection="1">
      <protection locked="0"/>
    </xf>
    <xf numFmtId="0" fontId="11" fillId="0" borderId="0" xfId="1" applyFont="1" applyAlignment="1" applyProtection="1">
      <alignment horizontal="center" shrinkToFit="1"/>
      <protection locked="0"/>
    </xf>
    <xf numFmtId="0" fontId="11" fillId="0" borderId="0" xfId="1" applyNumberFormat="1" applyFont="1" applyAlignment="1" applyProtection="1">
      <alignment horizontal="center" shrinkToFit="1"/>
      <protection locked="0"/>
    </xf>
    <xf numFmtId="0" fontId="14" fillId="0" borderId="0" xfId="1" quotePrefix="1" applyNumberFormat="1" applyFont="1" applyAlignment="1" applyProtection="1">
      <alignment horizontal="center" vertical="center" shrinkToFit="1"/>
      <protection locked="0"/>
    </xf>
    <xf numFmtId="49" fontId="12" fillId="3" borderId="1" xfId="1" applyNumberFormat="1" applyFont="1" applyFill="1" applyBorder="1" applyAlignment="1" applyProtection="1">
      <alignment horizontal="center" vertical="center" wrapText="1"/>
    </xf>
    <xf numFmtId="0" fontId="12" fillId="3" borderId="1" xfId="1" applyNumberFormat="1" applyFont="1" applyFill="1" applyBorder="1" applyAlignment="1" applyProtection="1">
      <alignment horizontal="center" vertical="center"/>
    </xf>
    <xf numFmtId="14" fontId="12" fillId="3" borderId="1" xfId="1" applyNumberFormat="1" applyFont="1" applyFill="1" applyBorder="1" applyAlignment="1" applyProtection="1">
      <alignment horizontal="center" vertical="center"/>
    </xf>
    <xf numFmtId="49" fontId="11" fillId="0" borderId="1" xfId="1" applyNumberFormat="1" applyFont="1" applyBorder="1" applyAlignment="1" applyProtection="1">
      <alignment horizontal="center" wrapText="1"/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1" xfId="1" applyFont="1" applyBorder="1" applyProtection="1">
      <protection locked="0"/>
    </xf>
    <xf numFmtId="14" fontId="11" fillId="0" borderId="1" xfId="1" applyNumberFormat="1" applyFont="1" applyBorder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 wrapText="1"/>
      <protection locked="0"/>
    </xf>
    <xf numFmtId="0" fontId="11" fillId="0" borderId="0" xfId="1" applyNumberFormat="1" applyFont="1" applyAlignment="1" applyProtection="1">
      <alignment horizontal="center"/>
      <protection locked="0"/>
    </xf>
    <xf numFmtId="0" fontId="11" fillId="0" borderId="0" xfId="1" applyNumberFormat="1" applyFont="1" applyProtection="1">
      <protection locked="0"/>
    </xf>
    <xf numFmtId="0" fontId="11" fillId="0" borderId="0" xfId="1" applyNumberFormat="1" applyFont="1" applyAlignment="1" applyProtection="1">
      <alignment horizontal="center" vertical="center"/>
      <protection locked="0"/>
    </xf>
    <xf numFmtId="0" fontId="14" fillId="0" borderId="0" xfId="1" applyNumberFormat="1" applyFont="1" applyAlignment="1" applyProtection="1">
      <alignment horizontal="center" shrinkToFit="1"/>
      <protection locked="0"/>
    </xf>
    <xf numFmtId="0" fontId="14" fillId="0" borderId="0" xfId="1" applyNumberFormat="1" applyFont="1" applyProtection="1">
      <protection locked="0"/>
    </xf>
    <xf numFmtId="0" fontId="14" fillId="0" borderId="0" xfId="1" applyNumberFormat="1" applyFont="1" applyAlignment="1" applyProtection="1">
      <alignment horizontal="right" vertical="center" shrinkToFit="1"/>
    </xf>
    <xf numFmtId="0" fontId="11" fillId="0" borderId="0" xfId="1" applyNumberFormat="1" applyFont="1" applyAlignment="1" applyProtection="1">
      <alignment horizontal="left" vertical="center"/>
      <protection locked="0"/>
    </xf>
    <xf numFmtId="14" fontId="11" fillId="0" borderId="1" xfId="1" applyNumberFormat="1" applyFont="1" applyBorder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/>
      <protection locked="0"/>
    </xf>
    <xf numFmtId="0" fontId="14" fillId="0" borderId="0" xfId="1" applyNumberFormat="1" applyFont="1" applyAlignment="1" applyProtection="1">
      <alignment horizontal="left"/>
      <protection locked="0"/>
    </xf>
    <xf numFmtId="0" fontId="11" fillId="0" borderId="1" xfId="1" applyFont="1" applyBorder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 shrinkToFit="1"/>
      <protection locked="0"/>
    </xf>
    <xf numFmtId="0" fontId="14" fillId="0" borderId="0" xfId="1" applyNumberFormat="1" applyFont="1" applyAlignment="1" applyProtection="1">
      <alignment horizontal="left" shrinkToFit="1"/>
      <protection locked="0"/>
    </xf>
    <xf numFmtId="49" fontId="11" fillId="0" borderId="0" xfId="1" applyNumberFormat="1" applyFont="1" applyAlignment="1" applyProtection="1">
      <alignment horizontal="left" shrinkToFit="1"/>
      <protection locked="0"/>
    </xf>
    <xf numFmtId="0" fontId="4" fillId="0" borderId="0" xfId="1" applyNumberFormat="1" applyFont="1" applyAlignment="1" applyProtection="1">
      <alignment horizontal="right" vertical="center" shrinkToFit="1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5" fillId="0" borderId="22" xfId="1" applyNumberFormat="1" applyFont="1" applyFill="1" applyBorder="1" applyAlignment="1" applyProtection="1">
      <alignment horizontal="center" vertical="center" shrinkToFit="1"/>
      <protection locked="0"/>
    </xf>
    <xf numFmtId="177" fontId="11" fillId="0" borderId="24" xfId="1" applyNumberFormat="1" applyFont="1" applyBorder="1" applyAlignment="1" applyProtection="1">
      <alignment horizontal="center" vertical="center" shrinkToFit="1"/>
      <protection locked="0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0" fontId="12" fillId="2" borderId="0" xfId="1" applyNumberFormat="1" applyFont="1" applyFill="1" applyAlignment="1" applyProtection="1">
      <alignment vertical="center"/>
      <protection locked="0"/>
    </xf>
    <xf numFmtId="0" fontId="12" fillId="2" borderId="0" xfId="1" applyNumberFormat="1" applyFont="1" applyFill="1" applyAlignment="1" applyProtection="1">
      <alignment vertical="center" shrinkToFit="1"/>
      <protection locked="0"/>
    </xf>
    <xf numFmtId="0" fontId="11" fillId="0" borderId="0" xfId="1" applyFont="1" applyAlignment="1" applyProtection="1">
      <alignment horizontal="left" vertical="center" shrinkToFit="1"/>
      <protection locked="0"/>
    </xf>
    <xf numFmtId="0" fontId="11" fillId="0" borderId="0" xfId="1" applyFont="1" applyAlignment="1" applyProtection="1">
      <alignment vertical="center" shrinkToFit="1"/>
      <protection locked="0"/>
    </xf>
    <xf numFmtId="0" fontId="12" fillId="5" borderId="10" xfId="1" applyNumberFormat="1" applyFont="1" applyFill="1" applyBorder="1" applyAlignment="1" applyProtection="1">
      <alignment horizontal="center" vertical="center" wrapText="1" shrinkToFit="1"/>
    </xf>
    <xf numFmtId="0" fontId="12" fillId="5" borderId="38" xfId="1" applyNumberFormat="1" applyFont="1" applyFill="1" applyBorder="1" applyAlignment="1" applyProtection="1">
      <alignment horizontal="center" vertical="center" wrapText="1" shrinkToFit="1"/>
    </xf>
    <xf numFmtId="0" fontId="12" fillId="5" borderId="11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wrapText="1" shrinkToFit="1"/>
    </xf>
    <xf numFmtId="0" fontId="12" fillId="5" borderId="41" xfId="1" applyNumberFormat="1" applyFont="1" applyFill="1" applyBorder="1" applyAlignment="1" applyProtection="1">
      <alignment horizontal="center" vertical="center" wrapText="1" shrinkToFit="1"/>
    </xf>
    <xf numFmtId="0" fontId="12" fillId="5" borderId="25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1" fillId="0" borderId="4" xfId="1" applyNumberFormat="1" applyFont="1" applyBorder="1" applyAlignment="1" applyProtection="1">
      <alignment horizontal="center" vertical="center" shrinkToFit="1"/>
      <protection locked="0"/>
    </xf>
    <xf numFmtId="0" fontId="11" fillId="0" borderId="8" xfId="1" applyNumberFormat="1" applyFont="1" applyBorder="1" applyAlignment="1" applyProtection="1">
      <alignment horizontal="center" vertical="center" shrinkToFit="1"/>
      <protection locked="0"/>
    </xf>
    <xf numFmtId="0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23" xfId="1" applyNumberFormat="1" applyFont="1" applyBorder="1" applyAlignment="1" applyProtection="1">
      <alignment horizontal="center" vertical="center" shrinkToFit="1"/>
      <protection locked="0"/>
    </xf>
    <xf numFmtId="49" fontId="11" fillId="0" borderId="12" xfId="1" applyNumberFormat="1" applyFont="1" applyBorder="1" applyAlignment="1" applyProtection="1">
      <alignment horizontal="center" vertical="center" shrinkToFit="1"/>
      <protection locked="0"/>
    </xf>
    <xf numFmtId="0" fontId="11" fillId="0" borderId="24" xfId="1" applyNumberFormat="1" applyFont="1" applyBorder="1" applyAlignment="1" applyProtection="1">
      <alignment vertical="center" shrinkToFit="1"/>
      <protection locked="0"/>
    </xf>
    <xf numFmtId="49" fontId="12" fillId="6" borderId="4" xfId="1" applyNumberFormat="1" applyFont="1" applyFill="1" applyBorder="1" applyAlignment="1" applyProtection="1">
      <alignment horizontal="center" vertical="center" shrinkToFit="1"/>
    </xf>
    <xf numFmtId="49" fontId="12" fillId="6" borderId="6" xfId="1" applyNumberFormat="1" applyFont="1" applyFill="1" applyBorder="1" applyAlignment="1" applyProtection="1">
      <alignment horizontal="center" vertical="center" shrinkToFit="1"/>
    </xf>
    <xf numFmtId="49" fontId="12" fillId="6" borderId="9" xfId="1" applyNumberFormat="1" applyFont="1" applyFill="1" applyBorder="1" applyAlignment="1" applyProtection="1">
      <alignment horizontal="center" vertical="center" shrinkToFit="1"/>
    </xf>
    <xf numFmtId="49" fontId="12" fillId="6" borderId="23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1" fillId="0" borderId="27" xfId="1" applyNumberFormat="1" applyFont="1" applyBorder="1" applyAlignment="1" applyProtection="1">
      <alignment vertical="center" shrinkToFit="1"/>
      <protection locked="0"/>
    </xf>
    <xf numFmtId="0" fontId="11" fillId="0" borderId="26" xfId="1" applyNumberFormat="1" applyFont="1" applyBorder="1" applyAlignment="1" applyProtection="1">
      <alignment vertical="center" shrinkToFit="1"/>
      <protection locked="0"/>
    </xf>
    <xf numFmtId="0" fontId="11" fillId="0" borderId="42" xfId="1" applyNumberFormat="1" applyFont="1" applyBorder="1" applyAlignment="1" applyProtection="1">
      <alignment horizontal="left" vertical="center" shrinkToFit="1"/>
      <protection locked="0"/>
    </xf>
    <xf numFmtId="0" fontId="11" fillId="0" borderId="43" xfId="1" applyNumberFormat="1" applyFont="1" applyBorder="1" applyAlignment="1" applyProtection="1">
      <alignment horizontal="left" vertical="center" shrinkToFit="1"/>
      <protection locked="0"/>
    </xf>
    <xf numFmtId="0" fontId="11" fillId="7" borderId="44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45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46" xfId="1" applyNumberFormat="1" applyFont="1" applyBorder="1" applyAlignment="1" applyProtection="1">
      <alignment horizontal="left" vertical="center" shrinkToFit="1"/>
      <protection locked="0"/>
    </xf>
    <xf numFmtId="0" fontId="11" fillId="0" borderId="47" xfId="1" applyNumberFormat="1" applyFont="1" applyBorder="1" applyAlignment="1" applyProtection="1">
      <alignment horizontal="left" vertical="center" shrinkToFit="1"/>
      <protection locked="0"/>
    </xf>
    <xf numFmtId="0" fontId="11" fillId="0" borderId="48" xfId="1" applyNumberFormat="1" applyFont="1" applyBorder="1" applyAlignment="1" applyProtection="1">
      <alignment horizontal="left" vertical="center" shrinkToFit="1"/>
      <protection locked="0"/>
    </xf>
    <xf numFmtId="0" fontId="11" fillId="0" borderId="49" xfId="1" applyNumberFormat="1" applyFont="1" applyBorder="1" applyAlignment="1" applyProtection="1">
      <alignment horizontal="left" vertical="center" shrinkToFit="1"/>
      <protection locked="0"/>
    </xf>
    <xf numFmtId="0" fontId="11" fillId="0" borderId="29" xfId="1" applyNumberFormat="1" applyFont="1" applyBorder="1" applyAlignment="1" applyProtection="1">
      <alignment vertical="center" shrinkToFit="1"/>
      <protection locked="0"/>
    </xf>
    <xf numFmtId="0" fontId="11" fillId="0" borderId="30" xfId="1" applyNumberFormat="1" applyFont="1" applyBorder="1" applyAlignment="1" applyProtection="1">
      <alignment vertical="center" shrinkToFit="1"/>
      <protection locked="0"/>
    </xf>
    <xf numFmtId="0" fontId="12" fillId="5" borderId="10" xfId="1" applyNumberFormat="1" applyFont="1" applyFill="1" applyBorder="1" applyAlignment="1" applyProtection="1">
      <alignment horizontal="center" vertical="center" wrapText="1"/>
    </xf>
    <xf numFmtId="0" fontId="12" fillId="5" borderId="38" xfId="1" applyNumberFormat="1" applyFont="1" applyFill="1" applyBorder="1" applyAlignment="1" applyProtection="1">
      <alignment horizontal="center" vertical="center" wrapText="1"/>
    </xf>
    <xf numFmtId="0" fontId="12" fillId="5" borderId="11" xfId="1" applyNumberFormat="1" applyFont="1" applyFill="1" applyBorder="1" applyAlignment="1" applyProtection="1">
      <alignment horizontal="center" vertical="center" wrapText="1"/>
    </xf>
    <xf numFmtId="49" fontId="11" fillId="0" borderId="1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Fill="1" applyBorder="1" applyAlignment="1" applyProtection="1">
      <alignment horizontal="center" vertical="center" wrapText="1" shrinkToFit="1"/>
      <protection locked="0"/>
    </xf>
    <xf numFmtId="14" fontId="11" fillId="0" borderId="13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39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14" xfId="1" applyNumberFormat="1" applyFont="1" applyBorder="1" applyAlignment="1" applyProtection="1">
      <alignment horizontal="center" vertical="center" wrapText="1" shrinkToFit="1"/>
      <protection locked="0"/>
    </xf>
    <xf numFmtId="0" fontId="12" fillId="5" borderId="9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wrapText="1" shrinkToFit="1"/>
    </xf>
    <xf numFmtId="0" fontId="12" fillId="5" borderId="40" xfId="1" applyNumberFormat="1" applyFont="1" applyFill="1" applyBorder="1" applyAlignment="1" applyProtection="1">
      <alignment horizontal="center" vertical="center" wrapText="1" shrinkToFit="1"/>
    </xf>
    <xf numFmtId="0" fontId="12" fillId="5" borderId="20" xfId="1" applyNumberFormat="1" applyFont="1" applyFill="1" applyBorder="1" applyAlignment="1" applyProtection="1">
      <alignment horizontal="center" vertical="center" wrapText="1" shrinkToFit="1"/>
    </xf>
    <xf numFmtId="49" fontId="4" fillId="0" borderId="12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left" vertical="center" shrinkToFit="1"/>
      <protection locked="0"/>
    </xf>
    <xf numFmtId="14" fontId="11" fillId="0" borderId="13" xfId="1" applyNumberFormat="1" applyFont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40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20" xfId="1" applyNumberFormat="1" applyFont="1" applyFill="1" applyBorder="1" applyAlignment="1" applyProtection="1">
      <alignment horizontal="left" vertical="center" wrapText="1" shrinkToFit="1"/>
      <protection locked="0"/>
    </xf>
    <xf numFmtId="0" fontId="11" fillId="5" borderId="10" xfId="1" applyNumberFormat="1" applyFont="1" applyFill="1" applyBorder="1" applyAlignment="1" applyProtection="1">
      <alignment vertical="center" wrapText="1" shrinkToFit="1"/>
    </xf>
    <xf numFmtId="0" fontId="11" fillId="5" borderId="38" xfId="1" applyNumberFormat="1" applyFont="1" applyFill="1" applyBorder="1" applyAlignment="1" applyProtection="1">
      <alignment vertical="center" wrapText="1" shrinkToFit="1"/>
    </xf>
    <xf numFmtId="0" fontId="11" fillId="5" borderId="11" xfId="1" applyNumberFormat="1" applyFont="1" applyFill="1" applyBorder="1" applyAlignment="1" applyProtection="1">
      <alignment vertical="center" wrapText="1" shrinkToFit="1"/>
    </xf>
    <xf numFmtId="0" fontId="11" fillId="5" borderId="13" xfId="1" applyNumberFormat="1" applyFont="1" applyFill="1" applyBorder="1" applyAlignment="1" applyProtection="1">
      <alignment vertical="center" wrapText="1" shrinkToFit="1"/>
    </xf>
    <xf numFmtId="0" fontId="11" fillId="5" borderId="39" xfId="1" applyNumberFormat="1" applyFont="1" applyFill="1" applyBorder="1" applyAlignment="1" applyProtection="1">
      <alignment vertical="center" wrapText="1" shrinkToFit="1"/>
    </xf>
    <xf numFmtId="0" fontId="11" fillId="5" borderId="14" xfId="1" applyNumberFormat="1" applyFont="1" applyFill="1" applyBorder="1" applyAlignment="1" applyProtection="1">
      <alignment vertical="center" wrapText="1" shrinkToFit="1"/>
    </xf>
    <xf numFmtId="0" fontId="12" fillId="5" borderId="13" xfId="1" applyNumberFormat="1" applyFont="1" applyFill="1" applyBorder="1" applyAlignment="1" applyProtection="1">
      <alignment horizontal="center" vertical="center" shrinkToFit="1"/>
    </xf>
    <xf numFmtId="0" fontId="11" fillId="0" borderId="2" xfId="1" applyNumberFormat="1" applyFont="1" applyBorder="1" applyAlignment="1" applyProtection="1">
      <alignment horizontal="center" vertical="center" shrinkToFit="1"/>
      <protection locked="0"/>
    </xf>
    <xf numFmtId="0" fontId="11" fillId="0" borderId="7" xfId="1" applyNumberFormat="1" applyFont="1" applyBorder="1" applyAlignment="1" applyProtection="1">
      <alignment horizontal="center" vertical="center" shrinkToFit="1"/>
      <protection locked="0"/>
    </xf>
    <xf numFmtId="0" fontId="11" fillId="0" borderId="3" xfId="1" applyNumberFormat="1" applyFont="1" applyBorder="1" applyAlignment="1" applyProtection="1">
      <alignment horizontal="center" vertical="center" shrinkToFit="1"/>
      <protection locked="0"/>
    </xf>
    <xf numFmtId="49" fontId="11" fillId="0" borderId="1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8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1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3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7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0" fontId="11" fillId="0" borderId="29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30" xfId="1" applyNumberFormat="1" applyFont="1" applyFill="1" applyBorder="1" applyAlignment="1" applyProtection="1">
      <alignment horizontal="left" vertical="center" shrinkToFit="1"/>
      <protection locked="0"/>
    </xf>
    <xf numFmtId="49" fontId="12" fillId="6" borderId="2" xfId="1" applyNumberFormat="1" applyFont="1" applyFill="1" applyBorder="1" applyAlignment="1" applyProtection="1">
      <alignment horizontal="center" vertical="center" shrinkToFit="1"/>
    </xf>
    <xf numFmtId="49" fontId="12" fillId="6" borderId="3" xfId="1" applyNumberFormat="1" applyFont="1" applyFill="1" applyBorder="1" applyAlignment="1" applyProtection="1">
      <alignment horizontal="center" vertical="center" shrinkToFit="1"/>
    </xf>
    <xf numFmtId="49" fontId="12" fillId="6" borderId="12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wrapText="1" shrinkToFit="1"/>
    </xf>
    <xf numFmtId="49" fontId="12" fillId="6" borderId="13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0" fontId="11" fillId="7" borderId="32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3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35" xfId="1" applyNumberFormat="1" applyFont="1" applyBorder="1" applyAlignment="1" applyProtection="1">
      <alignment horizontal="center" vertical="center" shrinkToFit="1"/>
      <protection locked="0"/>
    </xf>
    <xf numFmtId="0" fontId="11" fillId="0" borderId="21" xfId="1" applyNumberFormat="1" applyFont="1" applyBorder="1" applyAlignment="1" applyProtection="1">
      <alignment horizontal="center" vertical="center" shrinkToFit="1"/>
      <protection locked="0"/>
    </xf>
    <xf numFmtId="49" fontId="11" fillId="0" borderId="24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41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25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3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39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4" xfId="1" applyNumberFormat="1" applyFont="1" applyBorder="1" applyAlignment="1" applyProtection="1">
      <alignment horizontal="left" vertical="center" wrapText="1" shrinkToFit="1"/>
      <protection locked="0"/>
    </xf>
    <xf numFmtId="0" fontId="11" fillId="0" borderId="24" xfId="1" applyNumberFormat="1" applyFont="1" applyBorder="1" applyAlignment="1" applyProtection="1">
      <alignment vertical="center" wrapText="1"/>
      <protection locked="0"/>
    </xf>
    <xf numFmtId="0" fontId="11" fillId="0" borderId="13" xfId="1" applyNumberFormat="1" applyFont="1" applyBorder="1" applyAlignment="1" applyProtection="1">
      <alignment vertical="center" wrapText="1"/>
      <protection locked="0"/>
    </xf>
    <xf numFmtId="0" fontId="11" fillId="0" borderId="24" xfId="1" applyNumberFormat="1" applyFont="1" applyBorder="1" applyAlignment="1" applyProtection="1">
      <alignment vertical="center" wrapText="1" shrinkToFit="1"/>
      <protection locked="0"/>
    </xf>
    <xf numFmtId="0" fontId="11" fillId="0" borderId="13" xfId="1" applyNumberFormat="1" applyFont="1" applyBorder="1" applyAlignment="1" applyProtection="1">
      <alignment vertical="center" wrapText="1" shrinkToFit="1"/>
      <protection locked="0"/>
    </xf>
    <xf numFmtId="177" fontId="11" fillId="0" borderId="35" xfId="1" applyNumberFormat="1" applyFont="1" applyBorder="1" applyAlignment="1" applyProtection="1">
      <alignment horizontal="center" vertical="center" shrinkToFit="1"/>
      <protection locked="0"/>
    </xf>
    <xf numFmtId="177" fontId="11" fillId="0" borderId="21" xfId="1" applyNumberFormat="1" applyFont="1" applyBorder="1" applyAlignment="1" applyProtection="1">
      <alignment horizontal="center" vertical="center" shrinkToFit="1"/>
      <protection locked="0"/>
    </xf>
    <xf numFmtId="49" fontId="11" fillId="0" borderId="12" xfId="1" applyNumberFormat="1" applyFont="1" applyFill="1" applyBorder="1" applyAlignment="1" applyProtection="1">
      <alignment horizontal="left" vertical="center" shrinkToFit="1"/>
      <protection locked="0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9"/>
  <sheetViews>
    <sheetView workbookViewId="0">
      <selection activeCell="B1" sqref="B1"/>
    </sheetView>
  </sheetViews>
  <sheetFormatPr defaultRowHeight="15"/>
  <cols>
    <col min="1" max="1" width="1.69921875" customWidth="1"/>
    <col min="2" max="2" width="17" customWidth="1"/>
    <col min="3" max="3" width="16.59765625" customWidth="1"/>
    <col min="4" max="4" width="32.09765625" customWidth="1"/>
    <col min="5" max="5" width="41.19921875" customWidth="1"/>
  </cols>
  <sheetData>
    <row r="2" spans="2:5" ht="15.6">
      <c r="B2" s="2" t="s">
        <v>45</v>
      </c>
    </row>
    <row r="3" spans="2:5" ht="15.6">
      <c r="B3" s="1" t="s">
        <v>43</v>
      </c>
      <c r="C3" t="s">
        <v>41</v>
      </c>
      <c r="D3" t="s">
        <v>42</v>
      </c>
    </row>
    <row r="4" spans="2:5" ht="15.6">
      <c r="B4" s="1" t="s">
        <v>36</v>
      </c>
      <c r="C4" t="s">
        <v>39</v>
      </c>
      <c r="D4" t="s">
        <v>40</v>
      </c>
      <c r="E4" t="s">
        <v>44</v>
      </c>
    </row>
    <row r="5" spans="2:5" ht="15.6">
      <c r="B5" s="1" t="s">
        <v>35</v>
      </c>
      <c r="C5" t="s">
        <v>37</v>
      </c>
      <c r="D5" t="s">
        <v>38</v>
      </c>
      <c r="E5" t="s">
        <v>44</v>
      </c>
    </row>
    <row r="6" spans="2:5" ht="15.6">
      <c r="B6" s="1"/>
    </row>
    <row r="7" spans="2:5" ht="15.6">
      <c r="B7" s="2" t="s">
        <v>46</v>
      </c>
    </row>
    <row r="8" spans="2:5">
      <c r="B8" t="s">
        <v>51</v>
      </c>
      <c r="C8" t="s">
        <v>48</v>
      </c>
      <c r="D8" t="s">
        <v>49</v>
      </c>
    </row>
    <row r="9" spans="2:5">
      <c r="B9" t="s">
        <v>50</v>
      </c>
      <c r="C9" t="s">
        <v>47</v>
      </c>
      <c r="D9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1:N201"/>
  <sheetViews>
    <sheetView tabSelected="1" zoomScaleNormal="100" zoomScaleSheetLayoutView="100" workbookViewId="0">
      <pane xSplit="4" ySplit="17" topLeftCell="E18" activePane="bottomRight" state="frozen"/>
      <selection pane="topRight" activeCell="E1" sqref="E1"/>
      <selection pane="bottomLeft" activeCell="A16" sqref="A16"/>
      <selection pane="bottomRight" activeCell="B19" sqref="B19"/>
    </sheetView>
  </sheetViews>
  <sheetFormatPr defaultColWidth="4.19921875" defaultRowHeight="12.75" customHeight="1"/>
  <cols>
    <col min="1" max="1" width="0.8984375" style="4" customWidth="1"/>
    <col min="2" max="2" width="15.69921875" style="42" customWidth="1"/>
    <col min="3" max="3" width="5.09765625" style="46" customWidth="1"/>
    <col min="4" max="4" width="16.8984375" style="46" customWidth="1"/>
    <col min="5" max="5" width="16.3984375" style="67" customWidth="1"/>
    <col min="6" max="6" width="22.3984375" style="46" customWidth="1"/>
    <col min="7" max="7" width="10.59765625" style="46" customWidth="1"/>
    <col min="8" max="8" width="12.09765625" style="46" customWidth="1"/>
    <col min="9" max="9" width="8.3984375" style="46" customWidth="1"/>
    <col min="10" max="10" width="9.59765625" style="46" customWidth="1"/>
    <col min="11" max="11" width="9" style="46" customWidth="1"/>
    <col min="12" max="12" width="10.69921875" style="47" customWidth="1"/>
    <col min="13" max="13" width="11.3984375" style="47" customWidth="1"/>
    <col min="14" max="14" width="15.69921875" style="67" customWidth="1"/>
    <col min="15" max="16384" width="4.19921875" style="4"/>
  </cols>
  <sheetData>
    <row r="1" spans="2:14" ht="5.25" customHeight="1">
      <c r="C1" s="43"/>
      <c r="D1" s="43"/>
      <c r="F1" s="43"/>
      <c r="G1" s="43"/>
      <c r="H1" s="43"/>
      <c r="I1" s="43"/>
      <c r="J1" s="43"/>
      <c r="K1" s="43"/>
      <c r="L1" s="44"/>
      <c r="M1" s="44"/>
    </row>
    <row r="2" spans="2:14" ht="12" hidden="1">
      <c r="B2" s="58" t="s">
        <v>33</v>
      </c>
      <c r="C2" s="45" t="s">
        <v>32</v>
      </c>
      <c r="D2" s="59"/>
      <c r="E2" s="68"/>
      <c r="F2" s="59"/>
      <c r="G2" s="59"/>
      <c r="H2" s="60"/>
      <c r="I2" s="60"/>
      <c r="J2" s="60"/>
      <c r="K2" s="60"/>
      <c r="L2" s="60"/>
      <c r="M2" s="60"/>
      <c r="N2" s="68"/>
    </row>
    <row r="3" spans="2:14" ht="12" hidden="1">
      <c r="B3" s="39" t="s">
        <v>90</v>
      </c>
      <c r="C3" s="5" t="s">
        <v>180</v>
      </c>
      <c r="D3" s="49"/>
      <c r="E3" s="71"/>
      <c r="F3" s="49"/>
      <c r="G3" s="49"/>
      <c r="H3" s="49"/>
      <c r="I3" s="60"/>
      <c r="J3" s="60"/>
      <c r="K3" s="60"/>
      <c r="L3" s="60"/>
      <c r="M3" s="60"/>
      <c r="N3" s="68"/>
    </row>
    <row r="4" spans="2:14" ht="12" hidden="1">
      <c r="B4" s="39" t="s">
        <v>91</v>
      </c>
      <c r="C4" s="5" t="str">
        <f>B17</f>
        <v>ID</v>
      </c>
      <c r="D4" s="49"/>
      <c r="E4" s="71"/>
      <c r="F4" s="49"/>
      <c r="G4" s="49"/>
      <c r="H4" s="60"/>
      <c r="I4" s="60"/>
      <c r="J4" s="60"/>
      <c r="K4" s="60"/>
      <c r="L4" s="60"/>
      <c r="M4" s="60"/>
      <c r="N4" s="68"/>
    </row>
    <row r="5" spans="2:14" ht="12" hidden="1">
      <c r="B5" s="39" t="s">
        <v>92</v>
      </c>
      <c r="C5" s="5" t="str">
        <f>N17</f>
        <v>Remark</v>
      </c>
      <c r="D5" s="49"/>
      <c r="E5" s="71"/>
      <c r="F5" s="49"/>
      <c r="G5" s="49"/>
      <c r="H5" s="60"/>
      <c r="I5" s="60"/>
      <c r="J5" s="60"/>
      <c r="K5" s="60"/>
      <c r="L5" s="60"/>
      <c r="M5" s="60"/>
      <c r="N5" s="68"/>
    </row>
    <row r="6" spans="2:14" ht="12" hidden="1">
      <c r="B6" s="39" t="s">
        <v>209</v>
      </c>
      <c r="C6" s="4" t="str">
        <f>D17</f>
        <v>Name (physical name)</v>
      </c>
      <c r="D6" s="60"/>
      <c r="E6" s="68"/>
      <c r="F6" s="60"/>
      <c r="G6" s="60"/>
      <c r="H6" s="60"/>
      <c r="I6" s="60"/>
      <c r="J6" s="60"/>
      <c r="K6" s="60"/>
      <c r="L6" s="60"/>
      <c r="M6" s="60"/>
      <c r="N6" s="68"/>
    </row>
    <row r="7" spans="2:14" ht="13.2" hidden="1">
      <c r="B7" s="39" t="s">
        <v>210</v>
      </c>
      <c r="C7" s="50">
        <v>0</v>
      </c>
      <c r="D7" s="62"/>
      <c r="E7" s="72"/>
      <c r="F7" s="62"/>
      <c r="G7" s="62"/>
      <c r="H7" s="60"/>
      <c r="I7" s="63"/>
      <c r="J7" s="63"/>
      <c r="K7" s="63"/>
      <c r="L7" s="63"/>
      <c r="M7" s="63"/>
      <c r="N7" s="69"/>
    </row>
    <row r="8" spans="2:14" ht="13.2" hidden="1">
      <c r="B8" s="39" t="s">
        <v>211</v>
      </c>
      <c r="C8" s="50">
        <v>1</v>
      </c>
      <c r="D8" s="62"/>
      <c r="E8" s="72"/>
      <c r="F8" s="62"/>
      <c r="G8" s="62"/>
      <c r="H8" s="60"/>
      <c r="I8" s="63"/>
      <c r="J8" s="63"/>
      <c r="K8" s="63"/>
      <c r="L8" s="63"/>
      <c r="M8" s="63"/>
      <c r="N8" s="69"/>
    </row>
    <row r="9" spans="2:14" ht="13.2" hidden="1">
      <c r="B9" s="74" t="s">
        <v>208</v>
      </c>
      <c r="C9" s="6">
        <v>1</v>
      </c>
      <c r="D9" s="62"/>
      <c r="E9" s="72"/>
      <c r="F9" s="62"/>
      <c r="G9" s="62"/>
      <c r="H9" s="60"/>
      <c r="I9" s="63"/>
      <c r="J9" s="63"/>
      <c r="K9" s="63"/>
      <c r="L9" s="63"/>
      <c r="M9" s="63"/>
      <c r="N9" s="69"/>
    </row>
    <row r="10" spans="2:14" ht="13.2" hidden="1">
      <c r="B10" s="74" t="s">
        <v>213</v>
      </c>
      <c r="C10" s="6">
        <v>1</v>
      </c>
      <c r="D10" s="62"/>
      <c r="E10" s="72"/>
      <c r="F10" s="62"/>
      <c r="G10" s="62"/>
      <c r="H10" s="60"/>
      <c r="I10" s="63"/>
      <c r="J10" s="63"/>
      <c r="K10" s="63"/>
      <c r="L10" s="63"/>
      <c r="M10" s="63"/>
      <c r="N10" s="69"/>
    </row>
    <row r="11" spans="2:14" ht="13.2" hidden="1">
      <c r="B11" s="39" t="s">
        <v>93</v>
      </c>
      <c r="C11" s="50">
        <v>1</v>
      </c>
      <c r="D11" s="62"/>
      <c r="E11" s="72"/>
      <c r="F11" s="62"/>
      <c r="G11" s="62"/>
      <c r="H11" s="60"/>
      <c r="I11" s="63"/>
      <c r="J11" s="63"/>
      <c r="K11" s="63"/>
      <c r="L11" s="63"/>
      <c r="M11" s="63"/>
      <c r="N11" s="69"/>
    </row>
    <row r="12" spans="2:14" ht="13.2" hidden="1">
      <c r="B12" s="64" t="s">
        <v>94</v>
      </c>
      <c r="C12" s="50"/>
      <c r="D12" s="49"/>
      <c r="E12" s="71"/>
      <c r="F12" s="49"/>
      <c r="G12" s="49"/>
      <c r="H12" s="49"/>
      <c r="I12" s="60"/>
      <c r="J12" s="60"/>
      <c r="K12" s="60"/>
      <c r="L12" s="60"/>
      <c r="M12" s="60"/>
      <c r="N12" s="68"/>
    </row>
    <row r="13" spans="2:14" ht="12" hidden="1">
      <c r="B13" s="74"/>
      <c r="C13" s="65" t="s">
        <v>217</v>
      </c>
      <c r="D13" s="49"/>
      <c r="E13" s="71"/>
      <c r="F13" s="49"/>
      <c r="G13" s="49"/>
      <c r="H13" s="49"/>
      <c r="I13" s="60"/>
      <c r="J13" s="60"/>
      <c r="K13" s="60"/>
      <c r="L13" s="60"/>
      <c r="M13" s="60"/>
      <c r="N13" s="68"/>
    </row>
    <row r="14" spans="2:14" ht="12" hidden="1">
      <c r="B14" s="39" t="s">
        <v>181</v>
      </c>
      <c r="D14" s="49"/>
      <c r="E14" s="71"/>
      <c r="F14" s="49"/>
      <c r="G14" s="49"/>
      <c r="H14" s="49"/>
      <c r="I14" s="60"/>
      <c r="J14" s="60"/>
      <c r="K14" s="60"/>
      <c r="L14" s="60"/>
      <c r="M14" s="60"/>
      <c r="N14" s="68"/>
    </row>
    <row r="15" spans="2:14" ht="12" hidden="1">
      <c r="B15" s="30"/>
      <c r="C15" s="10"/>
      <c r="D15" s="48"/>
      <c r="E15" s="73"/>
      <c r="F15" s="49"/>
      <c r="G15" s="49"/>
      <c r="H15" s="49"/>
    </row>
    <row r="16" spans="2:14" ht="12" hidden="1">
      <c r="B16" s="42" t="s">
        <v>133</v>
      </c>
      <c r="C16" s="43">
        <v>1</v>
      </c>
      <c r="D16" s="43">
        <v>2</v>
      </c>
      <c r="E16" s="43">
        <v>3</v>
      </c>
      <c r="F16" s="43">
        <v>4</v>
      </c>
      <c r="G16" s="43">
        <v>5</v>
      </c>
      <c r="H16" s="43">
        <v>6</v>
      </c>
      <c r="I16" s="43">
        <v>7</v>
      </c>
      <c r="J16" s="43">
        <v>8</v>
      </c>
      <c r="K16" s="43">
        <v>9</v>
      </c>
      <c r="L16" s="43">
        <v>10</v>
      </c>
      <c r="M16" s="43">
        <v>11</v>
      </c>
      <c r="N16" s="43">
        <v>12</v>
      </c>
    </row>
    <row r="17" spans="2:14" ht="12">
      <c r="B17" s="51" t="s">
        <v>31</v>
      </c>
      <c r="C17" s="52" t="s">
        <v>29</v>
      </c>
      <c r="D17" s="52" t="s">
        <v>3</v>
      </c>
      <c r="E17" s="52" t="s">
        <v>2</v>
      </c>
      <c r="F17" s="52" t="s">
        <v>9</v>
      </c>
      <c r="G17" s="52" t="s">
        <v>28</v>
      </c>
      <c r="H17" s="52" t="s">
        <v>5</v>
      </c>
      <c r="I17" s="52" t="s">
        <v>6</v>
      </c>
      <c r="J17" s="52" t="s">
        <v>7</v>
      </c>
      <c r="K17" s="52" t="s">
        <v>11</v>
      </c>
      <c r="L17" s="53" t="s">
        <v>8</v>
      </c>
      <c r="M17" s="53" t="s">
        <v>12</v>
      </c>
      <c r="N17" s="52" t="s">
        <v>104</v>
      </c>
    </row>
    <row r="18" spans="2:14" ht="12">
      <c r="B18" s="54" t="s">
        <v>216</v>
      </c>
      <c r="C18" s="55" t="s">
        <v>30</v>
      </c>
      <c r="D18" s="56" t="s">
        <v>95</v>
      </c>
      <c r="E18" s="70" t="s">
        <v>96</v>
      </c>
      <c r="F18" s="56" t="s">
        <v>103</v>
      </c>
      <c r="G18" s="55" t="s">
        <v>98</v>
      </c>
      <c r="H18" s="55" t="s">
        <v>97</v>
      </c>
      <c r="I18" s="55" t="s">
        <v>99</v>
      </c>
      <c r="J18" s="55" t="s">
        <v>105</v>
      </c>
      <c r="K18" s="55" t="s">
        <v>100</v>
      </c>
      <c r="L18" s="57" t="s">
        <v>101</v>
      </c>
      <c r="M18" s="57" t="s">
        <v>102</v>
      </c>
      <c r="N18" s="66"/>
    </row>
    <row r="19" spans="2:14" ht="12.75" customHeight="1">
      <c r="B19" s="54"/>
      <c r="C19" s="55"/>
      <c r="D19" s="56"/>
      <c r="E19" s="70"/>
      <c r="F19" s="56"/>
      <c r="G19" s="55"/>
      <c r="H19" s="55"/>
      <c r="I19" s="55"/>
      <c r="J19" s="55"/>
      <c r="K19" s="55"/>
      <c r="L19" s="57"/>
      <c r="M19" s="57"/>
      <c r="N19" s="70"/>
    </row>
    <row r="20" spans="2:14" ht="12.75" customHeight="1">
      <c r="B20" s="54"/>
      <c r="C20" s="55"/>
      <c r="D20" s="56"/>
      <c r="E20" s="70"/>
      <c r="F20" s="56"/>
      <c r="G20" s="55"/>
      <c r="H20" s="55"/>
      <c r="I20" s="55"/>
      <c r="J20" s="55"/>
      <c r="K20" s="55"/>
      <c r="L20" s="57"/>
      <c r="M20" s="57"/>
      <c r="N20" s="70"/>
    </row>
    <row r="21" spans="2:14" ht="12.75" customHeight="1">
      <c r="B21" s="54"/>
      <c r="C21" s="55"/>
      <c r="D21" s="56"/>
      <c r="E21" s="70"/>
      <c r="F21" s="56"/>
      <c r="G21" s="55"/>
      <c r="H21" s="55"/>
      <c r="I21" s="55"/>
      <c r="J21" s="55"/>
      <c r="K21" s="55"/>
      <c r="L21" s="57"/>
      <c r="M21" s="57"/>
      <c r="N21" s="70"/>
    </row>
    <row r="22" spans="2:14" ht="12.75" customHeight="1">
      <c r="B22" s="54"/>
      <c r="C22" s="55"/>
      <c r="D22" s="56"/>
      <c r="E22" s="70"/>
      <c r="F22" s="56"/>
      <c r="G22" s="55"/>
      <c r="H22" s="55"/>
      <c r="I22" s="55"/>
      <c r="J22" s="55"/>
      <c r="K22" s="55"/>
      <c r="L22" s="57"/>
      <c r="M22" s="57"/>
      <c r="N22" s="70"/>
    </row>
    <row r="23" spans="2:14" ht="12.75" customHeight="1">
      <c r="B23" s="54"/>
      <c r="C23" s="55"/>
      <c r="D23" s="56"/>
      <c r="E23" s="70"/>
      <c r="F23" s="56"/>
      <c r="G23" s="55"/>
      <c r="H23" s="55"/>
      <c r="I23" s="55"/>
      <c r="J23" s="55"/>
      <c r="K23" s="55"/>
      <c r="L23" s="57"/>
      <c r="M23" s="57"/>
      <c r="N23" s="70"/>
    </row>
    <row r="24" spans="2:14" ht="12.75" customHeight="1">
      <c r="B24" s="54"/>
      <c r="C24" s="55"/>
      <c r="D24" s="56"/>
      <c r="E24" s="70"/>
      <c r="F24" s="56"/>
      <c r="G24" s="55"/>
      <c r="H24" s="55"/>
      <c r="I24" s="55"/>
      <c r="J24" s="55"/>
      <c r="K24" s="55"/>
      <c r="L24" s="57"/>
      <c r="M24" s="57"/>
      <c r="N24" s="70"/>
    </row>
    <row r="25" spans="2:14" ht="12.75" customHeight="1">
      <c r="B25" s="54"/>
      <c r="C25" s="55"/>
      <c r="D25" s="56"/>
      <c r="E25" s="70"/>
      <c r="F25" s="56"/>
      <c r="G25" s="55"/>
      <c r="H25" s="55"/>
      <c r="I25" s="55"/>
      <c r="J25" s="55"/>
      <c r="K25" s="55"/>
      <c r="L25" s="57"/>
      <c r="M25" s="57"/>
      <c r="N25" s="70"/>
    </row>
    <row r="26" spans="2:14" ht="12.75" customHeight="1">
      <c r="B26" s="54"/>
      <c r="C26" s="55"/>
      <c r="D26" s="56"/>
      <c r="E26" s="70"/>
      <c r="F26" s="56"/>
      <c r="G26" s="55"/>
      <c r="H26" s="55"/>
      <c r="I26" s="55"/>
      <c r="J26" s="55"/>
      <c r="K26" s="55"/>
      <c r="L26" s="57"/>
      <c r="M26" s="57"/>
      <c r="N26" s="70"/>
    </row>
    <row r="27" spans="2:14" ht="12.75" customHeight="1">
      <c r="B27" s="54"/>
      <c r="C27" s="55"/>
      <c r="D27" s="56"/>
      <c r="E27" s="70"/>
      <c r="F27" s="56"/>
      <c r="G27" s="55"/>
      <c r="H27" s="55"/>
      <c r="I27" s="55"/>
      <c r="J27" s="55"/>
      <c r="K27" s="55"/>
      <c r="L27" s="57"/>
      <c r="M27" s="57"/>
      <c r="N27" s="70"/>
    </row>
    <row r="28" spans="2:14" ht="12.75" customHeight="1">
      <c r="B28" s="54"/>
      <c r="C28" s="55"/>
      <c r="D28" s="56"/>
      <c r="E28" s="70"/>
      <c r="F28" s="56"/>
      <c r="G28" s="55"/>
      <c r="H28" s="55"/>
      <c r="I28" s="55"/>
      <c r="J28" s="55"/>
      <c r="K28" s="55"/>
      <c r="L28" s="57"/>
      <c r="M28" s="57"/>
      <c r="N28" s="70"/>
    </row>
    <row r="29" spans="2:14" ht="12.75" customHeight="1">
      <c r="B29" s="54"/>
      <c r="C29" s="55"/>
      <c r="D29" s="56"/>
      <c r="E29" s="70"/>
      <c r="F29" s="56"/>
      <c r="G29" s="55"/>
      <c r="H29" s="55"/>
      <c r="I29" s="55"/>
      <c r="J29" s="55"/>
      <c r="K29" s="55"/>
      <c r="L29" s="57"/>
      <c r="M29" s="57"/>
      <c r="N29" s="70"/>
    </row>
    <row r="30" spans="2:14" ht="12.75" customHeight="1">
      <c r="B30" s="54"/>
      <c r="C30" s="55"/>
      <c r="D30" s="56"/>
      <c r="E30" s="70"/>
      <c r="F30" s="56"/>
      <c r="G30" s="55"/>
      <c r="H30" s="55"/>
      <c r="I30" s="55"/>
      <c r="J30" s="55"/>
      <c r="K30" s="55"/>
      <c r="L30" s="57"/>
      <c r="M30" s="57"/>
      <c r="N30" s="70"/>
    </row>
    <row r="31" spans="2:14" ht="12.75" customHeight="1">
      <c r="B31" s="54"/>
      <c r="C31" s="55"/>
      <c r="D31" s="56"/>
      <c r="E31" s="70"/>
      <c r="F31" s="56"/>
      <c r="G31" s="55"/>
      <c r="H31" s="55"/>
      <c r="I31" s="55"/>
      <c r="J31" s="55"/>
      <c r="K31" s="55"/>
      <c r="L31" s="57"/>
      <c r="M31" s="57"/>
      <c r="N31" s="70"/>
    </row>
    <row r="32" spans="2:14" ht="12.75" customHeight="1">
      <c r="B32" s="54"/>
      <c r="C32" s="55"/>
      <c r="D32" s="56"/>
      <c r="E32" s="70"/>
      <c r="F32" s="56"/>
      <c r="G32" s="55"/>
      <c r="H32" s="55"/>
      <c r="I32" s="55"/>
      <c r="J32" s="55"/>
      <c r="K32" s="55"/>
      <c r="L32" s="57"/>
      <c r="M32" s="57"/>
      <c r="N32" s="70"/>
    </row>
    <row r="33" spans="2:14" ht="12.75" customHeight="1">
      <c r="B33" s="54"/>
      <c r="C33" s="55"/>
      <c r="D33" s="56"/>
      <c r="E33" s="70"/>
      <c r="F33" s="56"/>
      <c r="G33" s="55"/>
      <c r="H33" s="55"/>
      <c r="I33" s="55"/>
      <c r="J33" s="55"/>
      <c r="K33" s="55"/>
      <c r="L33" s="57"/>
      <c r="M33" s="57"/>
      <c r="N33" s="70"/>
    </row>
    <row r="34" spans="2:14" ht="12.75" customHeight="1">
      <c r="B34" s="54"/>
      <c r="C34" s="55"/>
      <c r="D34" s="56"/>
      <c r="E34" s="70"/>
      <c r="F34" s="56"/>
      <c r="G34" s="55"/>
      <c r="H34" s="55"/>
      <c r="I34" s="55"/>
      <c r="J34" s="55"/>
      <c r="K34" s="55"/>
      <c r="L34" s="57"/>
      <c r="M34" s="57"/>
      <c r="N34" s="70"/>
    </row>
    <row r="35" spans="2:14" ht="12.75" customHeight="1">
      <c r="B35" s="54"/>
      <c r="C35" s="55"/>
      <c r="D35" s="56"/>
      <c r="E35" s="70"/>
      <c r="F35" s="56"/>
      <c r="G35" s="55"/>
      <c r="H35" s="55"/>
      <c r="I35" s="55"/>
      <c r="J35" s="55"/>
      <c r="K35" s="55"/>
      <c r="L35" s="57"/>
      <c r="M35" s="57"/>
      <c r="N35" s="70"/>
    </row>
    <row r="36" spans="2:14" ht="12.75" customHeight="1">
      <c r="B36" s="54"/>
      <c r="C36" s="55"/>
      <c r="D36" s="56"/>
      <c r="E36" s="70"/>
      <c r="F36" s="56"/>
      <c r="G36" s="55"/>
      <c r="H36" s="55"/>
      <c r="I36" s="55"/>
      <c r="J36" s="55"/>
      <c r="K36" s="55"/>
      <c r="L36" s="57"/>
      <c r="M36" s="57"/>
      <c r="N36" s="70"/>
    </row>
    <row r="37" spans="2:14" ht="12.75" customHeight="1">
      <c r="B37" s="54"/>
      <c r="C37" s="55"/>
      <c r="D37" s="56"/>
      <c r="E37" s="70"/>
      <c r="F37" s="56"/>
      <c r="G37" s="55"/>
      <c r="H37" s="55"/>
      <c r="I37" s="55"/>
      <c r="J37" s="55"/>
      <c r="K37" s="55"/>
      <c r="L37" s="57"/>
      <c r="M37" s="57"/>
      <c r="N37" s="70"/>
    </row>
    <row r="38" spans="2:14" ht="12.75" customHeight="1">
      <c r="B38" s="54"/>
      <c r="C38" s="55"/>
      <c r="D38" s="56"/>
      <c r="E38" s="70"/>
      <c r="F38" s="56"/>
      <c r="G38" s="55"/>
      <c r="H38" s="55"/>
      <c r="I38" s="55"/>
      <c r="J38" s="55"/>
      <c r="K38" s="55"/>
      <c r="L38" s="57"/>
      <c r="M38" s="57"/>
      <c r="N38" s="70"/>
    </row>
    <row r="39" spans="2:14" ht="12.75" customHeight="1">
      <c r="B39" s="54"/>
      <c r="C39" s="55"/>
      <c r="D39" s="56"/>
      <c r="E39" s="70"/>
      <c r="F39" s="56"/>
      <c r="G39" s="55"/>
      <c r="H39" s="55"/>
      <c r="I39" s="55"/>
      <c r="J39" s="55"/>
      <c r="K39" s="55"/>
      <c r="L39" s="57"/>
      <c r="M39" s="57"/>
      <c r="N39" s="70"/>
    </row>
    <row r="40" spans="2:14" ht="12.75" customHeight="1">
      <c r="B40" s="54"/>
      <c r="C40" s="55"/>
      <c r="D40" s="56"/>
      <c r="E40" s="70"/>
      <c r="F40" s="56"/>
      <c r="G40" s="55"/>
      <c r="H40" s="55"/>
      <c r="I40" s="55"/>
      <c r="J40" s="55"/>
      <c r="K40" s="55"/>
      <c r="L40" s="57"/>
      <c r="M40" s="57"/>
      <c r="N40" s="70"/>
    </row>
    <row r="41" spans="2:14" ht="12.75" customHeight="1">
      <c r="B41" s="54"/>
      <c r="C41" s="55"/>
      <c r="D41" s="56"/>
      <c r="E41" s="70"/>
      <c r="F41" s="56"/>
      <c r="G41" s="55"/>
      <c r="H41" s="55"/>
      <c r="I41" s="55"/>
      <c r="J41" s="55"/>
      <c r="K41" s="55"/>
      <c r="L41" s="57"/>
      <c r="M41" s="57"/>
      <c r="N41" s="70"/>
    </row>
    <row r="42" spans="2:14" ht="12.75" customHeight="1">
      <c r="B42" s="54"/>
      <c r="C42" s="55"/>
      <c r="D42" s="56"/>
      <c r="E42" s="70"/>
      <c r="F42" s="56"/>
      <c r="G42" s="55"/>
      <c r="H42" s="55"/>
      <c r="I42" s="55"/>
      <c r="J42" s="55"/>
      <c r="K42" s="55"/>
      <c r="L42" s="57"/>
      <c r="M42" s="57"/>
      <c r="N42" s="70"/>
    </row>
    <row r="43" spans="2:14" ht="12.75" customHeight="1">
      <c r="B43" s="54"/>
      <c r="C43" s="55"/>
      <c r="D43" s="56"/>
      <c r="E43" s="70"/>
      <c r="F43" s="56"/>
      <c r="G43" s="55"/>
      <c r="H43" s="55"/>
      <c r="I43" s="55"/>
      <c r="J43" s="55"/>
      <c r="K43" s="55"/>
      <c r="L43" s="57"/>
      <c r="M43" s="57"/>
      <c r="N43" s="70"/>
    </row>
    <row r="44" spans="2:14" ht="12.75" customHeight="1">
      <c r="B44" s="54"/>
      <c r="C44" s="55"/>
      <c r="D44" s="56"/>
      <c r="E44" s="70"/>
      <c r="F44" s="56"/>
      <c r="G44" s="55"/>
      <c r="H44" s="55"/>
      <c r="I44" s="55"/>
      <c r="J44" s="55"/>
      <c r="K44" s="55"/>
      <c r="L44" s="57"/>
      <c r="M44" s="57"/>
      <c r="N44" s="70"/>
    </row>
    <row r="45" spans="2:14" ht="12.75" customHeight="1">
      <c r="B45" s="54"/>
      <c r="C45" s="55"/>
      <c r="D45" s="56"/>
      <c r="E45" s="70"/>
      <c r="F45" s="56"/>
      <c r="G45" s="55"/>
      <c r="H45" s="55"/>
      <c r="I45" s="55"/>
      <c r="J45" s="55"/>
      <c r="K45" s="55"/>
      <c r="L45" s="57"/>
      <c r="M45" s="57"/>
      <c r="N45" s="70"/>
    </row>
    <row r="46" spans="2:14" ht="12.75" customHeight="1">
      <c r="B46" s="54"/>
      <c r="C46" s="55"/>
      <c r="D46" s="56"/>
      <c r="E46" s="70"/>
      <c r="F46" s="56"/>
      <c r="G46" s="55"/>
      <c r="H46" s="55"/>
      <c r="I46" s="55"/>
      <c r="J46" s="55"/>
      <c r="K46" s="55"/>
      <c r="L46" s="57"/>
      <c r="M46" s="57"/>
      <c r="N46" s="70"/>
    </row>
    <row r="47" spans="2:14" ht="12.75" customHeight="1">
      <c r="B47" s="54"/>
      <c r="C47" s="55"/>
      <c r="D47" s="56"/>
      <c r="E47" s="70"/>
      <c r="F47" s="56"/>
      <c r="G47" s="55"/>
      <c r="H47" s="55"/>
      <c r="I47" s="55"/>
      <c r="J47" s="55"/>
      <c r="K47" s="55"/>
      <c r="L47" s="57"/>
      <c r="M47" s="57"/>
      <c r="N47" s="70"/>
    </row>
    <row r="48" spans="2:14" ht="12.75" customHeight="1">
      <c r="B48" s="54"/>
      <c r="C48" s="55"/>
      <c r="D48" s="56"/>
      <c r="E48" s="70"/>
      <c r="F48" s="56"/>
      <c r="G48" s="55"/>
      <c r="H48" s="55"/>
      <c r="I48" s="55"/>
      <c r="J48" s="55"/>
      <c r="K48" s="55"/>
      <c r="L48" s="57"/>
      <c r="M48" s="57"/>
      <c r="N48" s="70"/>
    </row>
    <row r="49" spans="2:14" ht="12.75" customHeight="1">
      <c r="B49" s="54"/>
      <c r="C49" s="55"/>
      <c r="D49" s="56"/>
      <c r="E49" s="70"/>
      <c r="F49" s="56"/>
      <c r="G49" s="55"/>
      <c r="H49" s="55"/>
      <c r="I49" s="55"/>
      <c r="J49" s="55"/>
      <c r="K49" s="55"/>
      <c r="L49" s="57"/>
      <c r="M49" s="57"/>
      <c r="N49" s="70"/>
    </row>
    <row r="50" spans="2:14" ht="12.75" customHeight="1">
      <c r="B50" s="54"/>
      <c r="C50" s="55"/>
      <c r="D50" s="56"/>
      <c r="E50" s="70"/>
      <c r="F50" s="56"/>
      <c r="G50" s="55"/>
      <c r="H50" s="55"/>
      <c r="I50" s="55"/>
      <c r="J50" s="55"/>
      <c r="K50" s="55"/>
      <c r="L50" s="57"/>
      <c r="M50" s="57"/>
      <c r="N50" s="70"/>
    </row>
    <row r="51" spans="2:14" ht="12.75" customHeight="1">
      <c r="B51" s="54"/>
      <c r="C51" s="55"/>
      <c r="D51" s="56"/>
      <c r="E51" s="70"/>
      <c r="F51" s="56"/>
      <c r="G51" s="55"/>
      <c r="H51" s="55"/>
      <c r="I51" s="55"/>
      <c r="J51" s="55"/>
      <c r="K51" s="55"/>
      <c r="L51" s="57"/>
      <c r="M51" s="57"/>
      <c r="N51" s="70"/>
    </row>
    <row r="52" spans="2:14" ht="12.75" customHeight="1">
      <c r="B52" s="54"/>
      <c r="C52" s="55"/>
      <c r="D52" s="56"/>
      <c r="E52" s="70"/>
      <c r="F52" s="56"/>
      <c r="G52" s="55"/>
      <c r="H52" s="55"/>
      <c r="I52" s="55"/>
      <c r="J52" s="55"/>
      <c r="K52" s="55"/>
      <c r="L52" s="57"/>
      <c r="M52" s="57"/>
      <c r="N52" s="70"/>
    </row>
    <row r="53" spans="2:14" ht="12.75" customHeight="1">
      <c r="B53" s="54"/>
      <c r="C53" s="55"/>
      <c r="D53" s="56"/>
      <c r="E53" s="70"/>
      <c r="F53" s="56"/>
      <c r="G53" s="55"/>
      <c r="H53" s="55"/>
      <c r="I53" s="55"/>
      <c r="J53" s="55"/>
      <c r="K53" s="55"/>
      <c r="L53" s="57"/>
      <c r="M53" s="57"/>
      <c r="N53" s="70"/>
    </row>
    <row r="54" spans="2:14" ht="12.75" customHeight="1">
      <c r="B54" s="54"/>
      <c r="C54" s="55"/>
      <c r="D54" s="56"/>
      <c r="E54" s="70"/>
      <c r="F54" s="56"/>
      <c r="G54" s="55"/>
      <c r="H54" s="55"/>
      <c r="I54" s="55"/>
      <c r="J54" s="55"/>
      <c r="K54" s="55"/>
      <c r="L54" s="57"/>
      <c r="M54" s="57"/>
      <c r="N54" s="70"/>
    </row>
    <row r="55" spans="2:14" ht="12.75" customHeight="1">
      <c r="B55" s="54"/>
      <c r="C55" s="55"/>
      <c r="D55" s="56"/>
      <c r="E55" s="70"/>
      <c r="F55" s="56"/>
      <c r="G55" s="55"/>
      <c r="H55" s="55"/>
      <c r="I55" s="55"/>
      <c r="J55" s="55"/>
      <c r="K55" s="55"/>
      <c r="L55" s="57"/>
      <c r="M55" s="57"/>
      <c r="N55" s="70"/>
    </row>
    <row r="56" spans="2:14" ht="12.75" customHeight="1">
      <c r="B56" s="54"/>
      <c r="C56" s="55"/>
      <c r="D56" s="56"/>
      <c r="E56" s="70"/>
      <c r="F56" s="56"/>
      <c r="G56" s="55"/>
      <c r="H56" s="55"/>
      <c r="I56" s="55"/>
      <c r="J56" s="55"/>
      <c r="K56" s="55"/>
      <c r="L56" s="57"/>
      <c r="M56" s="57"/>
      <c r="N56" s="70"/>
    </row>
    <row r="57" spans="2:14" ht="12.75" customHeight="1">
      <c r="B57" s="54"/>
      <c r="C57" s="55"/>
      <c r="D57" s="56"/>
      <c r="E57" s="70"/>
      <c r="F57" s="56"/>
      <c r="G57" s="55"/>
      <c r="H57" s="55"/>
      <c r="I57" s="55"/>
      <c r="J57" s="55"/>
      <c r="K57" s="55"/>
      <c r="L57" s="57"/>
      <c r="M57" s="57"/>
      <c r="N57" s="70"/>
    </row>
    <row r="58" spans="2:14" ht="12.75" customHeight="1">
      <c r="B58" s="54"/>
      <c r="C58" s="55"/>
      <c r="D58" s="56"/>
      <c r="E58" s="70"/>
      <c r="F58" s="56"/>
      <c r="G58" s="55"/>
      <c r="H58" s="55"/>
      <c r="I58" s="55"/>
      <c r="J58" s="55"/>
      <c r="K58" s="55"/>
      <c r="L58" s="57"/>
      <c r="M58" s="57"/>
      <c r="N58" s="70"/>
    </row>
    <row r="59" spans="2:14" ht="12.75" customHeight="1">
      <c r="B59" s="54"/>
      <c r="C59" s="55"/>
      <c r="D59" s="56"/>
      <c r="E59" s="70"/>
      <c r="F59" s="56"/>
      <c r="G59" s="55"/>
      <c r="H59" s="55"/>
      <c r="I59" s="55"/>
      <c r="J59" s="55"/>
      <c r="K59" s="55"/>
      <c r="L59" s="57"/>
      <c r="M59" s="57"/>
      <c r="N59" s="70"/>
    </row>
    <row r="60" spans="2:14" ht="12.75" customHeight="1">
      <c r="B60" s="54"/>
      <c r="C60" s="55"/>
      <c r="D60" s="56"/>
      <c r="E60" s="70"/>
      <c r="F60" s="56"/>
      <c r="G60" s="55"/>
      <c r="H60" s="55"/>
      <c r="I60" s="55"/>
      <c r="J60" s="55"/>
      <c r="K60" s="55"/>
      <c r="L60" s="57"/>
      <c r="M60" s="57"/>
      <c r="N60" s="70"/>
    </row>
    <row r="61" spans="2:14" ht="12.75" customHeight="1">
      <c r="B61" s="54"/>
      <c r="C61" s="55"/>
      <c r="D61" s="56"/>
      <c r="E61" s="70"/>
      <c r="F61" s="56"/>
      <c r="G61" s="55"/>
      <c r="H61" s="55"/>
      <c r="I61" s="55"/>
      <c r="J61" s="55"/>
      <c r="K61" s="55"/>
      <c r="L61" s="57"/>
      <c r="M61" s="57"/>
      <c r="N61" s="70"/>
    </row>
    <row r="62" spans="2:14" ht="12.75" customHeight="1">
      <c r="B62" s="54"/>
      <c r="C62" s="55"/>
      <c r="D62" s="56"/>
      <c r="E62" s="70"/>
      <c r="F62" s="56"/>
      <c r="G62" s="55"/>
      <c r="H62" s="55"/>
      <c r="I62" s="55"/>
      <c r="J62" s="55"/>
      <c r="K62" s="55"/>
      <c r="L62" s="57"/>
      <c r="M62" s="57"/>
      <c r="N62" s="70"/>
    </row>
    <row r="63" spans="2:14" ht="12.75" customHeight="1">
      <c r="B63" s="54"/>
      <c r="C63" s="55"/>
      <c r="D63" s="56"/>
      <c r="E63" s="70"/>
      <c r="F63" s="56"/>
      <c r="G63" s="55"/>
      <c r="H63" s="55"/>
      <c r="I63" s="55"/>
      <c r="J63" s="55"/>
      <c r="K63" s="55"/>
      <c r="L63" s="57"/>
      <c r="M63" s="57"/>
      <c r="N63" s="70"/>
    </row>
    <row r="64" spans="2:14" ht="12.75" customHeight="1">
      <c r="B64" s="54"/>
      <c r="C64" s="55"/>
      <c r="D64" s="56"/>
      <c r="E64" s="70"/>
      <c r="F64" s="56"/>
      <c r="G64" s="55"/>
      <c r="H64" s="55"/>
      <c r="I64" s="55"/>
      <c r="J64" s="55"/>
      <c r="K64" s="55"/>
      <c r="L64" s="57"/>
      <c r="M64" s="57"/>
      <c r="N64" s="70"/>
    </row>
    <row r="65" spans="2:14" ht="12.75" customHeight="1">
      <c r="B65" s="54"/>
      <c r="C65" s="55"/>
      <c r="D65" s="56"/>
      <c r="E65" s="70"/>
      <c r="F65" s="56"/>
      <c r="G65" s="55"/>
      <c r="H65" s="55"/>
      <c r="I65" s="55"/>
      <c r="J65" s="55"/>
      <c r="K65" s="55"/>
      <c r="L65" s="57"/>
      <c r="M65" s="57"/>
      <c r="N65" s="70"/>
    </row>
    <row r="66" spans="2:14" ht="12.75" customHeight="1">
      <c r="B66" s="54"/>
      <c r="C66" s="55"/>
      <c r="D66" s="56"/>
      <c r="E66" s="70"/>
      <c r="F66" s="56"/>
      <c r="G66" s="55"/>
      <c r="H66" s="55"/>
      <c r="I66" s="55"/>
      <c r="J66" s="55"/>
      <c r="K66" s="55"/>
      <c r="L66" s="57"/>
      <c r="M66" s="57"/>
      <c r="N66" s="70"/>
    </row>
    <row r="67" spans="2:14" ht="12.75" customHeight="1">
      <c r="B67" s="54"/>
      <c r="C67" s="55"/>
      <c r="D67" s="56"/>
      <c r="E67" s="70"/>
      <c r="F67" s="56"/>
      <c r="G67" s="55"/>
      <c r="H67" s="55"/>
      <c r="I67" s="55"/>
      <c r="J67" s="55"/>
      <c r="K67" s="55"/>
      <c r="L67" s="57"/>
      <c r="M67" s="57"/>
      <c r="N67" s="70"/>
    </row>
    <row r="68" spans="2:14" ht="12.75" customHeight="1">
      <c r="B68" s="54"/>
      <c r="C68" s="55"/>
      <c r="D68" s="56"/>
      <c r="E68" s="70"/>
      <c r="F68" s="56"/>
      <c r="G68" s="55"/>
      <c r="H68" s="55"/>
      <c r="I68" s="55"/>
      <c r="J68" s="55"/>
      <c r="K68" s="55"/>
      <c r="L68" s="57"/>
      <c r="M68" s="57"/>
      <c r="N68" s="70"/>
    </row>
    <row r="69" spans="2:14" ht="12.75" customHeight="1">
      <c r="B69" s="54"/>
      <c r="C69" s="55"/>
      <c r="D69" s="56"/>
      <c r="E69" s="70"/>
      <c r="F69" s="56"/>
      <c r="G69" s="55"/>
      <c r="H69" s="55"/>
      <c r="I69" s="55"/>
      <c r="J69" s="55"/>
      <c r="K69" s="55"/>
      <c r="L69" s="57"/>
      <c r="M69" s="57"/>
      <c r="N69" s="70"/>
    </row>
    <row r="70" spans="2:14" ht="12.75" customHeight="1">
      <c r="B70" s="54"/>
      <c r="C70" s="55"/>
      <c r="D70" s="56"/>
      <c r="E70" s="70"/>
      <c r="F70" s="56"/>
      <c r="G70" s="55"/>
      <c r="H70" s="55"/>
      <c r="I70" s="55"/>
      <c r="J70" s="55"/>
      <c r="K70" s="55"/>
      <c r="L70" s="57"/>
      <c r="M70" s="57"/>
      <c r="N70" s="70"/>
    </row>
    <row r="71" spans="2:14" ht="12.75" customHeight="1">
      <c r="B71" s="54"/>
      <c r="C71" s="55"/>
      <c r="D71" s="56"/>
      <c r="E71" s="70"/>
      <c r="F71" s="56"/>
      <c r="G71" s="55"/>
      <c r="H71" s="55"/>
      <c r="I71" s="55"/>
      <c r="J71" s="55"/>
      <c r="K71" s="55"/>
      <c r="L71" s="57"/>
      <c r="M71" s="57"/>
      <c r="N71" s="70"/>
    </row>
    <row r="72" spans="2:14" ht="12.75" customHeight="1">
      <c r="B72" s="54"/>
      <c r="C72" s="55"/>
      <c r="D72" s="56"/>
      <c r="E72" s="70"/>
      <c r="F72" s="56"/>
      <c r="G72" s="55"/>
      <c r="H72" s="55"/>
      <c r="I72" s="55"/>
      <c r="J72" s="55"/>
      <c r="K72" s="55"/>
      <c r="L72" s="57"/>
      <c r="M72" s="57"/>
      <c r="N72" s="70"/>
    </row>
    <row r="73" spans="2:14" ht="12.75" customHeight="1">
      <c r="B73" s="54"/>
      <c r="C73" s="55"/>
      <c r="D73" s="56"/>
      <c r="E73" s="70"/>
      <c r="F73" s="56"/>
      <c r="G73" s="55"/>
      <c r="H73" s="55"/>
      <c r="I73" s="55"/>
      <c r="J73" s="55"/>
      <c r="K73" s="55"/>
      <c r="L73" s="57"/>
      <c r="M73" s="57"/>
      <c r="N73" s="70"/>
    </row>
    <row r="74" spans="2:14" ht="12.75" customHeight="1">
      <c r="B74" s="54"/>
      <c r="C74" s="55"/>
      <c r="D74" s="56"/>
      <c r="E74" s="70"/>
      <c r="F74" s="56"/>
      <c r="G74" s="55"/>
      <c r="H74" s="55"/>
      <c r="I74" s="55"/>
      <c r="J74" s="55"/>
      <c r="K74" s="55"/>
      <c r="L74" s="57"/>
      <c r="M74" s="57"/>
      <c r="N74" s="70"/>
    </row>
    <row r="75" spans="2:14" ht="12.75" customHeight="1">
      <c r="B75" s="54"/>
      <c r="C75" s="55"/>
      <c r="D75" s="56"/>
      <c r="E75" s="70"/>
      <c r="F75" s="56"/>
      <c r="G75" s="55"/>
      <c r="H75" s="55"/>
      <c r="I75" s="55"/>
      <c r="J75" s="55"/>
      <c r="K75" s="55"/>
      <c r="L75" s="57"/>
      <c r="M75" s="57"/>
      <c r="N75" s="70"/>
    </row>
    <row r="76" spans="2:14" ht="12.75" customHeight="1">
      <c r="B76" s="54"/>
      <c r="C76" s="55"/>
      <c r="D76" s="56"/>
      <c r="E76" s="70"/>
      <c r="F76" s="56"/>
      <c r="G76" s="55"/>
      <c r="H76" s="55"/>
      <c r="I76" s="55"/>
      <c r="J76" s="55"/>
      <c r="K76" s="55"/>
      <c r="L76" s="57"/>
      <c r="M76" s="57"/>
      <c r="N76" s="70"/>
    </row>
    <row r="77" spans="2:14" ht="12.75" customHeight="1">
      <c r="B77" s="54"/>
      <c r="C77" s="55"/>
      <c r="D77" s="56"/>
      <c r="E77" s="70"/>
      <c r="F77" s="56"/>
      <c r="G77" s="55"/>
      <c r="H77" s="55"/>
      <c r="I77" s="55"/>
      <c r="J77" s="55"/>
      <c r="K77" s="55"/>
      <c r="L77" s="57"/>
      <c r="M77" s="57"/>
      <c r="N77" s="70"/>
    </row>
    <row r="78" spans="2:14" ht="12.75" customHeight="1">
      <c r="B78" s="54"/>
      <c r="C78" s="55"/>
      <c r="D78" s="56"/>
      <c r="E78" s="70"/>
      <c r="F78" s="56"/>
      <c r="G78" s="55"/>
      <c r="H78" s="55"/>
      <c r="I78" s="55"/>
      <c r="J78" s="55"/>
      <c r="K78" s="55"/>
      <c r="L78" s="57"/>
      <c r="M78" s="57"/>
      <c r="N78" s="70"/>
    </row>
    <row r="79" spans="2:14" ht="12.75" customHeight="1">
      <c r="B79" s="54"/>
      <c r="C79" s="55"/>
      <c r="D79" s="56"/>
      <c r="E79" s="70"/>
      <c r="F79" s="56"/>
      <c r="G79" s="55"/>
      <c r="H79" s="55"/>
      <c r="I79" s="55"/>
      <c r="J79" s="55"/>
      <c r="K79" s="55"/>
      <c r="L79" s="57"/>
      <c r="M79" s="57"/>
      <c r="N79" s="70"/>
    </row>
    <row r="80" spans="2:14" ht="12.75" customHeight="1">
      <c r="B80" s="54"/>
      <c r="C80" s="55"/>
      <c r="D80" s="56"/>
      <c r="E80" s="70"/>
      <c r="F80" s="56"/>
      <c r="G80" s="55"/>
      <c r="H80" s="55"/>
      <c r="I80" s="55"/>
      <c r="J80" s="55"/>
      <c r="K80" s="55"/>
      <c r="L80" s="57"/>
      <c r="M80" s="57"/>
      <c r="N80" s="70"/>
    </row>
    <row r="81" spans="2:14" ht="12.75" customHeight="1">
      <c r="B81" s="54"/>
      <c r="C81" s="55"/>
      <c r="D81" s="56"/>
      <c r="E81" s="70"/>
      <c r="F81" s="56"/>
      <c r="G81" s="55"/>
      <c r="H81" s="55"/>
      <c r="I81" s="55"/>
      <c r="J81" s="55"/>
      <c r="K81" s="55"/>
      <c r="L81" s="57"/>
      <c r="M81" s="57"/>
      <c r="N81" s="70"/>
    </row>
    <row r="82" spans="2:14" ht="12.75" customHeight="1">
      <c r="B82" s="54"/>
      <c r="C82" s="55"/>
      <c r="D82" s="56"/>
      <c r="E82" s="70"/>
      <c r="F82" s="56"/>
      <c r="G82" s="55"/>
      <c r="H82" s="55"/>
      <c r="I82" s="55"/>
      <c r="J82" s="55"/>
      <c r="K82" s="55"/>
      <c r="L82" s="57"/>
      <c r="M82" s="57"/>
      <c r="N82" s="70"/>
    </row>
    <row r="83" spans="2:14" ht="12.75" customHeight="1">
      <c r="B83" s="54"/>
      <c r="C83" s="55"/>
      <c r="D83" s="56"/>
      <c r="E83" s="70"/>
      <c r="F83" s="56"/>
      <c r="G83" s="55"/>
      <c r="H83" s="55"/>
      <c r="I83" s="55"/>
      <c r="J83" s="55"/>
      <c r="K83" s="55"/>
      <c r="L83" s="57"/>
      <c r="M83" s="57"/>
      <c r="N83" s="70"/>
    </row>
    <row r="84" spans="2:14" ht="12.75" customHeight="1">
      <c r="B84" s="54"/>
      <c r="C84" s="55"/>
      <c r="D84" s="56"/>
      <c r="E84" s="70"/>
      <c r="F84" s="56"/>
      <c r="G84" s="55"/>
      <c r="H84" s="55"/>
      <c r="I84" s="55"/>
      <c r="J84" s="55"/>
      <c r="K84" s="55"/>
      <c r="L84" s="57"/>
      <c r="M84" s="57"/>
      <c r="N84" s="70"/>
    </row>
    <row r="85" spans="2:14" ht="12.75" customHeight="1">
      <c r="B85" s="54"/>
      <c r="C85" s="55"/>
      <c r="D85" s="56"/>
      <c r="E85" s="70"/>
      <c r="F85" s="56"/>
      <c r="G85" s="55"/>
      <c r="H85" s="55"/>
      <c r="I85" s="55"/>
      <c r="J85" s="55"/>
      <c r="K85" s="55"/>
      <c r="L85" s="57"/>
      <c r="M85" s="57"/>
      <c r="N85" s="70"/>
    </row>
    <row r="86" spans="2:14" ht="12.75" customHeight="1">
      <c r="B86" s="54"/>
      <c r="C86" s="55"/>
      <c r="D86" s="56"/>
      <c r="E86" s="70"/>
      <c r="F86" s="56"/>
      <c r="G86" s="55"/>
      <c r="H86" s="55"/>
      <c r="I86" s="55"/>
      <c r="J86" s="55"/>
      <c r="K86" s="55"/>
      <c r="L86" s="57"/>
      <c r="M86" s="57"/>
      <c r="N86" s="70"/>
    </row>
    <row r="87" spans="2:14" ht="12.75" customHeight="1">
      <c r="B87" s="54"/>
      <c r="C87" s="55"/>
      <c r="D87" s="56"/>
      <c r="E87" s="70"/>
      <c r="F87" s="56"/>
      <c r="G87" s="55"/>
      <c r="H87" s="55"/>
      <c r="I87" s="55"/>
      <c r="J87" s="55"/>
      <c r="K87" s="55"/>
      <c r="L87" s="57"/>
      <c r="M87" s="57"/>
      <c r="N87" s="70"/>
    </row>
    <row r="88" spans="2:14" ht="12.75" customHeight="1">
      <c r="B88" s="54"/>
      <c r="C88" s="55"/>
      <c r="D88" s="56"/>
      <c r="E88" s="70"/>
      <c r="F88" s="56"/>
      <c r="G88" s="55"/>
      <c r="H88" s="55"/>
      <c r="I88" s="55"/>
      <c r="J88" s="55"/>
      <c r="K88" s="55"/>
      <c r="L88" s="57"/>
      <c r="M88" s="57"/>
      <c r="N88" s="70"/>
    </row>
    <row r="89" spans="2:14" ht="12.75" customHeight="1">
      <c r="B89" s="54"/>
      <c r="C89" s="55"/>
      <c r="D89" s="56"/>
      <c r="E89" s="70"/>
      <c r="F89" s="56"/>
      <c r="G89" s="55"/>
      <c r="H89" s="55"/>
      <c r="I89" s="55"/>
      <c r="J89" s="55"/>
      <c r="K89" s="55"/>
      <c r="L89" s="57"/>
      <c r="M89" s="57"/>
      <c r="N89" s="70"/>
    </row>
    <row r="90" spans="2:14" ht="12.75" customHeight="1">
      <c r="B90" s="54"/>
      <c r="C90" s="55"/>
      <c r="D90" s="56"/>
      <c r="E90" s="70"/>
      <c r="F90" s="56"/>
      <c r="G90" s="55"/>
      <c r="H90" s="55"/>
      <c r="I90" s="55"/>
      <c r="J90" s="55"/>
      <c r="K90" s="55"/>
      <c r="L90" s="57"/>
      <c r="M90" s="57"/>
      <c r="N90" s="70"/>
    </row>
    <row r="91" spans="2:14" ht="12.75" customHeight="1">
      <c r="B91" s="54"/>
      <c r="C91" s="55"/>
      <c r="D91" s="56"/>
      <c r="E91" s="70"/>
      <c r="F91" s="56"/>
      <c r="G91" s="55"/>
      <c r="H91" s="55"/>
      <c r="I91" s="55"/>
      <c r="J91" s="55"/>
      <c r="K91" s="55"/>
      <c r="L91" s="57"/>
      <c r="M91" s="57"/>
      <c r="N91" s="70"/>
    </row>
    <row r="92" spans="2:14" ht="12.75" customHeight="1">
      <c r="B92" s="54"/>
      <c r="C92" s="55"/>
      <c r="D92" s="56"/>
      <c r="E92" s="70"/>
      <c r="F92" s="56"/>
      <c r="G92" s="55"/>
      <c r="H92" s="55"/>
      <c r="I92" s="55"/>
      <c r="J92" s="55"/>
      <c r="K92" s="55"/>
      <c r="L92" s="57"/>
      <c r="M92" s="57"/>
      <c r="N92" s="70"/>
    </row>
    <row r="93" spans="2:14" ht="12.75" customHeight="1">
      <c r="B93" s="54"/>
      <c r="C93" s="55"/>
      <c r="D93" s="56"/>
      <c r="E93" s="70"/>
      <c r="F93" s="56"/>
      <c r="G93" s="55"/>
      <c r="H93" s="55"/>
      <c r="I93" s="55"/>
      <c r="J93" s="55"/>
      <c r="K93" s="55"/>
      <c r="L93" s="57"/>
      <c r="M93" s="57"/>
      <c r="N93" s="70"/>
    </row>
    <row r="94" spans="2:14" ht="12.75" customHeight="1">
      <c r="B94" s="54"/>
      <c r="C94" s="55"/>
      <c r="D94" s="56"/>
      <c r="E94" s="70"/>
      <c r="F94" s="56"/>
      <c r="G94" s="55"/>
      <c r="H94" s="55"/>
      <c r="I94" s="55"/>
      <c r="J94" s="55"/>
      <c r="K94" s="55"/>
      <c r="L94" s="57"/>
      <c r="M94" s="57"/>
      <c r="N94" s="70"/>
    </row>
    <row r="95" spans="2:14" ht="12.75" customHeight="1">
      <c r="B95" s="54"/>
      <c r="C95" s="55"/>
      <c r="D95" s="56"/>
      <c r="E95" s="70"/>
      <c r="F95" s="56"/>
      <c r="G95" s="55"/>
      <c r="H95" s="55"/>
      <c r="I95" s="55"/>
      <c r="J95" s="55"/>
      <c r="K95" s="55"/>
      <c r="L95" s="57"/>
      <c r="M95" s="57"/>
      <c r="N95" s="70"/>
    </row>
    <row r="96" spans="2:14" ht="12.75" customHeight="1">
      <c r="B96" s="54"/>
      <c r="C96" s="55"/>
      <c r="D96" s="56"/>
      <c r="E96" s="70"/>
      <c r="F96" s="56"/>
      <c r="G96" s="55"/>
      <c r="H96" s="55"/>
      <c r="I96" s="55"/>
      <c r="J96" s="55"/>
      <c r="K96" s="55"/>
      <c r="L96" s="57"/>
      <c r="M96" s="57"/>
      <c r="N96" s="70"/>
    </row>
    <row r="97" spans="2:14" ht="12.75" customHeight="1">
      <c r="B97" s="54"/>
      <c r="C97" s="55"/>
      <c r="D97" s="56"/>
      <c r="E97" s="70"/>
      <c r="F97" s="56"/>
      <c r="G97" s="55"/>
      <c r="H97" s="55"/>
      <c r="I97" s="55"/>
      <c r="J97" s="55"/>
      <c r="K97" s="55"/>
      <c r="L97" s="57"/>
      <c r="M97" s="57"/>
      <c r="N97" s="70"/>
    </row>
    <row r="98" spans="2:14" ht="12.75" customHeight="1">
      <c r="B98" s="54"/>
      <c r="C98" s="55"/>
      <c r="D98" s="56"/>
      <c r="E98" s="70"/>
      <c r="F98" s="56"/>
      <c r="G98" s="55"/>
      <c r="H98" s="55"/>
      <c r="I98" s="55"/>
      <c r="J98" s="55"/>
      <c r="K98" s="55"/>
      <c r="L98" s="57"/>
      <c r="M98" s="57"/>
      <c r="N98" s="70"/>
    </row>
    <row r="99" spans="2:14" ht="12.75" customHeight="1">
      <c r="B99" s="54"/>
      <c r="C99" s="55"/>
      <c r="D99" s="56"/>
      <c r="E99" s="70"/>
      <c r="F99" s="56"/>
      <c r="G99" s="55"/>
      <c r="H99" s="55"/>
      <c r="I99" s="55"/>
      <c r="J99" s="55"/>
      <c r="K99" s="55"/>
      <c r="L99" s="57"/>
      <c r="M99" s="57"/>
      <c r="N99" s="70"/>
    </row>
    <row r="100" spans="2:14" ht="12.75" customHeight="1">
      <c r="B100" s="54"/>
      <c r="C100" s="55"/>
      <c r="D100" s="56"/>
      <c r="E100" s="70"/>
      <c r="F100" s="56"/>
      <c r="G100" s="55"/>
      <c r="H100" s="55"/>
      <c r="I100" s="55"/>
      <c r="J100" s="55"/>
      <c r="K100" s="55"/>
      <c r="L100" s="57"/>
      <c r="M100" s="57"/>
      <c r="N100" s="70"/>
    </row>
    <row r="101" spans="2:14" ht="12.75" customHeight="1">
      <c r="B101" s="54"/>
      <c r="C101" s="55"/>
      <c r="D101" s="56"/>
      <c r="E101" s="70"/>
      <c r="F101" s="56"/>
      <c r="G101" s="55"/>
      <c r="H101" s="55"/>
      <c r="I101" s="55"/>
      <c r="J101" s="55"/>
      <c r="K101" s="55"/>
      <c r="L101" s="57"/>
      <c r="M101" s="57"/>
      <c r="N101" s="70"/>
    </row>
    <row r="102" spans="2:14" ht="12.75" customHeight="1">
      <c r="B102" s="54"/>
      <c r="C102" s="55"/>
      <c r="D102" s="56"/>
      <c r="E102" s="70"/>
      <c r="F102" s="56"/>
      <c r="G102" s="55"/>
      <c r="H102" s="55"/>
      <c r="I102" s="55"/>
      <c r="J102" s="55"/>
      <c r="K102" s="55"/>
      <c r="L102" s="57"/>
      <c r="M102" s="57"/>
      <c r="N102" s="70"/>
    </row>
    <row r="103" spans="2:14" ht="12.75" customHeight="1">
      <c r="B103" s="54"/>
      <c r="C103" s="55"/>
      <c r="D103" s="56"/>
      <c r="E103" s="70"/>
      <c r="F103" s="56"/>
      <c r="G103" s="55"/>
      <c r="H103" s="55"/>
      <c r="I103" s="55"/>
      <c r="J103" s="55"/>
      <c r="K103" s="55"/>
      <c r="L103" s="57"/>
      <c r="M103" s="57"/>
      <c r="N103" s="70"/>
    </row>
    <row r="104" spans="2:14" ht="12.75" customHeight="1">
      <c r="B104" s="54"/>
      <c r="C104" s="55"/>
      <c r="D104" s="56"/>
      <c r="E104" s="70"/>
      <c r="F104" s="56"/>
      <c r="G104" s="55"/>
      <c r="H104" s="55"/>
      <c r="I104" s="55"/>
      <c r="J104" s="55"/>
      <c r="K104" s="55"/>
      <c r="L104" s="57"/>
      <c r="M104" s="57"/>
      <c r="N104" s="70"/>
    </row>
    <row r="105" spans="2:14" ht="12.75" customHeight="1">
      <c r="B105" s="54"/>
      <c r="C105" s="55"/>
      <c r="D105" s="56"/>
      <c r="E105" s="70"/>
      <c r="F105" s="56"/>
      <c r="G105" s="55"/>
      <c r="H105" s="55"/>
      <c r="I105" s="55"/>
      <c r="J105" s="55"/>
      <c r="K105" s="55"/>
      <c r="L105" s="57"/>
      <c r="M105" s="57"/>
      <c r="N105" s="70"/>
    </row>
    <row r="106" spans="2:14" ht="12.75" customHeight="1">
      <c r="B106" s="54"/>
      <c r="C106" s="55"/>
      <c r="D106" s="56"/>
      <c r="E106" s="70"/>
      <c r="F106" s="56"/>
      <c r="G106" s="55"/>
      <c r="H106" s="55"/>
      <c r="I106" s="55"/>
      <c r="J106" s="55"/>
      <c r="K106" s="55"/>
      <c r="L106" s="57"/>
      <c r="M106" s="57"/>
      <c r="N106" s="70"/>
    </row>
    <row r="107" spans="2:14" ht="12.75" customHeight="1">
      <c r="B107" s="54"/>
      <c r="C107" s="55"/>
      <c r="D107" s="56"/>
      <c r="E107" s="70"/>
      <c r="F107" s="56"/>
      <c r="G107" s="55"/>
      <c r="H107" s="55"/>
      <c r="I107" s="55"/>
      <c r="J107" s="55"/>
      <c r="K107" s="55"/>
      <c r="L107" s="57"/>
      <c r="M107" s="57"/>
      <c r="N107" s="70"/>
    </row>
    <row r="108" spans="2:14" ht="12.75" customHeight="1">
      <c r="B108" s="54"/>
      <c r="C108" s="55"/>
      <c r="D108" s="56"/>
      <c r="E108" s="70"/>
      <c r="F108" s="56"/>
      <c r="G108" s="55"/>
      <c r="H108" s="55"/>
      <c r="I108" s="55"/>
      <c r="J108" s="55"/>
      <c r="K108" s="55"/>
      <c r="L108" s="57"/>
      <c r="M108" s="57"/>
      <c r="N108" s="70"/>
    </row>
    <row r="109" spans="2:14" ht="12.75" customHeight="1">
      <c r="B109" s="54"/>
      <c r="C109" s="55"/>
      <c r="D109" s="56"/>
      <c r="E109" s="70"/>
      <c r="F109" s="56"/>
      <c r="G109" s="55"/>
      <c r="H109" s="55"/>
      <c r="I109" s="55"/>
      <c r="J109" s="55"/>
      <c r="K109" s="55"/>
      <c r="L109" s="57"/>
      <c r="M109" s="57"/>
      <c r="N109" s="70"/>
    </row>
    <row r="110" spans="2:14" ht="12.75" customHeight="1">
      <c r="B110" s="54"/>
      <c r="C110" s="55"/>
      <c r="D110" s="56"/>
      <c r="E110" s="70"/>
      <c r="F110" s="56"/>
      <c r="G110" s="55"/>
      <c r="H110" s="55"/>
      <c r="I110" s="55"/>
      <c r="J110" s="55"/>
      <c r="K110" s="55"/>
      <c r="L110" s="57"/>
      <c r="M110" s="57"/>
      <c r="N110" s="70"/>
    </row>
    <row r="111" spans="2:14" ht="12.75" customHeight="1">
      <c r="B111" s="54"/>
      <c r="C111" s="55"/>
      <c r="D111" s="56"/>
      <c r="E111" s="70"/>
      <c r="F111" s="56"/>
      <c r="G111" s="55"/>
      <c r="H111" s="55"/>
      <c r="I111" s="55"/>
      <c r="J111" s="55"/>
      <c r="K111" s="55"/>
      <c r="L111" s="57"/>
      <c r="M111" s="57"/>
      <c r="N111" s="70"/>
    </row>
    <row r="112" spans="2:14" ht="12.75" customHeight="1">
      <c r="B112" s="54"/>
      <c r="C112" s="55"/>
      <c r="D112" s="56"/>
      <c r="E112" s="70"/>
      <c r="F112" s="56"/>
      <c r="G112" s="55"/>
      <c r="H112" s="55"/>
      <c r="I112" s="55"/>
      <c r="J112" s="55"/>
      <c r="K112" s="55"/>
      <c r="L112" s="57"/>
      <c r="M112" s="57"/>
      <c r="N112" s="70"/>
    </row>
    <row r="113" spans="2:14" ht="12.75" customHeight="1">
      <c r="B113" s="54"/>
      <c r="C113" s="55"/>
      <c r="D113" s="56"/>
      <c r="E113" s="70"/>
      <c r="F113" s="56"/>
      <c r="G113" s="55"/>
      <c r="H113" s="55"/>
      <c r="I113" s="55"/>
      <c r="J113" s="55"/>
      <c r="K113" s="55"/>
      <c r="L113" s="57"/>
      <c r="M113" s="57"/>
      <c r="N113" s="70"/>
    </row>
    <row r="114" spans="2:14" ht="12.75" customHeight="1">
      <c r="B114" s="54"/>
      <c r="C114" s="55"/>
      <c r="D114" s="56"/>
      <c r="E114" s="70"/>
      <c r="F114" s="56"/>
      <c r="G114" s="55"/>
      <c r="H114" s="55"/>
      <c r="I114" s="55"/>
      <c r="J114" s="55"/>
      <c r="K114" s="55"/>
      <c r="L114" s="57"/>
      <c r="M114" s="57"/>
      <c r="N114" s="70"/>
    </row>
    <row r="115" spans="2:14" ht="12.75" customHeight="1">
      <c r="B115" s="54"/>
      <c r="C115" s="55"/>
      <c r="D115" s="56"/>
      <c r="E115" s="70"/>
      <c r="F115" s="56"/>
      <c r="G115" s="55"/>
      <c r="H115" s="55"/>
      <c r="I115" s="55"/>
      <c r="J115" s="55"/>
      <c r="K115" s="55"/>
      <c r="L115" s="57"/>
      <c r="M115" s="57"/>
      <c r="N115" s="70"/>
    </row>
    <row r="116" spans="2:14" ht="12.75" customHeight="1">
      <c r="B116" s="54"/>
      <c r="C116" s="55"/>
      <c r="D116" s="56"/>
      <c r="E116" s="70"/>
      <c r="F116" s="56"/>
      <c r="G116" s="55"/>
      <c r="H116" s="55"/>
      <c r="I116" s="55"/>
      <c r="J116" s="55"/>
      <c r="K116" s="55"/>
      <c r="L116" s="57"/>
      <c r="M116" s="57"/>
      <c r="N116" s="70"/>
    </row>
    <row r="117" spans="2:14" ht="12.75" customHeight="1">
      <c r="B117" s="54"/>
      <c r="C117" s="55"/>
      <c r="D117" s="56"/>
      <c r="E117" s="70"/>
      <c r="F117" s="56"/>
      <c r="G117" s="55"/>
      <c r="H117" s="55"/>
      <c r="I117" s="55"/>
      <c r="J117" s="55"/>
      <c r="K117" s="55"/>
      <c r="L117" s="57"/>
      <c r="M117" s="57"/>
      <c r="N117" s="70"/>
    </row>
    <row r="118" spans="2:14" ht="12.75" customHeight="1">
      <c r="B118" s="54"/>
      <c r="C118" s="55"/>
      <c r="D118" s="56"/>
      <c r="E118" s="70"/>
      <c r="F118" s="56"/>
      <c r="G118" s="55"/>
      <c r="H118" s="55"/>
      <c r="I118" s="55"/>
      <c r="J118" s="55"/>
      <c r="K118" s="55"/>
      <c r="L118" s="57"/>
      <c r="M118" s="57"/>
      <c r="N118" s="70"/>
    </row>
    <row r="119" spans="2:14" ht="12.75" customHeight="1">
      <c r="B119" s="54"/>
      <c r="C119" s="55"/>
      <c r="D119" s="56"/>
      <c r="E119" s="70"/>
      <c r="F119" s="56"/>
      <c r="G119" s="55"/>
      <c r="H119" s="55"/>
      <c r="I119" s="55"/>
      <c r="J119" s="55"/>
      <c r="K119" s="55"/>
      <c r="L119" s="57"/>
      <c r="M119" s="57"/>
      <c r="N119" s="70"/>
    </row>
    <row r="120" spans="2:14" ht="12.75" customHeight="1">
      <c r="B120" s="54"/>
      <c r="C120" s="55"/>
      <c r="D120" s="56"/>
      <c r="E120" s="70"/>
      <c r="F120" s="56"/>
      <c r="G120" s="55"/>
      <c r="H120" s="55"/>
      <c r="I120" s="55"/>
      <c r="J120" s="55"/>
      <c r="K120" s="55"/>
      <c r="L120" s="57"/>
      <c r="M120" s="57"/>
      <c r="N120" s="70"/>
    </row>
    <row r="121" spans="2:14" ht="12.75" customHeight="1">
      <c r="B121" s="54"/>
      <c r="C121" s="55"/>
      <c r="D121" s="56"/>
      <c r="E121" s="70"/>
      <c r="F121" s="56"/>
      <c r="G121" s="55"/>
      <c r="H121" s="55"/>
      <c r="I121" s="55"/>
      <c r="J121" s="55"/>
      <c r="K121" s="55"/>
      <c r="L121" s="57"/>
      <c r="M121" s="57"/>
      <c r="N121" s="70"/>
    </row>
    <row r="122" spans="2:14" ht="12.75" customHeight="1">
      <c r="B122" s="54"/>
      <c r="C122" s="55"/>
      <c r="D122" s="56"/>
      <c r="E122" s="70"/>
      <c r="F122" s="56"/>
      <c r="G122" s="55"/>
      <c r="H122" s="55"/>
      <c r="I122" s="55"/>
      <c r="J122" s="55"/>
      <c r="K122" s="55"/>
      <c r="L122" s="57"/>
      <c r="M122" s="57"/>
      <c r="N122" s="70"/>
    </row>
    <row r="123" spans="2:14" ht="12.75" customHeight="1">
      <c r="B123" s="54"/>
      <c r="C123" s="55"/>
      <c r="D123" s="56"/>
      <c r="E123" s="70"/>
      <c r="F123" s="56"/>
      <c r="G123" s="55"/>
      <c r="H123" s="55"/>
      <c r="I123" s="55"/>
      <c r="J123" s="55"/>
      <c r="K123" s="55"/>
      <c r="L123" s="57"/>
      <c r="M123" s="57"/>
      <c r="N123" s="70"/>
    </row>
    <row r="124" spans="2:14" ht="12.75" customHeight="1">
      <c r="B124" s="54"/>
      <c r="C124" s="55"/>
      <c r="D124" s="56"/>
      <c r="E124" s="70"/>
      <c r="F124" s="56"/>
      <c r="G124" s="55"/>
      <c r="H124" s="55"/>
      <c r="I124" s="55"/>
      <c r="J124" s="55"/>
      <c r="K124" s="55"/>
      <c r="L124" s="57"/>
      <c r="M124" s="57"/>
      <c r="N124" s="70"/>
    </row>
    <row r="125" spans="2:14" ht="12.75" customHeight="1">
      <c r="B125" s="54"/>
      <c r="C125" s="55"/>
      <c r="D125" s="56"/>
      <c r="E125" s="70"/>
      <c r="F125" s="56"/>
      <c r="G125" s="55"/>
      <c r="H125" s="55"/>
      <c r="I125" s="55"/>
      <c r="J125" s="55"/>
      <c r="K125" s="55"/>
      <c r="L125" s="57"/>
      <c r="M125" s="57"/>
      <c r="N125" s="70"/>
    </row>
    <row r="126" spans="2:14" ht="12.75" customHeight="1">
      <c r="B126" s="54"/>
      <c r="C126" s="55"/>
      <c r="D126" s="56"/>
      <c r="E126" s="70"/>
      <c r="F126" s="56"/>
      <c r="G126" s="55"/>
      <c r="H126" s="55"/>
      <c r="I126" s="55"/>
      <c r="J126" s="55"/>
      <c r="K126" s="55"/>
      <c r="L126" s="57"/>
      <c r="M126" s="57"/>
      <c r="N126" s="70"/>
    </row>
    <row r="127" spans="2:14" ht="12.75" customHeight="1">
      <c r="B127" s="54"/>
      <c r="C127" s="55"/>
      <c r="D127" s="56"/>
      <c r="E127" s="70"/>
      <c r="F127" s="56"/>
      <c r="G127" s="55"/>
      <c r="H127" s="55"/>
      <c r="I127" s="55"/>
      <c r="J127" s="55"/>
      <c r="K127" s="55"/>
      <c r="L127" s="57"/>
      <c r="M127" s="57"/>
      <c r="N127" s="70"/>
    </row>
    <row r="128" spans="2:14" ht="12.75" customHeight="1">
      <c r="B128" s="54"/>
      <c r="C128" s="55"/>
      <c r="D128" s="56"/>
      <c r="E128" s="70"/>
      <c r="F128" s="56"/>
      <c r="G128" s="55"/>
      <c r="H128" s="55"/>
      <c r="I128" s="55"/>
      <c r="J128" s="55"/>
      <c r="K128" s="55"/>
      <c r="L128" s="57"/>
      <c r="M128" s="57"/>
      <c r="N128" s="70"/>
    </row>
    <row r="129" spans="2:14" ht="12.75" customHeight="1">
      <c r="B129" s="54"/>
      <c r="C129" s="55"/>
      <c r="D129" s="56"/>
      <c r="E129" s="70"/>
      <c r="F129" s="56"/>
      <c r="G129" s="55"/>
      <c r="H129" s="55"/>
      <c r="I129" s="55"/>
      <c r="J129" s="55"/>
      <c r="K129" s="55"/>
      <c r="L129" s="57"/>
      <c r="M129" s="57"/>
      <c r="N129" s="70"/>
    </row>
    <row r="130" spans="2:14" ht="12.75" customHeight="1">
      <c r="B130" s="54"/>
      <c r="C130" s="55"/>
      <c r="D130" s="56"/>
      <c r="E130" s="70"/>
      <c r="F130" s="56"/>
      <c r="G130" s="55"/>
      <c r="H130" s="55"/>
      <c r="I130" s="55"/>
      <c r="J130" s="55"/>
      <c r="K130" s="55"/>
      <c r="L130" s="57"/>
      <c r="M130" s="57"/>
      <c r="N130" s="70"/>
    </row>
    <row r="131" spans="2:14" ht="12.75" customHeight="1">
      <c r="B131" s="54"/>
      <c r="C131" s="55"/>
      <c r="D131" s="56"/>
      <c r="E131" s="70"/>
      <c r="F131" s="56"/>
      <c r="G131" s="55"/>
      <c r="H131" s="55"/>
      <c r="I131" s="55"/>
      <c r="J131" s="55"/>
      <c r="K131" s="55"/>
      <c r="L131" s="57"/>
      <c r="M131" s="57"/>
      <c r="N131" s="70"/>
    </row>
    <row r="132" spans="2:14" ht="12.75" customHeight="1">
      <c r="B132" s="54"/>
      <c r="C132" s="55"/>
      <c r="D132" s="56"/>
      <c r="E132" s="70"/>
      <c r="F132" s="56"/>
      <c r="G132" s="55"/>
      <c r="H132" s="55"/>
      <c r="I132" s="55"/>
      <c r="J132" s="55"/>
      <c r="K132" s="55"/>
      <c r="L132" s="57"/>
      <c r="M132" s="57"/>
      <c r="N132" s="70"/>
    </row>
    <row r="133" spans="2:14" ht="12.75" customHeight="1">
      <c r="B133" s="54"/>
      <c r="C133" s="55"/>
      <c r="D133" s="56"/>
      <c r="E133" s="70"/>
      <c r="F133" s="56"/>
      <c r="G133" s="55"/>
      <c r="H133" s="55"/>
      <c r="I133" s="55"/>
      <c r="J133" s="55"/>
      <c r="K133" s="55"/>
      <c r="L133" s="57"/>
      <c r="M133" s="57"/>
      <c r="N133" s="70"/>
    </row>
    <row r="134" spans="2:14" ht="12.75" customHeight="1">
      <c r="B134" s="54"/>
      <c r="C134" s="55"/>
      <c r="D134" s="56"/>
      <c r="E134" s="70"/>
      <c r="F134" s="56"/>
      <c r="G134" s="55"/>
      <c r="H134" s="55"/>
      <c r="I134" s="55"/>
      <c r="J134" s="55"/>
      <c r="K134" s="55"/>
      <c r="L134" s="57"/>
      <c r="M134" s="57"/>
      <c r="N134" s="70"/>
    </row>
    <row r="135" spans="2:14" ht="12.75" customHeight="1">
      <c r="B135" s="54"/>
      <c r="C135" s="55"/>
      <c r="D135" s="56"/>
      <c r="E135" s="70"/>
      <c r="F135" s="56"/>
      <c r="G135" s="55"/>
      <c r="H135" s="55"/>
      <c r="I135" s="55"/>
      <c r="J135" s="55"/>
      <c r="K135" s="55"/>
      <c r="L135" s="57"/>
      <c r="M135" s="57"/>
      <c r="N135" s="70"/>
    </row>
    <row r="136" spans="2:14" ht="12.75" customHeight="1">
      <c r="B136" s="54"/>
      <c r="C136" s="55"/>
      <c r="D136" s="56"/>
      <c r="E136" s="70"/>
      <c r="F136" s="56"/>
      <c r="G136" s="55"/>
      <c r="H136" s="55"/>
      <c r="I136" s="55"/>
      <c r="J136" s="55"/>
      <c r="K136" s="55"/>
      <c r="L136" s="57"/>
      <c r="M136" s="57"/>
      <c r="N136" s="70"/>
    </row>
    <row r="137" spans="2:14" ht="12.75" customHeight="1">
      <c r="B137" s="54"/>
      <c r="C137" s="55"/>
      <c r="D137" s="56"/>
      <c r="E137" s="70"/>
      <c r="F137" s="56"/>
      <c r="G137" s="55"/>
      <c r="H137" s="55"/>
      <c r="I137" s="55"/>
      <c r="J137" s="55"/>
      <c r="K137" s="55"/>
      <c r="L137" s="57"/>
      <c r="M137" s="57"/>
      <c r="N137" s="70"/>
    </row>
    <row r="138" spans="2:14" ht="12.75" customHeight="1">
      <c r="B138" s="54"/>
      <c r="C138" s="55"/>
      <c r="D138" s="56"/>
      <c r="E138" s="70"/>
      <c r="F138" s="56"/>
      <c r="G138" s="55"/>
      <c r="H138" s="55"/>
      <c r="I138" s="55"/>
      <c r="J138" s="55"/>
      <c r="K138" s="55"/>
      <c r="L138" s="57"/>
      <c r="M138" s="57"/>
      <c r="N138" s="70"/>
    </row>
    <row r="139" spans="2:14" ht="12.75" customHeight="1">
      <c r="B139" s="54"/>
      <c r="C139" s="55"/>
      <c r="D139" s="56"/>
      <c r="E139" s="70"/>
      <c r="F139" s="56"/>
      <c r="G139" s="55"/>
      <c r="H139" s="55"/>
      <c r="I139" s="55"/>
      <c r="J139" s="55"/>
      <c r="K139" s="55"/>
      <c r="L139" s="57"/>
      <c r="M139" s="57"/>
      <c r="N139" s="70"/>
    </row>
    <row r="140" spans="2:14" ht="12.75" customHeight="1">
      <c r="B140" s="54"/>
      <c r="C140" s="55"/>
      <c r="D140" s="56"/>
      <c r="E140" s="70"/>
      <c r="F140" s="56"/>
      <c r="G140" s="55"/>
      <c r="H140" s="55"/>
      <c r="I140" s="55"/>
      <c r="J140" s="55"/>
      <c r="K140" s="55"/>
      <c r="L140" s="57"/>
      <c r="M140" s="57"/>
      <c r="N140" s="70"/>
    </row>
    <row r="141" spans="2:14" ht="12.75" customHeight="1">
      <c r="B141" s="54"/>
      <c r="C141" s="55"/>
      <c r="D141" s="56"/>
      <c r="E141" s="70"/>
      <c r="F141" s="56"/>
      <c r="G141" s="55"/>
      <c r="H141" s="55"/>
      <c r="I141" s="55"/>
      <c r="J141" s="55"/>
      <c r="K141" s="55"/>
      <c r="L141" s="57"/>
      <c r="M141" s="57"/>
      <c r="N141" s="70"/>
    </row>
    <row r="142" spans="2:14" ht="12.75" customHeight="1">
      <c r="B142" s="54"/>
      <c r="C142" s="55"/>
      <c r="D142" s="56"/>
      <c r="E142" s="70"/>
      <c r="F142" s="56"/>
      <c r="G142" s="55"/>
      <c r="H142" s="55"/>
      <c r="I142" s="55"/>
      <c r="J142" s="55"/>
      <c r="K142" s="55"/>
      <c r="L142" s="57"/>
      <c r="M142" s="57"/>
      <c r="N142" s="70"/>
    </row>
    <row r="143" spans="2:14" ht="12.75" customHeight="1">
      <c r="B143" s="54"/>
      <c r="C143" s="55"/>
      <c r="D143" s="56"/>
      <c r="E143" s="70"/>
      <c r="F143" s="56"/>
      <c r="G143" s="55"/>
      <c r="H143" s="55"/>
      <c r="I143" s="55"/>
      <c r="J143" s="55"/>
      <c r="K143" s="55"/>
      <c r="L143" s="57"/>
      <c r="M143" s="57"/>
      <c r="N143" s="70"/>
    </row>
    <row r="144" spans="2:14" ht="12.75" customHeight="1">
      <c r="B144" s="54"/>
      <c r="C144" s="55"/>
      <c r="D144" s="56"/>
      <c r="E144" s="70"/>
      <c r="F144" s="56"/>
      <c r="G144" s="55"/>
      <c r="H144" s="55"/>
      <c r="I144" s="55"/>
      <c r="J144" s="55"/>
      <c r="K144" s="55"/>
      <c r="L144" s="57"/>
      <c r="M144" s="57"/>
      <c r="N144" s="70"/>
    </row>
    <row r="145" spans="2:14" ht="12.75" customHeight="1">
      <c r="B145" s="54"/>
      <c r="C145" s="55"/>
      <c r="D145" s="56"/>
      <c r="E145" s="70"/>
      <c r="F145" s="56"/>
      <c r="G145" s="55"/>
      <c r="H145" s="55"/>
      <c r="I145" s="55"/>
      <c r="J145" s="55"/>
      <c r="K145" s="55"/>
      <c r="L145" s="57"/>
      <c r="M145" s="57"/>
      <c r="N145" s="70"/>
    </row>
    <row r="146" spans="2:14" ht="12.75" customHeight="1">
      <c r="B146" s="54"/>
      <c r="C146" s="55"/>
      <c r="D146" s="56"/>
      <c r="E146" s="70"/>
      <c r="F146" s="56"/>
      <c r="G146" s="55"/>
      <c r="H146" s="55"/>
      <c r="I146" s="55"/>
      <c r="J146" s="55"/>
      <c r="K146" s="55"/>
      <c r="L146" s="57"/>
      <c r="M146" s="57"/>
      <c r="N146" s="70"/>
    </row>
    <row r="147" spans="2:14" ht="12.75" customHeight="1">
      <c r="B147" s="54"/>
      <c r="C147" s="55"/>
      <c r="D147" s="56"/>
      <c r="E147" s="70"/>
      <c r="F147" s="56"/>
      <c r="G147" s="55"/>
      <c r="H147" s="55"/>
      <c r="I147" s="55"/>
      <c r="J147" s="55"/>
      <c r="K147" s="55"/>
      <c r="L147" s="57"/>
      <c r="M147" s="57"/>
      <c r="N147" s="70"/>
    </row>
    <row r="148" spans="2:14" ht="12.75" customHeight="1">
      <c r="B148" s="54"/>
      <c r="C148" s="55"/>
      <c r="D148" s="56"/>
      <c r="E148" s="70"/>
      <c r="F148" s="56"/>
      <c r="G148" s="55"/>
      <c r="H148" s="55"/>
      <c r="I148" s="55"/>
      <c r="J148" s="55"/>
      <c r="K148" s="55"/>
      <c r="L148" s="57"/>
      <c r="M148" s="57"/>
      <c r="N148" s="70"/>
    </row>
    <row r="149" spans="2:14" ht="12.75" customHeight="1">
      <c r="B149" s="54"/>
      <c r="C149" s="55"/>
      <c r="D149" s="56"/>
      <c r="E149" s="70"/>
      <c r="F149" s="56"/>
      <c r="G149" s="55"/>
      <c r="H149" s="55"/>
      <c r="I149" s="55"/>
      <c r="J149" s="55"/>
      <c r="K149" s="55"/>
      <c r="L149" s="57"/>
      <c r="M149" s="57"/>
      <c r="N149" s="70"/>
    </row>
    <row r="150" spans="2:14" ht="12.75" customHeight="1">
      <c r="B150" s="54"/>
      <c r="C150" s="55"/>
      <c r="D150" s="56"/>
      <c r="E150" s="70"/>
      <c r="F150" s="56"/>
      <c r="G150" s="55"/>
      <c r="H150" s="55"/>
      <c r="I150" s="55"/>
      <c r="J150" s="55"/>
      <c r="K150" s="55"/>
      <c r="L150" s="57"/>
      <c r="M150" s="57"/>
      <c r="N150" s="70"/>
    </row>
    <row r="151" spans="2:14" ht="12.75" customHeight="1">
      <c r="B151" s="54"/>
      <c r="C151" s="55"/>
      <c r="D151" s="56"/>
      <c r="E151" s="70"/>
      <c r="F151" s="56"/>
      <c r="G151" s="55"/>
      <c r="H151" s="55"/>
      <c r="I151" s="55"/>
      <c r="J151" s="55"/>
      <c r="K151" s="55"/>
      <c r="L151" s="57"/>
      <c r="M151" s="57"/>
      <c r="N151" s="70"/>
    </row>
    <row r="152" spans="2:14" ht="12.75" customHeight="1">
      <c r="B152" s="54"/>
      <c r="C152" s="55"/>
      <c r="D152" s="56"/>
      <c r="E152" s="70"/>
      <c r="F152" s="56"/>
      <c r="G152" s="55"/>
      <c r="H152" s="55"/>
      <c r="I152" s="55"/>
      <c r="J152" s="55"/>
      <c r="K152" s="55"/>
      <c r="L152" s="57"/>
      <c r="M152" s="57"/>
      <c r="N152" s="70"/>
    </row>
    <row r="153" spans="2:14" ht="12.75" customHeight="1">
      <c r="B153" s="54"/>
      <c r="C153" s="55"/>
      <c r="D153" s="56"/>
      <c r="E153" s="70"/>
      <c r="F153" s="56"/>
      <c r="G153" s="55"/>
      <c r="H153" s="55"/>
      <c r="I153" s="55"/>
      <c r="J153" s="55"/>
      <c r="K153" s="55"/>
      <c r="L153" s="57"/>
      <c r="M153" s="57"/>
      <c r="N153" s="70"/>
    </row>
    <row r="154" spans="2:14" ht="12.75" customHeight="1">
      <c r="B154" s="54"/>
      <c r="C154" s="55"/>
      <c r="D154" s="56"/>
      <c r="E154" s="70"/>
      <c r="F154" s="56"/>
      <c r="G154" s="55"/>
      <c r="H154" s="55"/>
      <c r="I154" s="55"/>
      <c r="J154" s="55"/>
      <c r="K154" s="55"/>
      <c r="L154" s="57"/>
      <c r="M154" s="57"/>
      <c r="N154" s="70"/>
    </row>
    <row r="155" spans="2:14" ht="12.75" customHeight="1">
      <c r="B155" s="54"/>
      <c r="C155" s="55"/>
      <c r="D155" s="56"/>
      <c r="E155" s="70"/>
      <c r="F155" s="56"/>
      <c r="G155" s="55"/>
      <c r="H155" s="55"/>
      <c r="I155" s="55"/>
      <c r="J155" s="55"/>
      <c r="K155" s="55"/>
      <c r="L155" s="57"/>
      <c r="M155" s="57"/>
      <c r="N155" s="70"/>
    </row>
    <row r="156" spans="2:14" ht="12.75" customHeight="1">
      <c r="B156" s="54"/>
      <c r="C156" s="55"/>
      <c r="D156" s="56"/>
      <c r="E156" s="70"/>
      <c r="F156" s="56"/>
      <c r="G156" s="55"/>
      <c r="H156" s="55"/>
      <c r="I156" s="55"/>
      <c r="J156" s="55"/>
      <c r="K156" s="55"/>
      <c r="L156" s="57"/>
      <c r="M156" s="57"/>
      <c r="N156" s="70"/>
    </row>
    <row r="157" spans="2:14" ht="12.75" customHeight="1">
      <c r="B157" s="54"/>
      <c r="C157" s="55"/>
      <c r="D157" s="56"/>
      <c r="E157" s="70"/>
      <c r="F157" s="56"/>
      <c r="G157" s="55"/>
      <c r="H157" s="55"/>
      <c r="I157" s="55"/>
      <c r="J157" s="55"/>
      <c r="K157" s="55"/>
      <c r="L157" s="57"/>
      <c r="M157" s="57"/>
      <c r="N157" s="70"/>
    </row>
    <row r="158" spans="2:14" ht="12.75" customHeight="1">
      <c r="B158" s="54"/>
      <c r="C158" s="55"/>
      <c r="D158" s="56"/>
      <c r="E158" s="70"/>
      <c r="F158" s="56"/>
      <c r="G158" s="55"/>
      <c r="H158" s="55"/>
      <c r="I158" s="55"/>
      <c r="J158" s="55"/>
      <c r="K158" s="55"/>
      <c r="L158" s="57"/>
      <c r="M158" s="57"/>
      <c r="N158" s="70"/>
    </row>
    <row r="159" spans="2:14" ht="12.75" customHeight="1">
      <c r="B159" s="54"/>
      <c r="C159" s="55"/>
      <c r="D159" s="56"/>
      <c r="E159" s="70"/>
      <c r="F159" s="56"/>
      <c r="G159" s="55"/>
      <c r="H159" s="55"/>
      <c r="I159" s="55"/>
      <c r="J159" s="55"/>
      <c r="K159" s="55"/>
      <c r="L159" s="57"/>
      <c r="M159" s="57"/>
      <c r="N159" s="70"/>
    </row>
    <row r="160" spans="2:14" ht="12.75" customHeight="1">
      <c r="B160" s="54"/>
      <c r="C160" s="55"/>
      <c r="D160" s="56"/>
      <c r="E160" s="70"/>
      <c r="F160" s="56"/>
      <c r="G160" s="55"/>
      <c r="H160" s="55"/>
      <c r="I160" s="55"/>
      <c r="J160" s="55"/>
      <c r="K160" s="55"/>
      <c r="L160" s="57"/>
      <c r="M160" s="57"/>
      <c r="N160" s="70"/>
    </row>
    <row r="161" spans="2:14" ht="12.75" customHeight="1">
      <c r="B161" s="54"/>
      <c r="C161" s="55"/>
      <c r="D161" s="56"/>
      <c r="E161" s="70"/>
      <c r="F161" s="56"/>
      <c r="G161" s="55"/>
      <c r="H161" s="55"/>
      <c r="I161" s="55"/>
      <c r="J161" s="55"/>
      <c r="K161" s="55"/>
      <c r="L161" s="57"/>
      <c r="M161" s="57"/>
      <c r="N161" s="70"/>
    </row>
    <row r="162" spans="2:14" ht="12.75" customHeight="1">
      <c r="B162" s="54"/>
      <c r="C162" s="55"/>
      <c r="D162" s="56"/>
      <c r="E162" s="70"/>
      <c r="F162" s="56"/>
      <c r="G162" s="55"/>
      <c r="H162" s="55"/>
      <c r="I162" s="55"/>
      <c r="J162" s="55"/>
      <c r="K162" s="55"/>
      <c r="L162" s="57"/>
      <c r="M162" s="57"/>
      <c r="N162" s="70"/>
    </row>
    <row r="163" spans="2:14" ht="12.75" customHeight="1">
      <c r="B163" s="54"/>
      <c r="C163" s="55"/>
      <c r="D163" s="56"/>
      <c r="E163" s="70"/>
      <c r="F163" s="56"/>
      <c r="G163" s="55"/>
      <c r="H163" s="55"/>
      <c r="I163" s="55"/>
      <c r="J163" s="55"/>
      <c r="K163" s="55"/>
      <c r="L163" s="57"/>
      <c r="M163" s="57"/>
      <c r="N163" s="70"/>
    </row>
    <row r="164" spans="2:14" ht="12.75" customHeight="1">
      <c r="B164" s="54"/>
      <c r="C164" s="55"/>
      <c r="D164" s="56"/>
      <c r="E164" s="70"/>
      <c r="F164" s="56"/>
      <c r="G164" s="55"/>
      <c r="H164" s="55"/>
      <c r="I164" s="55"/>
      <c r="J164" s="55"/>
      <c r="K164" s="55"/>
      <c r="L164" s="57"/>
      <c r="M164" s="57"/>
      <c r="N164" s="70"/>
    </row>
    <row r="165" spans="2:14" ht="12.75" customHeight="1">
      <c r="B165" s="54"/>
      <c r="C165" s="55"/>
      <c r="D165" s="56"/>
      <c r="E165" s="70"/>
      <c r="F165" s="56"/>
      <c r="G165" s="55"/>
      <c r="H165" s="55"/>
      <c r="I165" s="55"/>
      <c r="J165" s="55"/>
      <c r="K165" s="55"/>
      <c r="L165" s="57"/>
      <c r="M165" s="57"/>
      <c r="N165" s="70"/>
    </row>
    <row r="166" spans="2:14" ht="12.75" customHeight="1">
      <c r="B166" s="54"/>
      <c r="C166" s="55"/>
      <c r="D166" s="56"/>
      <c r="E166" s="70"/>
      <c r="F166" s="56"/>
      <c r="G166" s="55"/>
      <c r="H166" s="55"/>
      <c r="I166" s="55"/>
      <c r="J166" s="55"/>
      <c r="K166" s="55"/>
      <c r="L166" s="57"/>
      <c r="M166" s="57"/>
      <c r="N166" s="70"/>
    </row>
    <row r="167" spans="2:14" ht="12.75" customHeight="1">
      <c r="B167" s="54"/>
      <c r="C167" s="55"/>
      <c r="D167" s="56"/>
      <c r="E167" s="70"/>
      <c r="F167" s="56"/>
      <c r="G167" s="55"/>
      <c r="H167" s="55"/>
      <c r="I167" s="55"/>
      <c r="J167" s="55"/>
      <c r="K167" s="55"/>
      <c r="L167" s="57"/>
      <c r="M167" s="57"/>
      <c r="N167" s="70"/>
    </row>
    <row r="168" spans="2:14" ht="12.75" customHeight="1">
      <c r="B168" s="54"/>
      <c r="C168" s="55"/>
      <c r="D168" s="56"/>
      <c r="E168" s="70"/>
      <c r="F168" s="56"/>
      <c r="G168" s="55"/>
      <c r="H168" s="55"/>
      <c r="I168" s="55"/>
      <c r="J168" s="55"/>
      <c r="K168" s="55"/>
      <c r="L168" s="57"/>
      <c r="M168" s="57"/>
      <c r="N168" s="70"/>
    </row>
    <row r="169" spans="2:14" ht="12.75" customHeight="1">
      <c r="B169" s="54"/>
      <c r="C169" s="55"/>
      <c r="D169" s="56"/>
      <c r="E169" s="70"/>
      <c r="F169" s="56"/>
      <c r="G169" s="55"/>
      <c r="H169" s="55"/>
      <c r="I169" s="55"/>
      <c r="J169" s="55"/>
      <c r="K169" s="55"/>
      <c r="L169" s="57"/>
      <c r="M169" s="57"/>
      <c r="N169" s="70"/>
    </row>
    <row r="170" spans="2:14" ht="12.75" customHeight="1">
      <c r="B170" s="54"/>
      <c r="C170" s="55"/>
      <c r="D170" s="56"/>
      <c r="E170" s="70"/>
      <c r="F170" s="56"/>
      <c r="G170" s="55"/>
      <c r="H170" s="55"/>
      <c r="I170" s="55"/>
      <c r="J170" s="55"/>
      <c r="K170" s="55"/>
      <c r="L170" s="57"/>
      <c r="M170" s="57"/>
      <c r="N170" s="70"/>
    </row>
    <row r="171" spans="2:14" ht="12.75" customHeight="1">
      <c r="B171" s="54"/>
      <c r="C171" s="55"/>
      <c r="D171" s="56"/>
      <c r="E171" s="70"/>
      <c r="F171" s="56"/>
      <c r="G171" s="55"/>
      <c r="H171" s="55"/>
      <c r="I171" s="55"/>
      <c r="J171" s="55"/>
      <c r="K171" s="55"/>
      <c r="L171" s="57"/>
      <c r="M171" s="57"/>
      <c r="N171" s="70"/>
    </row>
    <row r="172" spans="2:14" ht="12.75" customHeight="1">
      <c r="B172" s="54"/>
      <c r="C172" s="55"/>
      <c r="D172" s="56"/>
      <c r="E172" s="70"/>
      <c r="F172" s="56"/>
      <c r="G172" s="55"/>
      <c r="H172" s="55"/>
      <c r="I172" s="55"/>
      <c r="J172" s="55"/>
      <c r="K172" s="55"/>
      <c r="L172" s="57"/>
      <c r="M172" s="57"/>
      <c r="N172" s="70"/>
    </row>
    <row r="173" spans="2:14" ht="12.75" customHeight="1">
      <c r="B173" s="54"/>
      <c r="C173" s="55"/>
      <c r="D173" s="56"/>
      <c r="E173" s="70"/>
      <c r="F173" s="56"/>
      <c r="G173" s="55"/>
      <c r="H173" s="55"/>
      <c r="I173" s="55"/>
      <c r="J173" s="55"/>
      <c r="K173" s="55"/>
      <c r="L173" s="57"/>
      <c r="M173" s="57"/>
      <c r="N173" s="70"/>
    </row>
    <row r="174" spans="2:14" ht="12.75" customHeight="1">
      <c r="B174" s="54"/>
      <c r="C174" s="55"/>
      <c r="D174" s="56"/>
      <c r="E174" s="70"/>
      <c r="F174" s="56"/>
      <c r="G174" s="55"/>
      <c r="H174" s="55"/>
      <c r="I174" s="55"/>
      <c r="J174" s="55"/>
      <c r="K174" s="55"/>
      <c r="L174" s="57"/>
      <c r="M174" s="57"/>
      <c r="N174" s="70"/>
    </row>
    <row r="175" spans="2:14" ht="12.75" customHeight="1">
      <c r="B175" s="54"/>
      <c r="C175" s="55"/>
      <c r="D175" s="56"/>
      <c r="E175" s="70"/>
      <c r="F175" s="56"/>
      <c r="G175" s="55"/>
      <c r="H175" s="55"/>
      <c r="I175" s="55"/>
      <c r="J175" s="55"/>
      <c r="K175" s="55"/>
      <c r="L175" s="57"/>
      <c r="M175" s="57"/>
      <c r="N175" s="70"/>
    </row>
    <row r="176" spans="2:14" ht="12.75" customHeight="1">
      <c r="B176" s="54"/>
      <c r="C176" s="55"/>
      <c r="D176" s="56"/>
      <c r="E176" s="70"/>
      <c r="F176" s="56"/>
      <c r="G176" s="55"/>
      <c r="H176" s="55"/>
      <c r="I176" s="55"/>
      <c r="J176" s="55"/>
      <c r="K176" s="55"/>
      <c r="L176" s="57"/>
      <c r="M176" s="57"/>
      <c r="N176" s="70"/>
    </row>
    <row r="177" spans="2:14" ht="12.75" customHeight="1">
      <c r="B177" s="54"/>
      <c r="C177" s="55"/>
      <c r="D177" s="56"/>
      <c r="E177" s="70"/>
      <c r="F177" s="56"/>
      <c r="G177" s="55"/>
      <c r="H177" s="55"/>
      <c r="I177" s="55"/>
      <c r="J177" s="55"/>
      <c r="K177" s="55"/>
      <c r="L177" s="57"/>
      <c r="M177" s="57"/>
      <c r="N177" s="70"/>
    </row>
    <row r="178" spans="2:14" ht="12.75" customHeight="1">
      <c r="B178" s="54"/>
      <c r="C178" s="55"/>
      <c r="D178" s="56"/>
      <c r="E178" s="70"/>
      <c r="F178" s="56"/>
      <c r="G178" s="55"/>
      <c r="H178" s="55"/>
      <c r="I178" s="55"/>
      <c r="J178" s="55"/>
      <c r="K178" s="55"/>
      <c r="L178" s="57"/>
      <c r="M178" s="57"/>
      <c r="N178" s="70"/>
    </row>
    <row r="179" spans="2:14" ht="12.75" customHeight="1">
      <c r="B179" s="54"/>
      <c r="C179" s="55"/>
      <c r="D179" s="56"/>
      <c r="E179" s="70"/>
      <c r="F179" s="56"/>
      <c r="G179" s="55"/>
      <c r="H179" s="55"/>
      <c r="I179" s="55"/>
      <c r="J179" s="55"/>
      <c r="K179" s="55"/>
      <c r="L179" s="57"/>
      <c r="M179" s="57"/>
      <c r="N179" s="70"/>
    </row>
    <row r="180" spans="2:14" ht="12.75" customHeight="1">
      <c r="B180" s="54"/>
      <c r="C180" s="55"/>
      <c r="D180" s="56"/>
      <c r="E180" s="70"/>
      <c r="F180" s="56"/>
      <c r="G180" s="55"/>
      <c r="H180" s="55"/>
      <c r="I180" s="55"/>
      <c r="J180" s="55"/>
      <c r="K180" s="55"/>
      <c r="L180" s="57"/>
      <c r="M180" s="57"/>
      <c r="N180" s="70"/>
    </row>
    <row r="181" spans="2:14" ht="12.75" customHeight="1">
      <c r="B181" s="54"/>
      <c r="C181" s="55"/>
      <c r="D181" s="56"/>
      <c r="E181" s="70"/>
      <c r="F181" s="56"/>
      <c r="G181" s="55"/>
      <c r="H181" s="55"/>
      <c r="I181" s="55"/>
      <c r="J181" s="55"/>
      <c r="K181" s="55"/>
      <c r="L181" s="57"/>
      <c r="M181" s="57"/>
      <c r="N181" s="70"/>
    </row>
    <row r="182" spans="2:14" ht="12.75" customHeight="1">
      <c r="B182" s="54"/>
      <c r="C182" s="55"/>
      <c r="D182" s="56"/>
      <c r="E182" s="70"/>
      <c r="F182" s="56"/>
      <c r="G182" s="55"/>
      <c r="H182" s="55"/>
      <c r="I182" s="55"/>
      <c r="J182" s="55"/>
      <c r="K182" s="55"/>
      <c r="L182" s="57"/>
      <c r="M182" s="57"/>
      <c r="N182" s="70"/>
    </row>
    <row r="183" spans="2:14" ht="12.75" customHeight="1">
      <c r="B183" s="54"/>
      <c r="C183" s="55"/>
      <c r="D183" s="56"/>
      <c r="E183" s="70"/>
      <c r="F183" s="56"/>
      <c r="G183" s="55"/>
      <c r="H183" s="55"/>
      <c r="I183" s="55"/>
      <c r="J183" s="55"/>
      <c r="K183" s="55"/>
      <c r="L183" s="57"/>
      <c r="M183" s="57"/>
      <c r="N183" s="70"/>
    </row>
    <row r="184" spans="2:14" ht="12.75" customHeight="1">
      <c r="B184" s="54"/>
      <c r="C184" s="55"/>
      <c r="D184" s="56"/>
      <c r="E184" s="70"/>
      <c r="F184" s="56"/>
      <c r="G184" s="55"/>
      <c r="H184" s="55"/>
      <c r="I184" s="55"/>
      <c r="J184" s="55"/>
      <c r="K184" s="55"/>
      <c r="L184" s="57"/>
      <c r="M184" s="57"/>
      <c r="N184" s="70"/>
    </row>
    <row r="185" spans="2:14" ht="12.75" customHeight="1">
      <c r="B185" s="54"/>
      <c r="C185" s="55"/>
      <c r="D185" s="56"/>
      <c r="E185" s="70"/>
      <c r="F185" s="56"/>
      <c r="G185" s="55"/>
      <c r="H185" s="55"/>
      <c r="I185" s="55"/>
      <c r="J185" s="55"/>
      <c r="K185" s="55"/>
      <c r="L185" s="57"/>
      <c r="M185" s="57"/>
      <c r="N185" s="70"/>
    </row>
    <row r="186" spans="2:14" ht="12.75" customHeight="1">
      <c r="B186" s="54"/>
      <c r="C186" s="55"/>
      <c r="D186" s="56"/>
      <c r="E186" s="70"/>
      <c r="F186" s="56"/>
      <c r="G186" s="55"/>
      <c r="H186" s="55"/>
      <c r="I186" s="55"/>
      <c r="J186" s="55"/>
      <c r="K186" s="55"/>
      <c r="L186" s="57"/>
      <c r="M186" s="57"/>
      <c r="N186" s="70"/>
    </row>
    <row r="187" spans="2:14" ht="12.75" customHeight="1">
      <c r="B187" s="54"/>
      <c r="C187" s="55"/>
      <c r="D187" s="56"/>
      <c r="E187" s="70"/>
      <c r="F187" s="56"/>
      <c r="G187" s="55"/>
      <c r="H187" s="55"/>
      <c r="I187" s="55"/>
      <c r="J187" s="55"/>
      <c r="K187" s="55"/>
      <c r="L187" s="57"/>
      <c r="M187" s="57"/>
      <c r="N187" s="70"/>
    </row>
    <row r="188" spans="2:14" ht="12.75" customHeight="1">
      <c r="B188" s="54"/>
      <c r="C188" s="55"/>
      <c r="D188" s="56"/>
      <c r="E188" s="70"/>
      <c r="F188" s="56"/>
      <c r="G188" s="55"/>
      <c r="H188" s="55"/>
      <c r="I188" s="55"/>
      <c r="J188" s="55"/>
      <c r="K188" s="55"/>
      <c r="L188" s="57"/>
      <c r="M188" s="57"/>
      <c r="N188" s="70"/>
    </row>
    <row r="189" spans="2:14" ht="12.75" customHeight="1">
      <c r="B189" s="54"/>
      <c r="C189" s="55"/>
      <c r="D189" s="56"/>
      <c r="E189" s="70"/>
      <c r="F189" s="56"/>
      <c r="G189" s="55"/>
      <c r="H189" s="55"/>
      <c r="I189" s="55"/>
      <c r="J189" s="55"/>
      <c r="K189" s="55"/>
      <c r="L189" s="57"/>
      <c r="M189" s="57"/>
      <c r="N189" s="70"/>
    </row>
    <row r="190" spans="2:14" ht="12.75" customHeight="1">
      <c r="B190" s="54"/>
      <c r="C190" s="55"/>
      <c r="D190" s="56"/>
      <c r="E190" s="70"/>
      <c r="F190" s="56"/>
      <c r="G190" s="55"/>
      <c r="H190" s="55"/>
      <c r="I190" s="55"/>
      <c r="J190" s="55"/>
      <c r="K190" s="55"/>
      <c r="L190" s="57"/>
      <c r="M190" s="57"/>
      <c r="N190" s="70"/>
    </row>
    <row r="191" spans="2:14" ht="12.75" customHeight="1">
      <c r="B191" s="54"/>
      <c r="C191" s="55"/>
      <c r="D191" s="56"/>
      <c r="E191" s="70"/>
      <c r="F191" s="56"/>
      <c r="G191" s="55"/>
      <c r="H191" s="55"/>
      <c r="I191" s="55"/>
      <c r="J191" s="55"/>
      <c r="K191" s="55"/>
      <c r="L191" s="57"/>
      <c r="M191" s="57"/>
      <c r="N191" s="70"/>
    </row>
    <row r="192" spans="2:14" ht="12.75" customHeight="1">
      <c r="B192" s="54"/>
      <c r="C192" s="55"/>
      <c r="D192" s="56"/>
      <c r="E192" s="70"/>
      <c r="F192" s="56"/>
      <c r="G192" s="55"/>
      <c r="H192" s="55"/>
      <c r="I192" s="55"/>
      <c r="J192" s="55"/>
      <c r="K192" s="55"/>
      <c r="L192" s="57"/>
      <c r="M192" s="57"/>
      <c r="N192" s="70"/>
    </row>
    <row r="193" spans="2:14" ht="12.75" customHeight="1">
      <c r="B193" s="54"/>
      <c r="C193" s="55"/>
      <c r="D193" s="56"/>
      <c r="E193" s="70"/>
      <c r="F193" s="56"/>
      <c r="G193" s="55"/>
      <c r="H193" s="55"/>
      <c r="I193" s="55"/>
      <c r="J193" s="55"/>
      <c r="K193" s="55"/>
      <c r="L193" s="57"/>
      <c r="M193" s="57"/>
      <c r="N193" s="70"/>
    </row>
    <row r="194" spans="2:14" ht="12.75" customHeight="1">
      <c r="B194" s="54"/>
      <c r="C194" s="55"/>
      <c r="D194" s="56"/>
      <c r="E194" s="70"/>
      <c r="F194" s="56"/>
      <c r="G194" s="55"/>
      <c r="H194" s="55"/>
      <c r="I194" s="55"/>
      <c r="J194" s="55"/>
      <c r="K194" s="55"/>
      <c r="L194" s="57"/>
      <c r="M194" s="57"/>
      <c r="N194" s="70"/>
    </row>
    <row r="195" spans="2:14" ht="12.75" customHeight="1">
      <c r="B195" s="54"/>
      <c r="C195" s="55"/>
      <c r="D195" s="56"/>
      <c r="E195" s="70"/>
      <c r="F195" s="56"/>
      <c r="G195" s="55"/>
      <c r="H195" s="55"/>
      <c r="I195" s="55"/>
      <c r="J195" s="55"/>
      <c r="K195" s="55"/>
      <c r="L195" s="57"/>
      <c r="M195" s="57"/>
      <c r="N195" s="70"/>
    </row>
    <row r="196" spans="2:14" ht="12.75" customHeight="1">
      <c r="B196" s="54"/>
      <c r="C196" s="55"/>
      <c r="D196" s="56"/>
      <c r="E196" s="70"/>
      <c r="F196" s="56"/>
      <c r="G196" s="55"/>
      <c r="H196" s="55"/>
      <c r="I196" s="55"/>
      <c r="J196" s="55"/>
      <c r="K196" s="55"/>
      <c r="L196" s="57"/>
      <c r="M196" s="57"/>
      <c r="N196" s="70"/>
    </row>
    <row r="197" spans="2:14" ht="12.75" customHeight="1">
      <c r="B197" s="54"/>
      <c r="C197" s="55"/>
      <c r="D197" s="56"/>
      <c r="E197" s="70"/>
      <c r="F197" s="56"/>
      <c r="G197" s="55"/>
      <c r="H197" s="55"/>
      <c r="I197" s="55"/>
      <c r="J197" s="55"/>
      <c r="K197" s="55"/>
      <c r="L197" s="57"/>
      <c r="M197" s="57"/>
      <c r="N197" s="70"/>
    </row>
    <row r="198" spans="2:14" ht="12.75" customHeight="1">
      <c r="B198" s="54"/>
      <c r="C198" s="55"/>
      <c r="D198" s="56"/>
      <c r="E198" s="70"/>
      <c r="F198" s="56"/>
      <c r="G198" s="55"/>
      <c r="H198" s="55"/>
      <c r="I198" s="55"/>
      <c r="J198" s="55"/>
      <c r="K198" s="55"/>
      <c r="L198" s="57"/>
      <c r="M198" s="57"/>
      <c r="N198" s="70"/>
    </row>
    <row r="199" spans="2:14" ht="12.75" customHeight="1">
      <c r="B199" s="54"/>
      <c r="C199" s="55"/>
      <c r="D199" s="56"/>
      <c r="E199" s="70"/>
      <c r="F199" s="56"/>
      <c r="G199" s="55"/>
      <c r="H199" s="55"/>
      <c r="I199" s="55"/>
      <c r="J199" s="55"/>
      <c r="K199" s="55"/>
      <c r="L199" s="57"/>
      <c r="M199" s="57"/>
      <c r="N199" s="70"/>
    </row>
    <row r="200" spans="2:14" ht="12.75" customHeight="1">
      <c r="B200" s="54"/>
      <c r="C200" s="55"/>
      <c r="D200" s="56"/>
      <c r="E200" s="70"/>
      <c r="F200" s="56"/>
      <c r="G200" s="55"/>
      <c r="H200" s="55"/>
      <c r="I200" s="55"/>
      <c r="J200" s="55"/>
      <c r="K200" s="55"/>
      <c r="L200" s="57"/>
      <c r="M200" s="57"/>
      <c r="N200" s="70"/>
    </row>
    <row r="201" spans="2:14" ht="12.75" customHeight="1">
      <c r="B201" s="54"/>
      <c r="C201" s="55"/>
      <c r="D201" s="56"/>
      <c r="E201" s="70"/>
      <c r="F201" s="56"/>
      <c r="G201" s="55"/>
      <c r="H201" s="55"/>
      <c r="I201" s="55"/>
      <c r="J201" s="55"/>
      <c r="K201" s="55"/>
      <c r="L201" s="57"/>
      <c r="M201" s="57"/>
      <c r="N201" s="70"/>
    </row>
  </sheetData>
  <sheetProtection formatCells="0" formatColumns="0" formatRows="0" insertRows="0" insertHyperlinks="0" deleteRows="0" sort="0" autoFilter="0" pivotTables="0"/>
  <phoneticPr fontId="1" type="noConversion"/>
  <dataValidations count="1">
    <dataValidation type="list" allowBlank="1" showInputMessage="1" showErrorMessage="1" sqref="C3" xr:uid="{00000000-0002-0000-0100-000000000000}">
      <formula1>"Fixed,Row,Column"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orientation="landscape" horizontalDpi="300" verticalDpi="300" r:id="rId1"/>
  <headerFooter alignWithMargins="0">
    <oddHeader>&amp;L&amp;"Arial,Bold"&amp;16Table Definition Document   -   Table Detail</oddHeader>
    <oddFooter>&amp;C&amp;P /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G50"/>
  <sheetViews>
    <sheetView zoomScaleNormal="100" zoomScaleSheetLayoutView="100" workbookViewId="0">
      <selection activeCell="N53" sqref="N53"/>
    </sheetView>
  </sheetViews>
  <sheetFormatPr defaultColWidth="4.19921875" defaultRowHeight="12.75" customHeight="1" outlineLevelRow="1"/>
  <cols>
    <col min="1" max="1" width="0.8984375" style="4" customWidth="1"/>
    <col min="2" max="2" width="18.3984375" style="11" hidden="1" customWidth="1"/>
    <col min="3" max="24" width="4.3984375" style="9" customWidth="1"/>
    <col min="25" max="29" width="4.3984375" style="17" customWidth="1"/>
    <col min="30" max="30" width="8.8984375" style="4" hidden="1" customWidth="1"/>
    <col min="31" max="31" width="8.69921875" style="4" hidden="1" customWidth="1"/>
    <col min="32" max="32" width="9" style="4" hidden="1" customWidth="1"/>
    <col min="33" max="33" width="41.19921875" style="11" customWidth="1"/>
    <col min="34" max="34" width="7.69921875" style="4" bestFit="1" customWidth="1"/>
    <col min="35" max="16384" width="4.19921875" style="4"/>
  </cols>
  <sheetData>
    <row r="1" spans="1:32" ht="3.75" customHeight="1">
      <c r="A1" s="4">
        <v>1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</row>
    <row r="2" spans="1:32" ht="12" hidden="1">
      <c r="A2" s="4">
        <v>2</v>
      </c>
      <c r="B2" s="3" t="s">
        <v>34</v>
      </c>
      <c r="C2" s="5" t="s">
        <v>27</v>
      </c>
      <c r="D2" s="5" t="s">
        <v>0</v>
      </c>
      <c r="E2" s="5" t="s">
        <v>125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4" t="s">
        <v>168</v>
      </c>
      <c r="AE2" s="84" t="s">
        <v>169</v>
      </c>
      <c r="AF2" s="85" t="s">
        <v>177</v>
      </c>
    </row>
    <row r="3" spans="1:32" ht="12" hidden="1">
      <c r="A3" s="4">
        <v>3</v>
      </c>
      <c r="B3" s="39" t="s">
        <v>58</v>
      </c>
      <c r="C3" s="5" t="s">
        <v>130</v>
      </c>
      <c r="D3" s="5" t="s">
        <v>180</v>
      </c>
      <c r="E3" s="5" t="s">
        <v>180</v>
      </c>
      <c r="F3" s="5" t="s">
        <v>180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157</v>
      </c>
      <c r="AE3" s="11" t="s">
        <v>167</v>
      </c>
      <c r="AF3" s="5"/>
    </row>
    <row r="4" spans="1:32" ht="12" hidden="1">
      <c r="A4" s="4">
        <v>4</v>
      </c>
      <c r="B4" s="39" t="s">
        <v>59</v>
      </c>
      <c r="C4" s="5" t="str">
        <f>B17</f>
        <v>RID</v>
      </c>
      <c r="D4" s="5" t="str">
        <f>B23</f>
        <v>RID</v>
      </c>
      <c r="E4" s="5" t="str">
        <f>B29</f>
        <v>RID</v>
      </c>
      <c r="F4" s="5" t="str">
        <f>B40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160</v>
      </c>
      <c r="AE4" s="11" t="s">
        <v>170</v>
      </c>
      <c r="AF4" s="5"/>
    </row>
    <row r="5" spans="1:32" ht="12" hidden="1">
      <c r="A5" s="4">
        <v>5</v>
      </c>
      <c r="B5" s="39" t="s">
        <v>60</v>
      </c>
      <c r="C5" s="5">
        <f>AG20</f>
        <v>0</v>
      </c>
      <c r="D5" s="5" t="str">
        <f>AG26</f>
        <v>) ENGINE=InnoDB COMMENT='$[entity.notes]';</v>
      </c>
      <c r="E5" s="5">
        <f>AG37</f>
        <v>0</v>
      </c>
      <c r="F5" s="5" t="str">
        <f>AG48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161</v>
      </c>
      <c r="AE5" s="11" t="s">
        <v>171</v>
      </c>
      <c r="AF5" s="5" t="s">
        <v>178</v>
      </c>
    </row>
    <row r="6" spans="1:32" ht="12" hidden="1">
      <c r="A6" s="4">
        <v>6</v>
      </c>
      <c r="B6" s="74" t="s">
        <v>132</v>
      </c>
      <c r="C6" s="4"/>
      <c r="D6" s="4" t="str">
        <f>D23</f>
        <v>Name (Physical Name)</v>
      </c>
      <c r="E6" s="4" t="str">
        <f>D29</f>
        <v>Name (Physical Name)</v>
      </c>
      <c r="F6" s="4" t="str">
        <f>D40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156</v>
      </c>
      <c r="AE6" s="11" t="s">
        <v>172</v>
      </c>
      <c r="AF6" s="5"/>
    </row>
    <row r="7" spans="1:32" ht="12" hidden="1">
      <c r="A7" s="4">
        <v>7</v>
      </c>
      <c r="B7" s="39" t="s">
        <v>204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162</v>
      </c>
      <c r="AE7" s="11" t="s">
        <v>173</v>
      </c>
      <c r="AF7" s="5" t="s">
        <v>178</v>
      </c>
    </row>
    <row r="8" spans="1:32" ht="12" hidden="1">
      <c r="A8" s="4">
        <v>8</v>
      </c>
      <c r="B8" s="74" t="s">
        <v>205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163</v>
      </c>
      <c r="AE8" s="11" t="s">
        <v>174</v>
      </c>
      <c r="AF8" s="5" t="s">
        <v>178</v>
      </c>
    </row>
    <row r="9" spans="1:32" ht="12" hidden="1">
      <c r="A9" s="4">
        <v>9</v>
      </c>
      <c r="B9" s="74" t="s">
        <v>208</v>
      </c>
      <c r="C9" s="5"/>
      <c r="D9" s="5">
        <v>1</v>
      </c>
      <c r="E9" s="5">
        <v>2</v>
      </c>
      <c r="F9" s="5">
        <v>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159</v>
      </c>
      <c r="AE9" s="11" t="s">
        <v>158</v>
      </c>
      <c r="AF9" s="5" t="s">
        <v>178</v>
      </c>
    </row>
    <row r="10" spans="1:32" ht="12" hidden="1">
      <c r="A10" s="4">
        <v>10</v>
      </c>
      <c r="B10" s="74" t="s">
        <v>212</v>
      </c>
      <c r="C10" s="86"/>
      <c r="D10" s="5">
        <v>1</v>
      </c>
      <c r="E10" s="5">
        <v>3</v>
      </c>
      <c r="F10" s="5">
        <v>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164</v>
      </c>
      <c r="AE10" s="11" t="s">
        <v>175</v>
      </c>
      <c r="AF10" s="5"/>
    </row>
    <row r="11" spans="1:32" ht="12" hidden="1">
      <c r="A11" s="4">
        <v>11</v>
      </c>
      <c r="B11" s="39" t="s">
        <v>207</v>
      </c>
      <c r="C11" s="8"/>
      <c r="D11" s="8">
        <v>2</v>
      </c>
      <c r="E11" s="5">
        <v>5</v>
      </c>
      <c r="F11" s="5">
        <v>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165</v>
      </c>
      <c r="AE11" s="11" t="s">
        <v>176</v>
      </c>
      <c r="AF11" s="5" t="s">
        <v>178</v>
      </c>
    </row>
    <row r="12" spans="1:32" ht="12" hidden="1">
      <c r="A12" s="4">
        <v>12</v>
      </c>
      <c r="B12" s="39" t="s">
        <v>206</v>
      </c>
      <c r="C12" s="8"/>
      <c r="D12" s="8">
        <v>-2</v>
      </c>
      <c r="E12" s="5">
        <v>-2</v>
      </c>
      <c r="F12" s="5">
        <v>-4</v>
      </c>
      <c r="H12" s="5"/>
      <c r="I12" s="87"/>
      <c r="J12" s="87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</row>
    <row r="13" spans="1:32" ht="12" hidden="1">
      <c r="A13" s="4">
        <v>13</v>
      </c>
      <c r="B13" s="39" t="s">
        <v>214</v>
      </c>
      <c r="C13" s="86" t="s">
        <v>218</v>
      </c>
      <c r="D13" s="86" t="s">
        <v>219</v>
      </c>
      <c r="E13" s="7" t="s">
        <v>220</v>
      </c>
      <c r="F13" s="5" t="s">
        <v>221</v>
      </c>
      <c r="G13" s="5"/>
      <c r="H13" s="5"/>
      <c r="I13" s="87"/>
      <c r="J13" s="87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1:32" ht="12" hidden="1">
      <c r="A14" s="4">
        <v>14</v>
      </c>
      <c r="B14" s="39" t="s">
        <v>215</v>
      </c>
      <c r="C14" s="10"/>
      <c r="D14" s="10"/>
      <c r="E14" s="7"/>
      <c r="F14" s="5"/>
      <c r="G14" s="5"/>
      <c r="H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18"/>
      <c r="Z14" s="18"/>
      <c r="AA14" s="18"/>
      <c r="AB14" s="18"/>
      <c r="AC14" s="18"/>
    </row>
    <row r="15" spans="1:32" ht="12" hidden="1">
      <c r="A15" s="4">
        <v>15</v>
      </c>
      <c r="B15" s="30"/>
      <c r="C15" s="10"/>
      <c r="D15" s="10"/>
      <c r="E15" s="7"/>
      <c r="F15" s="5"/>
      <c r="G15" s="5"/>
      <c r="H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18"/>
      <c r="Z15" s="18"/>
      <c r="AA15" s="18"/>
      <c r="AB15" s="18"/>
      <c r="AC15" s="18"/>
    </row>
    <row r="16" spans="1:32" ht="12" hidden="1">
      <c r="A16" s="4">
        <v>16</v>
      </c>
      <c r="B16" s="5">
        <v>0</v>
      </c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K16" s="6">
        <v>9</v>
      </c>
      <c r="L16" s="6">
        <v>10</v>
      </c>
      <c r="M16" s="6">
        <v>11</v>
      </c>
      <c r="N16" s="6">
        <v>12</v>
      </c>
      <c r="O16" s="6">
        <v>13</v>
      </c>
      <c r="P16" s="6">
        <v>14</v>
      </c>
      <c r="Q16" s="6">
        <v>15</v>
      </c>
      <c r="R16" s="6">
        <v>16</v>
      </c>
      <c r="S16" s="6">
        <v>17</v>
      </c>
      <c r="T16" s="6">
        <v>18</v>
      </c>
      <c r="U16" s="6">
        <v>19</v>
      </c>
      <c r="V16" s="6">
        <v>20</v>
      </c>
      <c r="W16" s="6">
        <v>21</v>
      </c>
      <c r="X16" s="6">
        <v>22</v>
      </c>
      <c r="Y16" s="6">
        <v>23</v>
      </c>
      <c r="Z16" s="6">
        <v>24</v>
      </c>
      <c r="AA16" s="6">
        <v>25</v>
      </c>
      <c r="AB16" s="6">
        <v>26</v>
      </c>
      <c r="AC16" s="6">
        <v>27</v>
      </c>
    </row>
    <row r="17" spans="1:33" ht="12.75" customHeight="1">
      <c r="A17" s="4">
        <v>17</v>
      </c>
      <c r="B17" s="12" t="s">
        <v>52</v>
      </c>
      <c r="C17" s="128" t="s">
        <v>63</v>
      </c>
      <c r="D17" s="129"/>
      <c r="E17" s="129"/>
      <c r="F17" s="129"/>
      <c r="G17" s="129"/>
      <c r="H17" s="129"/>
      <c r="I17" s="129" t="s">
        <v>74</v>
      </c>
      <c r="J17" s="129"/>
      <c r="K17" s="129"/>
      <c r="L17" s="129"/>
      <c r="M17" s="129"/>
      <c r="N17" s="129" t="s">
        <v>4</v>
      </c>
      <c r="O17" s="129"/>
      <c r="P17" s="129" t="s">
        <v>5</v>
      </c>
      <c r="Q17" s="129"/>
      <c r="R17" s="129"/>
      <c r="S17" s="129"/>
      <c r="T17" s="129"/>
      <c r="U17" s="129" t="s">
        <v>6</v>
      </c>
      <c r="V17" s="129"/>
      <c r="W17" s="129" t="s">
        <v>7</v>
      </c>
      <c r="X17" s="129"/>
      <c r="Y17" s="118" t="s">
        <v>77</v>
      </c>
      <c r="Z17" s="118"/>
      <c r="AA17" s="118"/>
      <c r="AB17" s="119"/>
      <c r="AC17" s="120"/>
      <c r="AG17" s="11" t="str">
        <f>"--  Table DDL: ["&amp;$C$18&amp;"] "&amp;$I$18</f>
        <v>--  Table DDL: [$[entity.code]] $[entity.name]</v>
      </c>
    </row>
    <row r="18" spans="1:33" ht="12.75" customHeight="1">
      <c r="A18" s="4">
        <v>18</v>
      </c>
      <c r="B18" s="13" t="s">
        <v>135</v>
      </c>
      <c r="C18" s="121" t="s">
        <v>134</v>
      </c>
      <c r="D18" s="122"/>
      <c r="E18" s="122"/>
      <c r="F18" s="122"/>
      <c r="G18" s="122"/>
      <c r="H18" s="122"/>
      <c r="I18" s="123" t="s">
        <v>106</v>
      </c>
      <c r="J18" s="123"/>
      <c r="K18" s="123"/>
      <c r="L18" s="123"/>
      <c r="M18" s="123"/>
      <c r="N18" s="123" t="s">
        <v>107</v>
      </c>
      <c r="O18" s="123"/>
      <c r="P18" s="123" t="s">
        <v>108</v>
      </c>
      <c r="Q18" s="123"/>
      <c r="R18" s="123"/>
      <c r="S18" s="123"/>
      <c r="T18" s="123"/>
      <c r="U18" s="123" t="s">
        <v>80</v>
      </c>
      <c r="V18" s="123"/>
      <c r="W18" s="123" t="s">
        <v>182</v>
      </c>
      <c r="X18" s="123"/>
      <c r="Y18" s="124" t="s">
        <v>183</v>
      </c>
      <c r="Z18" s="124"/>
      <c r="AA18" s="125"/>
      <c r="AB18" s="126"/>
      <c r="AC18" s="127"/>
      <c r="AG18" s="11" t="s">
        <v>83</v>
      </c>
    </row>
    <row r="19" spans="1:33" ht="12.75" customHeight="1" outlineLevel="1">
      <c r="A19" s="4">
        <v>19</v>
      </c>
      <c r="B19" s="40"/>
      <c r="C19" s="128" t="s">
        <v>9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 t="s">
        <v>10</v>
      </c>
      <c r="Q19" s="129"/>
      <c r="R19" s="129" t="s">
        <v>56</v>
      </c>
      <c r="S19" s="129"/>
      <c r="T19" s="129"/>
      <c r="U19" s="129" t="s">
        <v>11</v>
      </c>
      <c r="V19" s="129"/>
      <c r="W19" s="129"/>
      <c r="X19" s="129"/>
      <c r="Y19" s="118" t="s">
        <v>12</v>
      </c>
      <c r="Z19" s="118"/>
      <c r="AA19" s="118"/>
      <c r="AB19" s="119"/>
      <c r="AC19" s="120"/>
      <c r="AG19" s="11" t="str">
        <f>"DROP TABLE IF EXISTS `"&amp;$C$18&amp;"` CASCADE;"</f>
        <v>DROP TABLE IF EXISTS `$[entity.code]` CASCADE;</v>
      </c>
    </row>
    <row r="20" spans="1:33" ht="12.75" customHeight="1" outlineLevel="1">
      <c r="A20" s="4">
        <v>20</v>
      </c>
      <c r="B20" s="13"/>
      <c r="C20" s="135" t="s">
        <v>184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23" t="s">
        <v>84</v>
      </c>
      <c r="Q20" s="123"/>
      <c r="R20" s="123" t="s">
        <v>185</v>
      </c>
      <c r="S20" s="123"/>
      <c r="T20" s="123"/>
      <c r="U20" s="137" t="s">
        <v>186</v>
      </c>
      <c r="V20" s="137"/>
      <c r="W20" s="137"/>
      <c r="X20" s="137"/>
      <c r="Y20" s="124" t="s">
        <v>187</v>
      </c>
      <c r="Z20" s="124"/>
      <c r="AA20" s="125"/>
      <c r="AB20" s="126"/>
      <c r="AC20" s="127"/>
    </row>
    <row r="21" spans="1:33" ht="7.5" customHeight="1" outlineLevel="1">
      <c r="A21" s="4">
        <v>21</v>
      </c>
    </row>
    <row r="22" spans="1:33" ht="12.75" customHeight="1">
      <c r="A22" s="4">
        <v>22</v>
      </c>
      <c r="C22" s="14" t="s">
        <v>13</v>
      </c>
    </row>
    <row r="23" spans="1:33" ht="12.75" customHeight="1">
      <c r="A23" s="4">
        <v>23</v>
      </c>
      <c r="B23" s="12" t="s">
        <v>52</v>
      </c>
      <c r="C23" s="20" t="s">
        <v>14</v>
      </c>
      <c r="D23" s="130" t="s">
        <v>111</v>
      </c>
      <c r="E23" s="130"/>
      <c r="F23" s="130"/>
      <c r="G23" s="130"/>
      <c r="H23" s="130"/>
      <c r="I23" s="130" t="s">
        <v>112</v>
      </c>
      <c r="J23" s="130"/>
      <c r="K23" s="130"/>
      <c r="L23" s="130"/>
      <c r="M23" s="130"/>
      <c r="N23" s="130" t="s">
        <v>15</v>
      </c>
      <c r="O23" s="130"/>
      <c r="P23" s="21" t="s">
        <v>16</v>
      </c>
      <c r="Q23" s="35" t="s">
        <v>17</v>
      </c>
      <c r="R23" s="35" t="s">
        <v>55</v>
      </c>
      <c r="S23" s="35" t="s">
        <v>18</v>
      </c>
      <c r="T23" s="35" t="s">
        <v>19</v>
      </c>
      <c r="U23" s="37" t="s">
        <v>54</v>
      </c>
      <c r="V23" s="37" t="s">
        <v>122</v>
      </c>
      <c r="W23" s="131" t="s">
        <v>20</v>
      </c>
      <c r="X23" s="131"/>
      <c r="Y23" s="132" t="s">
        <v>21</v>
      </c>
      <c r="Z23" s="132"/>
      <c r="AA23" s="132"/>
      <c r="AB23" s="133"/>
      <c r="AC23" s="134"/>
      <c r="AG23" s="11" t="str">
        <f>"CREATE TABLE `"&amp;$C$18&amp;"` ("</f>
        <v>CREATE TABLE `$[entity.code]` (</v>
      </c>
    </row>
    <row r="24" spans="1:33" ht="12.75" customHeight="1">
      <c r="A24" s="4">
        <v>24</v>
      </c>
      <c r="B24" s="40" t="s">
        <v>136</v>
      </c>
      <c r="C24" s="22" t="s">
        <v>109</v>
      </c>
      <c r="D24" s="138" t="s">
        <v>110</v>
      </c>
      <c r="E24" s="138"/>
      <c r="F24" s="138"/>
      <c r="G24" s="138"/>
      <c r="H24" s="138"/>
      <c r="I24" s="138" t="s">
        <v>113</v>
      </c>
      <c r="J24" s="138"/>
      <c r="K24" s="138"/>
      <c r="L24" s="138"/>
      <c r="M24" s="138"/>
      <c r="N24" s="139" t="s">
        <v>114</v>
      </c>
      <c r="O24" s="139"/>
      <c r="P24" s="23" t="s">
        <v>115</v>
      </c>
      <c r="Q24" s="23" t="s">
        <v>188</v>
      </c>
      <c r="R24" s="23" t="s">
        <v>117</v>
      </c>
      <c r="S24" s="33" t="s">
        <v>201</v>
      </c>
      <c r="T24" s="33" t="s">
        <v>202</v>
      </c>
      <c r="U24" s="33" t="s">
        <v>203</v>
      </c>
      <c r="V24" s="33" t="s">
        <v>121</v>
      </c>
      <c r="W24" s="138" t="s">
        <v>189</v>
      </c>
      <c r="X24" s="138"/>
      <c r="Y24" s="140" t="s">
        <v>103</v>
      </c>
      <c r="Z24" s="140"/>
      <c r="AA24" s="140"/>
      <c r="AB24" s="141"/>
      <c r="AC24" s="142"/>
    </row>
    <row r="25" spans="1:33" ht="12.75" customHeight="1">
      <c r="A25" s="4">
        <v>25</v>
      </c>
      <c r="B25" s="13"/>
      <c r="C25" s="22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9"/>
      <c r="O25" s="139"/>
      <c r="P25" s="23"/>
      <c r="Q25" s="23"/>
      <c r="R25" s="23"/>
      <c r="S25" s="77"/>
      <c r="T25" s="77"/>
      <c r="U25" s="77"/>
      <c r="V25" s="77"/>
      <c r="W25" s="138"/>
      <c r="X25" s="138"/>
      <c r="Y25" s="140"/>
      <c r="Z25" s="140"/>
      <c r="AA25" s="140"/>
      <c r="AB25" s="141"/>
      <c r="AC25" s="142"/>
      <c r="AG25" s="11" t="str">
        <f>IF(D25="","",
IF((ROW(AG25)=ROW($D$23)+2),"",",")
&amp;"`"&amp;D25&amp;"` "
&amp;VLOOKUP(N25,$AD$3:$AF$20,2,FALSE)&amp;IF(VLOOKUP(N25,$AD$3:$AF$20,3,FALSE)="N","","("&amp;IF(Q25&gt;0,Q25&amp;","&amp;INT(R25),INT(P25))&amp;") ")
&amp;IF(S25="",""," NOT NULL ")
&amp;IF(V25="++"," AUTO_INCREMENT ","")
&amp;" COMMENT '"&amp;I25&amp;IF(Y25="","","-"&amp;Y25)&amp;"'"
)</f>
        <v/>
      </c>
    </row>
    <row r="26" spans="1:33" ht="12.75" customHeight="1">
      <c r="A26" s="4">
        <v>26</v>
      </c>
      <c r="B26" s="41"/>
      <c r="C26" s="15" t="s">
        <v>57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9"/>
      <c r="Z26" s="19"/>
      <c r="AA26" s="19"/>
      <c r="AB26" s="19"/>
      <c r="AC26" s="31"/>
      <c r="AG26" s="11" t="str">
        <f>") ENGINE=InnoDB COMMENT='"&amp;$C$20&amp;"';"</f>
        <v>) ENGINE=InnoDB COMMENT='$[entity.notes]';</v>
      </c>
    </row>
    <row r="27" spans="1:33" ht="7.5" customHeight="1">
      <c r="A27" s="4">
        <v>27</v>
      </c>
    </row>
    <row r="28" spans="1:33" ht="12.75" customHeight="1">
      <c r="A28" s="4">
        <v>28</v>
      </c>
      <c r="C28" s="14" t="s">
        <v>67</v>
      </c>
    </row>
    <row r="29" spans="1:33" ht="12.75" customHeight="1">
      <c r="A29" s="4">
        <v>29</v>
      </c>
      <c r="B29" s="167" t="s">
        <v>53</v>
      </c>
      <c r="C29" s="103" t="s">
        <v>23</v>
      </c>
      <c r="D29" s="105" t="s">
        <v>63</v>
      </c>
      <c r="E29" s="105"/>
      <c r="F29" s="105"/>
      <c r="G29" s="105"/>
      <c r="H29" s="105"/>
      <c r="I29" s="105"/>
      <c r="J29" s="105"/>
      <c r="K29" s="105"/>
      <c r="L29" s="105"/>
      <c r="M29" s="105"/>
      <c r="N29" s="105" t="s">
        <v>64</v>
      </c>
      <c r="O29" s="105"/>
      <c r="P29" s="105"/>
      <c r="Q29" s="105"/>
      <c r="R29" s="105"/>
      <c r="S29" s="105"/>
      <c r="T29" s="105"/>
      <c r="U29" s="105"/>
      <c r="V29" s="105"/>
      <c r="W29" s="170" t="s">
        <v>65</v>
      </c>
      <c r="X29" s="172" t="s">
        <v>24</v>
      </c>
      <c r="Y29" s="88" t="s">
        <v>21</v>
      </c>
      <c r="Z29" s="143"/>
      <c r="AA29" s="143"/>
      <c r="AB29" s="144"/>
      <c r="AC29" s="145"/>
    </row>
    <row r="30" spans="1:33" ht="12.75" customHeight="1">
      <c r="A30" s="4">
        <v>30</v>
      </c>
      <c r="B30" s="168"/>
      <c r="C30" s="169"/>
      <c r="D30" s="149" t="s">
        <v>79</v>
      </c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71"/>
      <c r="X30" s="171"/>
      <c r="Y30" s="146"/>
      <c r="Z30" s="146"/>
      <c r="AA30" s="146"/>
      <c r="AB30" s="147"/>
      <c r="AC30" s="148"/>
    </row>
    <row r="31" spans="1:33" ht="12.75" customHeight="1">
      <c r="A31" s="4">
        <v>31</v>
      </c>
      <c r="B31" s="150" t="s">
        <v>136</v>
      </c>
      <c r="C31" s="153" t="s">
        <v>126</v>
      </c>
      <c r="D31" s="156" t="s">
        <v>110</v>
      </c>
      <c r="E31" s="157"/>
      <c r="F31" s="157"/>
      <c r="G31" s="157"/>
      <c r="H31" s="157"/>
      <c r="I31" s="157"/>
      <c r="J31" s="157"/>
      <c r="K31" s="157"/>
      <c r="L31" s="157"/>
      <c r="M31" s="157"/>
      <c r="N31" s="157" t="s">
        <v>113</v>
      </c>
      <c r="O31" s="157"/>
      <c r="P31" s="157"/>
      <c r="Q31" s="157"/>
      <c r="R31" s="157"/>
      <c r="S31" s="157"/>
      <c r="T31" s="157"/>
      <c r="U31" s="157"/>
      <c r="V31" s="158"/>
      <c r="W31" s="159" t="s">
        <v>190</v>
      </c>
      <c r="X31" s="159" t="s">
        <v>191</v>
      </c>
      <c r="Y31" s="162" t="s">
        <v>124</v>
      </c>
      <c r="Z31" s="162"/>
      <c r="AA31" s="162"/>
      <c r="AB31" s="162"/>
      <c r="AC31" s="162"/>
    </row>
    <row r="32" spans="1:33" ht="12.75" customHeight="1">
      <c r="A32" s="4">
        <v>32</v>
      </c>
      <c r="B32" s="151"/>
      <c r="C32" s="154"/>
      <c r="D32" s="165" t="s">
        <v>192</v>
      </c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25"/>
      <c r="W32" s="160"/>
      <c r="X32" s="160"/>
      <c r="Y32" s="163"/>
      <c r="Z32" s="163"/>
      <c r="AA32" s="163"/>
      <c r="AB32" s="163"/>
      <c r="AC32" s="163"/>
    </row>
    <row r="33" spans="1:33" ht="12.75" customHeight="1">
      <c r="A33" s="4">
        <v>33</v>
      </c>
      <c r="B33" s="152"/>
      <c r="C33" s="155"/>
      <c r="D33" s="173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28"/>
      <c r="W33" s="161"/>
      <c r="X33" s="161"/>
      <c r="Y33" s="164"/>
      <c r="Z33" s="164"/>
      <c r="AA33" s="164"/>
      <c r="AB33" s="164"/>
      <c r="AC33" s="164"/>
    </row>
    <row r="34" spans="1:33" ht="12.75" customHeight="1">
      <c r="A34" s="4">
        <v>34</v>
      </c>
      <c r="B34" s="150"/>
      <c r="C34" s="153"/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8"/>
      <c r="W34" s="159"/>
      <c r="X34" s="159"/>
      <c r="Y34" s="162"/>
      <c r="Z34" s="162"/>
      <c r="AA34" s="162"/>
      <c r="AB34" s="162"/>
      <c r="AC34" s="162"/>
      <c r="AG34" s="11" t="str">
        <f>IF(D34="","","ALTER TABLE `"&amp;$C$18&amp;"`"
&amp;IF(C34="PK"," ADD CONSTRAINT `"&amp;D34&amp;"` PRIMARY KEY ",
IF(C34="UQ"," ADD UNIQUE `"&amp;D34&amp;"` ",
" ADD INDEX  `"&amp;D34&amp;"`  "))
)</f>
        <v/>
      </c>
    </row>
    <row r="35" spans="1:33" ht="12.75" customHeight="1">
      <c r="A35" s="4">
        <v>35</v>
      </c>
      <c r="B35" s="151"/>
      <c r="C35" s="154"/>
      <c r="D35" s="165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25"/>
      <c r="W35" s="160"/>
      <c r="X35" s="160"/>
      <c r="Y35" s="163"/>
      <c r="Z35" s="163"/>
      <c r="AA35" s="163"/>
      <c r="AB35" s="163"/>
      <c r="AC35" s="163"/>
      <c r="AG35" s="11" t="str">
        <f>IF(D34="","",
"("&amp;CONCATENATE(
"`"&amp;D35&amp;"`",
IF(F35="","",",`"&amp;F35&amp;"`"),
IF(H35="","",",`"&amp;H35&amp;"`"),
IF(J35="","",",`"&amp;J35&amp;"`"),
IF(L35="","",",`"&amp;L35&amp;"`"),
IF(N35="","",",`"&amp;N35&amp;"`"),
IF(P35="","",",`"&amp;P35&amp;"`"),
IF(R35="","",",`"&amp;R35&amp;"`"),
IF(T35="","",",`"&amp;T35&amp;"`"),
IF(V35="","",",`"&amp;V35&amp;"`")
)&amp;")"&amp;";")</f>
        <v/>
      </c>
    </row>
    <row r="36" spans="1:33" ht="12.75" customHeight="1">
      <c r="A36" s="4">
        <v>36</v>
      </c>
      <c r="B36" s="152"/>
      <c r="C36" s="155"/>
      <c r="D36" s="173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28"/>
      <c r="W36" s="161"/>
      <c r="X36" s="161"/>
      <c r="Y36" s="164"/>
      <c r="Z36" s="164"/>
      <c r="AA36" s="164"/>
      <c r="AB36" s="164"/>
      <c r="AC36" s="164"/>
    </row>
    <row r="37" spans="1:33" ht="12.75" customHeight="1">
      <c r="A37" s="4">
        <v>37</v>
      </c>
      <c r="C37" s="9" t="s">
        <v>66</v>
      </c>
    </row>
    <row r="38" spans="1:33" ht="7.5" customHeight="1">
      <c r="A38" s="4">
        <v>38</v>
      </c>
    </row>
    <row r="39" spans="1:33" ht="12.75" customHeight="1">
      <c r="A39" s="4">
        <v>39</v>
      </c>
      <c r="C39" s="14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1:33" ht="12.75" customHeight="1">
      <c r="A40" s="4">
        <v>40</v>
      </c>
      <c r="B40" s="101" t="s">
        <v>53</v>
      </c>
      <c r="C40" s="103" t="s">
        <v>23</v>
      </c>
      <c r="D40" s="105" t="s">
        <v>63</v>
      </c>
      <c r="E40" s="105"/>
      <c r="F40" s="105"/>
      <c r="G40" s="105"/>
      <c r="H40" s="105"/>
      <c r="I40" s="105" t="s">
        <v>73</v>
      </c>
      <c r="J40" s="105"/>
      <c r="K40" s="105"/>
      <c r="L40" s="105" t="s">
        <v>75</v>
      </c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36" t="s">
        <v>71</v>
      </c>
      <c r="X40" s="34" t="s">
        <v>69</v>
      </c>
      <c r="Y40" s="88" t="s">
        <v>21</v>
      </c>
      <c r="Z40" s="88"/>
      <c r="AA40" s="88"/>
      <c r="AB40" s="89"/>
      <c r="AC40" s="90"/>
    </row>
    <row r="41" spans="1:33" ht="12.75" customHeight="1">
      <c r="A41" s="4">
        <v>41</v>
      </c>
      <c r="B41" s="102"/>
      <c r="C41" s="104"/>
      <c r="D41" s="94" t="s">
        <v>64</v>
      </c>
      <c r="E41" s="94"/>
      <c r="F41" s="94"/>
      <c r="G41" s="94"/>
      <c r="H41" s="94"/>
      <c r="I41" s="94" t="s">
        <v>68</v>
      </c>
      <c r="J41" s="94"/>
      <c r="K41" s="94"/>
      <c r="L41" s="94" t="s">
        <v>76</v>
      </c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38" t="s">
        <v>72</v>
      </c>
      <c r="X41" s="24" t="s">
        <v>70</v>
      </c>
      <c r="Y41" s="91"/>
      <c r="Z41" s="91"/>
      <c r="AA41" s="91"/>
      <c r="AB41" s="92"/>
      <c r="AC41" s="93"/>
    </row>
    <row r="42" spans="1:33" ht="12.75" customHeight="1">
      <c r="A42" s="4">
        <v>42</v>
      </c>
      <c r="B42" s="95" t="s">
        <v>136</v>
      </c>
      <c r="C42" s="98" t="s">
        <v>193</v>
      </c>
      <c r="D42" s="100" t="s">
        <v>194</v>
      </c>
      <c r="E42" s="100"/>
      <c r="F42" s="100"/>
      <c r="G42" s="100"/>
      <c r="H42" s="100"/>
      <c r="I42" s="100" t="s">
        <v>195</v>
      </c>
      <c r="J42" s="100"/>
      <c r="K42" s="100"/>
      <c r="L42" s="107" t="s">
        <v>199</v>
      </c>
      <c r="M42" s="106"/>
      <c r="N42" s="106"/>
      <c r="O42" s="106"/>
      <c r="P42" s="106"/>
      <c r="Q42" s="106"/>
      <c r="R42" s="106"/>
      <c r="S42" s="106"/>
      <c r="T42" s="112"/>
      <c r="U42" s="113"/>
      <c r="V42" s="26"/>
      <c r="W42" s="32"/>
      <c r="X42" s="32"/>
      <c r="Y42" s="177" t="s">
        <v>196</v>
      </c>
      <c r="Z42" s="177"/>
      <c r="AA42" s="177"/>
      <c r="AB42" s="178"/>
      <c r="AC42" s="179"/>
      <c r="AG42" s="11" t="str">
        <f>IF(D42="","","ALTER TABLE `"&amp;$C$18&amp;"`"&amp;" ADD FOREIGN KEY `"&amp;D42&amp;"`  ")</f>
        <v xml:space="preserve">ALTER TABLE `$[entity.code]` ADD FOREIGN KEY `$[:srcKeyCode]`  </v>
      </c>
    </row>
    <row r="43" spans="1:33" ht="12.75" customHeight="1">
      <c r="A43" s="4">
        <v>43</v>
      </c>
      <c r="B43" s="96"/>
      <c r="C43" s="98"/>
      <c r="D43" s="183" t="s">
        <v>197</v>
      </c>
      <c r="E43" s="183"/>
      <c r="F43" s="183"/>
      <c r="G43" s="183"/>
      <c r="H43" s="183"/>
      <c r="I43" s="185" t="s">
        <v>198</v>
      </c>
      <c r="J43" s="185"/>
      <c r="K43" s="185"/>
      <c r="L43" s="116"/>
      <c r="M43" s="117"/>
      <c r="N43" s="117"/>
      <c r="O43" s="117"/>
      <c r="P43" s="117"/>
      <c r="Q43" s="117"/>
      <c r="R43" s="117"/>
      <c r="S43" s="117"/>
      <c r="T43" s="108"/>
      <c r="U43" s="109"/>
      <c r="V43" s="27"/>
      <c r="W43" s="175"/>
      <c r="X43" s="175" t="s">
        <v>22</v>
      </c>
      <c r="Y43" s="177"/>
      <c r="Z43" s="177"/>
      <c r="AA43" s="177"/>
      <c r="AB43" s="178"/>
      <c r="AC43" s="179"/>
      <c r="AG43" s="11" t="str">
        <f>IF(D42="","","  ("
&amp;CONCATENATE(
"`"&amp;L43&amp;"`",
IF(N43="","",",`"&amp;N43&amp;"`"),
IF(P43="","",",`"&amp;P43&amp;"`"),
IF(R43="","",",`"&amp;R43&amp;"`"),
IF(T43="","",",`"&amp;T43&amp;"`"),
IF(U43="","",",`"&amp;U43&amp;"`"),
IF(V43="","",",`"&amp;V43&amp;"`")
)&amp;") ")</f>
        <v xml:space="preserve">  (``) </v>
      </c>
    </row>
    <row r="44" spans="1:33" ht="12.75" customHeight="1">
      <c r="A44" s="4">
        <v>44</v>
      </c>
      <c r="B44" s="97"/>
      <c r="C44" s="99"/>
      <c r="D44" s="184"/>
      <c r="E44" s="184"/>
      <c r="F44" s="184"/>
      <c r="G44" s="184"/>
      <c r="H44" s="184"/>
      <c r="I44" s="186"/>
      <c r="J44" s="186"/>
      <c r="K44" s="186"/>
      <c r="L44" s="173" t="str">
        <f>IF(L43="","",VLOOKUP(L43,$D$23:$M$25,6,FALSE))</f>
        <v/>
      </c>
      <c r="M44" s="174"/>
      <c r="N44" s="174" t="str">
        <f>IF(N43="","",VLOOKUP(N43,$D$23:$M$25,6,FALSE))</f>
        <v/>
      </c>
      <c r="O44" s="174"/>
      <c r="P44" s="174" t="str">
        <f>IF(P43="","",VLOOKUP(P43,$D$23:$M$25,6,FALSE))</f>
        <v/>
      </c>
      <c r="Q44" s="174"/>
      <c r="R44" s="174" t="str">
        <f>IF(R43="","",VLOOKUP(R43,$D$23:$M$25,6,FALSE))</f>
        <v/>
      </c>
      <c r="S44" s="174"/>
      <c r="T44" s="110" t="str">
        <f>IF(T43="","",VLOOKUP(T43,$D$23:$M$25,6,FALSE))</f>
        <v/>
      </c>
      <c r="U44" s="111"/>
      <c r="V44" s="29" t="str">
        <f>IF(V43="","",VLOOKUP(V43,$D$23:$M$25,6,FALSE))</f>
        <v/>
      </c>
      <c r="W44" s="176"/>
      <c r="X44" s="176"/>
      <c r="Y44" s="180"/>
      <c r="Z44" s="180"/>
      <c r="AA44" s="180"/>
      <c r="AB44" s="181"/>
      <c r="AC44" s="182"/>
      <c r="AG44" s="11" t="str">
        <f>IF(D42="","",
" REFERENCES `"&amp;I42&amp;"`"
&amp;" ("&amp;CONCATENATE(
"`"&amp;L42&amp;"`",
IF(N42="","",",`"&amp;N42&amp;"`"),
IF(P42="","",",`"&amp;P42&amp;"`"),
IF(R42="","",",`"&amp;R42&amp;"`"),
IF(T42="","",",`"&amp;T42&amp;"`"),
IF(U42="","",",`"&amp;U42&amp;"`"),
IF(V42="","",",`"&amp;V42&amp;"`")
)&amp;")"
&amp;IF(X42="","",X42)&amp;
IF(X43="","",X43)&amp;
";")</f>
        <v xml:space="preserve"> REFERENCES `$[:TDevEntityByDestEntId.code]` (`$[:TDevAttributeByDestAttrId.code]`);</v>
      </c>
    </row>
    <row r="45" spans="1:33" ht="12.75" customHeight="1">
      <c r="A45" s="4">
        <v>45</v>
      </c>
      <c r="B45" s="95"/>
      <c r="C45" s="98" t="s">
        <v>25</v>
      </c>
      <c r="D45" s="100"/>
      <c r="E45" s="100"/>
      <c r="F45" s="100"/>
      <c r="G45" s="100"/>
      <c r="H45" s="100"/>
      <c r="I45" s="100"/>
      <c r="J45" s="100"/>
      <c r="K45" s="100"/>
      <c r="L45" s="107"/>
      <c r="M45" s="106"/>
      <c r="N45" s="106"/>
      <c r="O45" s="106"/>
      <c r="P45" s="106"/>
      <c r="Q45" s="106"/>
      <c r="R45" s="106"/>
      <c r="S45" s="106"/>
      <c r="T45" s="114"/>
      <c r="U45" s="115"/>
      <c r="V45" s="26"/>
      <c r="W45" s="78"/>
      <c r="X45" s="32"/>
      <c r="Y45" s="177"/>
      <c r="Z45" s="177"/>
      <c r="AA45" s="177"/>
      <c r="AB45" s="178"/>
      <c r="AC45" s="179"/>
      <c r="AG45" s="11" t="str">
        <f>IF(D45="","","ALTER TABLE `"&amp;$C$18&amp;"`"&amp;" ADD FOREIGN KEY `"&amp;D45&amp;"`  ")</f>
        <v/>
      </c>
    </row>
    <row r="46" spans="1:33" ht="12.75" customHeight="1">
      <c r="A46" s="4">
        <v>46</v>
      </c>
      <c r="B46" s="96"/>
      <c r="C46" s="98"/>
      <c r="D46" s="183"/>
      <c r="E46" s="183"/>
      <c r="F46" s="183"/>
      <c r="G46" s="183"/>
      <c r="H46" s="183"/>
      <c r="I46" s="185"/>
      <c r="J46" s="185"/>
      <c r="K46" s="185"/>
      <c r="L46" s="116"/>
      <c r="M46" s="117"/>
      <c r="N46" s="117"/>
      <c r="O46" s="117"/>
      <c r="P46" s="117"/>
      <c r="Q46" s="117"/>
      <c r="R46" s="117"/>
      <c r="S46" s="117"/>
      <c r="T46" s="108"/>
      <c r="U46" s="109"/>
      <c r="V46" s="27"/>
      <c r="W46" s="187"/>
      <c r="X46" s="175" t="s">
        <v>22</v>
      </c>
      <c r="Y46" s="177"/>
      <c r="Z46" s="177"/>
      <c r="AA46" s="177"/>
      <c r="AB46" s="178"/>
      <c r="AC46" s="179"/>
      <c r="AG46" s="11" t="str">
        <f>IF(D45="","","  ("
&amp;CONCATENATE(
"`"&amp;L46&amp;"`",
IF(N46="","",",`"&amp;N46&amp;"`"),
IF(P46="","",",`"&amp;P46&amp;"`"),
IF(R46="","",",`"&amp;R46&amp;"`"),
IF(T46="","",",`"&amp;T46&amp;"`"),
IF(U46="","",",`"&amp;U46&amp;"`"),
IF(V46="","",",`"&amp;V46&amp;"`")
)&amp;") ")</f>
        <v/>
      </c>
    </row>
    <row r="47" spans="1:33" ht="12.75" customHeight="1">
      <c r="A47" s="4">
        <v>47</v>
      </c>
      <c r="B47" s="97"/>
      <c r="C47" s="99"/>
      <c r="D47" s="184"/>
      <c r="E47" s="184"/>
      <c r="F47" s="184"/>
      <c r="G47" s="184"/>
      <c r="H47" s="184"/>
      <c r="I47" s="186"/>
      <c r="J47" s="186"/>
      <c r="K47" s="186"/>
      <c r="L47" s="173"/>
      <c r="M47" s="174"/>
      <c r="N47" s="174"/>
      <c r="O47" s="174"/>
      <c r="P47" s="174"/>
      <c r="Q47" s="174"/>
      <c r="R47" s="174"/>
      <c r="S47" s="174"/>
      <c r="T47" s="110"/>
      <c r="U47" s="111"/>
      <c r="V47" s="29"/>
      <c r="W47" s="188"/>
      <c r="X47" s="176"/>
      <c r="Y47" s="180"/>
      <c r="Z47" s="180"/>
      <c r="AA47" s="180"/>
      <c r="AB47" s="181"/>
      <c r="AC47" s="182"/>
      <c r="AG47" s="11" t="str">
        <f>IF(D45="","",
" REFERENCES `"&amp;I45&amp;"`"
&amp;" ("&amp;CONCATENATE(
"`"&amp;L45&amp;"`",
IF(N45="","",",`"&amp;N45&amp;"`"),
IF(P45="","",",`"&amp;P45&amp;"`"),
IF(R45="","",",`"&amp;R45&amp;"`"),
IF(T45="","",",`"&amp;T45&amp;"`"),
IF(U45="","",",`"&amp;U45&amp;"`"),
IF(V45="","",",`"&amp;V45&amp;"`")
)&amp;")"
&amp;IF(X45="","",X45)&amp;
IF(X46="","",X46)&amp;
";")</f>
        <v/>
      </c>
    </row>
    <row r="48" spans="1:33" ht="12.75" customHeight="1">
      <c r="A48" s="4">
        <v>48</v>
      </c>
      <c r="B48" s="41"/>
      <c r="C48" s="15" t="s">
        <v>26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9"/>
      <c r="Z48" s="19"/>
      <c r="AA48" s="19"/>
      <c r="AB48" s="19"/>
      <c r="AC48" s="19"/>
      <c r="AG48" s="11" t="s">
        <v>85</v>
      </c>
    </row>
    <row r="49" spans="1:1" ht="12.75" customHeight="1">
      <c r="A49" s="4">
        <v>49</v>
      </c>
    </row>
    <row r="50" spans="1:1" ht="12.75" customHeight="1">
      <c r="A50" s="4">
        <v>50</v>
      </c>
    </row>
  </sheetData>
  <sheetProtection formatCells="0" formatColumns="0" formatRows="0" insertRows="0" deleteRows="0" sort="0" autoFilter="0" pivotTables="0"/>
  <mergeCells count="154">
    <mergeCell ref="Y45:AC47"/>
    <mergeCell ref="D46:H47"/>
    <mergeCell ref="I46:K47"/>
    <mergeCell ref="L46:M46"/>
    <mergeCell ref="N46:O46"/>
    <mergeCell ref="P46:Q46"/>
    <mergeCell ref="R46:S46"/>
    <mergeCell ref="X43:X44"/>
    <mergeCell ref="L44:M44"/>
    <mergeCell ref="N44:O44"/>
    <mergeCell ref="P44:Q44"/>
    <mergeCell ref="R44:S44"/>
    <mergeCell ref="W46:W47"/>
    <mergeCell ref="X46:X47"/>
    <mergeCell ref="L47:M47"/>
    <mergeCell ref="N47:O47"/>
    <mergeCell ref="P47:Q47"/>
    <mergeCell ref="R47:S47"/>
    <mergeCell ref="N45:O45"/>
    <mergeCell ref="P45:Q45"/>
    <mergeCell ref="R45:S45"/>
    <mergeCell ref="Y42:AC44"/>
    <mergeCell ref="D43:H44"/>
    <mergeCell ref="I43:K44"/>
    <mergeCell ref="N43:O43"/>
    <mergeCell ref="P43:Q43"/>
    <mergeCell ref="R43:S43"/>
    <mergeCell ref="W43:W44"/>
    <mergeCell ref="B42:B44"/>
    <mergeCell ref="C42:C44"/>
    <mergeCell ref="D42:H42"/>
    <mergeCell ref="I42:K42"/>
    <mergeCell ref="L42:M42"/>
    <mergeCell ref="X34:X36"/>
    <mergeCell ref="Y34:AC36"/>
    <mergeCell ref="D35:E35"/>
    <mergeCell ref="F35:G35"/>
    <mergeCell ref="H35:I35"/>
    <mergeCell ref="J35:K35"/>
    <mergeCell ref="L35:M35"/>
    <mergeCell ref="N35:O35"/>
    <mergeCell ref="P35:Q35"/>
    <mergeCell ref="R35:S35"/>
    <mergeCell ref="B34:B36"/>
    <mergeCell ref="C34:C36"/>
    <mergeCell ref="D34:M34"/>
    <mergeCell ref="N34:V34"/>
    <mergeCell ref="W34:W36"/>
    <mergeCell ref="T35:U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P33:Q33"/>
    <mergeCell ref="R33:S33"/>
    <mergeCell ref="F32:G32"/>
    <mergeCell ref="H32:I32"/>
    <mergeCell ref="J32:K32"/>
    <mergeCell ref="L32:M32"/>
    <mergeCell ref="N32:O32"/>
    <mergeCell ref="P32:Q32"/>
    <mergeCell ref="T33:U33"/>
    <mergeCell ref="Y29:AC30"/>
    <mergeCell ref="D30:V30"/>
    <mergeCell ref="B31:B33"/>
    <mergeCell ref="C31:C33"/>
    <mergeCell ref="D31:M31"/>
    <mergeCell ref="N31:V31"/>
    <mergeCell ref="W31:W33"/>
    <mergeCell ref="X31:X33"/>
    <mergeCell ref="Y31:AC33"/>
    <mergeCell ref="D32:E32"/>
    <mergeCell ref="B29:B30"/>
    <mergeCell ref="C29:C30"/>
    <mergeCell ref="D29:M29"/>
    <mergeCell ref="N29:V29"/>
    <mergeCell ref="W29:W30"/>
    <mergeCell ref="X29:X30"/>
    <mergeCell ref="R32:S32"/>
    <mergeCell ref="T32:U32"/>
    <mergeCell ref="D33:E33"/>
    <mergeCell ref="F33:G33"/>
    <mergeCell ref="H33:I33"/>
    <mergeCell ref="J33:K33"/>
    <mergeCell ref="L33:M33"/>
    <mergeCell ref="N33:O33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Y25:AC25"/>
    <mergeCell ref="D23:H23"/>
    <mergeCell ref="I23:M23"/>
    <mergeCell ref="N23:O23"/>
    <mergeCell ref="W23:X23"/>
    <mergeCell ref="Y23:AC23"/>
    <mergeCell ref="C19:O19"/>
    <mergeCell ref="P19:Q19"/>
    <mergeCell ref="R19:T19"/>
    <mergeCell ref="U19:X19"/>
    <mergeCell ref="Y19:AC19"/>
    <mergeCell ref="C20:O20"/>
    <mergeCell ref="P20:Q20"/>
    <mergeCell ref="R20:T20"/>
    <mergeCell ref="U20:X20"/>
    <mergeCell ref="Y20:AC20"/>
    <mergeCell ref="Y17:AC17"/>
    <mergeCell ref="C18:H18"/>
    <mergeCell ref="I18:M18"/>
    <mergeCell ref="N18:O18"/>
    <mergeCell ref="P18:T18"/>
    <mergeCell ref="U18:V18"/>
    <mergeCell ref="W18:X18"/>
    <mergeCell ref="Y18:AC18"/>
    <mergeCell ref="C17:H17"/>
    <mergeCell ref="I17:M17"/>
    <mergeCell ref="N17:O17"/>
    <mergeCell ref="P17:T17"/>
    <mergeCell ref="U17:V17"/>
    <mergeCell ref="W17:X17"/>
    <mergeCell ref="Y40:AC41"/>
    <mergeCell ref="D41:H41"/>
    <mergeCell ref="I41:K41"/>
    <mergeCell ref="L41:V41"/>
    <mergeCell ref="B45:B47"/>
    <mergeCell ref="C45:C47"/>
    <mergeCell ref="D45:H45"/>
    <mergeCell ref="B40:B41"/>
    <mergeCell ref="C40:C41"/>
    <mergeCell ref="D40:H40"/>
    <mergeCell ref="I40:K40"/>
    <mergeCell ref="L40:V40"/>
    <mergeCell ref="N42:O42"/>
    <mergeCell ref="I45:K45"/>
    <mergeCell ref="L45:M45"/>
    <mergeCell ref="P42:Q42"/>
    <mergeCell ref="R42:S42"/>
    <mergeCell ref="T43:U43"/>
    <mergeCell ref="T44:U44"/>
    <mergeCell ref="T42:U42"/>
    <mergeCell ref="T45:U45"/>
    <mergeCell ref="T46:U46"/>
    <mergeCell ref="T47:U47"/>
    <mergeCell ref="L43:M43"/>
  </mergeCells>
  <phoneticPr fontId="1" type="noConversion"/>
  <dataValidations count="16">
    <dataValidation type="list" allowBlank="1" showInputMessage="1" showErrorMessage="1" sqref="X34:X36" xr:uid="{00000000-0002-0000-0200-000000000000}">
      <formula1>"ASC,DESC,"</formula1>
    </dataValidation>
    <dataValidation type="list" allowBlank="1" showInputMessage="1" showErrorMessage="1" sqref="W34:W36" xr:uid="{00000000-0002-0000-0200-000001000000}">
      <formula1>"NCL,CL,"</formula1>
    </dataValidation>
    <dataValidation type="list" allowBlank="1" showInputMessage="1" showErrorMessage="1" sqref="C34:C36" xr:uid="{00000000-0002-0000-0200-000002000000}">
      <formula1>"PK,UQ,IDX"</formula1>
    </dataValidation>
    <dataValidation type="list" allowBlank="1" showInputMessage="1" showErrorMessage="1" sqref="P20:Q20" xr:uid="{00000000-0002-0000-0200-000003000000}">
      <formula1>"Oracle,MySQL,MS_SQL,DB2"</formula1>
    </dataValidation>
    <dataValidation type="list" allowBlank="1" showInputMessage="1" showErrorMessage="1" sqref="U18:V18" xr:uid="{00000000-0002-0000-0200-000004000000}">
      <formula1>"00_Draft,20_Official,60_Dev,80_GoLive"</formula1>
    </dataValidation>
    <dataValidation type="list" allowBlank="1" showInputMessage="1" showErrorMessage="1" sqref="W42:W47" xr:uid="{00000000-0002-0000-0200-000005000000}">
      <formula1>"1,*"</formula1>
    </dataValidation>
    <dataValidation type="list" allowBlank="1" showInputMessage="1" showErrorMessage="1" sqref="X42:X47" xr:uid="{00000000-0002-0000-0200-000006000000}">
      <formula1>"No Action,Cascade,Set Null,Restrict"</formula1>
    </dataValidation>
    <dataValidation type="list" allowBlank="1" showInputMessage="1" showErrorMessage="1" sqref="D35:V35 L46:T46 L43:T43 V43 V46" xr:uid="{00000000-0002-0000-0200-000007000000}">
      <formula1>$D$23:$D$25</formula1>
    </dataValidation>
    <dataValidation type="list" errorStyle="warning" allowBlank="1" showInputMessage="1" showErrorMessage="1" sqref="N24:O24" xr:uid="{00000000-0002-0000-02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31:X33 S24:V24" xr:uid="{00000000-0002-0000-0200-000009000000}"/>
    <dataValidation type="list" errorStyle="warning" allowBlank="1" showInputMessage="1" showErrorMessage="1" sqref="C31:C33" xr:uid="{00000000-0002-0000-0200-00000A000000}">
      <formula1>"PK,UQ,IDX"</formula1>
    </dataValidation>
    <dataValidation type="list" errorStyle="warning" allowBlank="1" showInputMessage="1" showErrorMessage="1" sqref="D32:V32" xr:uid="{00000000-0002-0000-0200-00000B000000}">
      <formula1>$D$23:$D$25</formula1>
    </dataValidation>
    <dataValidation type="list" allowBlank="1" showInputMessage="1" showErrorMessage="1" sqref="N25:O25" xr:uid="{00000000-0002-0000-0200-00000C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5" xr:uid="{00000000-0002-0000-0200-00000D000000}">
      <formula1>"UUID,++"</formula1>
    </dataValidation>
    <dataValidation type="list" allowBlank="1" showInputMessage="1" showErrorMessage="1" sqref="S25:U25" xr:uid="{00000000-0002-0000-0200-00000E000000}">
      <formula1>"○,"</formula1>
    </dataValidation>
    <dataValidation type="list" allowBlank="1" showInputMessage="1" showErrorMessage="1" sqref="C3:J3" xr:uid="{00000000-0002-0000-0200-00000F000000}">
      <formula1>"Fixed,Row,Column"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AG57"/>
  <sheetViews>
    <sheetView zoomScaleNormal="100" zoomScaleSheetLayoutView="100" workbookViewId="0">
      <selection activeCell="I22" sqref="I22:M22"/>
    </sheetView>
  </sheetViews>
  <sheetFormatPr defaultColWidth="4.19921875" defaultRowHeight="12.75" customHeight="1" outlineLevelRow="1"/>
  <cols>
    <col min="1" max="1" width="0.5" style="4" customWidth="1"/>
    <col min="2" max="2" width="15.59765625" style="11" hidden="1" customWidth="1"/>
    <col min="3" max="24" width="4.3984375" style="9" customWidth="1"/>
    <col min="25" max="29" width="4.3984375" style="17" customWidth="1"/>
    <col min="30" max="30" width="6.59765625" style="4" hidden="1" customWidth="1"/>
    <col min="31" max="32" width="6.69921875" style="4" hidden="1" customWidth="1"/>
    <col min="33" max="33" width="41.19921875" style="11" customWidth="1"/>
    <col min="34" max="34" width="7.69921875" style="4" bestFit="1" customWidth="1"/>
    <col min="35" max="16384" width="4.19921875" style="4"/>
  </cols>
  <sheetData>
    <row r="1" spans="2:33" ht="3.75" customHeight="1"/>
    <row r="2" spans="2:33" ht="12">
      <c r="B2" s="3" t="s">
        <v>34</v>
      </c>
      <c r="C2" s="5" t="s">
        <v>27</v>
      </c>
      <c r="D2" s="5" t="s">
        <v>0</v>
      </c>
      <c r="E2" s="5" t="s">
        <v>125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4" t="s">
        <v>168</v>
      </c>
      <c r="AE2" s="84" t="s">
        <v>169</v>
      </c>
      <c r="AF2" s="85" t="s">
        <v>177</v>
      </c>
    </row>
    <row r="3" spans="2:33" ht="12">
      <c r="B3" s="39" t="s">
        <v>58</v>
      </c>
      <c r="C3" s="5" t="s">
        <v>130</v>
      </c>
      <c r="D3" s="5" t="s">
        <v>131</v>
      </c>
      <c r="E3" s="5" t="s">
        <v>131</v>
      </c>
      <c r="F3" s="5" t="s">
        <v>131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157</v>
      </c>
      <c r="AE3" s="11" t="s">
        <v>167</v>
      </c>
      <c r="AF3" s="5"/>
    </row>
    <row r="4" spans="2:33" ht="12">
      <c r="B4" s="39" t="s">
        <v>59</v>
      </c>
      <c r="C4" s="5" t="str">
        <f>B15</f>
        <v>RID</v>
      </c>
      <c r="D4" s="5" t="str">
        <f>B21</f>
        <v>RID</v>
      </c>
      <c r="E4" s="5" t="str">
        <f>B35</f>
        <v>RID</v>
      </c>
      <c r="F4" s="5" t="str">
        <f>B49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160</v>
      </c>
      <c r="AE4" s="11" t="s">
        <v>170</v>
      </c>
      <c r="AF4" s="5"/>
    </row>
    <row r="5" spans="2:33" ht="12">
      <c r="B5" s="39" t="s">
        <v>60</v>
      </c>
      <c r="C5" s="5">
        <f>AG18</f>
        <v>0</v>
      </c>
      <c r="D5" s="5" t="str">
        <f>AG31</f>
        <v>,`m_time` DATETIME COMMENT '修改时间'</v>
      </c>
      <c r="E5" s="5">
        <f>AG46</f>
        <v>0</v>
      </c>
      <c r="F5" s="5" t="str">
        <f>AG57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161</v>
      </c>
      <c r="AE5" s="11" t="s">
        <v>171</v>
      </c>
      <c r="AF5" s="5" t="s">
        <v>178</v>
      </c>
    </row>
    <row r="6" spans="2:33" ht="12">
      <c r="B6" s="74" t="s">
        <v>132</v>
      </c>
      <c r="C6" s="4"/>
      <c r="D6" s="4" t="str">
        <f>D21</f>
        <v>Name (Physical Name)</v>
      </c>
      <c r="E6" s="4" t="str">
        <f>D35</f>
        <v>Name (Physical Name)</v>
      </c>
      <c r="F6" s="4" t="str">
        <f>D49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156</v>
      </c>
      <c r="AE6" s="11" t="s">
        <v>172</v>
      </c>
      <c r="AF6" s="5"/>
    </row>
    <row r="7" spans="2:33" ht="12">
      <c r="B7" s="39" t="s">
        <v>86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162</v>
      </c>
      <c r="AE7" s="11" t="s">
        <v>173</v>
      </c>
      <c r="AF7" s="5" t="s">
        <v>178</v>
      </c>
    </row>
    <row r="8" spans="2:33" ht="12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163</v>
      </c>
      <c r="AE8" s="11" t="s">
        <v>174</v>
      </c>
      <c r="AF8" s="5" t="s">
        <v>178</v>
      </c>
    </row>
    <row r="9" spans="2:33" ht="12">
      <c r="B9" s="39" t="s">
        <v>87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159</v>
      </c>
      <c r="AE9" s="11" t="s">
        <v>158</v>
      </c>
      <c r="AF9" s="5" t="s">
        <v>178</v>
      </c>
    </row>
    <row r="10" spans="2:33" ht="12">
      <c r="B10" s="39" t="s">
        <v>88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164</v>
      </c>
      <c r="AE10" s="11" t="s">
        <v>175</v>
      </c>
      <c r="AF10" s="5"/>
    </row>
    <row r="11" spans="2:33" ht="12">
      <c r="B11" s="39" t="s">
        <v>89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165</v>
      </c>
      <c r="AE11" s="11" t="s">
        <v>176</v>
      </c>
      <c r="AF11" s="5" t="s">
        <v>178</v>
      </c>
    </row>
    <row r="12" spans="2:33" ht="12">
      <c r="B12" s="39" t="s">
        <v>62</v>
      </c>
      <c r="C12" s="65"/>
      <c r="D12" s="65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166</v>
      </c>
      <c r="AE12" s="11" t="s">
        <v>179</v>
      </c>
      <c r="AF12" s="5"/>
    </row>
    <row r="13" spans="2:33" ht="12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8" t="s">
        <v>63</v>
      </c>
      <c r="D15" s="129"/>
      <c r="E15" s="129"/>
      <c r="F15" s="129"/>
      <c r="G15" s="129"/>
      <c r="H15" s="129"/>
      <c r="I15" s="129" t="s">
        <v>74</v>
      </c>
      <c r="J15" s="129"/>
      <c r="K15" s="129"/>
      <c r="L15" s="129"/>
      <c r="M15" s="129"/>
      <c r="N15" s="129" t="s">
        <v>4</v>
      </c>
      <c r="O15" s="129"/>
      <c r="P15" s="129" t="s">
        <v>5</v>
      </c>
      <c r="Q15" s="129"/>
      <c r="R15" s="129"/>
      <c r="S15" s="129"/>
      <c r="T15" s="129"/>
      <c r="U15" s="129" t="s">
        <v>6</v>
      </c>
      <c r="V15" s="129"/>
      <c r="W15" s="129" t="s">
        <v>7</v>
      </c>
      <c r="X15" s="129"/>
      <c r="Y15" s="118" t="s">
        <v>77</v>
      </c>
      <c r="Z15" s="118"/>
      <c r="AA15" s="118"/>
      <c r="AB15" s="119"/>
      <c r="AC15" s="120"/>
      <c r="AG15" s="11" t="str">
        <f>"--  Table DDL: ["&amp;$C$16&amp;"] "&amp;$I$16</f>
        <v xml:space="preserve">--  Table DDL: [] </v>
      </c>
    </row>
    <row r="16" spans="2:33" ht="12.75" customHeight="1">
      <c r="B16" s="13"/>
      <c r="C16" s="121"/>
      <c r="D16" s="122"/>
      <c r="E16" s="122"/>
      <c r="F16" s="122"/>
      <c r="G16" s="122"/>
      <c r="H16" s="122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 t="s">
        <v>80</v>
      </c>
      <c r="V16" s="123"/>
      <c r="W16" s="123" t="s">
        <v>81</v>
      </c>
      <c r="X16" s="123"/>
      <c r="Y16" s="124">
        <v>42305</v>
      </c>
      <c r="Z16" s="124"/>
      <c r="AA16" s="125"/>
      <c r="AB16" s="126"/>
      <c r="AC16" s="127"/>
      <c r="AG16" s="11" t="s">
        <v>83</v>
      </c>
    </row>
    <row r="17" spans="1:33" ht="12.75" customHeight="1" outlineLevel="1">
      <c r="B17" s="40"/>
      <c r="C17" s="128" t="s">
        <v>9</v>
      </c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 t="s">
        <v>10</v>
      </c>
      <c r="Q17" s="129"/>
      <c r="R17" s="129" t="s">
        <v>56</v>
      </c>
      <c r="S17" s="129"/>
      <c r="T17" s="129"/>
      <c r="U17" s="129" t="s">
        <v>11</v>
      </c>
      <c r="V17" s="129"/>
      <c r="W17" s="129"/>
      <c r="X17" s="129"/>
      <c r="Y17" s="118" t="s">
        <v>12</v>
      </c>
      <c r="Z17" s="118"/>
      <c r="AA17" s="118"/>
      <c r="AB17" s="119"/>
      <c r="AC17" s="120"/>
      <c r="AG17" s="11" t="str">
        <f>"DROP TABLE IF EXISTS `"&amp;$C$16&amp;"` CASCADE;"</f>
        <v>DROP TABLE IF EXISTS `` CASCADE;</v>
      </c>
    </row>
    <row r="18" spans="1:33" ht="12.75" customHeight="1" outlineLevel="1">
      <c r="B18" s="13"/>
      <c r="C18" s="189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23" t="s">
        <v>84</v>
      </c>
      <c r="Q18" s="123"/>
      <c r="R18" s="123"/>
      <c r="S18" s="123"/>
      <c r="T18" s="123"/>
      <c r="U18" s="137" t="s">
        <v>82</v>
      </c>
      <c r="V18" s="137"/>
      <c r="W18" s="137"/>
      <c r="X18" s="137"/>
      <c r="Y18" s="124">
        <v>42305</v>
      </c>
      <c r="Z18" s="124"/>
      <c r="AA18" s="125"/>
      <c r="AB18" s="126"/>
      <c r="AC18" s="127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30" t="s">
        <v>111</v>
      </c>
      <c r="E21" s="130"/>
      <c r="F21" s="130"/>
      <c r="G21" s="130"/>
      <c r="H21" s="130"/>
      <c r="I21" s="130" t="s">
        <v>112</v>
      </c>
      <c r="J21" s="130"/>
      <c r="K21" s="130"/>
      <c r="L21" s="130"/>
      <c r="M21" s="130"/>
      <c r="N21" s="130" t="s">
        <v>15</v>
      </c>
      <c r="O21" s="130"/>
      <c r="P21" s="21" t="s">
        <v>16</v>
      </c>
      <c r="Q21" s="82" t="s">
        <v>17</v>
      </c>
      <c r="R21" s="82" t="s">
        <v>55</v>
      </c>
      <c r="S21" s="82" t="s">
        <v>18</v>
      </c>
      <c r="T21" s="82" t="s">
        <v>19</v>
      </c>
      <c r="U21" s="81" t="s">
        <v>54</v>
      </c>
      <c r="V21" s="81" t="s">
        <v>122</v>
      </c>
      <c r="W21" s="131" t="s">
        <v>20</v>
      </c>
      <c r="X21" s="131"/>
      <c r="Y21" s="132" t="s">
        <v>21</v>
      </c>
      <c r="Z21" s="132"/>
      <c r="AA21" s="132"/>
      <c r="AB21" s="133"/>
      <c r="AC21" s="134"/>
      <c r="AG21" s="11" t="str">
        <f>"CREATE TABLE `"&amp;$C$16&amp;"` ("</f>
        <v>CREATE TABLE `` (</v>
      </c>
    </row>
    <row r="22" spans="1:33" ht="12.75" customHeight="1">
      <c r="A22" s="61"/>
      <c r="B22" s="40" t="s">
        <v>136</v>
      </c>
      <c r="C22" s="22" t="s">
        <v>109</v>
      </c>
      <c r="D22" s="138" t="s">
        <v>110</v>
      </c>
      <c r="E22" s="138"/>
      <c r="F22" s="138"/>
      <c r="G22" s="138"/>
      <c r="H22" s="138"/>
      <c r="I22" s="138" t="s">
        <v>113</v>
      </c>
      <c r="J22" s="138"/>
      <c r="K22" s="138"/>
      <c r="L22" s="138"/>
      <c r="M22" s="138"/>
      <c r="N22" s="139" t="s">
        <v>114</v>
      </c>
      <c r="O22" s="139"/>
      <c r="P22" s="23" t="s">
        <v>115</v>
      </c>
      <c r="Q22" s="23" t="s">
        <v>116</v>
      </c>
      <c r="R22" s="23" t="s">
        <v>117</v>
      </c>
      <c r="S22" s="75" t="s">
        <v>120</v>
      </c>
      <c r="T22" s="75" t="s">
        <v>119</v>
      </c>
      <c r="U22" s="75" t="s">
        <v>118</v>
      </c>
      <c r="V22" s="75" t="s">
        <v>121</v>
      </c>
      <c r="W22" s="138" t="s">
        <v>123</v>
      </c>
      <c r="X22" s="138"/>
      <c r="Y22" s="140" t="s">
        <v>124</v>
      </c>
      <c r="Z22" s="140"/>
      <c r="AA22" s="140"/>
      <c r="AB22" s="141"/>
      <c r="AC22" s="142"/>
    </row>
    <row r="23" spans="1:33" ht="12.75" customHeight="1">
      <c r="B23" s="13"/>
      <c r="C23" s="22">
        <v>0</v>
      </c>
      <c r="D23" s="138" t="s">
        <v>200</v>
      </c>
      <c r="E23" s="138"/>
      <c r="F23" s="138"/>
      <c r="G23" s="138"/>
      <c r="H23" s="138"/>
      <c r="I23" s="138" t="s">
        <v>138</v>
      </c>
      <c r="J23" s="138"/>
      <c r="K23" s="138"/>
      <c r="L23" s="138"/>
      <c r="M23" s="138"/>
      <c r="N23" s="139" t="s">
        <v>157</v>
      </c>
      <c r="O23" s="139"/>
      <c r="P23" s="23">
        <v>50</v>
      </c>
      <c r="Q23" s="23"/>
      <c r="R23" s="23"/>
      <c r="S23" s="77" t="s">
        <v>139</v>
      </c>
      <c r="T23" s="77" t="s">
        <v>139</v>
      </c>
      <c r="U23" s="77" t="s">
        <v>139</v>
      </c>
      <c r="V23" s="76" t="s">
        <v>140</v>
      </c>
      <c r="W23" s="138"/>
      <c r="X23" s="138"/>
      <c r="Y23" s="140"/>
      <c r="Z23" s="140"/>
      <c r="AA23" s="140"/>
      <c r="AB23" s="141"/>
      <c r="AC23" s="142"/>
      <c r="AG23" s="11" t="str">
        <f>IF(D23="","",
IF((ROW(AG23)=ROW($D$21)+2),"",",")
&amp;"`"&amp;D23&amp;"` "
&amp;VLOOKUP(N23,$AD$3:$AF$18,2,FALSE)&amp;IF(VLOOKUP(N23,$AD$3:$AF$18,3,FALSE)="N","","("&amp;IF(Q23&gt;0,Q23&amp;","&amp;INT(R23),INT(P23))&amp;") ")
&amp;IF(S23="",""," NOT NULL ")
&amp;IF(V23="++"," AUTO_INCREMENT ","")
&amp;" COMMENT '"&amp;I23&amp;IF(Y23="","","-"&amp;Y23)&amp;"'"
)</f>
        <v>`rid` VARCHAR(50)  NOT NULL  COMMENT '记录编号'</v>
      </c>
    </row>
    <row r="24" spans="1:33" ht="12.75" customHeight="1">
      <c r="B24" s="13"/>
      <c r="C24" s="22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9"/>
      <c r="O24" s="139"/>
      <c r="P24" s="23"/>
      <c r="Q24" s="23"/>
      <c r="R24" s="23"/>
      <c r="S24" s="77"/>
      <c r="T24" s="77"/>
      <c r="U24" s="77"/>
      <c r="V24" s="77"/>
      <c r="W24" s="138"/>
      <c r="X24" s="138"/>
      <c r="Y24" s="140"/>
      <c r="Z24" s="140"/>
      <c r="AA24" s="140"/>
      <c r="AB24" s="141"/>
      <c r="AC24" s="142"/>
      <c r="AG24" s="11" t="str">
        <f t="shared" ref="AG24:AG31" si="0">IF(D24="","",
IF((ROW(AG24)=ROW($D$21)+2),"",",")
&amp;"`"&amp;D24&amp;"` "
&amp;VLOOKUP(N24,$AD$3:$AF$18,2,FALSE)&amp;IF(VLOOKUP(N24,$AD$3:$AF$18,3,FALSE)="N","","("&amp;IF(Q24&gt;0,Q24&amp;","&amp;INT(R24),INT(P24))&amp;") ")
&amp;IF(S24="",""," NOT NULL ")
&amp;IF(V24="++"," AUTO_INCREMENT ","")
&amp;" COMMENT '"&amp;I24&amp;IF(Y24="","","-"&amp;Y24)&amp;"'"
)</f>
        <v/>
      </c>
    </row>
    <row r="25" spans="1:33" ht="12.75" customHeight="1">
      <c r="B25" s="13"/>
      <c r="C25" s="22">
        <v>900</v>
      </c>
      <c r="D25" s="138" t="s">
        <v>141</v>
      </c>
      <c r="E25" s="138"/>
      <c r="F25" s="138"/>
      <c r="G25" s="138"/>
      <c r="H25" s="138"/>
      <c r="I25" s="138" t="s">
        <v>142</v>
      </c>
      <c r="J25" s="138"/>
      <c r="K25" s="138"/>
      <c r="L25" s="138"/>
      <c r="M25" s="138"/>
      <c r="N25" s="139" t="s">
        <v>157</v>
      </c>
      <c r="O25" s="139"/>
      <c r="P25" s="23">
        <v>255</v>
      </c>
      <c r="Q25" s="23"/>
      <c r="R25" s="23"/>
      <c r="S25" s="77"/>
      <c r="T25" s="77"/>
      <c r="U25" s="77"/>
      <c r="V25" s="76"/>
      <c r="W25" s="138"/>
      <c r="X25" s="138"/>
      <c r="Y25" s="140"/>
      <c r="Z25" s="140"/>
      <c r="AA25" s="140"/>
      <c r="AB25" s="141"/>
      <c r="AC25" s="142"/>
      <c r="AG25" s="11" t="str">
        <f t="shared" si="0"/>
        <v>,`notes` VARCHAR(255)  COMMENT '描述'</v>
      </c>
    </row>
    <row r="26" spans="1:33" ht="12.75" customHeight="1">
      <c r="B26" s="13"/>
      <c r="C26" s="22">
        <v>911</v>
      </c>
      <c r="D26" s="138" t="s">
        <v>143</v>
      </c>
      <c r="E26" s="138"/>
      <c r="F26" s="138"/>
      <c r="G26" s="138"/>
      <c r="H26" s="138"/>
      <c r="I26" s="138" t="s">
        <v>144</v>
      </c>
      <c r="J26" s="138"/>
      <c r="K26" s="138"/>
      <c r="L26" s="138"/>
      <c r="M26" s="138"/>
      <c r="N26" s="139" t="s">
        <v>157</v>
      </c>
      <c r="O26" s="139"/>
      <c r="P26" s="23">
        <v>50</v>
      </c>
      <c r="Q26" s="23"/>
      <c r="R26" s="23"/>
      <c r="S26" s="77"/>
      <c r="T26" s="77"/>
      <c r="U26" s="77"/>
      <c r="V26" s="76"/>
      <c r="W26" s="138"/>
      <c r="X26" s="138"/>
      <c r="Y26" s="140"/>
      <c r="Z26" s="140"/>
      <c r="AA26" s="140"/>
      <c r="AB26" s="141"/>
      <c r="AC26" s="142"/>
      <c r="AG26" s="11" t="str">
        <f t="shared" si="0"/>
        <v>,`c_uid` VARCHAR(50)  COMMENT '创建用户号'</v>
      </c>
    </row>
    <row r="27" spans="1:33" ht="12.75" customHeight="1">
      <c r="B27" s="13"/>
      <c r="C27" s="22">
        <v>912</v>
      </c>
      <c r="D27" s="138" t="s">
        <v>145</v>
      </c>
      <c r="E27" s="138"/>
      <c r="F27" s="138"/>
      <c r="G27" s="138"/>
      <c r="H27" s="138"/>
      <c r="I27" s="138" t="s">
        <v>146</v>
      </c>
      <c r="J27" s="138"/>
      <c r="K27" s="138"/>
      <c r="L27" s="138"/>
      <c r="M27" s="138"/>
      <c r="N27" s="139" t="s">
        <v>157</v>
      </c>
      <c r="O27" s="139"/>
      <c r="P27" s="23">
        <v>50</v>
      </c>
      <c r="Q27" s="23"/>
      <c r="R27" s="23"/>
      <c r="S27" s="77"/>
      <c r="T27" s="77"/>
      <c r="U27" s="77"/>
      <c r="V27" s="76"/>
      <c r="W27" s="138"/>
      <c r="X27" s="138"/>
      <c r="Y27" s="140"/>
      <c r="Z27" s="140"/>
      <c r="AA27" s="140"/>
      <c r="AB27" s="141"/>
      <c r="AC27" s="142"/>
      <c r="AG27" s="11" t="str">
        <f t="shared" si="0"/>
        <v>,`c_name` VARCHAR(50)  COMMENT '创建用户名'</v>
      </c>
    </row>
    <row r="28" spans="1:33" ht="12.75" customHeight="1">
      <c r="B28" s="13"/>
      <c r="C28" s="22">
        <v>913</v>
      </c>
      <c r="D28" s="138" t="s">
        <v>147</v>
      </c>
      <c r="E28" s="138"/>
      <c r="F28" s="138"/>
      <c r="G28" s="138"/>
      <c r="H28" s="138"/>
      <c r="I28" s="138" t="s">
        <v>148</v>
      </c>
      <c r="J28" s="138"/>
      <c r="K28" s="138"/>
      <c r="L28" s="138"/>
      <c r="M28" s="138"/>
      <c r="N28" s="139" t="s">
        <v>159</v>
      </c>
      <c r="O28" s="139"/>
      <c r="P28" s="23"/>
      <c r="Q28" s="23"/>
      <c r="R28" s="23"/>
      <c r="S28" s="77"/>
      <c r="T28" s="77"/>
      <c r="U28" s="77"/>
      <c r="V28" s="76"/>
      <c r="W28" s="138"/>
      <c r="X28" s="138"/>
      <c r="Y28" s="140"/>
      <c r="Z28" s="140"/>
      <c r="AA28" s="140"/>
      <c r="AB28" s="141"/>
      <c r="AC28" s="142"/>
      <c r="AG28" s="11" t="str">
        <f t="shared" si="0"/>
        <v>,`c_time` DATETIME COMMENT '创建时间'</v>
      </c>
    </row>
    <row r="29" spans="1:33" ht="12.75" customHeight="1">
      <c r="B29" s="13"/>
      <c r="C29" s="22">
        <v>921</v>
      </c>
      <c r="D29" s="138" t="s">
        <v>149</v>
      </c>
      <c r="E29" s="138"/>
      <c r="F29" s="138"/>
      <c r="G29" s="138"/>
      <c r="H29" s="138"/>
      <c r="I29" s="138" t="s">
        <v>150</v>
      </c>
      <c r="J29" s="138"/>
      <c r="K29" s="138"/>
      <c r="L29" s="138"/>
      <c r="M29" s="138"/>
      <c r="N29" s="139" t="s">
        <v>157</v>
      </c>
      <c r="O29" s="139"/>
      <c r="P29" s="23">
        <v>50</v>
      </c>
      <c r="Q29" s="23"/>
      <c r="R29" s="23"/>
      <c r="S29" s="77"/>
      <c r="T29" s="77"/>
      <c r="U29" s="77"/>
      <c r="V29" s="76"/>
      <c r="W29" s="138"/>
      <c r="X29" s="138"/>
      <c r="Y29" s="140"/>
      <c r="Z29" s="140"/>
      <c r="AA29" s="140"/>
      <c r="AB29" s="141"/>
      <c r="AC29" s="142"/>
      <c r="AG29" s="11" t="str">
        <f t="shared" si="0"/>
        <v>,`m_uid` VARCHAR(50)  COMMENT '修改用户号'</v>
      </c>
    </row>
    <row r="30" spans="1:33" ht="12.75" customHeight="1">
      <c r="B30" s="13"/>
      <c r="C30" s="22">
        <v>922</v>
      </c>
      <c r="D30" s="138" t="s">
        <v>151</v>
      </c>
      <c r="E30" s="138"/>
      <c r="F30" s="138"/>
      <c r="G30" s="138"/>
      <c r="H30" s="138"/>
      <c r="I30" s="138" t="s">
        <v>152</v>
      </c>
      <c r="J30" s="138"/>
      <c r="K30" s="138"/>
      <c r="L30" s="138"/>
      <c r="M30" s="138"/>
      <c r="N30" s="139" t="s">
        <v>157</v>
      </c>
      <c r="O30" s="139"/>
      <c r="P30" s="23">
        <v>50</v>
      </c>
      <c r="Q30" s="23"/>
      <c r="R30" s="23"/>
      <c r="S30" s="77"/>
      <c r="T30" s="77"/>
      <c r="U30" s="77"/>
      <c r="V30" s="76"/>
      <c r="W30" s="138"/>
      <c r="X30" s="138"/>
      <c r="Y30" s="140"/>
      <c r="Z30" s="140"/>
      <c r="AA30" s="140"/>
      <c r="AB30" s="141"/>
      <c r="AC30" s="142"/>
      <c r="AG30" s="11" t="str">
        <f t="shared" si="0"/>
        <v>,`m_name` VARCHAR(50)  COMMENT '修改用户名'</v>
      </c>
    </row>
    <row r="31" spans="1:33" ht="12.75" customHeight="1">
      <c r="B31" s="41"/>
      <c r="C31" s="22">
        <v>923</v>
      </c>
      <c r="D31" s="138" t="s">
        <v>153</v>
      </c>
      <c r="E31" s="138"/>
      <c r="F31" s="138"/>
      <c r="G31" s="138"/>
      <c r="H31" s="138"/>
      <c r="I31" s="138" t="s">
        <v>154</v>
      </c>
      <c r="J31" s="138"/>
      <c r="K31" s="138"/>
      <c r="L31" s="138"/>
      <c r="M31" s="138"/>
      <c r="N31" s="139" t="s">
        <v>159</v>
      </c>
      <c r="O31" s="139"/>
      <c r="P31" s="23"/>
      <c r="Q31" s="23"/>
      <c r="R31" s="23"/>
      <c r="S31" s="77"/>
      <c r="T31" s="77"/>
      <c r="U31" s="77"/>
      <c r="V31" s="76"/>
      <c r="W31" s="138"/>
      <c r="X31" s="138"/>
      <c r="Y31" s="140"/>
      <c r="Z31" s="140"/>
      <c r="AA31" s="140"/>
      <c r="AB31" s="141"/>
      <c r="AC31" s="142"/>
      <c r="AG31" s="11" t="str">
        <f t="shared" si="0"/>
        <v>,`m_time` DATETIME COMMENT '修改时间'</v>
      </c>
    </row>
    <row r="32" spans="1:33" ht="12.75" customHeight="1">
      <c r="B32" s="41"/>
      <c r="C32" s="15" t="s">
        <v>57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9"/>
      <c r="Z32" s="19"/>
      <c r="AA32" s="19"/>
      <c r="AB32" s="19"/>
      <c r="AC32" s="31"/>
      <c r="AG32" s="11" t="str">
        <f>") ENGINE=InnoDB COMMENT='"&amp;$C$18&amp;"';"</f>
        <v>) ENGINE=InnoDB COMMENT='';</v>
      </c>
    </row>
    <row r="33" spans="1:33" ht="5.25" customHeight="1"/>
    <row r="34" spans="1:33" ht="12.75" customHeight="1">
      <c r="C34" s="14" t="s">
        <v>67</v>
      </c>
    </row>
    <row r="35" spans="1:33" ht="12.75" customHeight="1">
      <c r="B35" s="167" t="s">
        <v>53</v>
      </c>
      <c r="C35" s="103" t="s">
        <v>23</v>
      </c>
      <c r="D35" s="105" t="s">
        <v>63</v>
      </c>
      <c r="E35" s="105"/>
      <c r="F35" s="105"/>
      <c r="G35" s="105"/>
      <c r="H35" s="105"/>
      <c r="I35" s="105"/>
      <c r="J35" s="105"/>
      <c r="K35" s="105"/>
      <c r="L35" s="105"/>
      <c r="M35" s="105"/>
      <c r="N35" s="105" t="s">
        <v>64</v>
      </c>
      <c r="O35" s="105"/>
      <c r="P35" s="105"/>
      <c r="Q35" s="105"/>
      <c r="R35" s="105"/>
      <c r="S35" s="105"/>
      <c r="T35" s="105"/>
      <c r="U35" s="105"/>
      <c r="V35" s="105"/>
      <c r="W35" s="170" t="s">
        <v>65</v>
      </c>
      <c r="X35" s="172" t="s">
        <v>24</v>
      </c>
      <c r="Y35" s="88" t="s">
        <v>21</v>
      </c>
      <c r="Z35" s="143"/>
      <c r="AA35" s="143"/>
      <c r="AB35" s="144"/>
      <c r="AC35" s="145"/>
    </row>
    <row r="36" spans="1:33" ht="12.75" customHeight="1">
      <c r="B36" s="168"/>
      <c r="C36" s="169"/>
      <c r="D36" s="149" t="s">
        <v>79</v>
      </c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71"/>
      <c r="X36" s="171"/>
      <c r="Y36" s="146"/>
      <c r="Z36" s="146"/>
      <c r="AA36" s="146"/>
      <c r="AB36" s="147"/>
      <c r="AC36" s="148"/>
    </row>
    <row r="37" spans="1:33" ht="12.75" hidden="1" customHeight="1">
      <c r="A37" s="61"/>
      <c r="B37" s="150" t="s">
        <v>136</v>
      </c>
      <c r="C37" s="153" t="s">
        <v>126</v>
      </c>
      <c r="D37" s="156" t="s">
        <v>110</v>
      </c>
      <c r="E37" s="157"/>
      <c r="F37" s="157"/>
      <c r="G37" s="157"/>
      <c r="H37" s="157"/>
      <c r="I37" s="157"/>
      <c r="J37" s="157"/>
      <c r="K37" s="157"/>
      <c r="L37" s="157"/>
      <c r="M37" s="157"/>
      <c r="N37" s="157" t="s">
        <v>113</v>
      </c>
      <c r="O37" s="157"/>
      <c r="P37" s="157"/>
      <c r="Q37" s="157"/>
      <c r="R37" s="157"/>
      <c r="S37" s="157"/>
      <c r="T37" s="157"/>
      <c r="U37" s="157"/>
      <c r="V37" s="158"/>
      <c r="W37" s="159" t="s">
        <v>127</v>
      </c>
      <c r="X37" s="159" t="s">
        <v>128</v>
      </c>
      <c r="Y37" s="162" t="s">
        <v>124</v>
      </c>
      <c r="Z37" s="162"/>
      <c r="AA37" s="162"/>
      <c r="AB37" s="162"/>
      <c r="AC37" s="162"/>
    </row>
    <row r="38" spans="1:33" ht="12.75" hidden="1" customHeight="1">
      <c r="A38" s="61"/>
      <c r="B38" s="151"/>
      <c r="C38" s="154"/>
      <c r="D38" s="165" t="s">
        <v>129</v>
      </c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25"/>
      <c r="W38" s="160"/>
      <c r="X38" s="160"/>
      <c r="Y38" s="163"/>
      <c r="Z38" s="163"/>
      <c r="AA38" s="163"/>
      <c r="AB38" s="163"/>
      <c r="AC38" s="163"/>
    </row>
    <row r="39" spans="1:33" ht="12.75" hidden="1" customHeight="1">
      <c r="A39" s="61"/>
      <c r="B39" s="152"/>
      <c r="C39" s="155"/>
      <c r="D39" s="173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28"/>
      <c r="W39" s="161"/>
      <c r="X39" s="161"/>
      <c r="Y39" s="164"/>
      <c r="Z39" s="164"/>
      <c r="AA39" s="164"/>
      <c r="AB39" s="164"/>
      <c r="AC39" s="164"/>
    </row>
    <row r="40" spans="1:33" ht="12.75" customHeight="1">
      <c r="B40" s="150"/>
      <c r="C40" s="153" t="s">
        <v>19</v>
      </c>
      <c r="D40" s="156" t="str">
        <f>"PK_"&amp;C16</f>
        <v>PK_</v>
      </c>
      <c r="E40" s="157"/>
      <c r="F40" s="157"/>
      <c r="G40" s="157"/>
      <c r="H40" s="157"/>
      <c r="I40" s="157"/>
      <c r="J40" s="157"/>
      <c r="K40" s="157"/>
      <c r="L40" s="157"/>
      <c r="M40" s="157"/>
      <c r="N40" s="157" t="s">
        <v>155</v>
      </c>
      <c r="O40" s="157"/>
      <c r="P40" s="157"/>
      <c r="Q40" s="157"/>
      <c r="R40" s="157"/>
      <c r="S40" s="157"/>
      <c r="T40" s="157"/>
      <c r="U40" s="157"/>
      <c r="V40" s="158"/>
      <c r="W40" s="159"/>
      <c r="X40" s="159"/>
      <c r="Y40" s="162" t="s">
        <v>155</v>
      </c>
      <c r="Z40" s="162"/>
      <c r="AA40" s="162"/>
      <c r="AB40" s="162"/>
      <c r="AC40" s="162"/>
      <c r="AG40" s="11" t="str">
        <f>IF(D40="","","ALTER TABLE `"&amp;$C$16&amp;"`"
&amp;IF(C40="PK"," ADD CONSTRAINT `"&amp;D40&amp;"` PRIMARY KEY ",
IF(C40="UQ"," ADD UNIQUE `"&amp;D40&amp;"` ",
" ADD INDEX  `"&amp;D40&amp;"`  "))
)</f>
        <v xml:space="preserve">ALTER TABLE `` ADD CONSTRAINT `PK_` PRIMARY KEY </v>
      </c>
    </row>
    <row r="41" spans="1:33" ht="12.75" customHeight="1">
      <c r="B41" s="151"/>
      <c r="C41" s="154"/>
      <c r="D41" s="165" t="s">
        <v>137</v>
      </c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25"/>
      <c r="W41" s="160"/>
      <c r="X41" s="160"/>
      <c r="Y41" s="163"/>
      <c r="Z41" s="163"/>
      <c r="AA41" s="163"/>
      <c r="AB41" s="163"/>
      <c r="AC41" s="163"/>
      <c r="AG41" s="11" t="str">
        <f>IF(D40="","",
"("&amp;CONCATENATE(
"`"&amp;D41&amp;"`",
IF(F41="","",",`"&amp;F41&amp;"`"),
IF(H41="","",",`"&amp;H41&amp;"`"),
IF(J41="","",",`"&amp;J41&amp;"`"),
IF(L41="","",",`"&amp;L41&amp;"`"),
IF(N41="","",",`"&amp;N41&amp;"`"),
IF(P41="","",",`"&amp;P41&amp;"`"),
IF(R41="","",",`"&amp;R41&amp;"`"),
IF(T41="","",",`"&amp;T41&amp;"`"),
IF(V41="","",",`"&amp;V41&amp;"`")
)&amp;")")</f>
        <v>(`id`)</v>
      </c>
    </row>
    <row r="42" spans="1:33" ht="12.75" customHeight="1">
      <c r="B42" s="152"/>
      <c r="C42" s="155"/>
      <c r="D42" s="173" t="e">
        <f>IF(D41="","",VLOOKUP(D41,$D$21:$M$32,6,FALSE))</f>
        <v>#N/A</v>
      </c>
      <c r="E42" s="174"/>
      <c r="F42" s="174" t="str">
        <f>IF(F41="","",VLOOKUP(F41,$D$21:$M$32,6,FALSE))</f>
        <v/>
      </c>
      <c r="G42" s="174"/>
      <c r="H42" s="174" t="str">
        <f>IF(H41="","",VLOOKUP(H41,$D$21:$M$32,6,FALSE))</f>
        <v/>
      </c>
      <c r="I42" s="174"/>
      <c r="J42" s="174" t="str">
        <f>IF(J41="","",VLOOKUP(J41,$D$21:$M$32,6,FALSE))</f>
        <v/>
      </c>
      <c r="K42" s="174"/>
      <c r="L42" s="174" t="str">
        <f>IF(L41="","",VLOOKUP(L41,$D$21:$M$32,6,FALSE))</f>
        <v/>
      </c>
      <c r="M42" s="174"/>
      <c r="N42" s="174" t="str">
        <f>IF(N41="","",VLOOKUP(N41,$D$21:$M$32,6,FALSE))</f>
        <v/>
      </c>
      <c r="O42" s="174"/>
      <c r="P42" s="174" t="str">
        <f>IF(P41="","",VLOOKUP(P41,$D$21:$M$32,6,FALSE))</f>
        <v/>
      </c>
      <c r="Q42" s="174"/>
      <c r="R42" s="174" t="str">
        <f>IF(R41="","",VLOOKUP(R41,$D$21:$M$32,6,FALSE))</f>
        <v/>
      </c>
      <c r="S42" s="174"/>
      <c r="T42" s="174" t="str">
        <f>IF(T41="","",VLOOKUP(T41,$D$21:$M$32,6,FALSE))</f>
        <v/>
      </c>
      <c r="U42" s="174"/>
      <c r="V42" s="28" t="str">
        <f>IF(V41="","",VLOOKUP(V41,$D$21:$M$32,6,FALSE))</f>
        <v/>
      </c>
      <c r="W42" s="161"/>
      <c r="X42" s="161"/>
      <c r="Y42" s="164"/>
      <c r="Z42" s="164"/>
      <c r="AA42" s="164"/>
      <c r="AB42" s="164"/>
      <c r="AC42" s="164"/>
      <c r="AG42" s="11" t="str">
        <f>IF(D40="","",";")</f>
        <v>;</v>
      </c>
    </row>
    <row r="43" spans="1:33" ht="12.75" customHeight="1">
      <c r="B43" s="150"/>
      <c r="C43" s="153"/>
      <c r="D43" s="156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8"/>
      <c r="W43" s="159"/>
      <c r="X43" s="159"/>
      <c r="Y43" s="162"/>
      <c r="Z43" s="162"/>
      <c r="AA43" s="162"/>
      <c r="AB43" s="162"/>
      <c r="AC43" s="162"/>
      <c r="AG43" s="11" t="str">
        <f>IF(D43="","","ALTER TABLE `"&amp;$C$16&amp;"`"
&amp;IF(C43="PK"," ADD CONSTRAINT `"&amp;D43&amp;"` PRIMARY KEY ",
IF(C43="UQ"," ADD UNIQUE `"&amp;D43&amp;"` ",
" ADD INDEX  `"&amp;D43&amp;"`  "))
)</f>
        <v/>
      </c>
    </row>
    <row r="44" spans="1:33" ht="12.75" customHeight="1">
      <c r="B44" s="151"/>
      <c r="C44" s="154"/>
      <c r="D44" s="165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25"/>
      <c r="W44" s="160"/>
      <c r="X44" s="160"/>
      <c r="Y44" s="163"/>
      <c r="Z44" s="163"/>
      <c r="AA44" s="163"/>
      <c r="AB44" s="163"/>
      <c r="AC44" s="163"/>
      <c r="AG44" s="11" t="str">
        <f>IF(D43="","",
"("&amp;CONCATENATE(
"`"&amp;D44&amp;"`",
IF(F44="","",",`"&amp;F44&amp;"`"),
IF(H44="","",",`"&amp;H44&amp;"`"),
IF(J44="","",",`"&amp;J44&amp;"`"),
IF(L44="","",",`"&amp;L44&amp;"`"),
IF(N44="","",",`"&amp;N44&amp;"`"),
IF(P44="","",",`"&amp;P44&amp;"`"),
IF(R44="","",",`"&amp;R44&amp;"`"),
IF(T44="","",",`"&amp;T44&amp;"`"),
IF(V44="","",",`"&amp;V44&amp;"`")
)&amp;")")</f>
        <v/>
      </c>
    </row>
    <row r="45" spans="1:33" ht="12.75" customHeight="1">
      <c r="B45" s="152"/>
      <c r="C45" s="155"/>
      <c r="D45" s="173" t="str">
        <f>IF(D44="","",VLOOKUP(D44,$D$21:$M$32,6,FALSE))</f>
        <v/>
      </c>
      <c r="E45" s="174"/>
      <c r="F45" s="174" t="str">
        <f>IF(F44="","",VLOOKUP(F44,$D$21:$M$32,6,FALSE))</f>
        <v/>
      </c>
      <c r="G45" s="174"/>
      <c r="H45" s="174" t="str">
        <f>IF(H44="","",VLOOKUP(H44,$D$21:$M$32,6,FALSE))</f>
        <v/>
      </c>
      <c r="I45" s="174"/>
      <c r="J45" s="174" t="str">
        <f>IF(J44="","",VLOOKUP(J44,$D$21:$M$32,6,FALSE))</f>
        <v/>
      </c>
      <c r="K45" s="174"/>
      <c r="L45" s="174" t="str">
        <f>IF(L44="","",VLOOKUP(L44,$D$21:$M$32,6,FALSE))</f>
        <v/>
      </c>
      <c r="M45" s="174"/>
      <c r="N45" s="174" t="str">
        <f>IF(N44="","",VLOOKUP(N44,$D$21:$M$32,6,FALSE))</f>
        <v/>
      </c>
      <c r="O45" s="174"/>
      <c r="P45" s="174" t="str">
        <f>IF(P44="","",VLOOKUP(P44,$D$21:$M$32,6,FALSE))</f>
        <v/>
      </c>
      <c r="Q45" s="174"/>
      <c r="R45" s="174" t="str">
        <f>IF(R44="","",VLOOKUP(R44,$D$21:$M$32,6,FALSE))</f>
        <v/>
      </c>
      <c r="S45" s="174"/>
      <c r="T45" s="174" t="str">
        <f>IF(T44="","",VLOOKUP(T44,$D$21:$M$32,6,FALSE))</f>
        <v/>
      </c>
      <c r="U45" s="174"/>
      <c r="V45" s="28" t="str">
        <f>IF(V44="","",VLOOKUP(V44,$D$21:$M$32,6,FALSE))</f>
        <v/>
      </c>
      <c r="W45" s="161"/>
      <c r="X45" s="161"/>
      <c r="Y45" s="164"/>
      <c r="Z45" s="164"/>
      <c r="AA45" s="164"/>
      <c r="AB45" s="164"/>
      <c r="AC45" s="164"/>
      <c r="AG45" s="11" t="str">
        <f>IF(D43="","",";")</f>
        <v/>
      </c>
    </row>
    <row r="46" spans="1:33" ht="12.75" customHeight="1">
      <c r="B46" s="41"/>
      <c r="C46" s="15" t="s">
        <v>66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9"/>
      <c r="Z46" s="19"/>
      <c r="AA46" s="19"/>
      <c r="AB46" s="19"/>
      <c r="AC46" s="19"/>
    </row>
    <row r="47" spans="1:33" ht="7.5" customHeight="1"/>
    <row r="48" spans="1:33" ht="12.75" customHeight="1">
      <c r="C48" s="14" t="s">
        <v>78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2:33" ht="12.75" customHeight="1">
      <c r="B49" s="101" t="s">
        <v>53</v>
      </c>
      <c r="C49" s="103" t="s">
        <v>23</v>
      </c>
      <c r="D49" s="105" t="s">
        <v>63</v>
      </c>
      <c r="E49" s="105"/>
      <c r="F49" s="105"/>
      <c r="G49" s="105"/>
      <c r="H49" s="105"/>
      <c r="I49" s="105" t="s">
        <v>73</v>
      </c>
      <c r="J49" s="105"/>
      <c r="K49" s="105"/>
      <c r="L49" s="105" t="s">
        <v>75</v>
      </c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80" t="s">
        <v>71</v>
      </c>
      <c r="X49" s="83" t="s">
        <v>69</v>
      </c>
      <c r="Y49" s="88" t="s">
        <v>21</v>
      </c>
      <c r="Z49" s="88"/>
      <c r="AA49" s="88"/>
      <c r="AB49" s="89"/>
      <c r="AC49" s="90"/>
    </row>
    <row r="50" spans="2:33" ht="12.75" customHeight="1">
      <c r="B50" s="102"/>
      <c r="C50" s="104"/>
      <c r="D50" s="94" t="s">
        <v>64</v>
      </c>
      <c r="E50" s="94"/>
      <c r="F50" s="94"/>
      <c r="G50" s="94"/>
      <c r="H50" s="94"/>
      <c r="I50" s="94" t="s">
        <v>68</v>
      </c>
      <c r="J50" s="94"/>
      <c r="K50" s="94"/>
      <c r="L50" s="94" t="s">
        <v>76</v>
      </c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79" t="s">
        <v>72</v>
      </c>
      <c r="X50" s="24" t="s">
        <v>70</v>
      </c>
      <c r="Y50" s="91"/>
      <c r="Z50" s="91"/>
      <c r="AA50" s="91"/>
      <c r="AB50" s="92"/>
      <c r="AC50" s="93"/>
    </row>
    <row r="51" spans="2:33" ht="12.75" hidden="1" customHeight="1">
      <c r="B51" s="95" t="s">
        <v>136</v>
      </c>
      <c r="C51" s="98" t="s">
        <v>25</v>
      </c>
      <c r="D51" s="100"/>
      <c r="E51" s="100"/>
      <c r="F51" s="100"/>
      <c r="G51" s="100"/>
      <c r="H51" s="100"/>
      <c r="I51" s="100"/>
      <c r="J51" s="100"/>
      <c r="K51" s="100"/>
      <c r="L51" s="107"/>
      <c r="M51" s="106"/>
      <c r="N51" s="106"/>
      <c r="O51" s="106"/>
      <c r="P51" s="106"/>
      <c r="Q51" s="106"/>
      <c r="R51" s="106"/>
      <c r="S51" s="106"/>
      <c r="T51" s="112"/>
      <c r="U51" s="113"/>
      <c r="V51" s="26"/>
      <c r="W51" s="32"/>
      <c r="X51" s="32"/>
      <c r="Y51" s="177"/>
      <c r="Z51" s="177"/>
      <c r="AA51" s="177"/>
      <c r="AB51" s="178"/>
      <c r="AC51" s="179"/>
      <c r="AG51" s="11" t="str">
        <f>IF(D51="","","ALTER TABLE `"&amp;$C$16&amp;"`"&amp;" ADD FOREIGN KEY `"&amp;D51&amp;"`  ")</f>
        <v/>
      </c>
    </row>
    <row r="52" spans="2:33" ht="12.75" hidden="1" customHeight="1">
      <c r="B52" s="96"/>
      <c r="C52" s="98"/>
      <c r="D52" s="183"/>
      <c r="E52" s="183"/>
      <c r="F52" s="183"/>
      <c r="G52" s="183"/>
      <c r="H52" s="183"/>
      <c r="I52" s="185"/>
      <c r="J52" s="185"/>
      <c r="K52" s="185"/>
      <c r="L52" s="116"/>
      <c r="M52" s="117"/>
      <c r="N52" s="117"/>
      <c r="O52" s="117"/>
      <c r="P52" s="117"/>
      <c r="Q52" s="117"/>
      <c r="R52" s="117"/>
      <c r="S52" s="117"/>
      <c r="T52" s="108"/>
      <c r="U52" s="109"/>
      <c r="V52" s="27"/>
      <c r="W52" s="175"/>
      <c r="X52" s="175" t="s">
        <v>22</v>
      </c>
      <c r="Y52" s="177"/>
      <c r="Z52" s="177"/>
      <c r="AA52" s="177"/>
      <c r="AB52" s="178"/>
      <c r="AC52" s="179"/>
      <c r="AG52" s="11" t="str">
        <f>IF(D51="","","  ("
&amp;CONCATENATE(
"`"&amp;L52&amp;"`",
IF(N52="","",",`"&amp;N52&amp;"`"),
IF(P52="","",",`"&amp;P52&amp;"`"),
IF(R52="","",",`"&amp;R52&amp;"`"),
IF(T52="","",",`"&amp;T52&amp;"`"),
IF(U52="","",",`"&amp;U52&amp;"`"),
IF(V52="","",",`"&amp;V52&amp;"`")
)&amp;") ")</f>
        <v/>
      </c>
    </row>
    <row r="53" spans="2:33" ht="12.75" hidden="1" customHeight="1">
      <c r="B53" s="97"/>
      <c r="C53" s="99"/>
      <c r="D53" s="184"/>
      <c r="E53" s="184"/>
      <c r="F53" s="184"/>
      <c r="G53" s="184"/>
      <c r="H53" s="184"/>
      <c r="I53" s="186"/>
      <c r="J53" s="186"/>
      <c r="K53" s="186"/>
      <c r="L53" s="173" t="str">
        <f>IF(L52="","",VLOOKUP(L52,$D$21:$M$23,6,FALSE))</f>
        <v/>
      </c>
      <c r="M53" s="174"/>
      <c r="N53" s="174" t="str">
        <f>IF(N52="","",VLOOKUP(N52,$D$21:$M$23,6,FALSE))</f>
        <v/>
      </c>
      <c r="O53" s="174"/>
      <c r="P53" s="174" t="str">
        <f>IF(P52="","",VLOOKUP(P52,$D$21:$M$23,6,FALSE))</f>
        <v/>
      </c>
      <c r="Q53" s="174"/>
      <c r="R53" s="174" t="str">
        <f>IF(R52="","",VLOOKUP(R52,$D$21:$M$23,6,FALSE))</f>
        <v/>
      </c>
      <c r="S53" s="174"/>
      <c r="T53" s="110" t="str">
        <f>IF(T52="","",VLOOKUP(T52,$D$21:$M$23,6,FALSE))</f>
        <v/>
      </c>
      <c r="U53" s="111"/>
      <c r="V53" s="29" t="str">
        <f>IF(V52="","",VLOOKUP(V52,$D$21:$M$23,6,FALSE))</f>
        <v/>
      </c>
      <c r="W53" s="176"/>
      <c r="X53" s="176"/>
      <c r="Y53" s="180"/>
      <c r="Z53" s="180"/>
      <c r="AA53" s="180"/>
      <c r="AB53" s="181"/>
      <c r="AC53" s="182"/>
      <c r="AG53" s="11" t="str">
        <f>IF(D51="","",
" REFERENCES `"&amp;I51&amp;"`"
&amp;" ("&amp;CONCATENATE(
"`"&amp;L51&amp;"`",
IF(N51="","",",`"&amp;N51&amp;"`"),
IF(P51="","",",`"&amp;P51&amp;"`"),
IF(R51="","",",`"&amp;R51&amp;"`"),
IF(T51="","",",`"&amp;T51&amp;"`"),
IF(U51="","",",`"&amp;U51&amp;"`"),
IF(V51="","",",`"&amp;V51&amp;"`")
)&amp;")"
&amp;IF(X51="","",X51)&amp;
IF(X52="","",X52)&amp;
";")</f>
        <v/>
      </c>
    </row>
    <row r="54" spans="2:33" ht="12.75" customHeight="1">
      <c r="B54" s="95"/>
      <c r="C54" s="98" t="s">
        <v>25</v>
      </c>
      <c r="D54" s="100"/>
      <c r="E54" s="100"/>
      <c r="F54" s="100"/>
      <c r="G54" s="100"/>
      <c r="H54" s="100"/>
      <c r="I54" s="100"/>
      <c r="J54" s="100"/>
      <c r="K54" s="100"/>
      <c r="L54" s="107"/>
      <c r="M54" s="106"/>
      <c r="N54" s="106"/>
      <c r="O54" s="106"/>
      <c r="P54" s="106"/>
      <c r="Q54" s="106"/>
      <c r="R54" s="106"/>
      <c r="S54" s="106"/>
      <c r="T54" s="114"/>
      <c r="U54" s="115"/>
      <c r="V54" s="26"/>
      <c r="W54" s="78"/>
      <c r="X54" s="32"/>
      <c r="Y54" s="177"/>
      <c r="Z54" s="177"/>
      <c r="AA54" s="177"/>
      <c r="AB54" s="178"/>
      <c r="AC54" s="179"/>
      <c r="AG54" s="11" t="str">
        <f>IF(D54="","","ALTER TABLE `"&amp;$C$16&amp;"`"&amp;" ADD FOREIGN KEY `"&amp;D54&amp;"`  ")</f>
        <v/>
      </c>
    </row>
    <row r="55" spans="2:33" ht="12.75" customHeight="1">
      <c r="B55" s="96"/>
      <c r="C55" s="98"/>
      <c r="D55" s="183"/>
      <c r="E55" s="183"/>
      <c r="F55" s="183"/>
      <c r="G55" s="183"/>
      <c r="H55" s="183"/>
      <c r="I55" s="185"/>
      <c r="J55" s="185"/>
      <c r="K55" s="185"/>
      <c r="L55" s="116"/>
      <c r="M55" s="117"/>
      <c r="N55" s="117"/>
      <c r="O55" s="117"/>
      <c r="P55" s="117"/>
      <c r="Q55" s="117"/>
      <c r="R55" s="117"/>
      <c r="S55" s="117"/>
      <c r="T55" s="108"/>
      <c r="U55" s="109"/>
      <c r="V55" s="27"/>
      <c r="W55" s="187"/>
      <c r="X55" s="175" t="s">
        <v>22</v>
      </c>
      <c r="Y55" s="177"/>
      <c r="Z55" s="177"/>
      <c r="AA55" s="177"/>
      <c r="AB55" s="178"/>
      <c r="AC55" s="179"/>
      <c r="AG55" s="11" t="str">
        <f>IF(D54="","","  ("
&amp;CONCATENATE(
"`"&amp;L55&amp;"`",
IF(N55="","",",`"&amp;N55&amp;"`"),
IF(P55="","",",`"&amp;P55&amp;"`"),
IF(R55="","",",`"&amp;R55&amp;"`"),
IF(T55="","",",`"&amp;T55&amp;"`"),
IF(U55="","",",`"&amp;U55&amp;"`"),
IF(V55="","",",`"&amp;V55&amp;"`")
)&amp;") ")</f>
        <v/>
      </c>
    </row>
    <row r="56" spans="2:33" ht="12.75" customHeight="1">
      <c r="B56" s="97"/>
      <c r="C56" s="99"/>
      <c r="D56" s="184"/>
      <c r="E56" s="184"/>
      <c r="F56" s="184"/>
      <c r="G56" s="184"/>
      <c r="H56" s="184"/>
      <c r="I56" s="186"/>
      <c r="J56" s="186"/>
      <c r="K56" s="186"/>
      <c r="L56" s="173" t="str">
        <f>IF(L55="","",VLOOKUP(L55,$D$21:$M$32,6,FALSE))</f>
        <v/>
      </c>
      <c r="M56" s="174"/>
      <c r="N56" s="174" t="str">
        <f>IF(N55="","",VLOOKUP(N55,$D$21:$M$32,6,FALSE))</f>
        <v/>
      </c>
      <c r="O56" s="174"/>
      <c r="P56" s="174" t="str">
        <f>IF(P55="","",VLOOKUP(P55,$D$21:$M$32,6,FALSE))</f>
        <v/>
      </c>
      <c r="Q56" s="174"/>
      <c r="R56" s="174" t="str">
        <f>IF(R55="","",VLOOKUP(R55,$D$21:$M$32,6,FALSE))</f>
        <v/>
      </c>
      <c r="S56" s="174"/>
      <c r="T56" s="110" t="str">
        <f>IF(T55="","",VLOOKUP(T55,$D$21:$M$32,6,FALSE))</f>
        <v/>
      </c>
      <c r="U56" s="111"/>
      <c r="V56" s="29" t="str">
        <f>IF(V55="","",VLOOKUP(V55,$D$21:$M$32,6,FALSE))</f>
        <v/>
      </c>
      <c r="W56" s="188"/>
      <c r="X56" s="176"/>
      <c r="Y56" s="180"/>
      <c r="Z56" s="180"/>
      <c r="AA56" s="180"/>
      <c r="AB56" s="181"/>
      <c r="AC56" s="182"/>
      <c r="AG56" s="11" t="str">
        <f>IF(D54="","",
" REFERENCES `"&amp;I54&amp;"`"
&amp;" ("&amp;CONCATENATE(
"`"&amp;L54&amp;"`",
IF(N54="","",",`"&amp;N54&amp;"`"),
IF(P54="","",",`"&amp;P54&amp;"`"),
IF(R54="","",",`"&amp;R54&amp;"`"),
IF(T54="","",",`"&amp;T54&amp;"`"),
IF(U54="","",",`"&amp;U54&amp;"`"),
IF(V54="","",",`"&amp;V54&amp;"`")
)&amp;")"
&amp;IF(X54="","",X54)&amp;
IF(X55="","",X55)&amp;
";")</f>
        <v/>
      </c>
    </row>
    <row r="57" spans="2:33" ht="12.75" customHeight="1">
      <c r="B57" s="41"/>
      <c r="C57" s="15" t="s">
        <v>26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9"/>
      <c r="Z57" s="19"/>
      <c r="AA57" s="19"/>
      <c r="AB57" s="19"/>
      <c r="AC57" s="19"/>
      <c r="AG57" s="11" t="s">
        <v>85</v>
      </c>
    </row>
  </sheetData>
  <sheetProtection formatCells="0" formatColumns="0" formatRows="0" insertRows="0" deleteRows="0" sort="0" autoFilter="0" pivotTables="0"/>
  <mergeCells count="219">
    <mergeCell ref="D31:H31"/>
    <mergeCell ref="I31:M31"/>
    <mergeCell ref="N31:O31"/>
    <mergeCell ref="W31:X31"/>
    <mergeCell ref="Y31:AC31"/>
    <mergeCell ref="B43:B45"/>
    <mergeCell ref="C43:C45"/>
    <mergeCell ref="D43:M43"/>
    <mergeCell ref="N43:V43"/>
    <mergeCell ref="W43:W45"/>
    <mergeCell ref="X43:X45"/>
    <mergeCell ref="Y43:AC45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D45:E45"/>
    <mergeCell ref="F45:G45"/>
    <mergeCell ref="H45:I45"/>
    <mergeCell ref="D30:H30"/>
    <mergeCell ref="I30:M30"/>
    <mergeCell ref="N30:O30"/>
    <mergeCell ref="W30:X30"/>
    <mergeCell ref="Y30:AC30"/>
    <mergeCell ref="D25:H25"/>
    <mergeCell ref="I25:M25"/>
    <mergeCell ref="N25:O25"/>
    <mergeCell ref="W25:X25"/>
    <mergeCell ref="Y25:AC25"/>
    <mergeCell ref="Y26:AC26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D21:H21"/>
    <mergeCell ref="I21:M21"/>
    <mergeCell ref="N21:O21"/>
    <mergeCell ref="W21:X21"/>
    <mergeCell ref="Y21:AC21"/>
    <mergeCell ref="D22:H22"/>
    <mergeCell ref="I22:M22"/>
    <mergeCell ref="N22:O22"/>
    <mergeCell ref="W22:X22"/>
    <mergeCell ref="Y22:AC22"/>
    <mergeCell ref="D23:H23"/>
    <mergeCell ref="I23:M23"/>
    <mergeCell ref="N23:O23"/>
    <mergeCell ref="W23:X23"/>
    <mergeCell ref="Y23:AC23"/>
    <mergeCell ref="B35:B36"/>
    <mergeCell ref="C35:C36"/>
    <mergeCell ref="D35:M35"/>
    <mergeCell ref="N35:V35"/>
    <mergeCell ref="W35:W36"/>
    <mergeCell ref="D24:H24"/>
    <mergeCell ref="I24:M24"/>
    <mergeCell ref="N24:O24"/>
    <mergeCell ref="W24:X24"/>
    <mergeCell ref="Y24:AC24"/>
    <mergeCell ref="D27:H27"/>
    <mergeCell ref="I27:M27"/>
    <mergeCell ref="N27:O27"/>
    <mergeCell ref="W27:X27"/>
    <mergeCell ref="Y27:AC27"/>
    <mergeCell ref="D26:H26"/>
    <mergeCell ref="I26:M26"/>
    <mergeCell ref="N26:O26"/>
    <mergeCell ref="W26:X26"/>
    <mergeCell ref="X35:X36"/>
    <mergeCell ref="Y35:AC36"/>
    <mergeCell ref="D36:V36"/>
    <mergeCell ref="B37:B39"/>
    <mergeCell ref="C37:C39"/>
    <mergeCell ref="D37:M37"/>
    <mergeCell ref="N37:V37"/>
    <mergeCell ref="W37:W39"/>
    <mergeCell ref="X37:X39"/>
    <mergeCell ref="Y37:AC39"/>
    <mergeCell ref="P38:Q38"/>
    <mergeCell ref="R38:S38"/>
    <mergeCell ref="T38:U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  <mergeCell ref="R39:S39"/>
    <mergeCell ref="T39:U39"/>
    <mergeCell ref="B40:B42"/>
    <mergeCell ref="C40:C42"/>
    <mergeCell ref="D40:M40"/>
    <mergeCell ref="N40:V40"/>
    <mergeCell ref="R41:S41"/>
    <mergeCell ref="T41:U41"/>
    <mergeCell ref="D42:E42"/>
    <mergeCell ref="F42:G42"/>
    <mergeCell ref="W40:W42"/>
    <mergeCell ref="X40:X42"/>
    <mergeCell ref="Y40:AC42"/>
    <mergeCell ref="D41:E41"/>
    <mergeCell ref="F41:G41"/>
    <mergeCell ref="H41:I41"/>
    <mergeCell ref="J41:K41"/>
    <mergeCell ref="L41:M41"/>
    <mergeCell ref="N41:O41"/>
    <mergeCell ref="P41:Q41"/>
    <mergeCell ref="B51:B53"/>
    <mergeCell ref="C51:C53"/>
    <mergeCell ref="D51:H51"/>
    <mergeCell ref="I51:K51"/>
    <mergeCell ref="L51:M51"/>
    <mergeCell ref="N51:O51"/>
    <mergeCell ref="T42:U42"/>
    <mergeCell ref="B49:B50"/>
    <mergeCell ref="C49:C50"/>
    <mergeCell ref="D49:H49"/>
    <mergeCell ref="I49:K49"/>
    <mergeCell ref="L49:V49"/>
    <mergeCell ref="H42:I42"/>
    <mergeCell ref="J42:K42"/>
    <mergeCell ref="L42:M42"/>
    <mergeCell ref="N42:O42"/>
    <mergeCell ref="P42:Q42"/>
    <mergeCell ref="R42:S42"/>
    <mergeCell ref="J45:K45"/>
    <mergeCell ref="L45:M45"/>
    <mergeCell ref="N45:O45"/>
    <mergeCell ref="P45:Q45"/>
    <mergeCell ref="R45:S45"/>
    <mergeCell ref="T45:U45"/>
    <mergeCell ref="Y51:AC53"/>
    <mergeCell ref="D52:H53"/>
    <mergeCell ref="I52:K53"/>
    <mergeCell ref="L52:M52"/>
    <mergeCell ref="N52:O52"/>
    <mergeCell ref="P52:Q52"/>
    <mergeCell ref="R52:S52"/>
    <mergeCell ref="Y49:AC50"/>
    <mergeCell ref="D50:H50"/>
    <mergeCell ref="I50:K50"/>
    <mergeCell ref="L50:V50"/>
    <mergeCell ref="T52:U52"/>
    <mergeCell ref="W52:W53"/>
    <mergeCell ref="X52:X53"/>
    <mergeCell ref="L53:M53"/>
    <mergeCell ref="N53:O53"/>
    <mergeCell ref="P53:Q53"/>
    <mergeCell ref="R53:S53"/>
    <mergeCell ref="T53:U53"/>
    <mergeCell ref="P51:Q51"/>
    <mergeCell ref="R51:S51"/>
    <mergeCell ref="T51:U51"/>
    <mergeCell ref="Y54:AC56"/>
    <mergeCell ref="D55:H56"/>
    <mergeCell ref="I55:K56"/>
    <mergeCell ref="L55:M55"/>
    <mergeCell ref="N55:O55"/>
    <mergeCell ref="P55:Q55"/>
    <mergeCell ref="R55:S55"/>
    <mergeCell ref="B54:B56"/>
    <mergeCell ref="C54:C56"/>
    <mergeCell ref="D54:H54"/>
    <mergeCell ref="I54:K54"/>
    <mergeCell ref="L54:M54"/>
    <mergeCell ref="N54:O54"/>
    <mergeCell ref="T55:U55"/>
    <mergeCell ref="W55:W56"/>
    <mergeCell ref="X55:X56"/>
    <mergeCell ref="L56:M56"/>
    <mergeCell ref="N56:O56"/>
    <mergeCell ref="P56:Q56"/>
    <mergeCell ref="R56:S56"/>
    <mergeCell ref="T56:U56"/>
    <mergeCell ref="P54:Q54"/>
    <mergeCell ref="R54:S54"/>
    <mergeCell ref="T54:U54"/>
  </mergeCells>
  <phoneticPr fontId="1" type="noConversion"/>
  <dataValidations count="18">
    <dataValidation type="list" allowBlank="1" showInputMessage="1" showErrorMessage="1" sqref="S23:U31" xr:uid="{00000000-0002-0000-0300-000000000000}">
      <formula1>"○,"</formula1>
    </dataValidation>
    <dataValidation type="list" allowBlank="1" showInputMessage="1" showErrorMessage="1" sqref="V23:V31" xr:uid="{00000000-0002-0000-0300-000001000000}">
      <formula1>"UUID,++"</formula1>
    </dataValidation>
    <dataValidation type="list" allowBlank="1" showInputMessage="1" showErrorMessage="1" sqref="N23:O31" xr:uid="{00000000-0002-0000-0300-000002000000}">
      <formula1>"String,Integer,Double,BigDecimal,Date,Time,Timestamp,Boolean,Blob,Clob"</formula1>
    </dataValidation>
    <dataValidation type="list" allowBlank="1" showInputMessage="1" showErrorMessage="1" sqref="C3:F3 H3" xr:uid="{00000000-0002-0000-0300-000003000000}">
      <formula1>"Fixed,Dynamic,Auto"</formula1>
    </dataValidation>
    <dataValidation type="list" errorStyle="warning" allowBlank="1" showInputMessage="1" showErrorMessage="1" sqref="D38:V38" xr:uid="{00000000-0002-0000-0300-000004000000}">
      <formula1>$D$21:$D$23</formula1>
    </dataValidation>
    <dataValidation type="list" errorStyle="warning" allowBlank="1" showInputMessage="1" showErrorMessage="1" sqref="C37:C39" xr:uid="{00000000-0002-0000-0300-000005000000}">
      <formula1>"PK,UQ,IDX"</formula1>
    </dataValidation>
    <dataValidation errorStyle="warning" allowBlank="1" showInputMessage="1" showErrorMessage="1" sqref="W37:X39 S22:V22" xr:uid="{00000000-0002-0000-0300-000006000000}"/>
    <dataValidation type="list" errorStyle="warning" allowBlank="1" showInputMessage="1" showErrorMessage="1" sqref="N22:O22" xr:uid="{00000000-0002-0000-0300-000007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L52:T52 V52" xr:uid="{00000000-0002-0000-0300-000008000000}">
      <formula1>$D$21:$D$23</formula1>
    </dataValidation>
    <dataValidation type="list" allowBlank="1" showInputMessage="1" showErrorMessage="1" sqref="X51:X56" xr:uid="{00000000-0002-0000-0300-000009000000}">
      <formula1>"No Action,Cascade,Set Null,Restrict"</formula1>
    </dataValidation>
    <dataValidation type="list" allowBlank="1" showInputMessage="1" showErrorMessage="1" sqref="W51:W56" xr:uid="{00000000-0002-0000-0300-00000A000000}">
      <formula1>"1,*"</formula1>
    </dataValidation>
    <dataValidation type="list" allowBlank="1" showInputMessage="1" showErrorMessage="1" sqref="U16:V16" xr:uid="{00000000-0002-0000-0300-00000B000000}">
      <formula1>"00_Draft,20_Official,60_Dev,80_GoLive"</formula1>
    </dataValidation>
    <dataValidation type="list" allowBlank="1" showInputMessage="1" showErrorMessage="1" sqref="P18:Q18" xr:uid="{00000000-0002-0000-0300-00000C000000}">
      <formula1>"Oracle,MySQL,MS_SQL,DB2"</formula1>
    </dataValidation>
    <dataValidation type="list" allowBlank="1" showInputMessage="1" showErrorMessage="1" sqref="C40:C45" xr:uid="{00000000-0002-0000-0300-00000D000000}">
      <formula1>"PK,UQ,IDX"</formula1>
    </dataValidation>
    <dataValidation type="list" allowBlank="1" showInputMessage="1" showErrorMessage="1" sqref="W40:W45" xr:uid="{00000000-0002-0000-0300-00000E000000}">
      <formula1>"NCL,CL,"</formula1>
    </dataValidation>
    <dataValidation type="list" allowBlank="1" showInputMessage="1" showErrorMessage="1" sqref="X40:X45" xr:uid="{00000000-0002-0000-0300-00000F000000}">
      <formula1>"ASC,DESC,"</formula1>
    </dataValidation>
    <dataValidation type="list" allowBlank="1" showInputMessage="1" showErrorMessage="1" sqref="D41:V41 D44:V44" xr:uid="{00000000-0002-0000-0300-000010000000}">
      <formula1>$D$21:$D$33</formula1>
    </dataValidation>
    <dataValidation type="list" allowBlank="1" showInputMessage="1" showErrorMessage="1" sqref="L55:V55" xr:uid="{00000000-0002-0000-0300-000011000000}">
      <formula1>$D$21:$D$32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Notes</vt:lpstr>
      <vt:lpstr>_LIST_</vt:lpstr>
      <vt:lpstr>_TBL_</vt:lpstr>
      <vt:lpstr>_表格定义_</vt:lpstr>
      <vt:lpstr>_TBL_!Print_Area</vt:lpstr>
      <vt:lpstr>_表格定义_!Print_Area</vt:lpstr>
      <vt:lpstr>_TBL_!Print_Titles</vt:lpstr>
      <vt:lpstr>_表格定义_!Print_Titles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StoneShi</dc:creator>
  <cp:lastModifiedBy>StoneShi</cp:lastModifiedBy>
  <cp:lastPrinted>2015-10-29T04:51:59Z</cp:lastPrinted>
  <dcterms:created xsi:type="dcterms:W3CDTF">2015-08-10T12:01:53Z</dcterms:created>
  <dcterms:modified xsi:type="dcterms:W3CDTF">2018-03-19T10:03:24Z</dcterms:modified>
</cp:coreProperties>
</file>