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 activeTab="7"/>
  </bookViews>
  <sheets>
    <sheet name="NSGA_dtlz" sheetId="11" r:id="rId1"/>
    <sheet name="CT_dtlz" sheetId="10" r:id="rId2"/>
    <sheet name="CT_xomo" sheetId="1" r:id="rId3"/>
    <sheet name="NSGA_xomo" sheetId="2" r:id="rId4"/>
    <sheet name="CT_pom" sheetId="4" r:id="rId5"/>
    <sheet name="NSGA_pom" sheetId="6" r:id="rId6"/>
    <sheet name="both_pom" sheetId="9" r:id="rId7"/>
    <sheet name="both_xomo" sheetId="3" r:id="rId8"/>
  </sheets>
  <definedNames>
    <definedName name="_xlnm._FilterDatabase" localSheetId="1" hidden="1">CT_dtlz!$C$2:$C$26</definedName>
    <definedName name="_xlnm._FilterDatabase" localSheetId="2" hidden="1">CT_xomo!$C$2:$C$26</definedName>
    <definedName name="_xlnm._FilterDatabase" localSheetId="0" hidden="1">NSGA_dtlz!$C$2:$C$26</definedName>
    <definedName name="_xlnm._FilterDatabase" localSheetId="5" hidden="1">NSGA_pom!$C$2:$C$17</definedName>
    <definedName name="_xlnm._FilterDatabase" localSheetId="3" hidden="1">NSGA_xomo!$C$2:$C$26</definedName>
    <definedName name="_xlnm.Extract" localSheetId="1">CT_dtlz!$C$29</definedName>
    <definedName name="_xlnm.Extract" localSheetId="2">CT_xomo!$C$29</definedName>
    <definedName name="_xlnm.Extract" localSheetId="0">NSGA_dtlz!$C$29</definedName>
    <definedName name="_xlnm.Extract" localSheetId="5">NSGA_pom!$C$20</definedName>
    <definedName name="_xlnm.Extract" localSheetId="3">NSGA_xomo!$C$29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1" l="1"/>
  <c r="F6" i="11"/>
  <c r="F36" i="11"/>
  <c r="E5" i="11"/>
  <c r="F5" i="11"/>
  <c r="E36" i="11"/>
  <c r="E4" i="11"/>
  <c r="F4" i="11"/>
  <c r="D36" i="11"/>
  <c r="E3" i="11"/>
  <c r="F3" i="11"/>
  <c r="C36" i="11"/>
  <c r="E2" i="11"/>
  <c r="F2" i="11"/>
  <c r="B36" i="11"/>
  <c r="E21" i="11"/>
  <c r="F21" i="11"/>
  <c r="F35" i="11"/>
  <c r="E20" i="11"/>
  <c r="F20" i="11"/>
  <c r="E35" i="11"/>
  <c r="E19" i="11"/>
  <c r="F19" i="11"/>
  <c r="D35" i="11"/>
  <c r="E18" i="11"/>
  <c r="F18" i="11"/>
  <c r="C35" i="11"/>
  <c r="E17" i="11"/>
  <c r="F17" i="11"/>
  <c r="B35" i="11"/>
  <c r="E26" i="11"/>
  <c r="F26" i="11"/>
  <c r="F34" i="11"/>
  <c r="E25" i="11"/>
  <c r="F25" i="11"/>
  <c r="E34" i="11"/>
  <c r="E24" i="11"/>
  <c r="F24" i="11"/>
  <c r="D34" i="11"/>
  <c r="E23" i="11"/>
  <c r="F23" i="11"/>
  <c r="C34" i="11"/>
  <c r="E22" i="11"/>
  <c r="F22" i="11"/>
  <c r="B34" i="11"/>
  <c r="E16" i="11"/>
  <c r="F16" i="11"/>
  <c r="F33" i="11"/>
  <c r="E15" i="11"/>
  <c r="F15" i="11"/>
  <c r="E33" i="11"/>
  <c r="E14" i="11"/>
  <c r="F14" i="11"/>
  <c r="D33" i="11"/>
  <c r="E13" i="11"/>
  <c r="F13" i="11"/>
  <c r="C33" i="11"/>
  <c r="E12" i="11"/>
  <c r="F12" i="11"/>
  <c r="B33" i="11"/>
  <c r="E11" i="11"/>
  <c r="F11" i="11"/>
  <c r="F32" i="11"/>
  <c r="E10" i="11"/>
  <c r="F10" i="11"/>
  <c r="E32" i="11"/>
  <c r="E9" i="11"/>
  <c r="F9" i="11"/>
  <c r="D32" i="11"/>
  <c r="E8" i="11"/>
  <c r="F8" i="11"/>
  <c r="C32" i="11"/>
  <c r="E7" i="11"/>
  <c r="F7" i="11"/>
  <c r="B32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E6" i="10"/>
  <c r="F6" i="10"/>
  <c r="F36" i="10"/>
  <c r="E5" i="10"/>
  <c r="F5" i="10"/>
  <c r="E36" i="10"/>
  <c r="E4" i="10"/>
  <c r="F4" i="10"/>
  <c r="D36" i="10"/>
  <c r="E3" i="10"/>
  <c r="F3" i="10"/>
  <c r="C36" i="10"/>
  <c r="E2" i="10"/>
  <c r="F2" i="10"/>
  <c r="B36" i="10"/>
  <c r="E21" i="10"/>
  <c r="F21" i="10"/>
  <c r="F35" i="10"/>
  <c r="E20" i="10"/>
  <c r="F20" i="10"/>
  <c r="E35" i="10"/>
  <c r="E19" i="10"/>
  <c r="F19" i="10"/>
  <c r="D35" i="10"/>
  <c r="E18" i="10"/>
  <c r="F18" i="10"/>
  <c r="C35" i="10"/>
  <c r="E17" i="10"/>
  <c r="F17" i="10"/>
  <c r="B35" i="10"/>
  <c r="E26" i="10"/>
  <c r="F26" i="10"/>
  <c r="F34" i="10"/>
  <c r="E25" i="10"/>
  <c r="F25" i="10"/>
  <c r="E34" i="10"/>
  <c r="E24" i="10"/>
  <c r="F24" i="10"/>
  <c r="D34" i="10"/>
  <c r="E23" i="10"/>
  <c r="F23" i="10"/>
  <c r="C34" i="10"/>
  <c r="E22" i="10"/>
  <c r="F22" i="10"/>
  <c r="B34" i="10"/>
  <c r="E16" i="10"/>
  <c r="F16" i="10"/>
  <c r="F33" i="10"/>
  <c r="E15" i="10"/>
  <c r="F15" i="10"/>
  <c r="E33" i="10"/>
  <c r="E14" i="10"/>
  <c r="F14" i="10"/>
  <c r="D33" i="10"/>
  <c r="E13" i="10"/>
  <c r="F13" i="10"/>
  <c r="C33" i="10"/>
  <c r="E12" i="10"/>
  <c r="F12" i="10"/>
  <c r="B33" i="10"/>
  <c r="E11" i="10"/>
  <c r="F11" i="10"/>
  <c r="F32" i="10"/>
  <c r="E10" i="10"/>
  <c r="F10" i="10"/>
  <c r="E32" i="10"/>
  <c r="E9" i="10"/>
  <c r="F9" i="10"/>
  <c r="D32" i="10"/>
  <c r="E8" i="10"/>
  <c r="F8" i="10"/>
  <c r="C32" i="10"/>
  <c r="E7" i="10"/>
  <c r="F7" i="10"/>
  <c r="B32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D2" i="6"/>
  <c r="C2" i="6"/>
  <c r="F6" i="6"/>
  <c r="F23" i="6"/>
  <c r="F5" i="6"/>
  <c r="E23" i="6"/>
  <c r="F4" i="6"/>
  <c r="D23" i="6"/>
  <c r="F3" i="6"/>
  <c r="C23" i="6"/>
  <c r="F2" i="6"/>
  <c r="B23" i="6"/>
  <c r="F16" i="6"/>
  <c r="F25" i="6"/>
  <c r="F15" i="6"/>
  <c r="E25" i="6"/>
  <c r="F14" i="6"/>
  <c r="D25" i="6"/>
  <c r="F13" i="6"/>
  <c r="C25" i="6"/>
  <c r="F12" i="6"/>
  <c r="B25" i="6"/>
  <c r="F11" i="6"/>
  <c r="F24" i="6"/>
  <c r="F10" i="6"/>
  <c r="E24" i="6"/>
  <c r="F9" i="6"/>
  <c r="D24" i="6"/>
  <c r="F8" i="6"/>
  <c r="C24" i="6"/>
  <c r="F7" i="6"/>
  <c r="B24" i="6"/>
  <c r="F16" i="4"/>
  <c r="F24" i="4"/>
  <c r="F15" i="4"/>
  <c r="E24" i="4"/>
  <c r="F14" i="4"/>
  <c r="D24" i="4"/>
  <c r="F13" i="4"/>
  <c r="C24" i="4"/>
  <c r="F12" i="4"/>
  <c r="B24" i="4"/>
  <c r="F11" i="4"/>
  <c r="F23" i="4"/>
  <c r="F10" i="4"/>
  <c r="E23" i="4"/>
  <c r="F9" i="4"/>
  <c r="D23" i="4"/>
  <c r="F8" i="4"/>
  <c r="C23" i="4"/>
  <c r="F7" i="4"/>
  <c r="B23" i="4"/>
  <c r="F6" i="4"/>
  <c r="F22" i="4"/>
  <c r="F5" i="4"/>
  <c r="E22" i="4"/>
  <c r="F4" i="4"/>
  <c r="D22" i="4"/>
  <c r="F3" i="4"/>
  <c r="C22" i="4"/>
  <c r="F2" i="4"/>
  <c r="B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F6" i="2"/>
  <c r="F36" i="2"/>
  <c r="F5" i="2"/>
  <c r="E36" i="2"/>
  <c r="F4" i="2"/>
  <c r="D36" i="2"/>
  <c r="F3" i="2"/>
  <c r="C36" i="2"/>
  <c r="F2" i="2"/>
  <c r="B36" i="2"/>
  <c r="F21" i="2"/>
  <c r="F35" i="2"/>
  <c r="F20" i="2"/>
  <c r="E35" i="2"/>
  <c r="F19" i="2"/>
  <c r="D35" i="2"/>
  <c r="F18" i="2"/>
  <c r="C35" i="2"/>
  <c r="F17" i="2"/>
  <c r="B35" i="2"/>
  <c r="F26" i="2"/>
  <c r="F34" i="2"/>
  <c r="F25" i="2"/>
  <c r="E34" i="2"/>
  <c r="F24" i="2"/>
  <c r="D34" i="2"/>
  <c r="F23" i="2"/>
  <c r="C34" i="2"/>
  <c r="F22" i="2"/>
  <c r="B34" i="2"/>
  <c r="F16" i="2"/>
  <c r="F33" i="2"/>
  <c r="F15" i="2"/>
  <c r="E33" i="2"/>
  <c r="F14" i="2"/>
  <c r="D33" i="2"/>
  <c r="F13" i="2"/>
  <c r="C33" i="2"/>
  <c r="F12" i="2"/>
  <c r="B33" i="2"/>
  <c r="F11" i="2"/>
  <c r="F32" i="2"/>
  <c r="F10" i="2"/>
  <c r="E32" i="2"/>
  <c r="F9" i="2"/>
  <c r="D32" i="2"/>
  <c r="F8" i="2"/>
  <c r="C32" i="2"/>
  <c r="F7" i="2"/>
  <c r="B32" i="2"/>
  <c r="F6" i="1"/>
  <c r="F36" i="1"/>
  <c r="F5" i="1"/>
  <c r="E36" i="1"/>
  <c r="F4" i="1"/>
  <c r="D36" i="1"/>
  <c r="F3" i="1"/>
  <c r="C36" i="1"/>
  <c r="F2" i="1"/>
  <c r="B36" i="1"/>
  <c r="F21" i="1"/>
  <c r="F35" i="1"/>
  <c r="F20" i="1"/>
  <c r="E35" i="1"/>
  <c r="F19" i="1"/>
  <c r="D35" i="1"/>
  <c r="F18" i="1"/>
  <c r="C35" i="1"/>
  <c r="F17" i="1"/>
  <c r="B35" i="1"/>
  <c r="F26" i="1"/>
  <c r="F34" i="1"/>
  <c r="F25" i="1"/>
  <c r="E34" i="1"/>
  <c r="F24" i="1"/>
  <c r="D34" i="1"/>
  <c r="F23" i="1"/>
  <c r="C34" i="1"/>
  <c r="F22" i="1"/>
  <c r="B34" i="1"/>
  <c r="F16" i="1"/>
  <c r="F33" i="1"/>
  <c r="F15" i="1"/>
  <c r="E33" i="1"/>
  <c r="F14" i="1"/>
  <c r="D33" i="1"/>
  <c r="F13" i="1"/>
  <c r="C33" i="1"/>
  <c r="F12" i="1"/>
  <c r="B33" i="1"/>
  <c r="F11" i="1"/>
  <c r="F32" i="1"/>
  <c r="F10" i="1"/>
  <c r="E32" i="1"/>
  <c r="F9" i="1"/>
  <c r="D32" i="1"/>
  <c r="F8" i="1"/>
  <c r="C32" i="1"/>
  <c r="F7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<sst xmlns="http://schemas.openxmlformats.org/spreadsheetml/2006/main" count="204" uniqueCount="156">
  <si>
    <t>model</t>
  </si>
  <si>
    <t>pop</t>
  </si>
  <si>
    <t>mins</t>
  </si>
  <si>
    <t>msecs</t>
  </si>
  <si>
    <t>ct_xomofl</t>
  </si>
  <si>
    <t>ct_xomogr</t>
  </si>
  <si>
    <t>ct_xomoos</t>
  </si>
  <si>
    <t>ct_xomoo2</t>
  </si>
  <si>
    <t>ct_xomoal</t>
  </si>
  <si>
    <t>jmoo_xomoal100.time:25190.8740997</t>
  </si>
  <si>
    <t>jmoo_xomoal200.time:56466.1991596</t>
  </si>
  <si>
    <t>jmoo_xomoal300.time:113602.972031</t>
  </si>
  <si>
    <t>jmoo_xomoal400.time:462923.728943</t>
  </si>
  <si>
    <t>jmoo_xomoal500.time:356823.626995</t>
  </si>
  <si>
    <t>jmoo_xomofl100.time:22339.7140503</t>
  </si>
  <si>
    <t>jmoo_xomofl200.time:72941.3669109</t>
  </si>
  <si>
    <t>jmoo_xomofl300.time:106189.996004</t>
  </si>
  <si>
    <t>jmoo_xomofl400.time:214095.905066</t>
  </si>
  <si>
    <t>jmoo_xomofl500.time:371466.83979</t>
  </si>
  <si>
    <t>jmoo_xomogr100.time:22896.7959881</t>
  </si>
  <si>
    <t>jmoo_xomogr200.time:54679.8279285</t>
  </si>
  <si>
    <t>jmoo_xomogr300.time:109128.828049</t>
  </si>
  <si>
    <t>jmoo_xomogr400.time:182410.181999</t>
  </si>
  <si>
    <t>jmoo_xomogr500.time:894478.435993</t>
  </si>
  <si>
    <t>jmoo_xomoo2100.time:20488.7681007</t>
  </si>
  <si>
    <t>jmoo_xomoo2200.time:57365.2150631</t>
  </si>
  <si>
    <t>jmoo_xomoo2300.time:193961.557865</t>
  </si>
  <si>
    <t>jmoo_xomoo2400.time:223986.648083</t>
  </si>
  <si>
    <t>jmoo_xomoo2500.time:279305.480957</t>
  </si>
  <si>
    <t>jmoo_xomoos100.time:24578.8908005</t>
  </si>
  <si>
    <t>jmoo_xomoos200.time:66238.0390167</t>
  </si>
  <si>
    <t>jmoo_xomoos300.time:103055.069208</t>
  </si>
  <si>
    <t>jmoo_xomoos400.time:380753.692865</t>
  </si>
  <si>
    <t>jmoo_xomoos500.time:552348.40107</t>
  </si>
  <si>
    <t>nsga_xomofl</t>
  </si>
  <si>
    <t>nsga_xomogr</t>
  </si>
  <si>
    <t>nsga_xomoos</t>
  </si>
  <si>
    <t>nsga_xomoo2</t>
  </si>
  <si>
    <t>nsga_xomoal</t>
  </si>
  <si>
    <t>pom3A</t>
  </si>
  <si>
    <t>pom3B</t>
  </si>
  <si>
    <t>pom3C</t>
  </si>
  <si>
    <t>pom_3A</t>
  </si>
  <si>
    <t>pom_3B</t>
  </si>
  <si>
    <t>pom_3C</t>
  </si>
  <si>
    <t>NSGA_pom3A</t>
  </si>
  <si>
    <t>NSGA_pom3B</t>
  </si>
  <si>
    <t>NSGA_pom3C</t>
  </si>
  <si>
    <t>CT0_xomoal100p:13614.88</t>
  </si>
  <si>
    <t>CT0_xomoal200p:42293.67</t>
  </si>
  <si>
    <t>CT0_xomoal300p:83002.51</t>
  </si>
  <si>
    <t>CT0_xomoal400p:120722.67</t>
  </si>
  <si>
    <t>CT0_xomoal500p:185417.32</t>
  </si>
  <si>
    <t>CT0_xomofl100p:12115.61</t>
  </si>
  <si>
    <t>CT0_xomofl200p:40548.73</t>
  </si>
  <si>
    <t>CT0_xomofl300p:67549.15</t>
  </si>
  <si>
    <t>CT0_xomofl400p:111440.25</t>
  </si>
  <si>
    <t>CT0_xomofl500p:175537.1</t>
  </si>
  <si>
    <t>CT0_xomogr100p:14196.34</t>
  </si>
  <si>
    <t>CT0_xomogr200p:36436.92</t>
  </si>
  <si>
    <t>CT0_xomogr300p:74698.64</t>
  </si>
  <si>
    <t>CT0_xomogr400p:136585.48</t>
  </si>
  <si>
    <t>CT0_xomogr500p:214825.35</t>
  </si>
  <si>
    <t>CT0_xomoo2100p:15674.7</t>
  </si>
  <si>
    <t>CT0_xomoo2200p:43089.54</t>
  </si>
  <si>
    <t>CT0_xomoo2300p:79477.95</t>
  </si>
  <si>
    <t>CT0_xomoo2400p:128001.54</t>
  </si>
  <si>
    <t>CT0_xomoo2500p:174292.29</t>
  </si>
  <si>
    <t>CT0_xomoos100p:19575.49</t>
  </si>
  <si>
    <t>CT0_xomoos200p:49908.28</t>
  </si>
  <si>
    <t>CT0_xomoos300p:91739.89</t>
  </si>
  <si>
    <t>CT0_xomoos400p:121030.69</t>
  </si>
  <si>
    <t>CT0_xomoos500p:179720.4</t>
  </si>
  <si>
    <t>ct_pom3A</t>
  </si>
  <si>
    <t>ct_pom3B</t>
  </si>
  <si>
    <t>ct_pom3C</t>
  </si>
  <si>
    <t>CT0 xomoal200p:35704.14</t>
  </si>
  <si>
    <t>CT0 xomoal300p:62749.76</t>
  </si>
  <si>
    <t>CT0 xomoal400p:128088.39</t>
  </si>
  <si>
    <t>CT0 xomoal500p:154200.56</t>
  </si>
  <si>
    <t>CT0 xomofl100p:16410.04</t>
  </si>
  <si>
    <t>CT0 xomofl200p:35747.96</t>
  </si>
  <si>
    <t>CT0 xomofl300p:81502.34</t>
  </si>
  <si>
    <t>CT0 xomofl400p:113745.55</t>
  </si>
  <si>
    <t>CT0 xomofl500p:154740.15</t>
  </si>
  <si>
    <t>CT0 xomogr100p:14107.23</t>
  </si>
  <si>
    <t>CT0 xomogr200p:37258.51</t>
  </si>
  <si>
    <t>CT0 xomogr300p:61649.16</t>
  </si>
  <si>
    <t>CT0 xomogr400p:104555.7</t>
  </si>
  <si>
    <t>CT0 xomogr500p:169550.62</t>
  </si>
  <si>
    <t>CT0 xomoo2100p:13345.39</t>
  </si>
  <si>
    <t>CT0 xomoo2200p:32833.16</t>
  </si>
  <si>
    <t>CT0 xomoo2300p:71019.51</t>
  </si>
  <si>
    <t>CT0 xomoo2400p:92063.88</t>
  </si>
  <si>
    <t>CT0 xomoo2500p:134508.92</t>
  </si>
  <si>
    <t>CT0 xomoos100p:11577.83</t>
  </si>
  <si>
    <t>CT0 xomoos200p:33681.03</t>
  </si>
  <si>
    <t>CT0 xomoos300p:62684.31</t>
  </si>
  <si>
    <t>CT0 xomoos400p:127263.62</t>
  </si>
  <si>
    <t>CT0 xomoos500p:150559.87</t>
  </si>
  <si>
    <t>CT0 xomoal100p:13903.31</t>
  </si>
  <si>
    <t>CT0 pom3A200p:15194.08</t>
  </si>
  <si>
    <t>CT0 pom3A300p:26804.13</t>
  </si>
  <si>
    <t>CT0 pom3A400p:53034.18</t>
  </si>
  <si>
    <t>CT0 pom3A500p:80982.68</t>
  </si>
  <si>
    <t>CT0 pom3B100p:4877.07</t>
  </si>
  <si>
    <t>CT0 pom3B200p:13459.64</t>
  </si>
  <si>
    <t>CT0 pom3B300p:35279.6</t>
  </si>
  <si>
    <t>CT0 pom3B400p:60205.11</t>
  </si>
  <si>
    <t>CT0 pom3B500p:94926.04</t>
  </si>
  <si>
    <t>CT0 pom3C100p:5918.61</t>
  </si>
  <si>
    <t>CT0 pom3C200p:17989.25</t>
  </si>
  <si>
    <t>CT0 pom3C300p:23858.14</t>
  </si>
  <si>
    <t>CT0 pom3C400p:32022.91</t>
  </si>
  <si>
    <t>CT0 pom3C500p:91057.12</t>
  </si>
  <si>
    <t>CT0 pom3A100p:5141.37</t>
  </si>
  <si>
    <t>jmoo_pom3A200.time:1429104.27713</t>
  </si>
  <si>
    <t>jmoo_pom3A300.time:2030747.62988</t>
  </si>
  <si>
    <t>jmoo_pom3A400.time:2315146.3058</t>
  </si>
  <si>
    <t>jmoo_pom3A500.time:4664374.06898</t>
  </si>
  <si>
    <t>jmoo_pom3B100.time:47021.2798119</t>
  </si>
  <si>
    <t>jmoo_pom3B200.time:135677.881002</t>
  </si>
  <si>
    <t>jmoo_pom3B300.time:237921.706915</t>
  </si>
  <si>
    <t>jmoo_pom3B400.time:351713.524103</t>
  </si>
  <si>
    <t>jmoo_pom3B500.time:502570.344925</t>
  </si>
  <si>
    <t>jmoo_pom3C100.time:1428726.85981</t>
  </si>
  <si>
    <t>jmoo_pom3C200.time:3244756.1841</t>
  </si>
  <si>
    <t>jmoo_pom3C300.time:4923133.75401</t>
  </si>
  <si>
    <t>jmoo_pom3C400.time:6713720.17288</t>
  </si>
  <si>
    <t>jmoo_pom3C500.time:8798426.52607</t>
  </si>
  <si>
    <t>jmoo_pom3A100.time:611914.700031</t>
  </si>
  <si>
    <t>jmoo_xomoal200.time:47044.7120667</t>
  </si>
  <si>
    <t>jmoo_xomoal300.time:82853.6241055</t>
  </si>
  <si>
    <t>jmoo_xomoal400.time:133967.633009</t>
  </si>
  <si>
    <t>jmoo_xomoal500.time:186239.371061</t>
  </si>
  <si>
    <t>jmoo_xomofl100.time:21141.2339211</t>
  </si>
  <si>
    <t>jmoo_xomofl200.time:41214.5950794</t>
  </si>
  <si>
    <t>jmoo_xomofl300.time:84487.0750904</t>
  </si>
  <si>
    <t>jmoo_xomofl400.time:390143.551111</t>
  </si>
  <si>
    <t>jmoo_xomofl500.time:198584.060907</t>
  </si>
  <si>
    <t>jmoo_xomogr100.time:23118.3190346</t>
  </si>
  <si>
    <t>jmoo_xomogr200.time:48207.8928947</t>
  </si>
  <si>
    <t>jmoo_xomogr300.time:107815.668821</t>
  </si>
  <si>
    <t>jmoo_xomogr400.time:124891.518116</t>
  </si>
  <si>
    <t>jmoo_xomogr500.time:197564.473867</t>
  </si>
  <si>
    <t>jmoo_xomoo2100.time:21819.288969</t>
  </si>
  <si>
    <t>jmoo_xomoo2200.time:49455.7349682</t>
  </si>
  <si>
    <t>jmoo_xomoo2300.time:96748.1207848</t>
  </si>
  <si>
    <t>jmoo_xomoo2400.time:143428.478003</t>
  </si>
  <si>
    <t>jmoo_xomoo2500.time:217220.793962</t>
  </si>
  <si>
    <t>jmoo_xomoos100.time:18368.366003</t>
  </si>
  <si>
    <t>jmoo_xomoos200.time:47069.2799091</t>
  </si>
  <si>
    <t>jmoo_xomoos300.time:77107.1698666</t>
  </si>
  <si>
    <t>jmoo_xomoos400.time:135252.98214</t>
  </si>
  <si>
    <t>jmoo_xomoos500.time:369386.053085</t>
  </si>
  <si>
    <t>jmoo_xomoal100.time:18749.6321201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</si>
</sst>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NSGA II Times of XOMO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NSGA_dtlz!$A$32</c:f>
              <c:strCache>
                <c:ptCount val="1"/>
                <c:pt idx="0">
                  <c:v>nsga_xomofl</c:v>
                </c:pt>
              </c:strCache>
            </c:strRef>
          </c:tx>
          <c:marker>
            <c:symbol val="none"/>
          </c:marker>
          <c:val>
            <c:numRef>
              <c:f>NSGA_dtlz!$B$32:$F$32</c:f>
              <c:numCache>
                <c:formatCode>0.0</c:formatCode>
                <c:ptCount val="5"/>
                <c:pt idx="0">
                  <c:v>0.372328566666667</c:v>
                </c:pt>
                <c:pt idx="1">
                  <c:v>1.215689448333333</c:v>
                </c:pt>
                <c:pt idx="2">
                  <c:v>1.769833266666667</c:v>
                </c:pt>
                <c:pt idx="3">
                  <c:v>3.568265083333333</c:v>
                </c:pt>
                <c:pt idx="4">
                  <c:v>6.191113983333332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NSGA_dtlz!$A$33</c:f>
              <c:strCache>
                <c:ptCount val="1"/>
                <c:pt idx="0">
                  <c:v>nsga_xomogr</c:v>
                </c:pt>
              </c:strCache>
            </c:strRef>
          </c:tx>
          <c:marker>
            <c:symbol val="none"/>
          </c:marker>
          <c:val>
            <c:numRef>
              <c:f>NSGA_dtlz!$B$33:$F$33</c:f>
              <c:numCache>
                <c:formatCode>0.0</c:formatCode>
                <c:ptCount val="5"/>
                <c:pt idx="0">
                  <c:v>0.381613265</c:v>
                </c:pt>
                <c:pt idx="1">
                  <c:v>0.911330465</c:v>
                </c:pt>
                <c:pt idx="2">
                  <c:v>1.8188138</c:v>
                </c:pt>
                <c:pt idx="3">
                  <c:v>3.040169683333334</c:v>
                </c:pt>
                <c:pt idx="4">
                  <c:v>14.90797391666667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NSGA_dtlz!$A$34</c:f>
              <c:strCache>
                <c:ptCount val="1"/>
                <c:pt idx="0">
                  <c:v>nsga_xomoos</c:v>
                </c:pt>
              </c:strCache>
            </c:strRef>
          </c:tx>
          <c:marker>
            <c:symbol val="none"/>
          </c:marker>
          <c:val>
            <c:numRef>
              <c:f>NSGA_dtlz!$B$34:$F$34</c:f>
              <c:numCache>
                <c:formatCode>0.0</c:formatCode>
                <c:ptCount val="5"/>
                <c:pt idx="0">
                  <c:v>0.40964818</c:v>
                </c:pt>
                <c:pt idx="1">
                  <c:v>1.103967316666667</c:v>
                </c:pt>
                <c:pt idx="2">
                  <c:v>1.717584483333333</c:v>
                </c:pt>
                <c:pt idx="3">
                  <c:v>6.345894866666666</c:v>
                </c:pt>
                <c:pt idx="4">
                  <c:v>9.205806683333332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NSGA_dtlz!$A$35</c:f>
              <c:strCache>
                <c:ptCount val="1"/>
                <c:pt idx="0">
                  <c:v>nsga_xomoo2</c:v>
                </c:pt>
              </c:strCache>
            </c:strRef>
          </c:tx>
          <c:marker>
            <c:symbol val="none"/>
          </c:marker>
          <c:val>
            <c:numRef>
              <c:f>NSGA_dtlz!$B$35:$F$35</c:f>
              <c:numCache>
                <c:formatCode>0.0</c:formatCode>
                <c:ptCount val="5"/>
                <c:pt idx="0">
                  <c:v>0.341479468333333</c:v>
                </c:pt>
                <c:pt idx="1">
                  <c:v>0.956086916666667</c:v>
                </c:pt>
                <c:pt idx="2">
                  <c:v>3.232692616666667</c:v>
                </c:pt>
                <c:pt idx="3">
                  <c:v>3.7331108</c:v>
                </c:pt>
                <c:pt idx="4">
                  <c:v>4.655091333333333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NSGA_dtlz!$A$36</c:f>
              <c:strCache>
                <c:ptCount val="1"/>
                <c:pt idx="0">
                  <c:v>nsga_xomoal</c:v>
                </c:pt>
              </c:strCache>
            </c:strRef>
          </c:tx>
          <c:marker>
            <c:symbol val="none"/>
          </c:marker>
          <c:val>
            <c:numRef>
              <c:f>NSGA_dtlz!$B$36:$F$36</c:f>
              <c:numCache>
                <c:formatCode>0.0</c:formatCode>
                <c:ptCount val="5"/>
                <c:pt idx="0">
                  <c:v>0.4198479</c:v>
                </c:pt>
                <c:pt idx="1">
                  <c:v>0.941103318333333</c:v>
                </c:pt>
                <c:pt idx="2">
                  <c:v>1.893382866666666</c:v>
                </c:pt>
                <c:pt idx="3">
                  <c:v>7.715395466666667</c:v>
                </c:pt>
                <c:pt idx="4">
                  <c:v>5.947060433333333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10136"/>
        <c:axId val="2135658840"/>
      </c:lineChart>
      <c:catAx>
        <c:axId val="212081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Population Size (in 100s)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5658840"/>
        <c:crosses val="autoZero"/>
        <c:auto val="1"/>
        <c:lblAlgn val="ctr"/>
        <c:lblOffset val="100"/>
        <c:noMultiLvlLbl val="0"/>
      </c:catAx>
      <c:valAx>
        <c:axId val="213565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Execution</a:t>
                </a:r>
                <a:r>
                  <a:rPr lang="en-US" sz="1400" baseline="0"/>
                  <a:t> time (in mins)</a:t>
                </a:r>
                <a:endParaRPr lang="en-US" sz="1400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081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NSGA II Times of XOMO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NSGA_xomo!$A$32</c:f>
              <c:strCache>
                <c:ptCount val="1"/>
                <c:pt idx="0">
                  <c:v>nsga_xomofl</c:v>
                </c:pt>
              </c:strCache>
            </c:strRef>
          </c:tx>
          <c:marker>
            <c:symbol val="none"/>
          </c:marker>
          <c:val>
            <c:numRef>
              <c:f>NSGA_xomo!$B$32:$F$32</c:f>
              <c:numCache>
                <c:formatCode>0.0</c:formatCode>
                <c:ptCount val="5"/>
                <c:pt idx="0">
                  <c:v>0.352353898333333</c:v>
                </c:pt>
                <c:pt idx="1">
                  <c:v>0.686909916666667</c:v>
                </c:pt>
                <c:pt idx="2">
                  <c:v>1.408117916666667</c:v>
                </c:pt>
                <c:pt idx="3">
                  <c:v>6.502392516666666</c:v>
                </c:pt>
                <c:pt idx="4">
                  <c:v>3.309734333333333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NSGA_xomo!$A$33</c:f>
              <c:strCache>
                <c:ptCount val="1"/>
                <c:pt idx="0">
                  <c:v>nsga_xomogr</c:v>
                </c:pt>
              </c:strCache>
            </c:strRef>
          </c:tx>
          <c:marker>
            <c:symbol val="none"/>
          </c:marker>
          <c:val>
            <c:numRef>
              <c:f>NSGA_xomo!$B$33:$F$33</c:f>
              <c:numCache>
                <c:formatCode>0.0</c:formatCode>
                <c:ptCount val="5"/>
                <c:pt idx="0">
                  <c:v>0.385305316666667</c:v>
                </c:pt>
                <c:pt idx="1">
                  <c:v>0.80346488</c:v>
                </c:pt>
                <c:pt idx="2">
                  <c:v>1.7969278</c:v>
                </c:pt>
                <c:pt idx="3">
                  <c:v>2.0815253</c:v>
                </c:pt>
                <c:pt idx="4">
                  <c:v>3.292741216666667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NSGA_xomo!$A$34</c:f>
              <c:strCache>
                <c:ptCount val="1"/>
                <c:pt idx="0">
                  <c:v>nsga_xomoos</c:v>
                </c:pt>
              </c:strCache>
            </c:strRef>
          </c:tx>
          <c:marker>
            <c:symbol val="none"/>
          </c:marker>
          <c:val>
            <c:numRef>
              <c:f>NSGA_xomo!$B$34:$F$34</c:f>
              <c:numCache>
                <c:formatCode>0.0</c:formatCode>
                <c:ptCount val="5"/>
                <c:pt idx="0">
                  <c:v>0.306139433333333</c:v>
                </c:pt>
                <c:pt idx="1">
                  <c:v>0.784487998333333</c:v>
                </c:pt>
                <c:pt idx="2">
                  <c:v>1.285119496666667</c:v>
                </c:pt>
                <c:pt idx="3">
                  <c:v>2.254216366666666</c:v>
                </c:pt>
                <c:pt idx="4">
                  <c:v>6.156434216666667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NSGA_xomo!$A$35</c:f>
              <c:strCache>
                <c:ptCount val="1"/>
                <c:pt idx="0">
                  <c:v>nsga_xomoo2</c:v>
                </c:pt>
              </c:strCache>
            </c:strRef>
          </c:tx>
          <c:marker>
            <c:symbol val="none"/>
          </c:marker>
          <c:val>
            <c:numRef>
              <c:f>NSGA_xomo!$B$35:$F$35</c:f>
              <c:numCache>
                <c:formatCode>0.0</c:formatCode>
                <c:ptCount val="5"/>
                <c:pt idx="0">
                  <c:v>0.363654815</c:v>
                </c:pt>
                <c:pt idx="1">
                  <c:v>0.824262248333333</c:v>
                </c:pt>
                <c:pt idx="2">
                  <c:v>1.612468678333333</c:v>
                </c:pt>
                <c:pt idx="3">
                  <c:v>2.390474633333333</c:v>
                </c:pt>
                <c:pt idx="4">
                  <c:v>3.62034655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NSGA_xomo!$A$36</c:f>
              <c:strCache>
                <c:ptCount val="1"/>
                <c:pt idx="0">
                  <c:v>nsga_xomoal</c:v>
                </c:pt>
              </c:strCache>
            </c:strRef>
          </c:tx>
          <c:marker>
            <c:symbol val="none"/>
          </c:marker>
          <c:val>
            <c:numRef>
              <c:f>NSGA_xomo!$B$36:$F$36</c:f>
              <c:numCache>
                <c:formatCode>0.0</c:formatCode>
                <c:ptCount val="5"/>
                <c:pt idx="0">
                  <c:v>0.312493868333333</c:v>
                </c:pt>
                <c:pt idx="1">
                  <c:v>0.784078533333333</c:v>
                </c:pt>
                <c:pt idx="2">
                  <c:v>1.380893735</c:v>
                </c:pt>
                <c:pt idx="3">
                  <c:v>2.232793883333333</c:v>
                </c:pt>
                <c:pt idx="4">
                  <c:v>3.103989516666667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46872"/>
        <c:axId val="2135407432"/>
      </c:lineChart>
      <c:catAx>
        <c:axId val="213824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Population Size (in 100s)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5407432"/>
        <c:crosses val="autoZero"/>
        <c:auto val="1"/>
        <c:lblAlgn val="ctr"/>
        <c:lblOffset val="100"/>
        <c:noMultiLvlLbl val="0"/>
      </c:catAx>
      <c:valAx>
        <c:axId val="213540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Execution</a:t>
                </a:r>
                <a:r>
                  <a:rPr lang="en-US" sz="1400" baseline="0"/>
                  <a:t> time (in mins)</a:t>
                </a:r>
                <a:endParaRPr lang="en-US" sz="1400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824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NSGA II Times for POM3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NSGA_pom!$A$23</c:f>
              <c:strCache>
                <c:ptCount val="1"/>
                <c:pt idx="0">
                  <c:v>pom_3A</c:v>
                </c:pt>
              </c:strCache>
            </c:strRef>
          </c:tx>
          <c:marker>
            <c:symbol val="none"/>
          </c:marker>
          <c:val>
            <c:numRef>
              <c:f>NSGA_pom!$B$23:$F$23</c:f>
              <c:numCache>
                <c:formatCode>0.0</c:formatCode>
                <c:ptCount val="5"/>
                <c:pt idx="0">
                  <c:v>10.19857833333333</c:v>
                </c:pt>
                <c:pt idx="1">
                  <c:v>23.8184045</c:v>
                </c:pt>
                <c:pt idx="2">
                  <c:v>33.84579366666667</c:v>
                </c:pt>
                <c:pt idx="3">
                  <c:v>38.58577166666667</c:v>
                </c:pt>
                <c:pt idx="4">
                  <c:v>77.73956766666665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NSGA_pom!$A$24</c:f>
              <c:strCache>
                <c:ptCount val="1"/>
                <c:pt idx="0">
                  <c:v>pom_3B</c:v>
                </c:pt>
              </c:strCache>
            </c:strRef>
          </c:tx>
          <c:marker>
            <c:symbol val="none"/>
          </c:marker>
          <c:val>
            <c:numRef>
              <c:f>NSGA_pom!$B$24:$F$24</c:f>
              <c:numCache>
                <c:formatCode>0.0</c:formatCode>
                <c:ptCount val="5"/>
                <c:pt idx="0">
                  <c:v>0.783687996666667</c:v>
                </c:pt>
                <c:pt idx="1">
                  <c:v>2.261298016666667</c:v>
                </c:pt>
                <c:pt idx="2">
                  <c:v>3.965361766666666</c:v>
                </c:pt>
                <c:pt idx="3">
                  <c:v>5.861892066666666</c:v>
                </c:pt>
                <c:pt idx="4">
                  <c:v>8.3761724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NSGA_pom!$A$25</c:f>
              <c:strCache>
                <c:ptCount val="1"/>
                <c:pt idx="0">
                  <c:v>pom_3C</c:v>
                </c:pt>
              </c:strCache>
            </c:strRef>
          </c:tx>
          <c:marker>
            <c:symbol val="none"/>
          </c:marker>
          <c:val>
            <c:numRef>
              <c:f>NSGA_pom!$B$25:$F$25</c:f>
              <c:numCache>
                <c:formatCode>0.0</c:formatCode>
                <c:ptCount val="5"/>
                <c:pt idx="0">
                  <c:v>23.81211416666667</c:v>
                </c:pt>
                <c:pt idx="1">
                  <c:v>54.07926966666667</c:v>
                </c:pt>
                <c:pt idx="2">
                  <c:v>82.05222916666666</c:v>
                </c:pt>
                <c:pt idx="3">
                  <c:v>111.8953361666667</c:v>
                </c:pt>
                <c:pt idx="4">
                  <c:v>146.640442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85304"/>
        <c:axId val="2128356216"/>
      </c:lineChart>
      <c:catAx>
        <c:axId val="212818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Population Size (in 100s)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8356216"/>
        <c:crosses val="autoZero"/>
        <c:auto val="1"/>
        <c:lblAlgn val="ctr"/>
        <c:lblOffset val="100"/>
        <c:noMultiLvlLbl val="0"/>
      </c:catAx>
      <c:valAx>
        <c:axId val="212835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Execution time (in mins)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81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CT vs NSGA POM3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both_pom!$A$2</c:f>
              <c:strCache>
                <c:ptCount val="1"/>
                <c:pt idx="0">
                  <c:v>NSGA_pom3A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both_pom!$B$2:$F$2</c:f>
              <c:numCache>
                <c:formatCode>0.0</c:formatCode>
                <c:ptCount val="5"/>
                <c:pt idx="0">
                  <c:v>10.19857833333333</c:v>
                </c:pt>
                <c:pt idx="1">
                  <c:v>23.8184045</c:v>
                </c:pt>
                <c:pt idx="2">
                  <c:v>33.84579366666667</c:v>
                </c:pt>
                <c:pt idx="3">
                  <c:v>38.58577166666667</c:v>
                </c:pt>
                <c:pt idx="4">
                  <c:v>77.73956766666665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both_pom!$A$3</c:f>
              <c:strCache>
                <c:ptCount val="1"/>
                <c:pt idx="0">
                  <c:v>NSGA_pom3B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both_pom!$B$3:$F$3</c:f>
              <c:numCache>
                <c:formatCode>0.0</c:formatCode>
                <c:ptCount val="5"/>
                <c:pt idx="0">
                  <c:v>0.783687996666667</c:v>
                </c:pt>
                <c:pt idx="1">
                  <c:v>2.261298016666667</c:v>
                </c:pt>
                <c:pt idx="2">
                  <c:v>3.965361766666666</c:v>
                </c:pt>
                <c:pt idx="3">
                  <c:v>5.861892066666666</c:v>
                </c:pt>
                <c:pt idx="4">
                  <c:v>8.3761724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both_pom!$A$4</c:f>
              <c:strCache>
                <c:ptCount val="1"/>
                <c:pt idx="0">
                  <c:v>NSGA_pom3C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both_pom!$B$4:$F$4</c:f>
              <c:numCache>
                <c:formatCode>0.0</c:formatCode>
                <c:ptCount val="5"/>
                <c:pt idx="0">
                  <c:v>23.81211416666667</c:v>
                </c:pt>
                <c:pt idx="1">
                  <c:v>54.07926966666667</c:v>
                </c:pt>
                <c:pt idx="2">
                  <c:v>82.05222916666666</c:v>
                </c:pt>
                <c:pt idx="3">
                  <c:v>111.8953361666667</c:v>
                </c:pt>
                <c:pt idx="4">
                  <c:v>146.640442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both_pom!$A$5</c:f>
              <c:strCache>
                <c:ptCount val="1"/>
                <c:pt idx="0">
                  <c:v>ct_pom3A</c:v>
                </c:pt>
              </c:strCache>
            </c:strRef>
          </c:tx>
          <c:spPr>
            <a:ln w="28575" cmpd="sng">
              <a:solidFill>
                <a:srgbClr val="95B3D7"/>
              </a:solidFill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both_pom!$B$5:$F$5</c:f>
              <c:numCache>
                <c:formatCode>0.0</c:formatCode>
                <c:ptCount val="5"/>
                <c:pt idx="0">
                  <c:v>0.0856895</c:v>
                </c:pt>
                <c:pt idx="1">
                  <c:v>0.253234666666667</c:v>
                </c:pt>
                <c:pt idx="2">
                  <c:v>0.4467355</c:v>
                </c:pt>
                <c:pt idx="3">
                  <c:v>0.883903</c:v>
                </c:pt>
                <c:pt idx="4">
                  <c:v>1.349711333333333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both_pom!$A$6</c:f>
              <c:strCache>
                <c:ptCount val="1"/>
                <c:pt idx="0">
                  <c:v>ct_pom3B</c:v>
                </c:pt>
              </c:strCache>
            </c:strRef>
          </c:tx>
          <c:spPr>
            <a:ln w="28575" cmpd="sng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both_pom!$B$6:$F$6</c:f>
              <c:numCache>
                <c:formatCode>0.0</c:formatCode>
                <c:ptCount val="5"/>
                <c:pt idx="0">
                  <c:v>0.0812845</c:v>
                </c:pt>
                <c:pt idx="1">
                  <c:v>0.224327333333333</c:v>
                </c:pt>
                <c:pt idx="2">
                  <c:v>0.587993333333333</c:v>
                </c:pt>
                <c:pt idx="3">
                  <c:v>1.0034185</c:v>
                </c:pt>
                <c:pt idx="4">
                  <c:v>1.582100666666667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both_pom!$A$7</c:f>
              <c:strCache>
                <c:ptCount val="1"/>
                <c:pt idx="0">
                  <c:v>ct_pom3C</c:v>
                </c:pt>
              </c:strCache>
            </c:strRef>
          </c:tx>
          <c:spPr>
            <a:ln w="28575" cmpd="sng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both_pom!$B$1:$F$1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both_pom!$B$7:$F$7</c:f>
              <c:numCache>
                <c:formatCode>0.0</c:formatCode>
                <c:ptCount val="5"/>
                <c:pt idx="0">
                  <c:v>0.0986435</c:v>
                </c:pt>
                <c:pt idx="1">
                  <c:v>0.299820833333333</c:v>
                </c:pt>
                <c:pt idx="2">
                  <c:v>0.397635666666667</c:v>
                </c:pt>
                <c:pt idx="3">
                  <c:v>0.533715166666667</c:v>
                </c:pt>
                <c:pt idx="4">
                  <c:v>1.517618666666667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71176"/>
        <c:axId val="2139068568"/>
      </c:lineChart>
      <c:catAx>
        <c:axId val="21358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Population Size</a:t>
                </a:r>
              </a:p>
            </c:rich>
          </c:tx>
          <c:layout>
            <c:manualLayout>
              <c:xMode val="edge"/>
              <c:yMode val="edge"/>
              <c:x val="0.443679032388993"/>
              <c:y val="0.9230769230769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068568"/>
        <c:crossesAt val="-5.0"/>
        <c:auto val="1"/>
        <c:lblAlgn val="ctr"/>
        <c:lblOffset val="1"/>
        <c:tickLblSkip val="1"/>
        <c:tickMarkSkip val="1"/>
        <c:noMultiLvlLbl val="0"/>
      </c:catAx>
      <c:valAx>
        <c:axId val="2139068568"/>
        <c:scaling>
          <c:orientation val="minMax"/>
          <c:min val="-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Time (in mins)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871176"/>
        <c:crossesAt val="1.0"/>
        <c:crossBetween val="between"/>
      </c:valAx>
    </c:plotArea>
    <c:legend>
      <c:legendPos val="l"/>
      <c:layout>
        <c:manualLayout>
          <c:xMode val="edge"/>
          <c:yMode val="edge"/>
          <c:x val="0.162757691371053"/>
          <c:y val="0.136790659788216"/>
          <c:w val="0.30588809812235"/>
          <c:h val="0.439088694994207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CT vs NSGA XOMO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both_xomo!$A$2</c:f>
              <c:strCache>
                <c:ptCount val="1"/>
                <c:pt idx="0">
                  <c:v>nsga_xomofl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both_xomo!$B$2:$F$2</c:f>
              <c:numCache>
                <c:formatCode>0.0</c:formatCode>
                <c:ptCount val="5"/>
                <c:pt idx="0">
                  <c:v>0.352353898333333</c:v>
                </c:pt>
                <c:pt idx="1">
                  <c:v>0.686909916666667</c:v>
                </c:pt>
                <c:pt idx="2">
                  <c:v>1.408117916666667</c:v>
                </c:pt>
                <c:pt idx="3">
                  <c:v>6.502392516666666</c:v>
                </c:pt>
                <c:pt idx="4">
                  <c:v>3.309734333333333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both_xomo!$A$3</c:f>
              <c:strCache>
                <c:ptCount val="1"/>
                <c:pt idx="0">
                  <c:v>nsga_xomogr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both_xomo!$B$3:$F$3</c:f>
              <c:numCache>
                <c:formatCode>0.0</c:formatCode>
                <c:ptCount val="5"/>
                <c:pt idx="0">
                  <c:v>0.385305316666667</c:v>
                </c:pt>
                <c:pt idx="1">
                  <c:v>0.80346488</c:v>
                </c:pt>
                <c:pt idx="2">
                  <c:v>1.7969278</c:v>
                </c:pt>
                <c:pt idx="3">
                  <c:v>2.0815253</c:v>
                </c:pt>
                <c:pt idx="4">
                  <c:v>3.292741216666667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both_xomo!$A$4</c:f>
              <c:strCache>
                <c:ptCount val="1"/>
                <c:pt idx="0">
                  <c:v>nsga_xomoos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both_xomo!$B$4:$F$4</c:f>
              <c:numCache>
                <c:formatCode>0.0</c:formatCode>
                <c:ptCount val="5"/>
                <c:pt idx="0">
                  <c:v>0.306139433333333</c:v>
                </c:pt>
                <c:pt idx="1">
                  <c:v>0.784487998333333</c:v>
                </c:pt>
                <c:pt idx="2">
                  <c:v>1.285119496666667</c:v>
                </c:pt>
                <c:pt idx="3">
                  <c:v>2.254216366666666</c:v>
                </c:pt>
                <c:pt idx="4">
                  <c:v>6.156434216666667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both_xomo!$A$5</c:f>
              <c:strCache>
                <c:ptCount val="1"/>
                <c:pt idx="0">
                  <c:v>nsga_xomoo2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both_xomo!$B$5:$F$5</c:f>
              <c:numCache>
                <c:formatCode>0.0</c:formatCode>
                <c:ptCount val="5"/>
                <c:pt idx="0">
                  <c:v>0.363654815</c:v>
                </c:pt>
                <c:pt idx="1">
                  <c:v>0.824262248333333</c:v>
                </c:pt>
                <c:pt idx="2">
                  <c:v>1.612468678333333</c:v>
                </c:pt>
                <c:pt idx="3">
                  <c:v>2.390474633333333</c:v>
                </c:pt>
                <c:pt idx="4">
                  <c:v>3.62034655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both_xomo!$A$6</c:f>
              <c:strCache>
                <c:ptCount val="1"/>
                <c:pt idx="0">
                  <c:v>nsga_xomoal</c:v>
                </c:pt>
              </c:strCache>
            </c:strRef>
          </c:tx>
          <c:spPr>
            <a:ln w="28575" cmpd="sng">
              <a:prstDash val="dash"/>
            </a:ln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both_xomo!$B$6:$F$6</c:f>
              <c:numCache>
                <c:formatCode>0.0</c:formatCode>
                <c:ptCount val="5"/>
                <c:pt idx="0">
                  <c:v>0.312493868333333</c:v>
                </c:pt>
                <c:pt idx="1">
                  <c:v>0.784078533333333</c:v>
                </c:pt>
                <c:pt idx="2">
                  <c:v>1.380893735</c:v>
                </c:pt>
                <c:pt idx="3">
                  <c:v>2.232793883333333</c:v>
                </c:pt>
                <c:pt idx="4">
                  <c:v>3.103989516666667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both_xomo!$A$7</c:f>
              <c:strCache>
                <c:ptCount val="1"/>
                <c:pt idx="0">
                  <c:v>ct_xomofl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both_xomo!$B$7:$F$7</c:f>
              <c:numCache>
                <c:formatCode>0.0</c:formatCode>
                <c:ptCount val="5"/>
                <c:pt idx="0">
                  <c:v>0.273500666666667</c:v>
                </c:pt>
                <c:pt idx="1">
                  <c:v>0.595799333333333</c:v>
                </c:pt>
                <c:pt idx="2">
                  <c:v>1.358372333333333</c:v>
                </c:pt>
                <c:pt idx="3">
                  <c:v>1.895759166666667</c:v>
                </c:pt>
                <c:pt idx="4">
                  <c:v>2.5790025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both_xomo!$A$8</c:f>
              <c:strCache>
                <c:ptCount val="1"/>
                <c:pt idx="0">
                  <c:v>ct_xomogr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both_xomo!$B$8:$F$8</c:f>
              <c:numCache>
                <c:formatCode>0.0</c:formatCode>
                <c:ptCount val="5"/>
                <c:pt idx="0">
                  <c:v>0.2351205</c:v>
                </c:pt>
                <c:pt idx="1">
                  <c:v>0.620975166666667</c:v>
                </c:pt>
                <c:pt idx="2">
                  <c:v>1.027486</c:v>
                </c:pt>
                <c:pt idx="3">
                  <c:v>1.742595</c:v>
                </c:pt>
                <c:pt idx="4">
                  <c:v>2.825843666666667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both_xomo!$A$9</c:f>
              <c:strCache>
                <c:ptCount val="1"/>
                <c:pt idx="0">
                  <c:v>ct_xomoos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both_xomo!$B$9:$F$9</c:f>
              <c:numCache>
                <c:formatCode>0.0</c:formatCode>
                <c:ptCount val="5"/>
                <c:pt idx="0">
                  <c:v>0.192963833333333</c:v>
                </c:pt>
                <c:pt idx="1">
                  <c:v>0.5613505</c:v>
                </c:pt>
                <c:pt idx="2">
                  <c:v>1.0447385</c:v>
                </c:pt>
                <c:pt idx="3">
                  <c:v>2.121060333333333</c:v>
                </c:pt>
                <c:pt idx="4">
                  <c:v>2.509331166666666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both_xomo!$A$10</c:f>
              <c:strCache>
                <c:ptCount val="1"/>
                <c:pt idx="0">
                  <c:v>ct_xomoo2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both_xomo!$B$10:$F$10</c:f>
              <c:numCache>
                <c:formatCode>0.0</c:formatCode>
                <c:ptCount val="5"/>
                <c:pt idx="0">
                  <c:v>0.222423166666667</c:v>
                </c:pt>
                <c:pt idx="1">
                  <c:v>0.547219333333333</c:v>
                </c:pt>
                <c:pt idx="2">
                  <c:v>1.1836585</c:v>
                </c:pt>
                <c:pt idx="3">
                  <c:v>1.534398</c:v>
                </c:pt>
                <c:pt idx="4">
                  <c:v>2.241815333333334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both_xomo!$A$11</c:f>
              <c:strCache>
                <c:ptCount val="1"/>
                <c:pt idx="0">
                  <c:v>ct_xomoal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both_xomo!$B$1:$F$1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both_xomo!$B$11:$F$11</c:f>
              <c:numCache>
                <c:formatCode>0.0</c:formatCode>
                <c:ptCount val="5"/>
                <c:pt idx="0">
                  <c:v>0.231721833333333</c:v>
                </c:pt>
                <c:pt idx="1">
                  <c:v>0.595069</c:v>
                </c:pt>
                <c:pt idx="2">
                  <c:v>1.045829333333333</c:v>
                </c:pt>
                <c:pt idx="3">
                  <c:v>2.1348065</c:v>
                </c:pt>
                <c:pt idx="4">
                  <c:v>2.570009333333333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2760"/>
        <c:axId val="2128194728"/>
      </c:lineChart>
      <c:catAx>
        <c:axId val="213896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8194728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128194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Time (in mins)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8962760"/>
        <c:crossesAt val="1.0"/>
        <c:crossBetween val="between"/>
      </c:valAx>
    </c:plotArea>
    <c:legend>
      <c:legendPos val="l"/>
      <c:layout>
        <c:manualLayout>
          <c:xMode val="edge"/>
          <c:yMode val="edge"/>
          <c:x val="0.182628062360802"/>
          <c:y val="0.108165912899332"/>
          <c:w val="0.235770785928266"/>
          <c:h val="0.62058374902090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4</xdr:row>
      <xdr:rowOff>114300</xdr:rowOff>
    </xdr:from>
    <xdr:to>
      <xdr:col>14</xdr:col>
      <xdr:colOff>635000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4</xdr:row>
      <xdr:rowOff>114300</xdr:rowOff>
    </xdr:from>
    <xdr:to>
      <xdr:col>14</xdr:col>
      <xdr:colOff>635000</xdr:colOff>
      <xdr:row>30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4</xdr:row>
      <xdr:rowOff>25400</xdr:rowOff>
    </xdr:from>
    <xdr:to>
      <xdr:col>15</xdr:col>
      <xdr:colOff>177800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12700</xdr:rowOff>
    </xdr:from>
    <xdr:to>
      <xdr:col>14</xdr:col>
      <xdr:colOff>381000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8</xdr:row>
      <xdr:rowOff>0</xdr:rowOff>
    </xdr:from>
    <xdr:to>
      <xdr:col>14</xdr:col>
      <xdr:colOff>355600</xdr:colOff>
      <xdr:row>33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2" sqref="A32:F36"/>
    </sheetView>
  </sheetViews>
  <sheetFormatPr baseColWidth="10" defaultRowHeight="15" x14ac:dyDescent="0"/>
  <cols>
    <col min="1" max="1" width="26.1640625" customWidth="1"/>
  </cols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s="1" t="s">
        <v>9</v>
      </c>
      <c r="C2" t="str">
        <f>MID(A2,6,6)</f>
        <v>xomoal</v>
      </c>
      <c r="D2" t="str">
        <f>MID(A2,12,3)</f>
        <v>100</v>
      </c>
      <c r="E2" t="str">
        <f>MID(A2,21,10)</f>
        <v>25190.8740</v>
      </c>
      <c r="F2" s="2">
        <f>E2/60000</f>
        <v>0.4198479</v>
      </c>
    </row>
    <row r="3" spans="1:6">
      <c r="A3" t="s">
        <v>10</v>
      </c>
      <c r="C3" t="str">
        <f t="shared" ref="C3:C26" si="0">MID(A3,6,6)</f>
        <v>xomoal</v>
      </c>
      <c r="D3" t="str">
        <f t="shared" ref="D3:D26" si="1">MID(A3,12,3)</f>
        <v>200</v>
      </c>
      <c r="E3" t="str">
        <f t="shared" ref="E3:E26" si="2">MID(A3,21,10)</f>
        <v>56466.1991</v>
      </c>
      <c r="F3" s="2">
        <f t="shared" ref="F3:F26" si="3">E3/60000</f>
        <v>0.94110331833333327</v>
      </c>
    </row>
    <row r="4" spans="1:6">
      <c r="A4" t="s">
        <v>11</v>
      </c>
      <c r="C4" t="str">
        <f t="shared" si="0"/>
        <v>xomoal</v>
      </c>
      <c r="D4" t="str">
        <f t="shared" si="1"/>
        <v>300</v>
      </c>
      <c r="E4" t="str">
        <f t="shared" si="2"/>
        <v>113602.972</v>
      </c>
      <c r="F4" s="2">
        <f t="shared" si="3"/>
        <v>1.8933828666666666</v>
      </c>
    </row>
    <row r="5" spans="1:6">
      <c r="A5" t="s">
        <v>12</v>
      </c>
      <c r="C5" t="str">
        <f t="shared" si="0"/>
        <v>xomoal</v>
      </c>
      <c r="D5" t="str">
        <f t="shared" si="1"/>
        <v>400</v>
      </c>
      <c r="E5" t="str">
        <f t="shared" si="2"/>
        <v>462923.728</v>
      </c>
      <c r="F5" s="2">
        <f t="shared" si="3"/>
        <v>7.7153954666666671</v>
      </c>
    </row>
    <row r="6" spans="1:6">
      <c r="A6" t="s">
        <v>13</v>
      </c>
      <c r="C6" t="str">
        <f t="shared" si="0"/>
        <v>xomoal</v>
      </c>
      <c r="D6" t="str">
        <f t="shared" si="1"/>
        <v>500</v>
      </c>
      <c r="E6" t="str">
        <f t="shared" si="2"/>
        <v>356823.626</v>
      </c>
      <c r="F6" s="2">
        <f t="shared" si="3"/>
        <v>5.9470604333333332</v>
      </c>
    </row>
    <row r="7" spans="1:6">
      <c r="A7" t="s">
        <v>14</v>
      </c>
      <c r="C7" t="str">
        <f t="shared" si="0"/>
        <v>xomofl</v>
      </c>
      <c r="D7" t="str">
        <f t="shared" si="1"/>
        <v>100</v>
      </c>
      <c r="E7" t="str">
        <f t="shared" si="2"/>
        <v>22339.7140</v>
      </c>
      <c r="F7" s="2">
        <f t="shared" si="3"/>
        <v>0.37232856666666664</v>
      </c>
    </row>
    <row r="8" spans="1:6">
      <c r="A8" t="s">
        <v>15</v>
      </c>
      <c r="C8" t="str">
        <f t="shared" si="0"/>
        <v>xomofl</v>
      </c>
      <c r="D8" t="str">
        <f t="shared" si="1"/>
        <v>200</v>
      </c>
      <c r="E8" t="str">
        <f t="shared" si="2"/>
        <v>72941.3669</v>
      </c>
      <c r="F8" s="2">
        <f t="shared" si="3"/>
        <v>1.2156894483333331</v>
      </c>
    </row>
    <row r="9" spans="1:6">
      <c r="A9" t="s">
        <v>16</v>
      </c>
      <c r="C9" t="str">
        <f t="shared" si="0"/>
        <v>xomofl</v>
      </c>
      <c r="D9" t="str">
        <f t="shared" si="1"/>
        <v>300</v>
      </c>
      <c r="E9" t="str">
        <f t="shared" si="2"/>
        <v>106189.996</v>
      </c>
      <c r="F9" s="2">
        <f t="shared" si="3"/>
        <v>1.7698332666666667</v>
      </c>
    </row>
    <row r="10" spans="1:6">
      <c r="A10" t="s">
        <v>17</v>
      </c>
      <c r="C10" t="str">
        <f t="shared" si="0"/>
        <v>xomofl</v>
      </c>
      <c r="D10" t="str">
        <f t="shared" si="1"/>
        <v>400</v>
      </c>
      <c r="E10" t="str">
        <f t="shared" si="2"/>
        <v>214095.905</v>
      </c>
      <c r="F10" s="2">
        <f t="shared" si="3"/>
        <v>3.5682650833333334</v>
      </c>
    </row>
    <row r="11" spans="1:6">
      <c r="A11" t="s">
        <v>18</v>
      </c>
      <c r="C11" t="str">
        <f t="shared" si="0"/>
        <v>xomofl</v>
      </c>
      <c r="D11" t="str">
        <f t="shared" si="1"/>
        <v>500</v>
      </c>
      <c r="E11" t="str">
        <f t="shared" si="2"/>
        <v>371466.839</v>
      </c>
      <c r="F11" s="2">
        <f t="shared" si="3"/>
        <v>6.1911139833333326</v>
      </c>
    </row>
    <row r="12" spans="1:6">
      <c r="A12" t="s">
        <v>19</v>
      </c>
      <c r="C12" t="str">
        <f t="shared" si="0"/>
        <v>xomogr</v>
      </c>
      <c r="D12" t="str">
        <f t="shared" si="1"/>
        <v>100</v>
      </c>
      <c r="E12" t="str">
        <f t="shared" si="2"/>
        <v>22896.7959</v>
      </c>
      <c r="F12" s="2">
        <f>E12/60000</f>
        <v>0.38161326500000003</v>
      </c>
    </row>
    <row r="13" spans="1:6">
      <c r="A13" t="s">
        <v>20</v>
      </c>
      <c r="C13" t="str">
        <f t="shared" si="0"/>
        <v>xomogr</v>
      </c>
      <c r="D13" t="str">
        <f t="shared" si="1"/>
        <v>200</v>
      </c>
      <c r="E13" t="str">
        <f t="shared" si="2"/>
        <v>54679.8279</v>
      </c>
      <c r="F13" s="2">
        <f t="shared" si="3"/>
        <v>0.91133046499999992</v>
      </c>
    </row>
    <row r="14" spans="1:6">
      <c r="A14" t="s">
        <v>21</v>
      </c>
      <c r="C14" t="str">
        <f t="shared" si="0"/>
        <v>xomogr</v>
      </c>
      <c r="D14" t="str">
        <f t="shared" si="1"/>
        <v>300</v>
      </c>
      <c r="E14" t="str">
        <f t="shared" si="2"/>
        <v>109128.828</v>
      </c>
      <c r="F14" s="2">
        <f t="shared" si="3"/>
        <v>1.8188137999999998</v>
      </c>
    </row>
    <row r="15" spans="1:6">
      <c r="A15" t="s">
        <v>22</v>
      </c>
      <c r="C15" t="str">
        <f t="shared" si="0"/>
        <v>xomogr</v>
      </c>
      <c r="D15" t="str">
        <f t="shared" si="1"/>
        <v>400</v>
      </c>
      <c r="E15" t="str">
        <f t="shared" si="2"/>
        <v>182410.181</v>
      </c>
      <c r="F15" s="2">
        <f t="shared" si="3"/>
        <v>3.0401696833333336</v>
      </c>
    </row>
    <row r="16" spans="1:6">
      <c r="A16" t="s">
        <v>23</v>
      </c>
      <c r="C16" t="str">
        <f t="shared" si="0"/>
        <v>xomogr</v>
      </c>
      <c r="D16" t="str">
        <f t="shared" si="1"/>
        <v>500</v>
      </c>
      <c r="E16" t="str">
        <f t="shared" si="2"/>
        <v>894478.435</v>
      </c>
      <c r="F16" s="2">
        <f t="shared" si="3"/>
        <v>14.907973916666668</v>
      </c>
    </row>
    <row r="17" spans="1:6">
      <c r="A17" t="s">
        <v>24</v>
      </c>
      <c r="C17" t="str">
        <f t="shared" si="0"/>
        <v>xomoo2</v>
      </c>
      <c r="D17" t="str">
        <f t="shared" si="1"/>
        <v>100</v>
      </c>
      <c r="E17" t="str">
        <f t="shared" si="2"/>
        <v>20488.7681</v>
      </c>
      <c r="F17" s="2">
        <f t="shared" si="3"/>
        <v>0.34147946833333337</v>
      </c>
    </row>
    <row r="18" spans="1:6">
      <c r="A18" t="s">
        <v>25</v>
      </c>
      <c r="C18" t="str">
        <f t="shared" si="0"/>
        <v>xomoo2</v>
      </c>
      <c r="D18" t="str">
        <f t="shared" si="1"/>
        <v>200</v>
      </c>
      <c r="E18" t="str">
        <f t="shared" si="2"/>
        <v>57365.2150</v>
      </c>
      <c r="F18" s="2">
        <f t="shared" si="3"/>
        <v>0.95608691666666656</v>
      </c>
    </row>
    <row r="19" spans="1:6">
      <c r="A19" t="s">
        <v>26</v>
      </c>
      <c r="C19" t="str">
        <f t="shared" si="0"/>
        <v>xomoo2</v>
      </c>
      <c r="D19" t="str">
        <f t="shared" si="1"/>
        <v>300</v>
      </c>
      <c r="E19" t="str">
        <f t="shared" si="2"/>
        <v>193961.557</v>
      </c>
      <c r="F19" s="2">
        <f t="shared" si="3"/>
        <v>3.2326926166666667</v>
      </c>
    </row>
    <row r="20" spans="1:6">
      <c r="A20" t="s">
        <v>27</v>
      </c>
      <c r="C20" t="str">
        <f t="shared" si="0"/>
        <v>xomoo2</v>
      </c>
      <c r="D20" t="str">
        <f t="shared" si="1"/>
        <v>400</v>
      </c>
      <c r="E20" t="str">
        <f t="shared" si="2"/>
        <v>223986.648</v>
      </c>
      <c r="F20" s="2">
        <f t="shared" si="3"/>
        <v>3.7331108</v>
      </c>
    </row>
    <row r="21" spans="1:6">
      <c r="A21" t="s">
        <v>28</v>
      </c>
      <c r="C21" t="str">
        <f t="shared" si="0"/>
        <v>xomoo2</v>
      </c>
      <c r="D21" t="str">
        <f t="shared" si="1"/>
        <v>500</v>
      </c>
      <c r="E21" t="str">
        <f t="shared" si="2"/>
        <v>279305.480</v>
      </c>
      <c r="F21" s="2">
        <f t="shared" si="3"/>
        <v>4.655091333333333</v>
      </c>
    </row>
    <row r="22" spans="1:6">
      <c r="A22" t="s">
        <v>29</v>
      </c>
      <c r="C22" t="str">
        <f t="shared" si="0"/>
        <v>xomoos</v>
      </c>
      <c r="D22" t="str">
        <f t="shared" si="1"/>
        <v>100</v>
      </c>
      <c r="E22" t="str">
        <f t="shared" si="2"/>
        <v>24578.8908</v>
      </c>
      <c r="F22" s="2">
        <f t="shared" si="3"/>
        <v>0.40964818000000003</v>
      </c>
    </row>
    <row r="23" spans="1:6">
      <c r="A23" t="s">
        <v>30</v>
      </c>
      <c r="C23" t="str">
        <f t="shared" si="0"/>
        <v>xomoos</v>
      </c>
      <c r="D23" t="str">
        <f t="shared" si="1"/>
        <v>200</v>
      </c>
      <c r="E23" t="str">
        <f t="shared" si="2"/>
        <v>66238.0390</v>
      </c>
      <c r="F23" s="2">
        <f t="shared" si="3"/>
        <v>1.1039673166666668</v>
      </c>
    </row>
    <row r="24" spans="1:6">
      <c r="A24" t="s">
        <v>31</v>
      </c>
      <c r="C24" t="str">
        <f t="shared" si="0"/>
        <v>xomoos</v>
      </c>
      <c r="D24" t="str">
        <f t="shared" si="1"/>
        <v>300</v>
      </c>
      <c r="E24" t="str">
        <f t="shared" si="2"/>
        <v>103055.069</v>
      </c>
      <c r="F24" s="2">
        <f t="shared" si="3"/>
        <v>1.7175844833333334</v>
      </c>
    </row>
    <row r="25" spans="1:6">
      <c r="A25" t="s">
        <v>32</v>
      </c>
      <c r="C25" t="str">
        <f t="shared" si="0"/>
        <v>xomoos</v>
      </c>
      <c r="D25" t="str">
        <f t="shared" si="1"/>
        <v>400</v>
      </c>
      <c r="E25" t="str">
        <f t="shared" si="2"/>
        <v>380753.692</v>
      </c>
      <c r="F25" s="2">
        <f t="shared" si="3"/>
        <v>6.3458948666666659</v>
      </c>
    </row>
    <row r="26" spans="1:6">
      <c r="A26" t="s">
        <v>33</v>
      </c>
      <c r="C26" t="str">
        <f t="shared" si="0"/>
        <v>xomoos</v>
      </c>
      <c r="D26" t="str">
        <f t="shared" si="1"/>
        <v>500</v>
      </c>
      <c r="E26" t="str">
        <f t="shared" si="2"/>
        <v>552348.401</v>
      </c>
      <c r="F26" s="2">
        <f t="shared" si="3"/>
        <v>9.2058066833333321</v>
      </c>
    </row>
    <row r="31" spans="1:6">
      <c r="A31" t="s">
        <v>0</v>
      </c>
      <c r="B31">
        <v>100</v>
      </c>
      <c r="C31">
        <v>200</v>
      </c>
      <c r="D31">
        <v>300</v>
      </c>
      <c r="E31">
        <v>400</v>
      </c>
      <c r="F31">
        <v>500</v>
      </c>
    </row>
    <row r="32" spans="1:6">
      <c r="A32" t="s">
        <v>34</v>
      </c>
      <c r="B32" s="2">
        <f>F7</f>
        <v>0.37232856666666664</v>
      </c>
      <c r="C32" s="2">
        <f>F8</f>
        <v>1.2156894483333331</v>
      </c>
      <c r="D32" s="2">
        <f>F9</f>
        <v>1.7698332666666667</v>
      </c>
      <c r="E32" s="2">
        <f>F10</f>
        <v>3.5682650833333334</v>
      </c>
      <c r="F32" s="2">
        <f>F11</f>
        <v>6.1911139833333326</v>
      </c>
    </row>
    <row r="33" spans="1:6">
      <c r="A33" t="s">
        <v>35</v>
      </c>
      <c r="B33" s="2">
        <f>F12</f>
        <v>0.38161326500000003</v>
      </c>
      <c r="C33" s="2">
        <f>F13</f>
        <v>0.91133046499999992</v>
      </c>
      <c r="D33" s="2">
        <f>F14</f>
        <v>1.8188137999999998</v>
      </c>
      <c r="E33" s="2">
        <f>F15</f>
        <v>3.0401696833333336</v>
      </c>
      <c r="F33" s="2">
        <f>F16</f>
        <v>14.907973916666668</v>
      </c>
    </row>
    <row r="34" spans="1:6">
      <c r="A34" t="s">
        <v>36</v>
      </c>
      <c r="B34" s="2">
        <f>F22</f>
        <v>0.40964818000000003</v>
      </c>
      <c r="C34" s="2">
        <f>F23</f>
        <v>1.1039673166666668</v>
      </c>
      <c r="D34" s="2">
        <f>F24</f>
        <v>1.7175844833333334</v>
      </c>
      <c r="E34" s="2">
        <f>F25</f>
        <v>6.3458948666666659</v>
      </c>
      <c r="F34" s="2">
        <f>F26</f>
        <v>9.2058066833333321</v>
      </c>
    </row>
    <row r="35" spans="1:6">
      <c r="A35" t="s">
        <v>37</v>
      </c>
      <c r="B35" s="2">
        <f>F17</f>
        <v>0.34147946833333337</v>
      </c>
      <c r="C35" s="2">
        <f>F18</f>
        <v>0.95608691666666656</v>
      </c>
      <c r="D35" s="2">
        <f>F19</f>
        <v>3.2326926166666667</v>
      </c>
      <c r="E35" s="2">
        <f>F20</f>
        <v>3.7331108</v>
      </c>
      <c r="F35" s="2">
        <f>F21</f>
        <v>4.655091333333333</v>
      </c>
    </row>
    <row r="36" spans="1:6">
      <c r="A36" t="s">
        <v>38</v>
      </c>
      <c r="B36" s="2">
        <f>F2</f>
        <v>0.4198479</v>
      </c>
      <c r="C36" s="2">
        <f>F3</f>
        <v>0.94110331833333327</v>
      </c>
      <c r="D36" s="2">
        <f>F4</f>
        <v>1.8933828666666666</v>
      </c>
      <c r="E36" s="2">
        <f>F5</f>
        <v>7.7153954666666671</v>
      </c>
      <c r="F36" s="2">
        <f>F6</f>
        <v>5.9470604333333332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48" sqref="C48"/>
    </sheetView>
  </sheetViews>
  <sheetFormatPr baseColWidth="10" defaultRowHeight="15" x14ac:dyDescent="0"/>
  <cols>
    <col min="1" max="1" width="26.1640625" customWidth="1"/>
  </cols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s="1" t="s">
        <v>48</v>
      </c>
      <c r="C2" t="str">
        <f>MID(A2,5,6)</f>
        <v>xomoal</v>
      </c>
      <c r="D2" t="str">
        <f>MID(A2,11,3)</f>
        <v>100</v>
      </c>
      <c r="E2" t="str">
        <f>MID(A2,16,10)</f>
        <v>13614.88</v>
      </c>
      <c r="F2" s="2">
        <f>E2/60000</f>
        <v>0.22691466666666665</v>
      </c>
    </row>
    <row r="3" spans="1:6">
      <c r="A3" t="s">
        <v>49</v>
      </c>
      <c r="C3" t="str">
        <f t="shared" ref="C3:C26" si="0">MID(A3,5,6)</f>
        <v>xomoal</v>
      </c>
      <c r="D3" t="str">
        <f t="shared" ref="D3:D26" si="1">MID(A3,11,3)</f>
        <v>200</v>
      </c>
      <c r="E3" t="str">
        <f t="shared" ref="E3:E26" si="2">MID(A3,16,10)</f>
        <v>42293.67</v>
      </c>
      <c r="F3" s="2">
        <f t="shared" ref="F3:F26" si="3">E3/60000</f>
        <v>0.70489449999999998</v>
      </c>
    </row>
    <row r="4" spans="1:6">
      <c r="A4" t="s">
        <v>50</v>
      </c>
      <c r="C4" t="str">
        <f t="shared" si="0"/>
        <v>xomoal</v>
      </c>
      <c r="D4" t="str">
        <f t="shared" si="1"/>
        <v>300</v>
      </c>
      <c r="E4" t="str">
        <f t="shared" si="2"/>
        <v>83002.51</v>
      </c>
      <c r="F4" s="2">
        <f t="shared" si="3"/>
        <v>1.3833751666666665</v>
      </c>
    </row>
    <row r="5" spans="1:6">
      <c r="A5" t="s">
        <v>51</v>
      </c>
      <c r="C5" t="str">
        <f t="shared" si="0"/>
        <v>xomoal</v>
      </c>
      <c r="D5" t="str">
        <f t="shared" si="1"/>
        <v>400</v>
      </c>
      <c r="E5" t="str">
        <f t="shared" si="2"/>
        <v>120722.67</v>
      </c>
      <c r="F5" s="2">
        <f t="shared" si="3"/>
        <v>2.0120445</v>
      </c>
    </row>
    <row r="6" spans="1:6">
      <c r="A6" t="s">
        <v>52</v>
      </c>
      <c r="C6" t="str">
        <f t="shared" si="0"/>
        <v>xomoal</v>
      </c>
      <c r="D6" t="str">
        <f t="shared" si="1"/>
        <v>500</v>
      </c>
      <c r="E6" t="str">
        <f t="shared" si="2"/>
        <v>185417.32</v>
      </c>
      <c r="F6" s="2">
        <f t="shared" si="3"/>
        <v>3.0902886666666669</v>
      </c>
    </row>
    <row r="7" spans="1:6">
      <c r="A7" t="s">
        <v>53</v>
      </c>
      <c r="C7" t="str">
        <f t="shared" si="0"/>
        <v>xomofl</v>
      </c>
      <c r="D7" t="str">
        <f t="shared" si="1"/>
        <v>100</v>
      </c>
      <c r="E7" t="str">
        <f t="shared" si="2"/>
        <v>12115.61</v>
      </c>
      <c r="F7" s="2">
        <f t="shared" si="3"/>
        <v>0.20192683333333333</v>
      </c>
    </row>
    <row r="8" spans="1:6">
      <c r="A8" t="s">
        <v>54</v>
      </c>
      <c r="C8" t="str">
        <f t="shared" si="0"/>
        <v>xomofl</v>
      </c>
      <c r="D8" t="str">
        <f t="shared" si="1"/>
        <v>200</v>
      </c>
      <c r="E8" t="str">
        <f t="shared" si="2"/>
        <v>40548.73</v>
      </c>
      <c r="F8" s="2">
        <f t="shared" si="3"/>
        <v>0.67581216666666677</v>
      </c>
    </row>
    <row r="9" spans="1:6">
      <c r="A9" t="s">
        <v>55</v>
      </c>
      <c r="C9" t="str">
        <f t="shared" si="0"/>
        <v>xomofl</v>
      </c>
      <c r="D9" t="str">
        <f t="shared" si="1"/>
        <v>300</v>
      </c>
      <c r="E9" t="str">
        <f t="shared" si="2"/>
        <v>67549.15</v>
      </c>
      <c r="F9" s="2">
        <f t="shared" si="3"/>
        <v>1.1258191666666666</v>
      </c>
    </row>
    <row r="10" spans="1:6">
      <c r="A10" t="s">
        <v>56</v>
      </c>
      <c r="C10" t="str">
        <f t="shared" si="0"/>
        <v>xomofl</v>
      </c>
      <c r="D10" t="str">
        <f t="shared" si="1"/>
        <v>400</v>
      </c>
      <c r="E10" t="str">
        <f t="shared" si="2"/>
        <v>111440.25</v>
      </c>
      <c r="F10" s="2">
        <f t="shared" si="3"/>
        <v>1.8573375000000001</v>
      </c>
    </row>
    <row r="11" spans="1:6">
      <c r="A11" t="s">
        <v>57</v>
      </c>
      <c r="C11" t="str">
        <f t="shared" si="0"/>
        <v>xomofl</v>
      </c>
      <c r="D11" t="str">
        <f t="shared" si="1"/>
        <v>500</v>
      </c>
      <c r="E11" t="str">
        <f t="shared" si="2"/>
        <v>175537.1</v>
      </c>
      <c r="F11" s="2">
        <f t="shared" si="3"/>
        <v>2.9256183333333334</v>
      </c>
    </row>
    <row r="12" spans="1:6">
      <c r="A12" t="s">
        <v>58</v>
      </c>
      <c r="C12" t="str">
        <f t="shared" si="0"/>
        <v>xomogr</v>
      </c>
      <c r="D12" t="str">
        <f t="shared" si="1"/>
        <v>100</v>
      </c>
      <c r="E12" t="str">
        <f t="shared" si="2"/>
        <v>14196.34</v>
      </c>
      <c r="F12" s="2">
        <f>E12/60000</f>
        <v>0.23660566666666666</v>
      </c>
    </row>
    <row r="13" spans="1:6">
      <c r="A13" t="s">
        <v>59</v>
      </c>
      <c r="C13" t="str">
        <f t="shared" si="0"/>
        <v>xomogr</v>
      </c>
      <c r="D13" t="str">
        <f t="shared" si="1"/>
        <v>200</v>
      </c>
      <c r="E13" t="str">
        <f t="shared" si="2"/>
        <v>36436.92</v>
      </c>
      <c r="F13" s="2">
        <f t="shared" si="3"/>
        <v>0.60728199999999999</v>
      </c>
    </row>
    <row r="14" spans="1:6">
      <c r="A14" t="s">
        <v>60</v>
      </c>
      <c r="C14" t="str">
        <f t="shared" si="0"/>
        <v>xomogr</v>
      </c>
      <c r="D14" t="str">
        <f t="shared" si="1"/>
        <v>300</v>
      </c>
      <c r="E14" t="str">
        <f t="shared" si="2"/>
        <v>74698.64</v>
      </c>
      <c r="F14" s="2">
        <f t="shared" si="3"/>
        <v>1.2449773333333334</v>
      </c>
    </row>
    <row r="15" spans="1:6">
      <c r="A15" t="s">
        <v>61</v>
      </c>
      <c r="C15" t="str">
        <f t="shared" si="0"/>
        <v>xomogr</v>
      </c>
      <c r="D15" t="str">
        <f t="shared" si="1"/>
        <v>400</v>
      </c>
      <c r="E15" t="str">
        <f t="shared" si="2"/>
        <v>136585.48</v>
      </c>
      <c r="F15" s="2">
        <f t="shared" si="3"/>
        <v>2.2764246666666668</v>
      </c>
    </row>
    <row r="16" spans="1:6">
      <c r="A16" t="s">
        <v>62</v>
      </c>
      <c r="C16" t="str">
        <f t="shared" si="0"/>
        <v>xomogr</v>
      </c>
      <c r="D16" t="str">
        <f t="shared" si="1"/>
        <v>500</v>
      </c>
      <c r="E16" t="str">
        <f t="shared" si="2"/>
        <v>214825.35</v>
      </c>
      <c r="F16" s="2">
        <f t="shared" si="3"/>
        <v>3.5804225000000001</v>
      </c>
    </row>
    <row r="17" spans="1:6">
      <c r="A17" t="s">
        <v>63</v>
      </c>
      <c r="C17" t="str">
        <f t="shared" si="0"/>
        <v>xomoo2</v>
      </c>
      <c r="D17" t="str">
        <f t="shared" si="1"/>
        <v>100</v>
      </c>
      <c r="E17" t="str">
        <f t="shared" si="2"/>
        <v>15674.7</v>
      </c>
      <c r="F17" s="2">
        <f t="shared" si="3"/>
        <v>0.261245</v>
      </c>
    </row>
    <row r="18" spans="1:6">
      <c r="A18" t="s">
        <v>64</v>
      </c>
      <c r="C18" t="str">
        <f t="shared" si="0"/>
        <v>xomoo2</v>
      </c>
      <c r="D18" t="str">
        <f t="shared" si="1"/>
        <v>200</v>
      </c>
      <c r="E18" t="str">
        <f t="shared" si="2"/>
        <v>43089.54</v>
      </c>
      <c r="F18" s="2">
        <f t="shared" si="3"/>
        <v>0.71815899999999999</v>
      </c>
    </row>
    <row r="19" spans="1:6">
      <c r="A19" t="s">
        <v>65</v>
      </c>
      <c r="C19" t="str">
        <f t="shared" si="0"/>
        <v>xomoo2</v>
      </c>
      <c r="D19" t="str">
        <f t="shared" si="1"/>
        <v>300</v>
      </c>
      <c r="E19" t="str">
        <f t="shared" si="2"/>
        <v>79477.95</v>
      </c>
      <c r="F19" s="2">
        <f t="shared" si="3"/>
        <v>1.3246324999999999</v>
      </c>
    </row>
    <row r="20" spans="1:6">
      <c r="A20" t="s">
        <v>66</v>
      </c>
      <c r="C20" t="str">
        <f t="shared" si="0"/>
        <v>xomoo2</v>
      </c>
      <c r="D20" t="str">
        <f t="shared" si="1"/>
        <v>400</v>
      </c>
      <c r="E20" t="str">
        <f t="shared" si="2"/>
        <v>128001.54</v>
      </c>
      <c r="F20" s="2">
        <f t="shared" si="3"/>
        <v>2.133359</v>
      </c>
    </row>
    <row r="21" spans="1:6">
      <c r="A21" t="s">
        <v>67</v>
      </c>
      <c r="C21" t="str">
        <f t="shared" si="0"/>
        <v>xomoo2</v>
      </c>
      <c r="D21" t="str">
        <f t="shared" si="1"/>
        <v>500</v>
      </c>
      <c r="E21" t="str">
        <f t="shared" si="2"/>
        <v>174292.29</v>
      </c>
      <c r="F21" s="2">
        <f t="shared" si="3"/>
        <v>2.9048715000000001</v>
      </c>
    </row>
    <row r="22" spans="1:6">
      <c r="A22" t="s">
        <v>68</v>
      </c>
      <c r="C22" t="str">
        <f t="shared" si="0"/>
        <v>xomoos</v>
      </c>
      <c r="D22" t="str">
        <f t="shared" si="1"/>
        <v>100</v>
      </c>
      <c r="E22" t="str">
        <f t="shared" si="2"/>
        <v>19575.49</v>
      </c>
      <c r="F22" s="2">
        <f t="shared" si="3"/>
        <v>0.32625816666666668</v>
      </c>
    </row>
    <row r="23" spans="1:6">
      <c r="A23" t="s">
        <v>69</v>
      </c>
      <c r="C23" t="str">
        <f t="shared" si="0"/>
        <v>xomoos</v>
      </c>
      <c r="D23" t="str">
        <f t="shared" si="1"/>
        <v>200</v>
      </c>
      <c r="E23" t="str">
        <f t="shared" si="2"/>
        <v>49908.28</v>
      </c>
      <c r="F23" s="2">
        <f t="shared" si="3"/>
        <v>0.83180466666666664</v>
      </c>
    </row>
    <row r="24" spans="1:6">
      <c r="A24" t="s">
        <v>70</v>
      </c>
      <c r="C24" t="str">
        <f t="shared" si="0"/>
        <v>xomoos</v>
      </c>
      <c r="D24" t="str">
        <f t="shared" si="1"/>
        <v>300</v>
      </c>
      <c r="E24" t="str">
        <f t="shared" si="2"/>
        <v>91739.89</v>
      </c>
      <c r="F24" s="2">
        <f t="shared" si="3"/>
        <v>1.5289981666666665</v>
      </c>
    </row>
    <row r="25" spans="1:6">
      <c r="A25" t="s">
        <v>71</v>
      </c>
      <c r="C25" t="str">
        <f t="shared" si="0"/>
        <v>xomoos</v>
      </c>
      <c r="D25" t="str">
        <f t="shared" si="1"/>
        <v>400</v>
      </c>
      <c r="E25" t="str">
        <f t="shared" si="2"/>
        <v>121030.69</v>
      </c>
      <c r="F25" s="2">
        <f t="shared" si="3"/>
        <v>2.0171781666666666</v>
      </c>
    </row>
    <row r="26" spans="1:6">
      <c r="A26" t="s">
        <v>72</v>
      </c>
      <c r="C26" t="str">
        <f t="shared" si="0"/>
        <v>xomoos</v>
      </c>
      <c r="D26" t="str">
        <f t="shared" si="1"/>
        <v>500</v>
      </c>
      <c r="E26" t="str">
        <f t="shared" si="2"/>
        <v>179720.4</v>
      </c>
      <c r="F26" s="2">
        <f t="shared" si="3"/>
        <v>2.9953400000000001</v>
      </c>
    </row>
    <row r="31" spans="1:6">
      <c r="A31" t="s">
        <v>0</v>
      </c>
      <c r="B31">
        <v>100</v>
      </c>
      <c r="C31">
        <v>200</v>
      </c>
      <c r="D31">
        <v>300</v>
      </c>
      <c r="E31">
        <v>400</v>
      </c>
      <c r="F31">
        <v>500</v>
      </c>
    </row>
    <row r="32" spans="1:6">
      <c r="A32" t="s">
        <v>4</v>
      </c>
      <c r="B32" s="2">
        <f>F7</f>
        <v>0.20192683333333333</v>
      </c>
      <c r="C32" s="2">
        <f>F8</f>
        <v>0.67581216666666677</v>
      </c>
      <c r="D32" s="2">
        <f>F9</f>
        <v>1.1258191666666666</v>
      </c>
      <c r="E32" s="2">
        <f>F10</f>
        <v>1.8573375000000001</v>
      </c>
      <c r="F32" s="2">
        <f>F11</f>
        <v>2.9256183333333334</v>
      </c>
    </row>
    <row r="33" spans="1:6">
      <c r="A33" t="s">
        <v>5</v>
      </c>
      <c r="B33" s="2">
        <f>F12</f>
        <v>0.23660566666666666</v>
      </c>
      <c r="C33" s="2">
        <f>F13</f>
        <v>0.60728199999999999</v>
      </c>
      <c r="D33" s="2">
        <f>F14</f>
        <v>1.2449773333333334</v>
      </c>
      <c r="E33" s="2">
        <f>F15</f>
        <v>2.2764246666666668</v>
      </c>
      <c r="F33" s="2">
        <f>F16</f>
        <v>3.5804225000000001</v>
      </c>
    </row>
    <row r="34" spans="1:6">
      <c r="A34" t="s">
        <v>6</v>
      </c>
      <c r="B34" s="2">
        <f>F22</f>
        <v>0.32625816666666668</v>
      </c>
      <c r="C34" s="2">
        <f>F23</f>
        <v>0.83180466666666664</v>
      </c>
      <c r="D34" s="2">
        <f>F24</f>
        <v>1.5289981666666665</v>
      </c>
      <c r="E34" s="2">
        <f>F25</f>
        <v>2.0171781666666666</v>
      </c>
      <c r="F34" s="2">
        <f>F26</f>
        <v>2.9953400000000001</v>
      </c>
    </row>
    <row r="35" spans="1:6">
      <c r="A35" t="s">
        <v>7</v>
      </c>
      <c r="B35" s="2">
        <f>F17</f>
        <v>0.261245</v>
      </c>
      <c r="C35" s="2">
        <f>F18</f>
        <v>0.71815899999999999</v>
      </c>
      <c r="D35" s="2">
        <f>F19</f>
        <v>1.3246324999999999</v>
      </c>
      <c r="E35" s="2">
        <f>F20</f>
        <v>2.133359</v>
      </c>
      <c r="F35" s="2">
        <f>F21</f>
        <v>2.9048715000000001</v>
      </c>
    </row>
    <row r="36" spans="1:6">
      <c r="A36" t="s">
        <v>8</v>
      </c>
      <c r="B36" s="2">
        <f>F2</f>
        <v>0.22691466666666665</v>
      </c>
      <c r="C36" s="2">
        <f>F3</f>
        <v>0.70489449999999998</v>
      </c>
      <c r="D36" s="2">
        <f>F4</f>
        <v>1.3833751666666665</v>
      </c>
      <c r="E36" s="2">
        <f>F5</f>
        <v>2.0120445</v>
      </c>
      <c r="F36" s="2">
        <f>F6</f>
        <v>3.0902886666666669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32" sqref="B32:F36"/>
    </sheetView>
  </sheetViews>
  <sheetFormatPr baseColWidth="10" defaultRowHeight="15" x14ac:dyDescent="0"/>
  <cols>
    <col min="1" max="1" width="26.1640625" customWidth="1"/>
  </cols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s="1" t="s">
        <v>100</v>
      </c>
      <c r="C2" t="str">
        <f>MID(A2,5,6)</f>
        <v>xomoal</v>
      </c>
      <c r="D2" t="str">
        <f>MID(A2,11,3)</f>
        <v>100</v>
      </c>
      <c r="E2" t="str">
        <f>MID(A2,16,10)</f>
        <v>13903.31</v>
      </c>
      <c r="F2" s="2">
        <f>E2/60000</f>
        <v>0.23172183333333332</v>
      </c>
    </row>
    <row r="3" spans="1:6">
      <c r="A3" t="s">
        <v>76</v>
      </c>
      <c r="C3" t="str">
        <f t="shared" ref="C3:C26" si="0">MID(A3,5,6)</f>
        <v>xomoal</v>
      </c>
      <c r="D3" t="str">
        <f t="shared" ref="D3:D26" si="1">MID(A3,11,3)</f>
        <v>200</v>
      </c>
      <c r="E3" t="str">
        <f t="shared" ref="E3:E26" si="2">MID(A3,16,10)</f>
        <v>35704.14</v>
      </c>
      <c r="F3" s="2">
        <f t="shared" ref="F3:F26" si="3">E3/60000</f>
        <v>0.59506899999999996</v>
      </c>
    </row>
    <row r="4" spans="1:6">
      <c r="A4" t="s">
        <v>77</v>
      </c>
      <c r="C4" t="str">
        <f t="shared" si="0"/>
        <v>xomoal</v>
      </c>
      <c r="D4" t="str">
        <f t="shared" si="1"/>
        <v>300</v>
      </c>
      <c r="E4" t="str">
        <f t="shared" si="2"/>
        <v>62749.76</v>
      </c>
      <c r="F4" s="2">
        <f t="shared" si="3"/>
        <v>1.0458293333333333</v>
      </c>
    </row>
    <row r="5" spans="1:6">
      <c r="A5" t="s">
        <v>78</v>
      </c>
      <c r="C5" t="str">
        <f t="shared" si="0"/>
        <v>xomoal</v>
      </c>
      <c r="D5" t="str">
        <f t="shared" si="1"/>
        <v>400</v>
      </c>
      <c r="E5" t="str">
        <f t="shared" si="2"/>
        <v>128088.39</v>
      </c>
      <c r="F5" s="2">
        <f t="shared" si="3"/>
        <v>2.1348064999999998</v>
      </c>
    </row>
    <row r="6" spans="1:6">
      <c r="A6" t="s">
        <v>79</v>
      </c>
      <c r="C6" t="str">
        <f t="shared" si="0"/>
        <v>xomoal</v>
      </c>
      <c r="D6" t="str">
        <f t="shared" si="1"/>
        <v>500</v>
      </c>
      <c r="E6" t="str">
        <f t="shared" si="2"/>
        <v>154200.56</v>
      </c>
      <c r="F6" s="2">
        <f t="shared" si="3"/>
        <v>2.5700093333333331</v>
      </c>
    </row>
    <row r="7" spans="1:6">
      <c r="A7" t="s">
        <v>80</v>
      </c>
      <c r="C7" t="str">
        <f t="shared" si="0"/>
        <v>xomofl</v>
      </c>
      <c r="D7" t="str">
        <f t="shared" si="1"/>
        <v>100</v>
      </c>
      <c r="E7" t="str">
        <f t="shared" si="2"/>
        <v>16410.04</v>
      </c>
      <c r="F7" s="2">
        <f t="shared" si="3"/>
        <v>0.27350066666666667</v>
      </c>
    </row>
    <row r="8" spans="1:6">
      <c r="A8" t="s">
        <v>81</v>
      </c>
      <c r="C8" t="str">
        <f t="shared" si="0"/>
        <v>xomofl</v>
      </c>
      <c r="D8" t="str">
        <f t="shared" si="1"/>
        <v>200</v>
      </c>
      <c r="E8" t="str">
        <f t="shared" si="2"/>
        <v>35747.96</v>
      </c>
      <c r="F8" s="2">
        <f t="shared" si="3"/>
        <v>0.59579933333333335</v>
      </c>
    </row>
    <row r="9" spans="1:6">
      <c r="A9" t="s">
        <v>82</v>
      </c>
      <c r="C9" t="str">
        <f t="shared" si="0"/>
        <v>xomofl</v>
      </c>
      <c r="D9" t="str">
        <f t="shared" si="1"/>
        <v>300</v>
      </c>
      <c r="E9" t="str">
        <f t="shared" si="2"/>
        <v>81502.34</v>
      </c>
      <c r="F9" s="2">
        <f t="shared" si="3"/>
        <v>1.3583723333333333</v>
      </c>
    </row>
    <row r="10" spans="1:6">
      <c r="A10" t="s">
        <v>83</v>
      </c>
      <c r="C10" t="str">
        <f t="shared" si="0"/>
        <v>xomofl</v>
      </c>
      <c r="D10" t="str">
        <f t="shared" si="1"/>
        <v>400</v>
      </c>
      <c r="E10" t="str">
        <f t="shared" si="2"/>
        <v>113745.55</v>
      </c>
      <c r="F10" s="2">
        <f t="shared" si="3"/>
        <v>1.8957591666666667</v>
      </c>
    </row>
    <row r="11" spans="1:6">
      <c r="A11" t="s">
        <v>84</v>
      </c>
      <c r="C11" t="str">
        <f t="shared" si="0"/>
        <v>xomofl</v>
      </c>
      <c r="D11" t="str">
        <f t="shared" si="1"/>
        <v>500</v>
      </c>
      <c r="E11" t="str">
        <f t="shared" si="2"/>
        <v>154740.15</v>
      </c>
      <c r="F11" s="2">
        <f t="shared" si="3"/>
        <v>2.5790025000000001</v>
      </c>
    </row>
    <row r="12" spans="1:6">
      <c r="A12" t="s">
        <v>85</v>
      </c>
      <c r="C12" t="str">
        <f t="shared" si="0"/>
        <v>xomogr</v>
      </c>
      <c r="D12" t="str">
        <f t="shared" si="1"/>
        <v>100</v>
      </c>
      <c r="E12" t="str">
        <f t="shared" si="2"/>
        <v>14107.23</v>
      </c>
      <c r="F12" s="2">
        <f>E12/60000</f>
        <v>0.23512049999999998</v>
      </c>
    </row>
    <row r="13" spans="1:6">
      <c r="A13" t="s">
        <v>86</v>
      </c>
      <c r="C13" t="str">
        <f t="shared" si="0"/>
        <v>xomogr</v>
      </c>
      <c r="D13" t="str">
        <f t="shared" si="1"/>
        <v>200</v>
      </c>
      <c r="E13" t="str">
        <f t="shared" si="2"/>
        <v>37258.51</v>
      </c>
      <c r="F13" s="2">
        <f t="shared" si="3"/>
        <v>0.62097516666666674</v>
      </c>
    </row>
    <row r="14" spans="1:6">
      <c r="A14" t="s">
        <v>87</v>
      </c>
      <c r="C14" t="str">
        <f t="shared" si="0"/>
        <v>xomogr</v>
      </c>
      <c r="D14" t="str">
        <f t="shared" si="1"/>
        <v>300</v>
      </c>
      <c r="E14" t="str">
        <f t="shared" si="2"/>
        <v>61649.16</v>
      </c>
      <c r="F14" s="2">
        <f t="shared" si="3"/>
        <v>1.0274860000000001</v>
      </c>
    </row>
    <row r="15" spans="1:6">
      <c r="A15" t="s">
        <v>88</v>
      </c>
      <c r="C15" t="str">
        <f t="shared" si="0"/>
        <v>xomogr</v>
      </c>
      <c r="D15" t="str">
        <f t="shared" si="1"/>
        <v>400</v>
      </c>
      <c r="E15" t="str">
        <f t="shared" si="2"/>
        <v>104555.7</v>
      </c>
      <c r="F15" s="2">
        <f t="shared" si="3"/>
        <v>1.7425949999999999</v>
      </c>
    </row>
    <row r="16" spans="1:6">
      <c r="A16" t="s">
        <v>89</v>
      </c>
      <c r="C16" t="str">
        <f t="shared" si="0"/>
        <v>xomogr</v>
      </c>
      <c r="D16" t="str">
        <f t="shared" si="1"/>
        <v>500</v>
      </c>
      <c r="E16" t="str">
        <f t="shared" si="2"/>
        <v>169550.62</v>
      </c>
      <c r="F16" s="2">
        <f t="shared" si="3"/>
        <v>2.8258436666666666</v>
      </c>
    </row>
    <row r="17" spans="1:6">
      <c r="A17" t="s">
        <v>90</v>
      </c>
      <c r="C17" t="str">
        <f t="shared" si="0"/>
        <v>xomoo2</v>
      </c>
      <c r="D17" t="str">
        <f t="shared" si="1"/>
        <v>100</v>
      </c>
      <c r="E17" t="str">
        <f t="shared" si="2"/>
        <v>13345.39</v>
      </c>
      <c r="F17" s="2">
        <f t="shared" si="3"/>
        <v>0.22242316666666664</v>
      </c>
    </row>
    <row r="18" spans="1:6">
      <c r="A18" t="s">
        <v>91</v>
      </c>
      <c r="C18" t="str">
        <f t="shared" si="0"/>
        <v>xomoo2</v>
      </c>
      <c r="D18" t="str">
        <f t="shared" si="1"/>
        <v>200</v>
      </c>
      <c r="E18" t="str">
        <f t="shared" si="2"/>
        <v>32833.16</v>
      </c>
      <c r="F18" s="2">
        <f t="shared" si="3"/>
        <v>0.54721933333333339</v>
      </c>
    </row>
    <row r="19" spans="1:6">
      <c r="A19" t="s">
        <v>92</v>
      </c>
      <c r="C19" t="str">
        <f t="shared" si="0"/>
        <v>xomoo2</v>
      </c>
      <c r="D19" t="str">
        <f t="shared" si="1"/>
        <v>300</v>
      </c>
      <c r="E19" t="str">
        <f t="shared" si="2"/>
        <v>71019.51</v>
      </c>
      <c r="F19" s="2">
        <f t="shared" si="3"/>
        <v>1.1836584999999999</v>
      </c>
    </row>
    <row r="20" spans="1:6">
      <c r="A20" t="s">
        <v>93</v>
      </c>
      <c r="C20" t="str">
        <f t="shared" si="0"/>
        <v>xomoo2</v>
      </c>
      <c r="D20" t="str">
        <f t="shared" si="1"/>
        <v>400</v>
      </c>
      <c r="E20" t="str">
        <f t="shared" si="2"/>
        <v>92063.88</v>
      </c>
      <c r="F20" s="2">
        <f t="shared" si="3"/>
        <v>1.5343980000000002</v>
      </c>
    </row>
    <row r="21" spans="1:6">
      <c r="A21" t="s">
        <v>94</v>
      </c>
      <c r="C21" t="str">
        <f t="shared" si="0"/>
        <v>xomoo2</v>
      </c>
      <c r="D21" t="str">
        <f t="shared" si="1"/>
        <v>500</v>
      </c>
      <c r="E21" t="str">
        <f t="shared" si="2"/>
        <v>134508.92</v>
      </c>
      <c r="F21" s="2">
        <f t="shared" si="3"/>
        <v>2.2418153333333337</v>
      </c>
    </row>
    <row r="22" spans="1:6">
      <c r="A22" t="s">
        <v>95</v>
      </c>
      <c r="C22" t="str">
        <f t="shared" si="0"/>
        <v>xomoos</v>
      </c>
      <c r="D22" t="str">
        <f t="shared" si="1"/>
        <v>100</v>
      </c>
      <c r="E22" t="str">
        <f t="shared" si="2"/>
        <v>11577.83</v>
      </c>
      <c r="F22" s="2">
        <f t="shared" si="3"/>
        <v>0.19296383333333333</v>
      </c>
    </row>
    <row r="23" spans="1:6">
      <c r="A23" t="s">
        <v>96</v>
      </c>
      <c r="C23" t="str">
        <f t="shared" si="0"/>
        <v>xomoos</v>
      </c>
      <c r="D23" t="str">
        <f t="shared" si="1"/>
        <v>200</v>
      </c>
      <c r="E23" t="str">
        <f t="shared" si="2"/>
        <v>33681.03</v>
      </c>
      <c r="F23" s="2">
        <f t="shared" si="3"/>
        <v>0.56135049999999997</v>
      </c>
    </row>
    <row r="24" spans="1:6">
      <c r="A24" t="s">
        <v>97</v>
      </c>
      <c r="C24" t="str">
        <f t="shared" si="0"/>
        <v>xomoos</v>
      </c>
      <c r="D24" t="str">
        <f t="shared" si="1"/>
        <v>300</v>
      </c>
      <c r="E24" t="str">
        <f t="shared" si="2"/>
        <v>62684.31</v>
      </c>
      <c r="F24" s="2">
        <f t="shared" si="3"/>
        <v>1.0447385</v>
      </c>
    </row>
    <row r="25" spans="1:6">
      <c r="A25" t="s">
        <v>98</v>
      </c>
      <c r="C25" t="str">
        <f t="shared" si="0"/>
        <v>xomoos</v>
      </c>
      <c r="D25" t="str">
        <f t="shared" si="1"/>
        <v>400</v>
      </c>
      <c r="E25" t="str">
        <f t="shared" si="2"/>
        <v>127263.62</v>
      </c>
      <c r="F25" s="2">
        <f t="shared" si="3"/>
        <v>2.1210603333333333</v>
      </c>
    </row>
    <row r="26" spans="1:6">
      <c r="A26" t="s">
        <v>99</v>
      </c>
      <c r="C26" t="str">
        <f t="shared" si="0"/>
        <v>xomoos</v>
      </c>
      <c r="D26" t="str">
        <f t="shared" si="1"/>
        <v>500</v>
      </c>
      <c r="E26" t="str">
        <f t="shared" si="2"/>
        <v>150559.87</v>
      </c>
      <c r="F26" s="2">
        <f t="shared" si="3"/>
        <v>2.5093311666666667</v>
      </c>
    </row>
    <row r="31" spans="1:6">
      <c r="A31" t="s">
        <v>0</v>
      </c>
      <c r="B31">
        <v>100</v>
      </c>
      <c r="C31">
        <v>200</v>
      </c>
      <c r="D31">
        <v>300</v>
      </c>
      <c r="E31">
        <v>400</v>
      </c>
      <c r="F31">
        <v>500</v>
      </c>
    </row>
    <row r="32" spans="1:6">
      <c r="A32" t="s">
        <v>4</v>
      </c>
      <c r="B32" s="2">
        <f>F7</f>
        <v>0.27350066666666667</v>
      </c>
      <c r="C32" s="2">
        <f>F8</f>
        <v>0.59579933333333335</v>
      </c>
      <c r="D32" s="2">
        <f>F9</f>
        <v>1.3583723333333333</v>
      </c>
      <c r="E32" s="2">
        <f>F10</f>
        <v>1.8957591666666667</v>
      </c>
      <c r="F32" s="2">
        <f>F11</f>
        <v>2.5790025000000001</v>
      </c>
    </row>
    <row r="33" spans="1:6">
      <c r="A33" t="s">
        <v>5</v>
      </c>
      <c r="B33" s="2">
        <f>F12</f>
        <v>0.23512049999999998</v>
      </c>
      <c r="C33" s="2">
        <f>F13</f>
        <v>0.62097516666666674</v>
      </c>
      <c r="D33" s="2">
        <f>F14</f>
        <v>1.0274860000000001</v>
      </c>
      <c r="E33" s="2">
        <f>F15</f>
        <v>1.7425949999999999</v>
      </c>
      <c r="F33" s="2">
        <f>F16</f>
        <v>2.8258436666666666</v>
      </c>
    </row>
    <row r="34" spans="1:6">
      <c r="A34" t="s">
        <v>6</v>
      </c>
      <c r="B34" s="2">
        <f>F22</f>
        <v>0.19296383333333333</v>
      </c>
      <c r="C34" s="2">
        <f>F23</f>
        <v>0.56135049999999997</v>
      </c>
      <c r="D34" s="2">
        <f>F24</f>
        <v>1.0447385</v>
      </c>
      <c r="E34" s="2">
        <f>F25</f>
        <v>2.1210603333333333</v>
      </c>
      <c r="F34" s="2">
        <f>F26</f>
        <v>2.5093311666666667</v>
      </c>
    </row>
    <row r="35" spans="1:6">
      <c r="A35" t="s">
        <v>7</v>
      </c>
      <c r="B35" s="2">
        <f>F17</f>
        <v>0.22242316666666664</v>
      </c>
      <c r="C35" s="2">
        <f>F18</f>
        <v>0.54721933333333339</v>
      </c>
      <c r="D35" s="2">
        <f>F19</f>
        <v>1.1836584999999999</v>
      </c>
      <c r="E35" s="2">
        <f>F20</f>
        <v>1.5343980000000002</v>
      </c>
      <c r="F35" s="2">
        <f>F21</f>
        <v>2.2418153333333337</v>
      </c>
    </row>
    <row r="36" spans="1:6">
      <c r="A36" t="s">
        <v>8</v>
      </c>
      <c r="B36" s="2">
        <f>F2</f>
        <v>0.23172183333333332</v>
      </c>
      <c r="C36" s="2">
        <f>F3</f>
        <v>0.59506899999999996</v>
      </c>
      <c r="D36" s="2">
        <f>F4</f>
        <v>1.0458293333333333</v>
      </c>
      <c r="E36" s="2">
        <f>F5</f>
        <v>2.1348064999999998</v>
      </c>
      <c r="F36" s="2">
        <f>F6</f>
        <v>2.5700093333333331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32" sqref="B32:F36"/>
    </sheetView>
  </sheetViews>
  <sheetFormatPr baseColWidth="10" defaultRowHeight="15" x14ac:dyDescent="0"/>
  <cols>
    <col min="1" max="1" width="26.1640625" customWidth="1"/>
  </cols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s="1" t="s">
        <v>155</v>
      </c>
      <c r="C2" t="str">
        <f>MID(A2,6,6)</f>
        <v>xomoal</v>
      </c>
      <c r="D2" t="str">
        <f>MID(A2,12,3)</f>
        <v>100</v>
      </c>
      <c r="E2" t="str">
        <f>MID(A2,21,10)</f>
        <v>18749.6321</v>
      </c>
      <c r="F2" s="2">
        <f>E2/60000</f>
        <v>0.31249386833333331</v>
      </c>
    </row>
    <row r="3" spans="1:6">
      <c r="A3" t="s">
        <v>131</v>
      </c>
      <c r="C3" t="str">
        <f t="shared" ref="C3:C26" si="0">MID(A3,6,6)</f>
        <v>xomoal</v>
      </c>
      <c r="D3" t="str">
        <f t="shared" ref="D3:D26" si="1">MID(A3,12,3)</f>
        <v>200</v>
      </c>
      <c r="E3" t="str">
        <f t="shared" ref="E3:E26" si="2">MID(A3,21,10)</f>
        <v>47044.7120</v>
      </c>
      <c r="F3" s="2">
        <f t="shared" ref="F3:F26" si="3">E3/60000</f>
        <v>0.78407853333333333</v>
      </c>
    </row>
    <row r="4" spans="1:6">
      <c r="A4" t="s">
        <v>132</v>
      </c>
      <c r="C4" t="str">
        <f t="shared" si="0"/>
        <v>xomoal</v>
      </c>
      <c r="D4" t="str">
        <f t="shared" si="1"/>
        <v>300</v>
      </c>
      <c r="E4" t="str">
        <f t="shared" si="2"/>
        <v>82853.6241</v>
      </c>
      <c r="F4" s="2">
        <f t="shared" si="3"/>
        <v>1.3808937350000001</v>
      </c>
    </row>
    <row r="5" spans="1:6">
      <c r="A5" t="s">
        <v>133</v>
      </c>
      <c r="C5" t="str">
        <f t="shared" si="0"/>
        <v>xomoal</v>
      </c>
      <c r="D5" t="str">
        <f t="shared" si="1"/>
        <v>400</v>
      </c>
      <c r="E5" t="str">
        <f t="shared" si="2"/>
        <v>133967.633</v>
      </c>
      <c r="F5" s="2">
        <f t="shared" si="3"/>
        <v>2.2327938833333332</v>
      </c>
    </row>
    <row r="6" spans="1:6">
      <c r="A6" t="s">
        <v>134</v>
      </c>
      <c r="C6" t="str">
        <f t="shared" si="0"/>
        <v>xomoal</v>
      </c>
      <c r="D6" t="str">
        <f t="shared" si="1"/>
        <v>500</v>
      </c>
      <c r="E6" t="str">
        <f t="shared" si="2"/>
        <v>186239.371</v>
      </c>
      <c r="F6" s="2">
        <f t="shared" si="3"/>
        <v>3.1039895166666671</v>
      </c>
    </row>
    <row r="7" spans="1:6">
      <c r="A7" t="s">
        <v>135</v>
      </c>
      <c r="C7" t="str">
        <f t="shared" si="0"/>
        <v>xomofl</v>
      </c>
      <c r="D7" t="str">
        <f t="shared" si="1"/>
        <v>100</v>
      </c>
      <c r="E7" t="str">
        <f t="shared" si="2"/>
        <v>21141.2339</v>
      </c>
      <c r="F7" s="2">
        <f t="shared" si="3"/>
        <v>0.3523538983333333</v>
      </c>
    </row>
    <row r="8" spans="1:6">
      <c r="A8" t="s">
        <v>136</v>
      </c>
      <c r="C8" t="str">
        <f t="shared" si="0"/>
        <v>xomofl</v>
      </c>
      <c r="D8" t="str">
        <f t="shared" si="1"/>
        <v>200</v>
      </c>
      <c r="E8" t="str">
        <f t="shared" si="2"/>
        <v>41214.5950</v>
      </c>
      <c r="F8" s="2">
        <f t="shared" si="3"/>
        <v>0.68690991666666668</v>
      </c>
    </row>
    <row r="9" spans="1:6">
      <c r="A9" t="s">
        <v>137</v>
      </c>
      <c r="C9" t="str">
        <f t="shared" si="0"/>
        <v>xomofl</v>
      </c>
      <c r="D9" t="str">
        <f t="shared" si="1"/>
        <v>300</v>
      </c>
      <c r="E9" t="str">
        <f t="shared" si="2"/>
        <v>84487.0750</v>
      </c>
      <c r="F9" s="2">
        <f t="shared" si="3"/>
        <v>1.4081179166666666</v>
      </c>
    </row>
    <row r="10" spans="1:6">
      <c r="A10" t="s">
        <v>138</v>
      </c>
      <c r="C10" t="str">
        <f t="shared" si="0"/>
        <v>xomofl</v>
      </c>
      <c r="D10" t="str">
        <f t="shared" si="1"/>
        <v>400</v>
      </c>
      <c r="E10" t="str">
        <f t="shared" si="2"/>
        <v>390143.551</v>
      </c>
      <c r="F10" s="2">
        <f t="shared" si="3"/>
        <v>6.5023925166666663</v>
      </c>
    </row>
    <row r="11" spans="1:6">
      <c r="A11" t="s">
        <v>139</v>
      </c>
      <c r="C11" t="str">
        <f t="shared" si="0"/>
        <v>xomofl</v>
      </c>
      <c r="D11" t="str">
        <f t="shared" si="1"/>
        <v>500</v>
      </c>
      <c r="E11" t="str">
        <f t="shared" si="2"/>
        <v>198584.060</v>
      </c>
      <c r="F11" s="2">
        <f t="shared" si="3"/>
        <v>3.3097343333333331</v>
      </c>
    </row>
    <row r="12" spans="1:6">
      <c r="A12" t="s">
        <v>140</v>
      </c>
      <c r="C12" t="str">
        <f t="shared" si="0"/>
        <v>xomogr</v>
      </c>
      <c r="D12" t="str">
        <f t="shared" si="1"/>
        <v>100</v>
      </c>
      <c r="E12" t="str">
        <f t="shared" si="2"/>
        <v>23118.3190</v>
      </c>
      <c r="F12" s="2">
        <f>E12/60000</f>
        <v>0.38530531666666668</v>
      </c>
    </row>
    <row r="13" spans="1:6">
      <c r="A13" t="s">
        <v>141</v>
      </c>
      <c r="C13" t="str">
        <f t="shared" si="0"/>
        <v>xomogr</v>
      </c>
      <c r="D13" t="str">
        <f t="shared" si="1"/>
        <v>200</v>
      </c>
      <c r="E13" t="str">
        <f t="shared" si="2"/>
        <v>48207.8928</v>
      </c>
      <c r="F13" s="2">
        <f t="shared" si="3"/>
        <v>0.80346488000000005</v>
      </c>
    </row>
    <row r="14" spans="1:6">
      <c r="A14" t="s">
        <v>142</v>
      </c>
      <c r="C14" t="str">
        <f t="shared" si="0"/>
        <v>xomogr</v>
      </c>
      <c r="D14" t="str">
        <f t="shared" si="1"/>
        <v>300</v>
      </c>
      <c r="E14" t="str">
        <f t="shared" si="2"/>
        <v>107815.668</v>
      </c>
      <c r="F14" s="2">
        <f t="shared" si="3"/>
        <v>1.7969278000000002</v>
      </c>
    </row>
    <row r="15" spans="1:6">
      <c r="A15" t="s">
        <v>143</v>
      </c>
      <c r="C15" t="str">
        <f t="shared" si="0"/>
        <v>xomogr</v>
      </c>
      <c r="D15" t="str">
        <f t="shared" si="1"/>
        <v>400</v>
      </c>
      <c r="E15" t="str">
        <f t="shared" si="2"/>
        <v>124891.518</v>
      </c>
      <c r="F15" s="2">
        <f t="shared" si="3"/>
        <v>2.0815253</v>
      </c>
    </row>
    <row r="16" spans="1:6">
      <c r="A16" t="s">
        <v>144</v>
      </c>
      <c r="C16" t="str">
        <f t="shared" si="0"/>
        <v>xomogr</v>
      </c>
      <c r="D16" t="str">
        <f t="shared" si="1"/>
        <v>500</v>
      </c>
      <c r="E16" t="str">
        <f t="shared" si="2"/>
        <v>197564.473</v>
      </c>
      <c r="F16" s="2">
        <f t="shared" si="3"/>
        <v>3.2927412166666667</v>
      </c>
    </row>
    <row r="17" spans="1:6">
      <c r="A17" t="s">
        <v>145</v>
      </c>
      <c r="C17" t="str">
        <f t="shared" si="0"/>
        <v>xomoo2</v>
      </c>
      <c r="D17" t="str">
        <f t="shared" si="1"/>
        <v>100</v>
      </c>
      <c r="E17" t="str">
        <f t="shared" si="2"/>
        <v>21819.2889</v>
      </c>
      <c r="F17" s="2">
        <f t="shared" si="3"/>
        <v>0.36365481500000002</v>
      </c>
    </row>
    <row r="18" spans="1:6">
      <c r="A18" t="s">
        <v>146</v>
      </c>
      <c r="C18" t="str">
        <f t="shared" si="0"/>
        <v>xomoo2</v>
      </c>
      <c r="D18" t="str">
        <f t="shared" si="1"/>
        <v>200</v>
      </c>
      <c r="E18" t="str">
        <f t="shared" si="2"/>
        <v>49455.7349</v>
      </c>
      <c r="F18" s="2">
        <f t="shared" si="3"/>
        <v>0.82426224833333339</v>
      </c>
    </row>
    <row r="19" spans="1:6">
      <c r="A19" t="s">
        <v>147</v>
      </c>
      <c r="C19" t="str">
        <f t="shared" si="0"/>
        <v>xomoo2</v>
      </c>
      <c r="D19" t="str">
        <f t="shared" si="1"/>
        <v>300</v>
      </c>
      <c r="E19" t="str">
        <f t="shared" si="2"/>
        <v>96748.1207</v>
      </c>
      <c r="F19" s="2">
        <f t="shared" si="3"/>
        <v>1.6124686783333333</v>
      </c>
    </row>
    <row r="20" spans="1:6">
      <c r="A20" t="s">
        <v>148</v>
      </c>
      <c r="C20" t="str">
        <f t="shared" si="0"/>
        <v>xomoo2</v>
      </c>
      <c r="D20" t="str">
        <f t="shared" si="1"/>
        <v>400</v>
      </c>
      <c r="E20" t="str">
        <f t="shared" si="2"/>
        <v>143428.478</v>
      </c>
      <c r="F20" s="2">
        <f t="shared" si="3"/>
        <v>2.3904746333333335</v>
      </c>
    </row>
    <row r="21" spans="1:6">
      <c r="A21" t="s">
        <v>149</v>
      </c>
      <c r="C21" t="str">
        <f t="shared" si="0"/>
        <v>xomoo2</v>
      </c>
      <c r="D21" t="str">
        <f t="shared" si="1"/>
        <v>500</v>
      </c>
      <c r="E21" t="str">
        <f t="shared" si="2"/>
        <v>217220.793</v>
      </c>
      <c r="F21" s="2">
        <f t="shared" si="3"/>
        <v>3.6203465500000003</v>
      </c>
    </row>
    <row r="22" spans="1:6">
      <c r="A22" t="s">
        <v>150</v>
      </c>
      <c r="C22" t="str">
        <f t="shared" si="0"/>
        <v>xomoos</v>
      </c>
      <c r="D22" t="str">
        <f t="shared" si="1"/>
        <v>100</v>
      </c>
      <c r="E22" t="str">
        <f t="shared" si="2"/>
        <v>18368.3660</v>
      </c>
      <c r="F22" s="2">
        <f t="shared" si="3"/>
        <v>0.30613943333333338</v>
      </c>
    </row>
    <row r="23" spans="1:6">
      <c r="A23" t="s">
        <v>151</v>
      </c>
      <c r="C23" t="str">
        <f t="shared" si="0"/>
        <v>xomoos</v>
      </c>
      <c r="D23" t="str">
        <f t="shared" si="1"/>
        <v>200</v>
      </c>
      <c r="E23" t="str">
        <f t="shared" si="2"/>
        <v>47069.2799</v>
      </c>
      <c r="F23" s="2">
        <f t="shared" si="3"/>
        <v>0.78448799833333338</v>
      </c>
    </row>
    <row r="24" spans="1:6">
      <c r="A24" t="s">
        <v>152</v>
      </c>
      <c r="C24" t="str">
        <f t="shared" si="0"/>
        <v>xomoos</v>
      </c>
      <c r="D24" t="str">
        <f t="shared" si="1"/>
        <v>300</v>
      </c>
      <c r="E24" t="str">
        <f t="shared" si="2"/>
        <v>77107.1698</v>
      </c>
      <c r="F24" s="2">
        <f t="shared" si="3"/>
        <v>1.2851194966666668</v>
      </c>
    </row>
    <row r="25" spans="1:6">
      <c r="A25" t="s">
        <v>153</v>
      </c>
      <c r="C25" t="str">
        <f t="shared" si="0"/>
        <v>xomoos</v>
      </c>
      <c r="D25" t="str">
        <f t="shared" si="1"/>
        <v>400</v>
      </c>
      <c r="E25" t="str">
        <f t="shared" si="2"/>
        <v>135252.982</v>
      </c>
      <c r="F25" s="2">
        <f t="shared" si="3"/>
        <v>2.2542163666666664</v>
      </c>
    </row>
    <row r="26" spans="1:6">
      <c r="A26" t="s">
        <v>154</v>
      </c>
      <c r="C26" t="str">
        <f t="shared" si="0"/>
        <v>xomoos</v>
      </c>
      <c r="D26" t="str">
        <f t="shared" si="1"/>
        <v>500</v>
      </c>
      <c r="E26" t="str">
        <f t="shared" si="2"/>
        <v>369386.053</v>
      </c>
      <c r="F26" s="2">
        <f t="shared" si="3"/>
        <v>6.1564342166666668</v>
      </c>
    </row>
    <row r="31" spans="1:6">
      <c r="A31" t="s">
        <v>0</v>
      </c>
      <c r="B31">
        <v>100</v>
      </c>
      <c r="C31">
        <v>200</v>
      </c>
      <c r="D31">
        <v>300</v>
      </c>
      <c r="E31">
        <v>400</v>
      </c>
      <c r="F31">
        <v>500</v>
      </c>
    </row>
    <row r="32" spans="1:6">
      <c r="A32" t="s">
        <v>34</v>
      </c>
      <c r="B32" s="2">
        <f>F7</f>
        <v>0.3523538983333333</v>
      </c>
      <c r="C32" s="2">
        <f>F8</f>
        <v>0.68690991666666668</v>
      </c>
      <c r="D32" s="2">
        <f>F9</f>
        <v>1.4081179166666666</v>
      </c>
      <c r="E32" s="2">
        <f>F10</f>
        <v>6.5023925166666663</v>
      </c>
      <c r="F32" s="2">
        <f>F11</f>
        <v>3.3097343333333331</v>
      </c>
    </row>
    <row r="33" spans="1:6">
      <c r="A33" t="s">
        <v>35</v>
      </c>
      <c r="B33" s="2">
        <f>F12</f>
        <v>0.38530531666666668</v>
      </c>
      <c r="C33" s="2">
        <f>F13</f>
        <v>0.80346488000000005</v>
      </c>
      <c r="D33" s="2">
        <f>F14</f>
        <v>1.7969278000000002</v>
      </c>
      <c r="E33" s="2">
        <f>F15</f>
        <v>2.0815253</v>
      </c>
      <c r="F33" s="2">
        <f>F16</f>
        <v>3.2927412166666667</v>
      </c>
    </row>
    <row r="34" spans="1:6">
      <c r="A34" t="s">
        <v>36</v>
      </c>
      <c r="B34" s="2">
        <f>F22</f>
        <v>0.30613943333333338</v>
      </c>
      <c r="C34" s="2">
        <f>F23</f>
        <v>0.78448799833333338</v>
      </c>
      <c r="D34" s="2">
        <f>F24</f>
        <v>1.2851194966666668</v>
      </c>
      <c r="E34" s="2">
        <f>F25</f>
        <v>2.2542163666666664</v>
      </c>
      <c r="F34" s="2">
        <f>F26</f>
        <v>6.1564342166666668</v>
      </c>
    </row>
    <row r="35" spans="1:6">
      <c r="A35" t="s">
        <v>37</v>
      </c>
      <c r="B35" s="2">
        <f>F17</f>
        <v>0.36365481500000002</v>
      </c>
      <c r="C35" s="2">
        <f>F18</f>
        <v>0.82426224833333339</v>
      </c>
      <c r="D35" s="2">
        <f>F19</f>
        <v>1.6124686783333333</v>
      </c>
      <c r="E35" s="2">
        <f>F20</f>
        <v>2.3904746333333335</v>
      </c>
      <c r="F35" s="2">
        <f>F21</f>
        <v>3.6203465500000003</v>
      </c>
    </row>
    <row r="36" spans="1:6">
      <c r="A36" t="s">
        <v>38</v>
      </c>
      <c r="B36" s="2">
        <f>F2</f>
        <v>0.31249386833333331</v>
      </c>
      <c r="C36" s="2">
        <f>F3</f>
        <v>0.78407853333333333</v>
      </c>
      <c r="D36" s="2">
        <f>F4</f>
        <v>1.3808937350000001</v>
      </c>
      <c r="E36" s="2">
        <f>F5</f>
        <v>2.2327938833333332</v>
      </c>
      <c r="F36" s="2">
        <f>F6</f>
        <v>3.1039895166666671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2" sqref="B22:F24"/>
    </sheetView>
  </sheetViews>
  <sheetFormatPr baseColWidth="10" defaultRowHeight="15" x14ac:dyDescent="0"/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t="s">
        <v>115</v>
      </c>
      <c r="C2" t="str">
        <f>MID(A2,5,5)</f>
        <v>pom3A</v>
      </c>
      <c r="D2" t="str">
        <f>MID(A2,10,3)</f>
        <v>100</v>
      </c>
      <c r="E2" t="str">
        <f>MID(A2,15,10)</f>
        <v>5141.37</v>
      </c>
      <c r="F2" s="2">
        <f>E2/60000</f>
        <v>8.5689500000000002E-2</v>
      </c>
    </row>
    <row r="3" spans="1:6">
      <c r="A3" t="s">
        <v>101</v>
      </c>
      <c r="C3" t="str">
        <f t="shared" ref="C3:C16" si="0">MID(A3,5,5)</f>
        <v>pom3A</v>
      </c>
      <c r="D3" t="str">
        <f t="shared" ref="D3:D16" si="1">MID(A3,10,3)</f>
        <v>200</v>
      </c>
      <c r="E3" t="str">
        <f t="shared" ref="E3:E16" si="2">MID(A3,15,10)</f>
        <v>15194.08</v>
      </c>
      <c r="F3" s="2">
        <f t="shared" ref="F3:F16" si="3">E3/60000</f>
        <v>0.25323466666666666</v>
      </c>
    </row>
    <row r="4" spans="1:6">
      <c r="A4" t="s">
        <v>102</v>
      </c>
      <c r="C4" t="str">
        <f t="shared" si="0"/>
        <v>pom3A</v>
      </c>
      <c r="D4" t="str">
        <f t="shared" si="1"/>
        <v>300</v>
      </c>
      <c r="E4" t="str">
        <f t="shared" si="2"/>
        <v>26804.13</v>
      </c>
      <c r="F4" s="2">
        <f t="shared" si="3"/>
        <v>0.44673550000000001</v>
      </c>
    </row>
    <row r="5" spans="1:6">
      <c r="A5" t="s">
        <v>103</v>
      </c>
      <c r="C5" t="str">
        <f t="shared" si="0"/>
        <v>pom3A</v>
      </c>
      <c r="D5" t="str">
        <f t="shared" si="1"/>
        <v>400</v>
      </c>
      <c r="E5" t="str">
        <f t="shared" si="2"/>
        <v>53034.18</v>
      </c>
      <c r="F5" s="2">
        <f t="shared" si="3"/>
        <v>0.88390299999999999</v>
      </c>
    </row>
    <row r="6" spans="1:6">
      <c r="A6" t="s">
        <v>104</v>
      </c>
      <c r="C6" t="str">
        <f t="shared" si="0"/>
        <v>pom3A</v>
      </c>
      <c r="D6" t="str">
        <f t="shared" si="1"/>
        <v>500</v>
      </c>
      <c r="E6" t="str">
        <f t="shared" si="2"/>
        <v>80982.68</v>
      </c>
      <c r="F6" s="2">
        <f t="shared" si="3"/>
        <v>1.3497113333333333</v>
      </c>
    </row>
    <row r="7" spans="1:6">
      <c r="A7" t="s">
        <v>105</v>
      </c>
      <c r="C7" t="str">
        <f t="shared" si="0"/>
        <v>pom3B</v>
      </c>
      <c r="D7" t="str">
        <f t="shared" si="1"/>
        <v>100</v>
      </c>
      <c r="E7" t="str">
        <f t="shared" si="2"/>
        <v>4877.07</v>
      </c>
      <c r="F7" s="2">
        <f t="shared" si="3"/>
        <v>8.1284499999999996E-2</v>
      </c>
    </row>
    <row r="8" spans="1:6">
      <c r="A8" t="s">
        <v>106</v>
      </c>
      <c r="C8" t="str">
        <f t="shared" si="0"/>
        <v>pom3B</v>
      </c>
      <c r="D8" t="str">
        <f t="shared" si="1"/>
        <v>200</v>
      </c>
      <c r="E8" t="str">
        <f t="shared" si="2"/>
        <v>13459.64</v>
      </c>
      <c r="F8" s="2">
        <f t="shared" si="3"/>
        <v>0.22432733333333332</v>
      </c>
    </row>
    <row r="9" spans="1:6">
      <c r="A9" t="s">
        <v>107</v>
      </c>
      <c r="C9" t="str">
        <f t="shared" si="0"/>
        <v>pom3B</v>
      </c>
      <c r="D9" t="str">
        <f t="shared" si="1"/>
        <v>300</v>
      </c>
      <c r="E9" t="str">
        <f t="shared" si="2"/>
        <v>35279.6</v>
      </c>
      <c r="F9" s="2">
        <f t="shared" si="3"/>
        <v>0.58799333333333326</v>
      </c>
    </row>
    <row r="10" spans="1:6">
      <c r="A10" t="s">
        <v>108</v>
      </c>
      <c r="C10" t="str">
        <f t="shared" si="0"/>
        <v>pom3B</v>
      </c>
      <c r="D10" t="str">
        <f t="shared" si="1"/>
        <v>400</v>
      </c>
      <c r="E10" t="str">
        <f t="shared" si="2"/>
        <v>60205.11</v>
      </c>
      <c r="F10" s="2">
        <f t="shared" si="3"/>
        <v>1.0034185</v>
      </c>
    </row>
    <row r="11" spans="1:6">
      <c r="A11" t="s">
        <v>109</v>
      </c>
      <c r="C11" t="str">
        <f t="shared" si="0"/>
        <v>pom3B</v>
      </c>
      <c r="D11" t="str">
        <f t="shared" si="1"/>
        <v>500</v>
      </c>
      <c r="E11" t="str">
        <f t="shared" si="2"/>
        <v>94926.04</v>
      </c>
      <c r="F11" s="2">
        <f t="shared" si="3"/>
        <v>1.5821006666666666</v>
      </c>
    </row>
    <row r="12" spans="1:6">
      <c r="A12" t="s">
        <v>110</v>
      </c>
      <c r="C12" t="str">
        <f t="shared" si="0"/>
        <v>pom3C</v>
      </c>
      <c r="D12" t="str">
        <f t="shared" si="1"/>
        <v>100</v>
      </c>
      <c r="E12" t="str">
        <f t="shared" si="2"/>
        <v>5918.61</v>
      </c>
      <c r="F12" s="2">
        <f t="shared" si="3"/>
        <v>9.8643499999999995E-2</v>
      </c>
    </row>
    <row r="13" spans="1:6">
      <c r="A13" t="s">
        <v>111</v>
      </c>
      <c r="C13" t="str">
        <f t="shared" si="0"/>
        <v>pom3C</v>
      </c>
      <c r="D13" t="str">
        <f t="shared" si="1"/>
        <v>200</v>
      </c>
      <c r="E13" t="str">
        <f t="shared" si="2"/>
        <v>17989.25</v>
      </c>
      <c r="F13" s="2">
        <f t="shared" si="3"/>
        <v>0.29982083333333331</v>
      </c>
    </row>
    <row r="14" spans="1:6">
      <c r="A14" t="s">
        <v>112</v>
      </c>
      <c r="C14" t="str">
        <f t="shared" si="0"/>
        <v>pom3C</v>
      </c>
      <c r="D14" t="str">
        <f t="shared" si="1"/>
        <v>300</v>
      </c>
      <c r="E14" t="str">
        <f t="shared" si="2"/>
        <v>23858.14</v>
      </c>
      <c r="F14" s="2">
        <f t="shared" si="3"/>
        <v>0.39763566666666667</v>
      </c>
    </row>
    <row r="15" spans="1:6">
      <c r="A15" t="s">
        <v>113</v>
      </c>
      <c r="C15" t="str">
        <f t="shared" si="0"/>
        <v>pom3C</v>
      </c>
      <c r="D15" t="str">
        <f t="shared" si="1"/>
        <v>400</v>
      </c>
      <c r="E15" t="str">
        <f t="shared" si="2"/>
        <v>32022.91</v>
      </c>
      <c r="F15" s="2">
        <f t="shared" si="3"/>
        <v>0.53371516666666663</v>
      </c>
    </row>
    <row r="16" spans="1:6">
      <c r="A16" t="s">
        <v>114</v>
      </c>
      <c r="C16" t="str">
        <f t="shared" si="0"/>
        <v>pom3C</v>
      </c>
      <c r="D16" t="str">
        <f t="shared" si="1"/>
        <v>500</v>
      </c>
      <c r="E16" t="str">
        <f t="shared" si="2"/>
        <v>91057.12</v>
      </c>
      <c r="F16" s="2">
        <f t="shared" si="3"/>
        <v>1.5176186666666667</v>
      </c>
    </row>
    <row r="21" spans="1:6">
      <c r="A21" t="s">
        <v>0</v>
      </c>
      <c r="B21">
        <v>100</v>
      </c>
      <c r="C21">
        <v>200</v>
      </c>
      <c r="D21">
        <v>300</v>
      </c>
      <c r="E21">
        <v>400</v>
      </c>
      <c r="F21">
        <v>500</v>
      </c>
    </row>
    <row r="22" spans="1:6">
      <c r="A22" t="s">
        <v>39</v>
      </c>
      <c r="B22" s="2">
        <f>F2</f>
        <v>8.5689500000000002E-2</v>
      </c>
      <c r="C22" s="2">
        <f>F3</f>
        <v>0.25323466666666666</v>
      </c>
      <c r="D22" s="2">
        <f>F4</f>
        <v>0.44673550000000001</v>
      </c>
      <c r="E22" s="2">
        <f>F5</f>
        <v>0.88390299999999999</v>
      </c>
      <c r="F22" s="2">
        <f>F6</f>
        <v>1.3497113333333333</v>
      </c>
    </row>
    <row r="23" spans="1:6">
      <c r="A23" t="s">
        <v>40</v>
      </c>
      <c r="B23" s="2">
        <f>F7</f>
        <v>8.1284499999999996E-2</v>
      </c>
      <c r="C23" s="2">
        <f>F8</f>
        <v>0.22432733333333332</v>
      </c>
      <c r="D23" s="2">
        <f>F9</f>
        <v>0.58799333333333326</v>
      </c>
      <c r="E23" s="2">
        <f>F10</f>
        <v>1.0034185</v>
      </c>
      <c r="F23" s="2">
        <f>F11</f>
        <v>1.5821006666666666</v>
      </c>
    </row>
    <row r="24" spans="1:6">
      <c r="A24" t="s">
        <v>41</v>
      </c>
      <c r="B24" s="2">
        <f>F12</f>
        <v>9.8643499999999995E-2</v>
      </c>
      <c r="C24" s="2">
        <f>F13</f>
        <v>0.29982083333333331</v>
      </c>
      <c r="D24" s="2">
        <f>F14</f>
        <v>0.39763566666666667</v>
      </c>
      <c r="E24" s="2">
        <f>F15</f>
        <v>0.53371516666666663</v>
      </c>
      <c r="F24" s="2">
        <f>F16</f>
        <v>1.5176186666666667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3" sqref="B23:F25"/>
    </sheetView>
  </sheetViews>
  <sheetFormatPr baseColWidth="10" defaultRowHeight="15" x14ac:dyDescent="0"/>
  <cols>
    <col min="1" max="1" width="26.1640625" customWidth="1"/>
  </cols>
  <sheetData>
    <row r="1" spans="1:6">
      <c r="C1" t="s">
        <v>0</v>
      </c>
      <c r="D1" t="s">
        <v>1</v>
      </c>
      <c r="E1" t="s">
        <v>3</v>
      </c>
      <c r="F1" t="s">
        <v>2</v>
      </c>
    </row>
    <row r="2" spans="1:6">
      <c r="A2" s="1" t="s">
        <v>130</v>
      </c>
      <c r="C2" t="str">
        <f>MID(A2,6,5)</f>
        <v>pom3A</v>
      </c>
      <c r="D2" t="str">
        <f>MID(A2,11,3)</f>
        <v>100</v>
      </c>
      <c r="E2" t="str">
        <f>MID(A2,20,10)</f>
        <v>611914.700</v>
      </c>
      <c r="F2" s="2">
        <f>E2/60000</f>
        <v>10.198578333333332</v>
      </c>
    </row>
    <row r="3" spans="1:6">
      <c r="A3" t="s">
        <v>116</v>
      </c>
      <c r="C3" t="str">
        <f t="shared" ref="C3:C16" si="0">MID(A3,6,5)</f>
        <v>pom3A</v>
      </c>
      <c r="D3" t="str">
        <f t="shared" ref="D3:D16" si="1">MID(A3,11,3)</f>
        <v>200</v>
      </c>
      <c r="E3" t="str">
        <f t="shared" ref="E3:E16" si="2">MID(A3,20,10)</f>
        <v>1429104.27</v>
      </c>
      <c r="F3" s="2">
        <f t="shared" ref="F3:F16" si="3">E3/60000</f>
        <v>23.8184045</v>
      </c>
    </row>
    <row r="4" spans="1:6">
      <c r="A4" t="s">
        <v>117</v>
      </c>
      <c r="C4" t="str">
        <f t="shared" si="0"/>
        <v>pom3A</v>
      </c>
      <c r="D4" t="str">
        <f t="shared" si="1"/>
        <v>300</v>
      </c>
      <c r="E4" t="str">
        <f t="shared" si="2"/>
        <v>2030747.62</v>
      </c>
      <c r="F4" s="2">
        <f t="shared" si="3"/>
        <v>33.845793666666665</v>
      </c>
    </row>
    <row r="5" spans="1:6">
      <c r="A5" t="s">
        <v>118</v>
      </c>
      <c r="C5" t="str">
        <f t="shared" si="0"/>
        <v>pom3A</v>
      </c>
      <c r="D5" t="str">
        <f t="shared" si="1"/>
        <v>400</v>
      </c>
      <c r="E5" t="str">
        <f t="shared" si="2"/>
        <v>2315146.30</v>
      </c>
      <c r="F5" s="2">
        <f t="shared" si="3"/>
        <v>38.585771666666666</v>
      </c>
    </row>
    <row r="6" spans="1:6">
      <c r="A6" t="s">
        <v>119</v>
      </c>
      <c r="C6" t="str">
        <f t="shared" si="0"/>
        <v>pom3A</v>
      </c>
      <c r="D6" t="str">
        <f t="shared" si="1"/>
        <v>500</v>
      </c>
      <c r="E6" t="str">
        <f t="shared" si="2"/>
        <v>4664374.06</v>
      </c>
      <c r="F6" s="2">
        <f t="shared" si="3"/>
        <v>77.739567666666659</v>
      </c>
    </row>
    <row r="7" spans="1:6">
      <c r="A7" t="s">
        <v>120</v>
      </c>
      <c r="C7" t="str">
        <f t="shared" si="0"/>
        <v>pom3B</v>
      </c>
      <c r="D7" t="str">
        <f t="shared" si="1"/>
        <v>100</v>
      </c>
      <c r="E7" t="str">
        <f t="shared" si="2"/>
        <v>47021.2798</v>
      </c>
      <c r="F7" s="2">
        <f t="shared" si="3"/>
        <v>0.78368799666666666</v>
      </c>
    </row>
    <row r="8" spans="1:6">
      <c r="A8" t="s">
        <v>121</v>
      </c>
      <c r="C8" t="str">
        <f t="shared" si="0"/>
        <v>pom3B</v>
      </c>
      <c r="D8" t="str">
        <f t="shared" si="1"/>
        <v>200</v>
      </c>
      <c r="E8" t="str">
        <f t="shared" si="2"/>
        <v>135677.881</v>
      </c>
      <c r="F8" s="2">
        <f t="shared" si="3"/>
        <v>2.2612980166666667</v>
      </c>
    </row>
    <row r="9" spans="1:6">
      <c r="A9" t="s">
        <v>122</v>
      </c>
      <c r="C9" t="str">
        <f t="shared" si="0"/>
        <v>pom3B</v>
      </c>
      <c r="D9" t="str">
        <f t="shared" si="1"/>
        <v>300</v>
      </c>
      <c r="E9" t="str">
        <f t="shared" si="2"/>
        <v>237921.706</v>
      </c>
      <c r="F9" s="2">
        <f t="shared" si="3"/>
        <v>3.9653617666666667</v>
      </c>
    </row>
    <row r="10" spans="1:6">
      <c r="A10" t="s">
        <v>123</v>
      </c>
      <c r="C10" t="str">
        <f t="shared" si="0"/>
        <v>pom3B</v>
      </c>
      <c r="D10" t="str">
        <f t="shared" si="1"/>
        <v>400</v>
      </c>
      <c r="E10" t="str">
        <f t="shared" si="2"/>
        <v>351713.524</v>
      </c>
      <c r="F10" s="2">
        <f t="shared" si="3"/>
        <v>5.8618920666666661</v>
      </c>
    </row>
    <row r="11" spans="1:6">
      <c r="A11" t="s">
        <v>124</v>
      </c>
      <c r="C11" t="str">
        <f t="shared" si="0"/>
        <v>pom3B</v>
      </c>
      <c r="D11" t="str">
        <f t="shared" si="1"/>
        <v>500</v>
      </c>
      <c r="E11" t="str">
        <f t="shared" si="2"/>
        <v>502570.344</v>
      </c>
      <c r="F11" s="2">
        <f t="shared" si="3"/>
        <v>8.3761723999999997</v>
      </c>
    </row>
    <row r="12" spans="1:6">
      <c r="A12" t="s">
        <v>125</v>
      </c>
      <c r="C12" t="str">
        <f t="shared" si="0"/>
        <v>pom3C</v>
      </c>
      <c r="D12" t="str">
        <f t="shared" si="1"/>
        <v>100</v>
      </c>
      <c r="E12" t="str">
        <f t="shared" si="2"/>
        <v>1428726.85</v>
      </c>
      <c r="F12" s="2">
        <f>E12/60000</f>
        <v>23.812114166666667</v>
      </c>
    </row>
    <row r="13" spans="1:6">
      <c r="A13" t="s">
        <v>126</v>
      </c>
      <c r="C13" t="str">
        <f t="shared" si="0"/>
        <v>pom3C</v>
      </c>
      <c r="D13" t="str">
        <f t="shared" si="1"/>
        <v>200</v>
      </c>
      <c r="E13" t="str">
        <f t="shared" si="2"/>
        <v>3244756.18</v>
      </c>
      <c r="F13" s="2">
        <f t="shared" si="3"/>
        <v>54.079269666666669</v>
      </c>
    </row>
    <row r="14" spans="1:6">
      <c r="A14" t="s">
        <v>127</v>
      </c>
      <c r="C14" t="str">
        <f t="shared" si="0"/>
        <v>pom3C</v>
      </c>
      <c r="D14" t="str">
        <f t="shared" si="1"/>
        <v>300</v>
      </c>
      <c r="E14" t="str">
        <f t="shared" si="2"/>
        <v>4923133.75</v>
      </c>
      <c r="F14" s="2">
        <f t="shared" si="3"/>
        <v>82.052229166666663</v>
      </c>
    </row>
    <row r="15" spans="1:6">
      <c r="A15" t="s">
        <v>128</v>
      </c>
      <c r="C15" t="str">
        <f t="shared" si="0"/>
        <v>pom3C</v>
      </c>
      <c r="D15" t="str">
        <f t="shared" si="1"/>
        <v>400</v>
      </c>
      <c r="E15" t="str">
        <f t="shared" si="2"/>
        <v>6713720.17</v>
      </c>
      <c r="F15" s="2">
        <f t="shared" si="3"/>
        <v>111.89533616666667</v>
      </c>
    </row>
    <row r="16" spans="1:6">
      <c r="A16" t="s">
        <v>129</v>
      </c>
      <c r="C16" t="str">
        <f t="shared" si="0"/>
        <v>pom3C</v>
      </c>
      <c r="D16" t="str">
        <f t="shared" si="1"/>
        <v>500</v>
      </c>
      <c r="E16" t="str">
        <f t="shared" si="2"/>
        <v>8798426.52</v>
      </c>
      <c r="F16" s="2">
        <f t="shared" si="3"/>
        <v>146.64044199999998</v>
      </c>
    </row>
    <row r="17" spans="1:6">
      <c r="F17" s="2"/>
    </row>
    <row r="22" spans="1:6">
      <c r="A22" t="s">
        <v>0</v>
      </c>
      <c r="B22">
        <v>100</v>
      </c>
      <c r="C22">
        <v>200</v>
      </c>
      <c r="D22">
        <v>300</v>
      </c>
      <c r="E22">
        <v>400</v>
      </c>
      <c r="F22">
        <v>500</v>
      </c>
    </row>
    <row r="23" spans="1:6">
      <c r="A23" t="s">
        <v>42</v>
      </c>
      <c r="B23" s="2">
        <f>F2</f>
        <v>10.198578333333332</v>
      </c>
      <c r="C23" s="2">
        <f>F3</f>
        <v>23.8184045</v>
      </c>
      <c r="D23" s="2">
        <f>F4</f>
        <v>33.845793666666665</v>
      </c>
      <c r="E23" s="2">
        <f>F5</f>
        <v>38.585771666666666</v>
      </c>
      <c r="F23" s="2">
        <f>F6</f>
        <v>77.739567666666659</v>
      </c>
    </row>
    <row r="24" spans="1:6">
      <c r="A24" t="s">
        <v>43</v>
      </c>
      <c r="B24" s="2">
        <f>F7</f>
        <v>0.78368799666666666</v>
      </c>
      <c r="C24" s="2">
        <f>F8</f>
        <v>2.2612980166666667</v>
      </c>
      <c r="D24" s="2">
        <f>F9</f>
        <v>3.9653617666666667</v>
      </c>
      <c r="E24" s="2">
        <f>F10</f>
        <v>5.8618920666666661</v>
      </c>
      <c r="F24" s="2">
        <f>F11</f>
        <v>8.3761723999999997</v>
      </c>
    </row>
    <row r="25" spans="1:6">
      <c r="A25" t="s">
        <v>44</v>
      </c>
      <c r="B25" s="2">
        <f>F12</f>
        <v>23.812114166666667</v>
      </c>
      <c r="C25" s="2">
        <f>F13</f>
        <v>54.079269666666669</v>
      </c>
      <c r="D25" s="2">
        <f>F14</f>
        <v>82.052229166666663</v>
      </c>
      <c r="E25" s="2">
        <f>F15</f>
        <v>111.89533616666667</v>
      </c>
      <c r="F25" s="2">
        <f>F16</f>
        <v>146.64044199999998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5" sqref="B5:F7"/>
    </sheetView>
  </sheetViews>
  <sheetFormatPr baseColWidth="10" defaultRowHeight="15" x14ac:dyDescent="0"/>
  <sheetData>
    <row r="1" spans="1:6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>
      <c r="A2" t="s">
        <v>45</v>
      </c>
      <c r="B2" s="2">
        <v>10.198578333333332</v>
      </c>
      <c r="C2" s="2">
        <v>23.8184045</v>
      </c>
      <c r="D2" s="2">
        <v>33.845793666666665</v>
      </c>
      <c r="E2" s="2">
        <v>38.585771666666666</v>
      </c>
      <c r="F2" s="2">
        <v>77.739567666666659</v>
      </c>
    </row>
    <row r="3" spans="1:6">
      <c r="A3" t="s">
        <v>46</v>
      </c>
      <c r="B3" s="2">
        <v>0.78368799666666666</v>
      </c>
      <c r="C3" s="2">
        <v>2.2612980166666667</v>
      </c>
      <c r="D3" s="2">
        <v>3.9653617666666667</v>
      </c>
      <c r="E3" s="2">
        <v>5.8618920666666661</v>
      </c>
      <c r="F3" s="2">
        <v>8.3761723999999997</v>
      </c>
    </row>
    <row r="4" spans="1:6">
      <c r="A4" t="s">
        <v>47</v>
      </c>
      <c r="B4" s="2">
        <v>23.812114166666667</v>
      </c>
      <c r="C4" s="2">
        <v>54.079269666666669</v>
      </c>
      <c r="D4" s="2">
        <v>82.052229166666663</v>
      </c>
      <c r="E4" s="2">
        <v>111.89533616666667</v>
      </c>
      <c r="F4" s="2">
        <v>146.64044199999998</v>
      </c>
    </row>
    <row r="5" spans="1:6">
      <c r="A5" t="s">
        <v>73</v>
      </c>
      <c r="B5" s="2">
        <v>8.5689500000000002E-2</v>
      </c>
      <c r="C5" s="2">
        <v>0.25323466666666666</v>
      </c>
      <c r="D5" s="2">
        <v>0.44673550000000001</v>
      </c>
      <c r="E5" s="2">
        <v>0.88390299999999999</v>
      </c>
      <c r="F5" s="2">
        <v>1.3497113333333333</v>
      </c>
    </row>
    <row r="6" spans="1:6">
      <c r="A6" t="s">
        <v>74</v>
      </c>
      <c r="B6" s="2">
        <v>8.1284499999999996E-2</v>
      </c>
      <c r="C6" s="2">
        <v>0.22432733333333332</v>
      </c>
      <c r="D6" s="2">
        <v>0.58799333333333326</v>
      </c>
      <c r="E6" s="2">
        <v>1.0034185</v>
      </c>
      <c r="F6" s="2">
        <v>1.5821006666666666</v>
      </c>
    </row>
    <row r="7" spans="1:6">
      <c r="A7" t="s">
        <v>75</v>
      </c>
      <c r="B7" s="2">
        <v>9.8643499999999995E-2</v>
      </c>
      <c r="C7" s="2">
        <v>0.29982083333333331</v>
      </c>
      <c r="D7" s="2">
        <v>0.39763566666666667</v>
      </c>
      <c r="E7" s="2">
        <v>0.53371516666666663</v>
      </c>
      <c r="F7" s="2">
        <v>1.5176186666666667</v>
      </c>
    </row>
    <row r="8" spans="1:6">
      <c r="B8" s="2"/>
      <c r="C8" s="2"/>
      <c r="D8" s="2"/>
      <c r="E8" s="2"/>
      <c r="F8" s="2"/>
    </row>
    <row r="9" spans="1:6">
      <c r="B9" s="2"/>
      <c r="C9" s="2"/>
      <c r="D9" s="2"/>
      <c r="E9" s="2"/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:F6"/>
    </sheetView>
  </sheetViews>
  <sheetFormatPr baseColWidth="10" defaultRowHeight="15" x14ac:dyDescent="0"/>
  <sheetData>
    <row r="1" spans="1:6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>
      <c r="A2" t="s">
        <v>34</v>
      </c>
      <c r="B2" s="2">
        <v>0.3523538983333333</v>
      </c>
      <c r="C2" s="2">
        <v>0.68690991666666668</v>
      </c>
      <c r="D2" s="2">
        <v>1.4081179166666666</v>
      </c>
      <c r="E2" s="2">
        <v>6.5023925166666663</v>
      </c>
      <c r="F2" s="2">
        <v>3.3097343333333331</v>
      </c>
    </row>
    <row r="3" spans="1:6">
      <c r="A3" t="s">
        <v>35</v>
      </c>
      <c r="B3" s="2">
        <v>0.38530531666666668</v>
      </c>
      <c r="C3" s="2">
        <v>0.80346488000000005</v>
      </c>
      <c r="D3" s="2">
        <v>1.7969278000000002</v>
      </c>
      <c r="E3" s="2">
        <v>2.0815253</v>
      </c>
      <c r="F3" s="2">
        <v>3.2927412166666667</v>
      </c>
    </row>
    <row r="4" spans="1:6">
      <c r="A4" t="s">
        <v>36</v>
      </c>
      <c r="B4" s="2">
        <v>0.30613943333333338</v>
      </c>
      <c r="C4" s="2">
        <v>0.78448799833333338</v>
      </c>
      <c r="D4" s="2">
        <v>1.2851194966666668</v>
      </c>
      <c r="E4" s="2">
        <v>2.2542163666666664</v>
      </c>
      <c r="F4" s="2">
        <v>6.1564342166666668</v>
      </c>
    </row>
    <row r="5" spans="1:6">
      <c r="A5" t="s">
        <v>37</v>
      </c>
      <c r="B5" s="2">
        <v>0.36365481500000002</v>
      </c>
      <c r="C5" s="2">
        <v>0.82426224833333339</v>
      </c>
      <c r="D5" s="2">
        <v>1.6124686783333333</v>
      </c>
      <c r="E5" s="2">
        <v>2.3904746333333335</v>
      </c>
      <c r="F5" s="2">
        <v>3.6203465500000003</v>
      </c>
    </row>
    <row r="6" spans="1:6">
      <c r="A6" t="s">
        <v>38</v>
      </c>
      <c r="B6" s="2">
        <v>0.31249386833333331</v>
      </c>
      <c r="C6" s="2">
        <v>0.78407853333333333</v>
      </c>
      <c r="D6" s="2">
        <v>1.3808937350000001</v>
      </c>
      <c r="E6" s="2">
        <v>2.2327938833333332</v>
      </c>
      <c r="F6" s="2">
        <v>3.1039895166666671</v>
      </c>
    </row>
    <row r="7" spans="1:6">
      <c r="A7" t="s">
        <v>4</v>
      </c>
      <c r="B7" s="2">
        <v>0.27350066666666667</v>
      </c>
      <c r="C7" s="2">
        <v>0.59579933333333335</v>
      </c>
      <c r="D7" s="2">
        <v>1.3583723333333333</v>
      </c>
      <c r="E7" s="2">
        <v>1.8957591666666667</v>
      </c>
      <c r="F7" s="2">
        <v>2.5790025000000001</v>
      </c>
    </row>
    <row r="8" spans="1:6">
      <c r="A8" t="s">
        <v>5</v>
      </c>
      <c r="B8" s="2">
        <v>0.23512049999999998</v>
      </c>
      <c r="C8" s="2">
        <v>0.62097516666666674</v>
      </c>
      <c r="D8" s="2">
        <v>1.0274860000000001</v>
      </c>
      <c r="E8" s="2">
        <v>1.7425949999999999</v>
      </c>
      <c r="F8" s="2">
        <v>2.8258436666666666</v>
      </c>
    </row>
    <row r="9" spans="1:6">
      <c r="A9" t="s">
        <v>6</v>
      </c>
      <c r="B9" s="2">
        <v>0.19296383333333333</v>
      </c>
      <c r="C9" s="2">
        <v>0.56135049999999997</v>
      </c>
      <c r="D9" s="2">
        <v>1.0447385</v>
      </c>
      <c r="E9" s="2">
        <v>2.1210603333333333</v>
      </c>
      <c r="F9" s="2">
        <v>2.5093311666666667</v>
      </c>
    </row>
    <row r="10" spans="1:6">
      <c r="A10" t="s">
        <v>7</v>
      </c>
      <c r="B10" s="2">
        <v>0.22242316666666664</v>
      </c>
      <c r="C10" s="2">
        <v>0.54721933333333339</v>
      </c>
      <c r="D10" s="2">
        <v>1.1836584999999999</v>
      </c>
      <c r="E10" s="2">
        <v>1.5343980000000002</v>
      </c>
      <c r="F10" s="2">
        <v>2.2418153333333337</v>
      </c>
    </row>
    <row r="11" spans="1:6">
      <c r="A11" t="s">
        <v>8</v>
      </c>
      <c r="B11" s="2">
        <v>0.23172183333333332</v>
      </c>
      <c r="C11" s="2">
        <v>0.59506899999999996</v>
      </c>
      <c r="D11" s="2">
        <v>1.0458293333333333</v>
      </c>
      <c r="E11" s="2">
        <v>2.1348064999999998</v>
      </c>
      <c r="F11" s="2">
        <v>2.5700093333333331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NSGA_dtlz</vt:lpstr>
      <vt:lpstr>CT_dtlz</vt:lpstr>
      <vt:lpstr>CT_xomo</vt:lpstr>
      <vt:lpstr>NSGA_xomo</vt:lpstr>
      <vt:lpstr>CT_pom</vt:lpstr>
      <vt:lpstr>NSGA_pom</vt:lpstr>
      <vt:lpstr>both_pom</vt:lpstr>
      <vt:lpstr>both_xomo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L</dc:creator>
  <cp:lastModifiedBy>Naveen Kumar L</cp:lastModifiedBy>
  <dcterms:created xsi:type="dcterms:W3CDTF">2014-10-28T15:27:12Z</dcterms:created>
  <dcterms:modified xsi:type="dcterms:W3CDTF">2015-01-19T23:48:23Z</dcterms:modified>
</cp:coreProperties>
</file>