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80" yWindow="0" windowWidth="29020" windowHeight="19760" tabRatio="500" activeTab="1"/>
  </bookViews>
  <sheets>
    <sheet name="decisions" sheetId="1" r:id="rId1"/>
    <sheet name="objective scores" sheetId="2" r:id="rId2"/>
  </sheets>
  <definedNames>
    <definedName name="_xlnm.Print_Area" localSheetId="0">decisions!$D$8:$O$43</definedName>
    <definedName name="_xlnm.Print_Area" localSheetId="1">'objective scores'!$M$5:$T$42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2" l="1"/>
  <c r="S28" i="2"/>
  <c r="S29" i="2"/>
  <c r="S30" i="2"/>
  <c r="S31" i="2"/>
  <c r="S32" i="2"/>
  <c r="S33" i="2"/>
  <c r="S35" i="2"/>
  <c r="S36" i="2"/>
  <c r="S37" i="2"/>
  <c r="S38" i="2"/>
  <c r="S39" i="2"/>
  <c r="S40" i="2"/>
  <c r="S41" i="2"/>
  <c r="S42" i="2"/>
  <c r="S26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7" i="2"/>
  <c r="R27" i="2"/>
  <c r="R28" i="2"/>
  <c r="R29" i="2"/>
  <c r="R30" i="2"/>
  <c r="R31" i="2"/>
  <c r="R32" i="2"/>
  <c r="R33" i="2"/>
  <c r="R35" i="2"/>
  <c r="R36" i="2"/>
  <c r="R37" i="2"/>
  <c r="R38" i="2"/>
  <c r="R39" i="2"/>
  <c r="R40" i="2"/>
  <c r="R41" i="2"/>
  <c r="R42" i="2"/>
  <c r="R26" i="2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7" i="2"/>
  <c r="Q27" i="2"/>
  <c r="Q28" i="2"/>
  <c r="Q29" i="2"/>
  <c r="Q30" i="2"/>
  <c r="Q31" i="2"/>
  <c r="Q32" i="2"/>
  <c r="Q33" i="2"/>
  <c r="Q35" i="2"/>
  <c r="Q36" i="2"/>
  <c r="Q37" i="2"/>
  <c r="Q38" i="2"/>
  <c r="Q39" i="2"/>
  <c r="Q40" i="2"/>
  <c r="Q41" i="2"/>
  <c r="Q42" i="2"/>
  <c r="Q26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7" i="2"/>
  <c r="P27" i="2"/>
  <c r="P28" i="2"/>
  <c r="P29" i="2"/>
  <c r="P30" i="2"/>
  <c r="P31" i="2"/>
  <c r="P32" i="2"/>
  <c r="P33" i="2"/>
  <c r="P35" i="2"/>
  <c r="P36" i="2"/>
  <c r="P37" i="2"/>
  <c r="P38" i="2"/>
  <c r="P39" i="2"/>
  <c r="P40" i="2"/>
  <c r="P41" i="2"/>
  <c r="P42" i="2"/>
  <c r="P26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7" i="2"/>
  <c r="O27" i="2"/>
  <c r="O28" i="2"/>
  <c r="O29" i="2"/>
  <c r="O30" i="2"/>
  <c r="O31" i="2"/>
  <c r="O32" i="2"/>
  <c r="O33" i="2"/>
  <c r="O35" i="2"/>
  <c r="O36" i="2"/>
  <c r="O37" i="2"/>
  <c r="O38" i="2"/>
  <c r="O39" i="2"/>
  <c r="O40" i="2"/>
  <c r="O41" i="2"/>
  <c r="O42" i="2"/>
  <c r="O26" i="2"/>
  <c r="O8" i="2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7" i="2"/>
</calcChain>
</file>

<file path=xl/sharedStrings.xml><?xml version="1.0" encoding="utf-8"?>
<sst xmlns="http://schemas.openxmlformats.org/spreadsheetml/2006/main" count="102" uniqueCount="45">
  <si>
    <t>HTM</t>
  </si>
  <si>
    <t>Level of Autonomy</t>
  </si>
  <si>
    <t>Scenario</t>
  </si>
  <si>
    <t>Cognitive Control Mode</t>
  </si>
  <si>
    <t>HIGH</t>
  </si>
  <si>
    <t>MOST</t>
  </si>
  <si>
    <t>MIX</t>
  </si>
  <si>
    <t>NORM</t>
  </si>
  <si>
    <t>LATE</t>
  </si>
  <si>
    <t>ROUT</t>
  </si>
  <si>
    <t>WIND</t>
  </si>
  <si>
    <t>OPP</t>
  </si>
  <si>
    <t>TAC</t>
  </si>
  <si>
    <t>STR</t>
  </si>
  <si>
    <t>x</t>
  </si>
  <si>
    <t>nDA = num Delayed Actions</t>
  </si>
  <si>
    <t>aDT = avg Delayed Time</t>
  </si>
  <si>
    <r>
      <rPr>
        <b/>
        <i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scheme val="minor"/>
      </rPr>
      <t xml:space="preserve"> = Highly Automated.</t>
    </r>
  </si>
  <si>
    <r>
      <rPr>
        <b/>
        <i/>
        <sz val="11"/>
        <color theme="1"/>
        <rFont val="Calibri"/>
        <family val="2"/>
        <scheme val="minor"/>
      </rPr>
      <t>OPP</t>
    </r>
    <r>
      <rPr>
        <sz val="11"/>
        <color theme="1"/>
        <rFont val="Calibri"/>
        <scheme val="minor"/>
      </rPr>
      <t xml:space="preserve"> = Opportunistic</t>
    </r>
  </si>
  <si>
    <r>
      <rPr>
        <b/>
        <i/>
        <sz val="11"/>
        <color theme="1"/>
        <rFont val="Calibri"/>
        <family val="2"/>
        <scheme val="minor"/>
      </rPr>
      <t>MOST</t>
    </r>
    <r>
      <rPr>
        <sz val="11"/>
        <color theme="1"/>
        <rFont val="Calibri"/>
        <scheme val="minor"/>
      </rPr>
      <t xml:space="preserve"> = Mostly Automated.</t>
    </r>
  </si>
  <si>
    <r>
      <rPr>
        <b/>
        <i/>
        <sz val="11"/>
        <color theme="1"/>
        <rFont val="Calibri"/>
        <family val="2"/>
        <scheme val="minor"/>
      </rPr>
      <t>LATE</t>
    </r>
    <r>
      <rPr>
        <sz val="11"/>
        <color theme="1"/>
        <rFont val="Calibri"/>
        <scheme val="minor"/>
      </rPr>
      <t xml:space="preserve"> = Late Descent Scenario</t>
    </r>
  </si>
  <si>
    <r>
      <rPr>
        <b/>
        <i/>
        <sz val="11"/>
        <color theme="1"/>
        <rFont val="Calibri"/>
        <family val="2"/>
        <scheme val="minor"/>
      </rPr>
      <t>TAC</t>
    </r>
    <r>
      <rPr>
        <sz val="11"/>
        <color theme="1"/>
        <rFont val="Calibri"/>
        <scheme val="minor"/>
      </rPr>
      <t xml:space="preserve"> = Tactical</t>
    </r>
  </si>
  <si>
    <r>
      <rPr>
        <b/>
        <i/>
        <sz val="11"/>
        <color theme="1"/>
        <rFont val="Calibri"/>
        <family val="2"/>
        <scheme val="minor"/>
      </rPr>
      <t>ROUT</t>
    </r>
    <r>
      <rPr>
        <sz val="11"/>
        <color theme="1"/>
        <rFont val="Calibri"/>
        <scheme val="minor"/>
      </rPr>
      <t xml:space="preserve"> = Unexpected Rerouting</t>
    </r>
  </si>
  <si>
    <r>
      <rPr>
        <b/>
        <i/>
        <sz val="11"/>
        <color theme="1"/>
        <rFont val="Calibri"/>
        <family val="2"/>
        <scheme val="minor"/>
      </rPr>
      <t>STR</t>
    </r>
    <r>
      <rPr>
        <sz val="11"/>
        <color theme="1"/>
        <rFont val="Calibri"/>
        <scheme val="minor"/>
      </rPr>
      <t xml:space="preserve"> = Strategical</t>
    </r>
  </si>
  <si>
    <r>
      <rPr>
        <b/>
        <i/>
        <sz val="11"/>
        <color theme="1"/>
        <rFont val="Calibri"/>
        <family val="2"/>
        <scheme val="minor"/>
      </rPr>
      <t>WIND</t>
    </r>
    <r>
      <rPr>
        <sz val="11"/>
        <color theme="1"/>
        <rFont val="Calibri"/>
        <scheme val="minor"/>
      </rPr>
      <t xml:space="preserve"> = Unexpected Tailwind</t>
    </r>
  </si>
  <si>
    <t>GALE+ OPP</t>
  </si>
  <si>
    <t>Baseline+OPP</t>
  </si>
  <si>
    <t>Baseline-OPP</t>
  </si>
  <si>
    <t>Gake- OPP</t>
  </si>
  <si>
    <t>GALE</t>
  </si>
  <si>
    <t>baseline</t>
  </si>
  <si>
    <t>nFA= number Forgotten Actions</t>
  </si>
  <si>
    <t>nIA = num Interupted Actions</t>
  </si>
  <si>
    <t>AIT = avg Interupted Time</t>
  </si>
  <si>
    <r>
      <rPr>
        <b/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scheme val="minor"/>
      </rPr>
      <t xml:space="preserve"> = Mixed Auto/Manual</t>
    </r>
  </si>
  <si>
    <r>
      <rPr>
        <b/>
        <i/>
        <sz val="11"/>
        <color theme="1"/>
        <rFont val="Calibri"/>
        <family val="2"/>
        <scheme val="minor"/>
      </rPr>
      <t>NORM</t>
    </r>
    <r>
      <rPr>
        <sz val="11"/>
        <color theme="1"/>
        <rFont val="Calibri"/>
        <scheme val="minor"/>
      </rPr>
      <t xml:space="preserve"> = Nominal Descent </t>
    </r>
  </si>
  <si>
    <t>nDA = num Delayed Actions (per minute)</t>
  </si>
  <si>
    <t>nIA = num Interupted Actions (per minute)</t>
  </si>
  <si>
    <t>nFA= num  Forgotten Actions (per minute)</t>
  </si>
  <si>
    <t>AIT = avg Interupted Time  (secs per minute)</t>
  </si>
  <si>
    <t>aDT = avg Delayed Time  (secs per minute)</t>
  </si>
  <si>
    <t>HTM =   Max  Human Taskload</t>
  </si>
  <si>
    <t>(no</t>
  </si>
  <si>
    <t>optimizing)</t>
  </si>
  <si>
    <t>(optimizing)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</si>
</sst>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6" fillId="0" borderId="6" xfId="0" applyFont="1" applyBorder="1"/>
    <xf numFmtId="0" fontId="6" fillId="0" borderId="7" xfId="0" applyFont="1" applyBorder="1"/>
    <xf numFmtId="0" fontId="6" fillId="0" borderId="3" xfId="0" applyFont="1" applyBorder="1"/>
    <xf numFmtId="0" fontId="6" fillId="0" borderId="0" xfId="0" applyFont="1"/>
    <xf numFmtId="0" fontId="6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/>
    </xf>
    <xf numFmtId="9" fontId="6" fillId="0" borderId="7" xfId="1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9" xfId="0" applyFont="1" applyBorder="1"/>
    <xf numFmtId="9" fontId="6" fillId="0" borderId="0" xfId="1" applyFont="1" applyBorder="1"/>
    <xf numFmtId="0" fontId="6" fillId="0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9" fontId="6" fillId="0" borderId="3" xfId="1" applyFont="1" applyBorder="1"/>
    <xf numFmtId="9" fontId="6" fillId="0" borderId="1" xfId="1" applyFont="1" applyBorder="1"/>
    <xf numFmtId="0" fontId="6" fillId="0" borderId="1" xfId="0" applyFont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10" xfId="0" applyFont="1" applyBorder="1" applyAlignment="1">
      <alignment horizontal="center"/>
    </xf>
    <xf numFmtId="9" fontId="6" fillId="0" borderId="10" xfId="1" applyFont="1" applyBorder="1"/>
    <xf numFmtId="0" fontId="6" fillId="0" borderId="11" xfId="0" applyFont="1" applyBorder="1"/>
    <xf numFmtId="0" fontId="6" fillId="0" borderId="10" xfId="0" applyFont="1" applyBorder="1"/>
    <xf numFmtId="0" fontId="6" fillId="0" borderId="0" xfId="0" applyFont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9" fontId="6" fillId="0" borderId="9" xfId="1" applyFont="1" applyBorder="1"/>
    <xf numFmtId="9" fontId="6" fillId="0" borderId="8" xfId="1" applyFont="1" applyBorder="1"/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6" fillId="3" borderId="0" xfId="1" applyFont="1" applyFill="1" applyBorder="1" applyAlignment="1">
      <alignment horizontal="center"/>
    </xf>
    <xf numFmtId="9" fontId="6" fillId="3" borderId="7" xfId="1" applyFont="1" applyFill="1" applyBorder="1" applyAlignment="1">
      <alignment horizontal="center"/>
    </xf>
    <xf numFmtId="9" fontId="6" fillId="0" borderId="2" xfId="1" applyFont="1" applyBorder="1"/>
    <xf numFmtId="9" fontId="6" fillId="0" borderId="12" xfId="1" applyFont="1" applyBorder="1"/>
    <xf numFmtId="0" fontId="8" fillId="0" borderId="0" xfId="0" applyFont="1" applyAlignment="1">
      <alignment horizontal="left" textRotation="43" wrapText="1"/>
    </xf>
    <xf numFmtId="0" fontId="8" fillId="4" borderId="0" xfId="0" applyFont="1" applyFill="1" applyBorder="1" applyAlignment="1">
      <alignment horizontal="left" textRotation="43" wrapText="1"/>
    </xf>
    <xf numFmtId="0" fontId="9" fillId="4" borderId="0" xfId="0" applyFont="1" applyFill="1" applyBorder="1" applyAlignment="1">
      <alignment horizontal="left" textRotation="43" wrapText="1"/>
    </xf>
    <xf numFmtId="0" fontId="8" fillId="0" borderId="0" xfId="0" applyFont="1"/>
    <xf numFmtId="0" fontId="8" fillId="0" borderId="7" xfId="0" applyFont="1" applyBorder="1"/>
    <xf numFmtId="0" fontId="8" fillId="0" borderId="3" xfId="0" applyFont="1" applyBorder="1" applyAlignment="1">
      <alignment horizontal="right"/>
    </xf>
    <xf numFmtId="1" fontId="8" fillId="0" borderId="2" xfId="0" applyNumberFormat="1" applyFont="1" applyBorder="1" applyAlignment="1"/>
    <xf numFmtId="1" fontId="8" fillId="0" borderId="6" xfId="0" applyNumberFormat="1" applyFont="1" applyBorder="1" applyAlignment="1"/>
    <xf numFmtId="0" fontId="8" fillId="0" borderId="9" xfId="0" applyFont="1" applyBorder="1" applyAlignment="1">
      <alignment horizontal="right"/>
    </xf>
    <xf numFmtId="1" fontId="8" fillId="0" borderId="12" xfId="0" applyNumberFormat="1" applyFont="1" applyBorder="1" applyAlignment="1"/>
    <xf numFmtId="1" fontId="8" fillId="0" borderId="8" xfId="0" applyNumberFormat="1" applyFont="1" applyBorder="1" applyAlignment="1"/>
    <xf numFmtId="0" fontId="8" fillId="0" borderId="7" xfId="0" applyFont="1" applyBorder="1" applyAlignment="1">
      <alignment textRotation="43"/>
    </xf>
    <xf numFmtId="0" fontId="8" fillId="0" borderId="0" xfId="0" applyFont="1" applyBorder="1"/>
    <xf numFmtId="0" fontId="8" fillId="0" borderId="0" xfId="0" applyFont="1" applyAlignment="1">
      <alignment horizontal="right"/>
    </xf>
    <xf numFmtId="0" fontId="9" fillId="4" borderId="8" xfId="0" applyFont="1" applyFill="1" applyBorder="1" applyAlignment="1">
      <alignment horizontal="left" textRotation="43" wrapText="1"/>
    </xf>
    <xf numFmtId="0" fontId="8" fillId="0" borderId="0" xfId="0" applyFont="1" applyBorder="1" applyAlignment="1">
      <alignment horizontal="left" textRotation="43" wrapText="1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/>
    <xf numFmtId="0" fontId="9" fillId="4" borderId="9" xfId="0" applyFont="1" applyFill="1" applyBorder="1" applyAlignment="1">
      <alignment horizontal="left" textRotation="43" wrapText="1"/>
    </xf>
    <xf numFmtId="0" fontId="9" fillId="4" borderId="12" xfId="0" applyFont="1" applyFill="1" applyBorder="1" applyAlignment="1">
      <alignment horizontal="left" textRotation="43" wrapText="1"/>
    </xf>
    <xf numFmtId="0" fontId="10" fillId="2" borderId="0" xfId="0" applyFont="1" applyFill="1"/>
    <xf numFmtId="0" fontId="10" fillId="2" borderId="9" xfId="0" applyFont="1" applyFill="1" applyBorder="1" applyAlignment="1">
      <alignment horizontal="right"/>
    </xf>
    <xf numFmtId="1" fontId="10" fillId="2" borderId="12" xfId="0" applyNumberFormat="1" applyFont="1" applyFill="1" applyBorder="1" applyAlignment="1"/>
    <xf numFmtId="1" fontId="10" fillId="2" borderId="8" xfId="0" applyNumberFormat="1" applyFont="1" applyFill="1" applyBorder="1" applyAlignment="1"/>
    <xf numFmtId="0" fontId="10" fillId="2" borderId="0" xfId="0" applyFont="1" applyFill="1" applyBorder="1" applyAlignment="1">
      <alignment horizontal="center"/>
    </xf>
    <xf numFmtId="0" fontId="8" fillId="2" borderId="0" xfId="0" applyFont="1" applyFill="1"/>
    <xf numFmtId="0" fontId="8" fillId="2" borderId="9" xfId="0" applyFont="1" applyFill="1" applyBorder="1" applyAlignment="1">
      <alignment horizontal="right"/>
    </xf>
    <xf numFmtId="1" fontId="8" fillId="2" borderId="12" xfId="0" applyNumberFormat="1" applyFont="1" applyFill="1" applyBorder="1" applyAlignment="1"/>
    <xf numFmtId="1" fontId="8" fillId="2" borderId="8" xfId="0" applyNumberFormat="1" applyFont="1" applyFill="1" applyBorder="1" applyAlignment="1"/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/>
    <xf numFmtId="1" fontId="8" fillId="2" borderId="0" xfId="0" applyNumberFormat="1" applyFont="1" applyFill="1" applyBorder="1" applyAlignment="1"/>
    <xf numFmtId="1" fontId="10" fillId="2" borderId="0" xfId="0" applyNumberFormat="1" applyFont="1" applyFill="1" applyBorder="1" applyAlignment="1"/>
    <xf numFmtId="0" fontId="8" fillId="2" borderId="9" xfId="0" applyFont="1" applyFill="1" applyBorder="1" applyAlignment="1">
      <alignment horizontal="center"/>
    </xf>
    <xf numFmtId="0" fontId="8" fillId="0" borderId="9" xfId="0" applyFont="1" applyBorder="1"/>
    <xf numFmtId="0" fontId="8" fillId="0" borderId="12" xfId="0" applyFont="1" applyBorder="1" applyAlignment="1">
      <alignment horizontal="center"/>
    </xf>
    <xf numFmtId="0" fontId="8" fillId="2" borderId="9" xfId="0" applyFont="1" applyFill="1" applyBorder="1"/>
    <xf numFmtId="0" fontId="8" fillId="2" borderId="12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F43"/>
  <sheetViews>
    <sheetView topLeftCell="A3" workbookViewId="0">
      <selection activeCell="E58" sqref="E58:E59"/>
    </sheetView>
  </sheetViews>
  <sheetFormatPr baseColWidth="10" defaultRowHeight="14" x14ac:dyDescent="0"/>
  <cols>
    <col min="1" max="3" width="10.83203125" style="4"/>
    <col min="4" max="4" width="4.83203125" style="4" bestFit="1" customWidth="1"/>
    <col min="5" max="5" width="5.1640625" style="4" bestFit="1" customWidth="1"/>
    <col min="6" max="6" width="5.83203125" style="4" bestFit="1" customWidth="1"/>
    <col min="7" max="7" width="6.6640625" style="4" customWidth="1"/>
    <col min="8" max="8" width="6.1640625" style="4" bestFit="1" customWidth="1"/>
    <col min="9" max="9" width="4.83203125" style="4" bestFit="1" customWidth="1"/>
    <col min="10" max="10" width="5.5" style="4" bestFit="1" customWidth="1"/>
    <col min="11" max="11" width="7.83203125" style="4" customWidth="1"/>
    <col min="12" max="12" width="6.1640625" style="4" customWidth="1"/>
    <col min="13" max="13" width="6" style="4" customWidth="1"/>
    <col min="14" max="14" width="7.1640625" style="4" customWidth="1"/>
    <col min="15" max="15" width="0.33203125" style="4" customWidth="1"/>
    <col min="16" max="16384" width="10.83203125" style="4"/>
  </cols>
  <sheetData>
    <row r="5" spans="3:32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R5" s="1"/>
      <c r="S5" s="5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3"/>
    </row>
    <row r="6" spans="3:32">
      <c r="C6" s="8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9"/>
      <c r="P6" s="10"/>
      <c r="R6" s="8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11"/>
      <c r="AF6" s="10"/>
    </row>
    <row r="7" spans="3:32"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</row>
    <row r="8" spans="3:32" ht="14" customHeight="1">
      <c r="C8" s="8"/>
      <c r="D8" s="79" t="s">
        <v>0</v>
      </c>
      <c r="E8" s="81" t="s">
        <v>1</v>
      </c>
      <c r="F8" s="79"/>
      <c r="G8" s="79"/>
      <c r="H8" s="81" t="s">
        <v>2</v>
      </c>
      <c r="I8" s="79"/>
      <c r="J8" s="79"/>
      <c r="K8" s="79"/>
      <c r="L8" s="79" t="s">
        <v>3</v>
      </c>
      <c r="M8" s="79"/>
      <c r="N8" s="79"/>
      <c r="O8" s="12"/>
      <c r="P8" s="10"/>
      <c r="R8" s="8"/>
      <c r="S8" s="82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12"/>
      <c r="AF8" s="10"/>
    </row>
    <row r="9" spans="3:32">
      <c r="C9" s="8"/>
      <c r="D9" s="80"/>
      <c r="E9" s="26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26" t="s">
        <v>11</v>
      </c>
      <c r="M9" s="13" t="s">
        <v>12</v>
      </c>
      <c r="N9" s="13" t="s">
        <v>13</v>
      </c>
      <c r="O9" s="12"/>
      <c r="P9" s="10"/>
      <c r="R9" s="8"/>
      <c r="S9" s="82"/>
      <c r="T9" s="79"/>
      <c r="U9" s="14"/>
      <c r="V9" s="14"/>
      <c r="W9" s="14"/>
      <c r="X9" s="14"/>
      <c r="Y9" s="14"/>
      <c r="Z9" s="14"/>
      <c r="AA9" s="14"/>
      <c r="AB9" s="14"/>
      <c r="AC9" s="14"/>
      <c r="AD9" s="14"/>
      <c r="AE9" s="12"/>
      <c r="AF9" s="10"/>
    </row>
    <row r="10" spans="3:32">
      <c r="C10" s="8"/>
      <c r="D10" s="29">
        <v>1</v>
      </c>
      <c r="E10" s="33">
        <v>0.87931034482799997</v>
      </c>
      <c r="F10" s="33">
        <v>0.120689655172</v>
      </c>
      <c r="G10" s="7">
        <v>0</v>
      </c>
      <c r="H10" s="34">
        <v>0.31034482758600002</v>
      </c>
      <c r="I10" s="34">
        <v>0.31034482758600002</v>
      </c>
      <c r="J10" s="34">
        <v>0.24137931034499999</v>
      </c>
      <c r="K10" s="34">
        <v>0.13793103448300001</v>
      </c>
      <c r="L10" s="33">
        <v>1</v>
      </c>
      <c r="M10" s="33">
        <v>0</v>
      </c>
      <c r="N10" s="11">
        <v>0</v>
      </c>
      <c r="O10" s="11"/>
      <c r="P10" s="10"/>
      <c r="R10" s="8"/>
      <c r="S10" s="82"/>
      <c r="T10" s="17"/>
      <c r="U10" s="16"/>
      <c r="V10" s="16"/>
      <c r="W10" s="16"/>
      <c r="X10" s="16"/>
      <c r="Y10" s="16"/>
      <c r="Z10" s="16"/>
      <c r="AA10" s="16"/>
      <c r="AB10" s="18"/>
      <c r="AC10" s="16"/>
      <c r="AD10" s="16"/>
      <c r="AE10" s="11"/>
      <c r="AF10" s="10"/>
    </row>
    <row r="11" spans="3:32">
      <c r="C11" s="8"/>
      <c r="D11" s="30">
        <v>2</v>
      </c>
      <c r="E11" s="34">
        <v>0.14035087719299999</v>
      </c>
      <c r="F11" s="34">
        <v>0.85964912280700001</v>
      </c>
      <c r="G11" s="11">
        <v>0</v>
      </c>
      <c r="H11" s="34">
        <v>0.15789473684209998</v>
      </c>
      <c r="I11" s="34">
        <v>0.122807017544</v>
      </c>
      <c r="J11" s="34">
        <v>0.28070175438599998</v>
      </c>
      <c r="K11" s="34">
        <v>0.43859649122799998</v>
      </c>
      <c r="L11" s="34">
        <v>0.96491228070199997</v>
      </c>
      <c r="M11" s="34">
        <v>3.5087719298200003E-2</v>
      </c>
      <c r="N11" s="11">
        <v>0</v>
      </c>
      <c r="O11" s="11"/>
      <c r="P11" s="10"/>
      <c r="R11" s="8"/>
      <c r="S11" s="82"/>
      <c r="T11" s="17"/>
      <c r="U11" s="16"/>
      <c r="V11" s="16"/>
      <c r="W11" s="16"/>
      <c r="X11" s="16"/>
      <c r="Y11" s="16"/>
      <c r="Z11" s="16"/>
      <c r="AA11" s="16"/>
      <c r="AB11" s="18"/>
      <c r="AC11" s="16"/>
      <c r="AD11" s="16"/>
      <c r="AE11" s="11"/>
      <c r="AF11" s="10"/>
    </row>
    <row r="12" spans="3:32">
      <c r="C12" s="8"/>
      <c r="D12" s="30">
        <v>3</v>
      </c>
      <c r="E12" s="34">
        <v>0.122807017544</v>
      </c>
      <c r="F12" s="34">
        <v>0.84210526315800005</v>
      </c>
      <c r="G12" s="11">
        <v>3.5087719298200003E-2</v>
      </c>
      <c r="H12" s="34">
        <v>0.26315789473700002</v>
      </c>
      <c r="I12" s="34">
        <v>0.122807017544</v>
      </c>
      <c r="J12" s="34">
        <v>0.22807017543899999</v>
      </c>
      <c r="K12" s="34">
        <v>0.38596491228099999</v>
      </c>
      <c r="L12" s="34">
        <v>0.71929824561400002</v>
      </c>
      <c r="M12" s="34">
        <v>0.26315789473700002</v>
      </c>
      <c r="N12" s="11">
        <v>1.7543859649100001E-2</v>
      </c>
      <c r="O12" s="11"/>
      <c r="P12" s="10"/>
      <c r="R12" s="8"/>
      <c r="S12" s="82"/>
      <c r="T12" s="17"/>
      <c r="U12" s="16"/>
      <c r="V12" s="16"/>
      <c r="W12" s="16"/>
      <c r="X12" s="16"/>
      <c r="Y12" s="16"/>
      <c r="Z12" s="16"/>
      <c r="AA12" s="16"/>
      <c r="AB12" s="18"/>
      <c r="AC12" s="16"/>
      <c r="AD12" s="16"/>
      <c r="AE12" s="11"/>
      <c r="AF12" s="10"/>
    </row>
    <row r="13" spans="3:32">
      <c r="C13" s="8"/>
      <c r="D13" s="30">
        <v>4</v>
      </c>
      <c r="E13" s="34">
        <v>0.33333333333300003</v>
      </c>
      <c r="F13" s="34">
        <v>0.56862745098</v>
      </c>
      <c r="G13" s="11">
        <v>9.8039215686300002E-2</v>
      </c>
      <c r="H13" s="34">
        <v>0.33333333333330001</v>
      </c>
      <c r="I13" s="34">
        <v>0.11764705882400001</v>
      </c>
      <c r="J13" s="34">
        <v>0.31372549019599999</v>
      </c>
      <c r="K13" s="34">
        <v>0.23529411764700001</v>
      </c>
      <c r="L13" s="34">
        <v>0.13725490196099999</v>
      </c>
      <c r="M13" s="34">
        <v>0.84313725490199998</v>
      </c>
      <c r="N13" s="11">
        <v>1.9607843137300001E-2</v>
      </c>
      <c r="O13" s="11"/>
      <c r="P13" s="10"/>
      <c r="R13" s="8"/>
      <c r="S13" s="82"/>
      <c r="T13" s="17"/>
      <c r="U13" s="16"/>
      <c r="V13" s="16"/>
      <c r="W13" s="16"/>
      <c r="X13" s="16"/>
      <c r="Y13" s="16"/>
      <c r="Z13" s="16"/>
      <c r="AA13" s="16"/>
      <c r="AB13" s="18"/>
      <c r="AC13" s="16"/>
      <c r="AD13" s="16"/>
      <c r="AE13" s="11"/>
      <c r="AF13" s="10"/>
    </row>
    <row r="14" spans="3:32">
      <c r="C14" s="8"/>
      <c r="D14" s="30">
        <v>5</v>
      </c>
      <c r="E14" s="34">
        <v>0.40983606557399999</v>
      </c>
      <c r="F14" s="34">
        <v>0.57377049180299999</v>
      </c>
      <c r="G14" s="11">
        <v>1.6393442623E-2</v>
      </c>
      <c r="H14" s="34">
        <v>0.39344262295100002</v>
      </c>
      <c r="I14" s="34">
        <v>0.16393442623000001</v>
      </c>
      <c r="J14" s="34">
        <v>0.26229508196700002</v>
      </c>
      <c r="K14" s="34">
        <v>0.180327868852</v>
      </c>
      <c r="L14" s="34">
        <v>8.19672131148E-2</v>
      </c>
      <c r="M14" s="34">
        <v>0.86885245901599995</v>
      </c>
      <c r="N14" s="11">
        <v>4.9180327868900003E-2</v>
      </c>
      <c r="O14" s="11"/>
      <c r="P14" s="10"/>
      <c r="R14" s="8"/>
      <c r="S14" s="82"/>
      <c r="T14" s="17"/>
      <c r="U14" s="16"/>
      <c r="V14" s="16"/>
      <c r="W14" s="16"/>
      <c r="X14" s="16"/>
      <c r="Y14" s="16"/>
      <c r="Z14" s="16"/>
      <c r="AA14" s="16"/>
      <c r="AB14" s="18"/>
      <c r="AC14" s="16"/>
      <c r="AD14" s="16"/>
      <c r="AE14" s="11"/>
      <c r="AF14" s="10"/>
    </row>
    <row r="15" spans="3:32">
      <c r="C15" s="8"/>
      <c r="D15" s="30">
        <v>6</v>
      </c>
      <c r="E15" s="34">
        <v>0.208333333333</v>
      </c>
      <c r="F15" s="34">
        <v>0.79166666666700003</v>
      </c>
      <c r="G15" s="11">
        <v>0</v>
      </c>
      <c r="H15" s="34">
        <v>0.3125</v>
      </c>
      <c r="I15" s="34">
        <v>0.145833333333</v>
      </c>
      <c r="J15" s="34">
        <v>0.4375</v>
      </c>
      <c r="K15" s="34">
        <v>0.104166666667</v>
      </c>
      <c r="L15" s="34">
        <v>2.0833333333300001E-2</v>
      </c>
      <c r="M15" s="34">
        <v>0.97916666666700003</v>
      </c>
      <c r="N15" s="11">
        <v>0</v>
      </c>
      <c r="O15" s="11"/>
      <c r="P15" s="10"/>
      <c r="R15" s="8"/>
      <c r="S15" s="82"/>
      <c r="T15" s="17"/>
      <c r="U15" s="16"/>
      <c r="V15" s="16"/>
      <c r="W15" s="16"/>
      <c r="X15" s="16"/>
      <c r="Y15" s="16"/>
      <c r="Z15" s="16"/>
      <c r="AA15" s="16"/>
      <c r="AB15" s="18"/>
      <c r="AC15" s="16"/>
      <c r="AD15" s="16"/>
      <c r="AE15" s="11"/>
      <c r="AF15" s="10"/>
    </row>
    <row r="16" spans="3:32">
      <c r="C16" s="8"/>
      <c r="D16" s="30">
        <v>7</v>
      </c>
      <c r="E16" s="34">
        <v>0.46428571428600002</v>
      </c>
      <c r="F16" s="34">
        <v>0.51785714285700002</v>
      </c>
      <c r="G16" s="11">
        <v>1.7857142857100002E-2</v>
      </c>
      <c r="H16" s="34">
        <v>0.48214285714299998</v>
      </c>
      <c r="I16" s="34">
        <v>0.14285714285699999</v>
      </c>
      <c r="J16" s="34">
        <v>0.21428571428599999</v>
      </c>
      <c r="K16" s="34">
        <v>0.16071428571400001</v>
      </c>
      <c r="L16" s="34">
        <v>3.5714285714299999E-2</v>
      </c>
      <c r="M16" s="34">
        <v>0.91071428571400004</v>
      </c>
      <c r="N16" s="11">
        <v>5.3571428571400001E-2</v>
      </c>
      <c r="O16" s="11"/>
      <c r="P16" s="10"/>
      <c r="R16" s="8"/>
      <c r="S16" s="82"/>
      <c r="T16" s="17"/>
      <c r="U16" s="16"/>
      <c r="V16" s="16"/>
      <c r="W16" s="16"/>
      <c r="X16" s="16"/>
      <c r="Y16" s="16"/>
      <c r="Z16" s="16"/>
      <c r="AA16" s="16"/>
      <c r="AB16" s="18"/>
      <c r="AC16" s="16"/>
      <c r="AD16" s="16"/>
      <c r="AE16" s="11"/>
      <c r="AF16" s="10"/>
    </row>
    <row r="17" spans="3:32">
      <c r="C17" s="8"/>
      <c r="D17" s="30">
        <v>8</v>
      </c>
      <c r="E17" s="34">
        <v>0.321428571429</v>
      </c>
      <c r="F17" s="34">
        <v>0.67857142857099995</v>
      </c>
      <c r="G17" s="11">
        <v>0</v>
      </c>
      <c r="H17" s="34">
        <v>0.303571428571</v>
      </c>
      <c r="I17" s="34">
        <v>0.196428571429</v>
      </c>
      <c r="J17" s="34">
        <v>0.375</v>
      </c>
      <c r="K17" s="34">
        <v>0.125</v>
      </c>
      <c r="L17" s="34">
        <v>3.5714285714299999E-2</v>
      </c>
      <c r="M17" s="34">
        <v>0.91071428571400004</v>
      </c>
      <c r="N17" s="11">
        <v>5.3571428571400001E-2</v>
      </c>
      <c r="O17" s="11"/>
      <c r="P17" s="10"/>
      <c r="R17" s="8"/>
      <c r="S17" s="82"/>
      <c r="T17" s="17"/>
      <c r="U17" s="16"/>
      <c r="V17" s="16"/>
      <c r="W17" s="16"/>
      <c r="X17" s="16"/>
      <c r="Y17" s="16"/>
      <c r="Z17" s="16"/>
      <c r="AA17" s="16"/>
      <c r="AB17" s="18"/>
      <c r="AC17" s="16"/>
      <c r="AD17" s="16"/>
      <c r="AE17" s="11"/>
      <c r="AF17" s="10"/>
    </row>
    <row r="18" spans="3:32">
      <c r="C18" s="8"/>
      <c r="D18" s="19"/>
      <c r="E18" s="11"/>
      <c r="F18" s="11"/>
      <c r="G18" s="11"/>
      <c r="H18" s="28"/>
      <c r="I18" s="11"/>
      <c r="J18" s="11"/>
      <c r="K18" s="27"/>
      <c r="L18" s="11"/>
      <c r="M18" s="11"/>
      <c r="N18" s="11"/>
      <c r="O18" s="11"/>
      <c r="P18" s="10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</row>
    <row r="19" spans="3:32">
      <c r="C19" s="9"/>
      <c r="D19" s="78" t="s">
        <v>17</v>
      </c>
      <c r="E19" s="78"/>
      <c r="F19" s="78"/>
      <c r="G19" s="78"/>
      <c r="H19" s="75" t="s">
        <v>35</v>
      </c>
      <c r="I19" s="74"/>
      <c r="J19" s="74"/>
      <c r="K19" s="76"/>
      <c r="L19" s="74" t="s">
        <v>18</v>
      </c>
      <c r="M19" s="74"/>
      <c r="N19" s="74"/>
      <c r="O19" s="74"/>
      <c r="P19" s="9"/>
      <c r="R19" s="8"/>
      <c r="S19" s="9"/>
      <c r="T19" s="89"/>
      <c r="U19" s="90"/>
      <c r="V19" s="90"/>
      <c r="W19" s="91"/>
      <c r="X19" s="92"/>
      <c r="Y19" s="93"/>
      <c r="Z19" s="93"/>
      <c r="AA19" s="94"/>
      <c r="AB19" s="92"/>
      <c r="AC19" s="93"/>
      <c r="AD19" s="93"/>
      <c r="AE19" s="94"/>
      <c r="AF19" s="10"/>
    </row>
    <row r="20" spans="3:32">
      <c r="C20" s="9"/>
      <c r="D20" s="74" t="s">
        <v>19</v>
      </c>
      <c r="E20" s="74"/>
      <c r="F20" s="74"/>
      <c r="G20" s="74"/>
      <c r="H20" s="75" t="s">
        <v>20</v>
      </c>
      <c r="I20" s="74"/>
      <c r="J20" s="74"/>
      <c r="K20" s="76"/>
      <c r="L20" s="74" t="s">
        <v>21</v>
      </c>
      <c r="M20" s="74"/>
      <c r="N20" s="74"/>
      <c r="O20" s="74"/>
      <c r="P20" s="9"/>
      <c r="R20" s="8"/>
      <c r="S20" s="9"/>
      <c r="T20" s="86"/>
      <c r="U20" s="87"/>
      <c r="V20" s="87"/>
      <c r="W20" s="88"/>
      <c r="X20" s="86"/>
      <c r="Y20" s="87"/>
      <c r="Z20" s="87"/>
      <c r="AA20" s="88"/>
      <c r="AB20" s="86"/>
      <c r="AC20" s="87"/>
      <c r="AD20" s="87"/>
      <c r="AE20" s="88"/>
      <c r="AF20" s="10"/>
    </row>
    <row r="21" spans="3:32">
      <c r="C21" s="9"/>
      <c r="D21" s="74" t="s">
        <v>34</v>
      </c>
      <c r="E21" s="74"/>
      <c r="F21" s="74"/>
      <c r="G21" s="74"/>
      <c r="H21" s="75" t="s">
        <v>22</v>
      </c>
      <c r="I21" s="74"/>
      <c r="J21" s="74"/>
      <c r="K21" s="76"/>
      <c r="L21" s="74" t="s">
        <v>23</v>
      </c>
      <c r="M21" s="74"/>
      <c r="N21" s="74"/>
      <c r="O21" s="74"/>
      <c r="P21" s="9"/>
      <c r="R21" s="8"/>
      <c r="S21" s="9"/>
      <c r="T21" s="83"/>
      <c r="U21" s="84"/>
      <c r="V21" s="84"/>
      <c r="W21" s="85"/>
      <c r="X21" s="86"/>
      <c r="Y21" s="87"/>
      <c r="Z21" s="87"/>
      <c r="AA21" s="88"/>
      <c r="AB21" s="83"/>
      <c r="AC21" s="84"/>
      <c r="AD21" s="84"/>
      <c r="AE21" s="85"/>
      <c r="AF21" s="10"/>
    </row>
    <row r="22" spans="3:32">
      <c r="C22" s="9"/>
      <c r="D22" s="25"/>
      <c r="E22" s="25"/>
      <c r="F22" s="25"/>
      <c r="G22" s="25"/>
      <c r="H22" s="75" t="s">
        <v>24</v>
      </c>
      <c r="I22" s="74"/>
      <c r="J22" s="74"/>
      <c r="K22" s="76"/>
      <c r="L22" s="25"/>
      <c r="M22" s="25"/>
      <c r="N22" s="25"/>
      <c r="O22" s="25"/>
      <c r="P22" s="9"/>
      <c r="R22" s="8"/>
      <c r="S22" s="9"/>
      <c r="T22" s="9"/>
      <c r="U22" s="9"/>
      <c r="V22" s="9"/>
      <c r="W22" s="9"/>
      <c r="X22" s="83"/>
      <c r="Y22" s="84"/>
      <c r="Z22" s="84"/>
      <c r="AA22" s="85"/>
      <c r="AB22" s="9"/>
      <c r="AC22" s="9"/>
      <c r="AD22" s="9"/>
      <c r="AE22" s="9"/>
      <c r="AF22" s="10"/>
    </row>
    <row r="23" spans="3:32">
      <c r="C23" s="20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R23" s="20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3"/>
    </row>
    <row r="24" spans="3:32">
      <c r="C24" s="9"/>
      <c r="D24" s="1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9"/>
    </row>
    <row r="25" spans="3:32">
      <c r="C25" s="1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3"/>
    </row>
    <row r="26" spans="3:32">
      <c r="C26" s="8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11"/>
      <c r="P26" s="10"/>
    </row>
    <row r="27" spans="3:32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3:32" ht="14" customHeight="1">
      <c r="C28" s="8"/>
      <c r="D28" s="79" t="s">
        <v>0</v>
      </c>
      <c r="E28" s="79" t="s">
        <v>1</v>
      </c>
      <c r="F28" s="79"/>
      <c r="G28" s="79"/>
      <c r="H28" s="79" t="s">
        <v>2</v>
      </c>
      <c r="I28" s="79"/>
      <c r="J28" s="79"/>
      <c r="K28" s="79"/>
      <c r="L28" s="79" t="s">
        <v>3</v>
      </c>
      <c r="M28" s="79"/>
      <c r="N28" s="79"/>
      <c r="O28" s="12"/>
      <c r="P28" s="10"/>
    </row>
    <row r="29" spans="3:32">
      <c r="C29" s="8"/>
      <c r="D29" s="80"/>
      <c r="E29" s="13" t="s">
        <v>4</v>
      </c>
      <c r="F29" s="13" t="s">
        <v>5</v>
      </c>
      <c r="G29" s="13" t="s">
        <v>6</v>
      </c>
      <c r="H29" s="13" t="s">
        <v>7</v>
      </c>
      <c r="I29" s="13" t="s">
        <v>8</v>
      </c>
      <c r="J29" s="13" t="s">
        <v>9</v>
      </c>
      <c r="K29" s="13" t="s">
        <v>10</v>
      </c>
      <c r="L29" s="13" t="s">
        <v>11</v>
      </c>
      <c r="M29" s="13" t="s">
        <v>12</v>
      </c>
      <c r="N29" s="13" t="s">
        <v>13</v>
      </c>
      <c r="O29" s="12"/>
      <c r="P29" s="10"/>
    </row>
    <row r="30" spans="3:32">
      <c r="C30" s="8"/>
      <c r="D30" s="29">
        <v>1</v>
      </c>
      <c r="E30" s="33">
        <v>0.65957446808499998</v>
      </c>
      <c r="F30" s="33">
        <v>0.32151300236399999</v>
      </c>
      <c r="G30" s="15">
        <v>1.89125295508E-2</v>
      </c>
      <c r="H30" s="33">
        <v>0.35224586288429999</v>
      </c>
      <c r="I30" s="33">
        <v>0.212765957447</v>
      </c>
      <c r="J30" s="33">
        <v>0.17494089834500001</v>
      </c>
      <c r="K30" s="15">
        <v>0.26004728132400001</v>
      </c>
      <c r="L30" s="32" t="s">
        <v>14</v>
      </c>
      <c r="M30" s="15">
        <v>0.94089834515399995</v>
      </c>
      <c r="N30" s="7">
        <v>5.9101654846299999E-2</v>
      </c>
      <c r="O30" s="11"/>
      <c r="P30" s="10"/>
    </row>
    <row r="31" spans="3:32">
      <c r="C31" s="8"/>
      <c r="D31" s="30">
        <v>2</v>
      </c>
      <c r="E31" s="34">
        <v>0.865384615385</v>
      </c>
      <c r="F31" s="34">
        <v>0.134615384615</v>
      </c>
      <c r="G31" s="27">
        <v>0</v>
      </c>
      <c r="H31" s="34">
        <v>0.48076923076900002</v>
      </c>
      <c r="I31" s="34">
        <v>0</v>
      </c>
      <c r="J31" s="34">
        <v>0.21153846153799999</v>
      </c>
      <c r="K31" s="27">
        <v>0.30769230769200001</v>
      </c>
      <c r="L31" s="31" t="s">
        <v>14</v>
      </c>
      <c r="M31" s="27">
        <v>0.94230769230800004</v>
      </c>
      <c r="N31" s="11">
        <v>5.76923076923E-2</v>
      </c>
      <c r="O31" s="11"/>
      <c r="P31" s="10"/>
    </row>
    <row r="32" spans="3:32">
      <c r="C32" s="8"/>
      <c r="D32" s="30">
        <v>3</v>
      </c>
      <c r="E32" s="34">
        <v>0.43137254902</v>
      </c>
      <c r="F32" s="34">
        <v>0.54901960784299997</v>
      </c>
      <c r="G32" s="27">
        <v>1.9607843137300001E-2</v>
      </c>
      <c r="H32" s="34">
        <v>0.78431372549</v>
      </c>
      <c r="I32" s="34">
        <v>0</v>
      </c>
      <c r="J32" s="34">
        <v>0.19607843137299999</v>
      </c>
      <c r="K32" s="27">
        <v>1.9607843137300001E-2</v>
      </c>
      <c r="L32" s="31" t="s">
        <v>14</v>
      </c>
      <c r="M32" s="27">
        <v>0.96078431372499995</v>
      </c>
      <c r="N32" s="11">
        <v>3.9215686274499999E-2</v>
      </c>
      <c r="O32" s="11"/>
      <c r="P32" s="10"/>
    </row>
    <row r="33" spans="3:16">
      <c r="C33" s="8"/>
      <c r="D33" s="30">
        <v>4</v>
      </c>
      <c r="E33" s="34">
        <v>0.40384615384599998</v>
      </c>
      <c r="F33" s="34">
        <v>0.59615384615400002</v>
      </c>
      <c r="G33" s="27">
        <v>0</v>
      </c>
      <c r="H33" s="34">
        <v>0.73076923076900002</v>
      </c>
      <c r="I33" s="34">
        <v>0</v>
      </c>
      <c r="J33" s="34">
        <v>0.21153846153799999</v>
      </c>
      <c r="K33" s="27">
        <v>5.76923076923E-2</v>
      </c>
      <c r="L33" s="31" t="s">
        <v>14</v>
      </c>
      <c r="M33" s="27">
        <v>1</v>
      </c>
      <c r="N33" s="11">
        <v>0</v>
      </c>
      <c r="O33" s="11"/>
      <c r="P33" s="10"/>
    </row>
    <row r="34" spans="3:16">
      <c r="C34" s="8"/>
      <c r="D34" s="30">
        <v>5</v>
      </c>
      <c r="E34" s="34">
        <v>0.66666666666700003</v>
      </c>
      <c r="F34" s="34">
        <v>0.33333333333300003</v>
      </c>
      <c r="G34" s="27">
        <v>0</v>
      </c>
      <c r="H34" s="34">
        <v>0.80701754386000002</v>
      </c>
      <c r="I34" s="34">
        <v>1.7543859649100001E-2</v>
      </c>
      <c r="J34" s="34">
        <v>0.17543859649099999</v>
      </c>
      <c r="K34" s="27">
        <v>0</v>
      </c>
      <c r="L34" s="31" t="s">
        <v>14</v>
      </c>
      <c r="M34" s="27">
        <v>0.94736842105300001</v>
      </c>
      <c r="N34" s="11">
        <v>5.2631578947399997E-2</v>
      </c>
      <c r="O34" s="11"/>
      <c r="P34" s="10"/>
    </row>
    <row r="35" spans="3:16">
      <c r="C35" s="8"/>
      <c r="D35" s="30">
        <v>6</v>
      </c>
      <c r="E35" s="34">
        <v>0.27450980392199997</v>
      </c>
      <c r="F35" s="34">
        <v>0.72549019607800003</v>
      </c>
      <c r="G35" s="27">
        <v>0</v>
      </c>
      <c r="H35" s="34">
        <v>0.80392156862700004</v>
      </c>
      <c r="I35" s="34">
        <v>1.9607843137300001E-2</v>
      </c>
      <c r="J35" s="34">
        <v>0.176470588235</v>
      </c>
      <c r="K35" s="27">
        <v>0</v>
      </c>
      <c r="L35" s="31" t="s">
        <v>14</v>
      </c>
      <c r="M35" s="27">
        <v>1</v>
      </c>
      <c r="N35" s="11">
        <v>0</v>
      </c>
      <c r="O35" s="11"/>
      <c r="P35" s="10"/>
    </row>
    <row r="36" spans="3:16">
      <c r="C36" s="8"/>
      <c r="D36" s="30">
        <v>7</v>
      </c>
      <c r="E36" s="34">
        <v>0.375</v>
      </c>
      <c r="F36" s="34">
        <v>0.60416666666700003</v>
      </c>
      <c r="G36" s="27">
        <v>2.0833333333300001E-2</v>
      </c>
      <c r="H36" s="34">
        <v>0.83333333333299997</v>
      </c>
      <c r="I36" s="34">
        <v>2.0833333333300001E-2</v>
      </c>
      <c r="J36" s="34">
        <v>0.145833333333</v>
      </c>
      <c r="K36" s="27">
        <v>0</v>
      </c>
      <c r="L36" s="31" t="s">
        <v>14</v>
      </c>
      <c r="M36" s="27">
        <v>0.97916666666700003</v>
      </c>
      <c r="N36" s="11">
        <v>2.0833333333300001E-2</v>
      </c>
      <c r="O36" s="11"/>
      <c r="P36" s="10"/>
    </row>
    <row r="37" spans="3:16">
      <c r="C37" s="8"/>
      <c r="D37" s="30">
        <v>8</v>
      </c>
      <c r="E37" s="34">
        <v>0.43396226415099998</v>
      </c>
      <c r="F37" s="34">
        <v>0.56603773584899997</v>
      </c>
      <c r="G37" s="27">
        <v>0</v>
      </c>
      <c r="H37" s="34">
        <v>0.81132075471700005</v>
      </c>
      <c r="I37" s="34">
        <v>0</v>
      </c>
      <c r="J37" s="34">
        <v>0.18867924528300001</v>
      </c>
      <c r="K37" s="27">
        <v>0</v>
      </c>
      <c r="L37" s="31" t="s">
        <v>14</v>
      </c>
      <c r="M37" s="27">
        <v>0.98113207547199999</v>
      </c>
      <c r="N37" s="11">
        <v>1.8867924528299999E-2</v>
      </c>
      <c r="O37" s="11"/>
      <c r="P37" s="10"/>
    </row>
    <row r="38" spans="3:16">
      <c r="C38" s="8"/>
      <c r="D38" s="9"/>
      <c r="E38" s="9"/>
      <c r="F38" s="9"/>
      <c r="G38" s="9"/>
      <c r="H38" s="8"/>
      <c r="I38" s="9"/>
      <c r="J38" s="9"/>
      <c r="K38" s="10"/>
      <c r="L38" s="9"/>
      <c r="M38" s="9"/>
      <c r="N38" s="9"/>
      <c r="O38" s="9"/>
      <c r="P38" s="10"/>
    </row>
    <row r="39" spans="3:16">
      <c r="C39" s="9"/>
      <c r="D39" s="78" t="s">
        <v>17</v>
      </c>
      <c r="E39" s="78"/>
      <c r="F39" s="78"/>
      <c r="G39" s="78"/>
      <c r="H39" s="75" t="s">
        <v>35</v>
      </c>
      <c r="I39" s="74"/>
      <c r="J39" s="74"/>
      <c r="K39" s="76"/>
      <c r="L39" s="74" t="s">
        <v>18</v>
      </c>
      <c r="M39" s="74"/>
      <c r="N39" s="74"/>
      <c r="O39" s="74"/>
      <c r="P39" s="9"/>
    </row>
    <row r="40" spans="3:16">
      <c r="C40" s="9"/>
      <c r="D40" s="74" t="s">
        <v>19</v>
      </c>
      <c r="E40" s="74"/>
      <c r="F40" s="74"/>
      <c r="G40" s="74"/>
      <c r="H40" s="75" t="s">
        <v>20</v>
      </c>
      <c r="I40" s="74"/>
      <c r="J40" s="74"/>
      <c r="K40" s="76"/>
      <c r="L40" s="74" t="s">
        <v>21</v>
      </c>
      <c r="M40" s="74"/>
      <c r="N40" s="74"/>
      <c r="O40" s="74"/>
      <c r="P40" s="9"/>
    </row>
    <row r="41" spans="3:16">
      <c r="C41" s="9"/>
      <c r="D41" s="74" t="s">
        <v>34</v>
      </c>
      <c r="E41" s="74"/>
      <c r="F41" s="74"/>
      <c r="G41" s="74"/>
      <c r="H41" s="75" t="s">
        <v>22</v>
      </c>
      <c r="I41" s="74"/>
      <c r="J41" s="74"/>
      <c r="K41" s="76"/>
      <c r="L41" s="74" t="s">
        <v>23</v>
      </c>
      <c r="M41" s="74"/>
      <c r="N41" s="74"/>
      <c r="O41" s="74"/>
      <c r="P41" s="9"/>
    </row>
    <row r="42" spans="3:16">
      <c r="C42" s="9"/>
      <c r="D42" s="25"/>
      <c r="E42" s="25"/>
      <c r="F42" s="25"/>
      <c r="G42" s="25"/>
      <c r="H42" s="75" t="s">
        <v>24</v>
      </c>
      <c r="I42" s="74"/>
      <c r="J42" s="74"/>
      <c r="K42" s="76"/>
      <c r="L42" s="25"/>
      <c r="M42" s="25"/>
      <c r="N42" s="25"/>
      <c r="O42" s="25"/>
      <c r="P42" s="9"/>
    </row>
    <row r="43" spans="3:16">
      <c r="C43" s="9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9"/>
    </row>
  </sheetData>
  <mergeCells count="46">
    <mergeCell ref="T21:W21"/>
    <mergeCell ref="X21:AA21"/>
    <mergeCell ref="AB21:AE21"/>
    <mergeCell ref="X22:AA22"/>
    <mergeCell ref="T19:W19"/>
    <mergeCell ref="X19:AA19"/>
    <mergeCell ref="AB19:AE19"/>
    <mergeCell ref="T20:W20"/>
    <mergeCell ref="X20:AA20"/>
    <mergeCell ref="AB20:AE20"/>
    <mergeCell ref="S6:AD6"/>
    <mergeCell ref="S8:S17"/>
    <mergeCell ref="T8:T9"/>
    <mergeCell ref="U8:W8"/>
    <mergeCell ref="X8:AA8"/>
    <mergeCell ref="AB8:AD8"/>
    <mergeCell ref="H21:K21"/>
    <mergeCell ref="L21:O21"/>
    <mergeCell ref="D8:D9"/>
    <mergeCell ref="E8:G8"/>
    <mergeCell ref="H8:K8"/>
    <mergeCell ref="L8:N8"/>
    <mergeCell ref="D19:G19"/>
    <mergeCell ref="H19:K19"/>
    <mergeCell ref="L19:O19"/>
    <mergeCell ref="D6:N6"/>
    <mergeCell ref="D39:G39"/>
    <mergeCell ref="H39:K39"/>
    <mergeCell ref="L39:O39"/>
    <mergeCell ref="D40:G40"/>
    <mergeCell ref="H40:K40"/>
    <mergeCell ref="L40:O40"/>
    <mergeCell ref="D28:D29"/>
    <mergeCell ref="E28:G28"/>
    <mergeCell ref="H28:K28"/>
    <mergeCell ref="L28:N28"/>
    <mergeCell ref="H22:K22"/>
    <mergeCell ref="D20:G20"/>
    <mergeCell ref="H20:K20"/>
    <mergeCell ref="L20:O20"/>
    <mergeCell ref="D21:G21"/>
    <mergeCell ref="D41:G41"/>
    <mergeCell ref="H41:K41"/>
    <mergeCell ref="L41:O41"/>
    <mergeCell ref="H42:K42"/>
    <mergeCell ref="D26:N26"/>
  </mergeCells>
  <phoneticPr fontId="5" type="noConversion"/>
  <conditionalFormatting sqref="E30:O37 E10:O18 E23:O25 O2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{240BC12D-88A9-FE43-9282-F3D45DF8562B}</x14:id>
        </ext>
      </extLst>
    </cfRule>
  </conditionalFormatting>
  <conditionalFormatting sqref="H30:K37 H10:K18 H23:K2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{B83C4920-3E24-954D-B6AF-471F2A19268A}</x14:id>
        </ext>
      </extLst>
    </cfRule>
  </conditionalFormatting>
  <conditionalFormatting sqref="E30:G37 E10:G18 L10:O18 L30:O37 L23:O25 E23:G25 O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{6C8AAE0B-3FEB-2648-8A6F-8F394431CC1E}</x14:id>
        </ext>
      </extLst>
    </cfRule>
  </conditionalFormatting>
  <conditionalFormatting sqref="H10:K18 H23:K25">
    <cfRule type="dataBar" priority="23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{92A931A5-AB26-7443-992D-1FD5CDC4FDDD}</x14:id>
        </ext>
      </extLst>
    </cfRule>
  </conditionalFormatting>
  <conditionalFormatting sqref="U10:AE17 U5:AE5 AE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{2BA5E2CB-0334-8448-A890-0F60B5604BD0}</x14:id>
        </ext>
      </extLst>
    </cfRule>
  </conditionalFormatting>
  <conditionalFormatting sqref="X10:AA17 X5:AA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{867D61B4-ABB0-C440-883A-05FE6A465FF8}</x14:id>
        </ext>
      </extLst>
    </cfRule>
  </conditionalFormatting>
  <conditionalFormatting sqref="U10:W17 AB10:AE17 AB5:AE5 U5:W5 A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{A4E68B3E-0180-0140-940F-53AD3A2D689F}</x14:id>
        </ext>
      </extLst>
    </cfRule>
  </conditionalFormatting>
  <conditionalFormatting sqref="X5:AA5">
    <cfRule type="dataBar" priority="4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{C7A6AB6A-3A0D-5942-8053-F5948DA87F46}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0BC12D-88A9-FE43-9282-F3D45DF85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E30:O37 E10:O18 E23:O25 O26</xm:sqref>
        </x14:conditionalFormatting>
        <x14:conditionalFormatting xmlns:xm="http://schemas.microsoft.com/office/excel/2006/main">
          <x14:cfRule type="dataBar" id="{B83C4920-3E24-954D-B6AF-471F2A192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H30:K37 H10:K18 H23:K25</xm:sqref>
        </x14:conditionalFormatting>
        <x14:conditionalFormatting xmlns:xm="http://schemas.microsoft.com/office/excel/2006/main">
          <x14:cfRule type="dataBar" id="{6C8AAE0B-3FEB-2648-8A6F-8F394431C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E30:G37 E10:G18 L10:O18 L30:O37 L23:O25 E23:G25 O26</xm:sqref>
        </x14:conditionalFormatting>
        <x14:conditionalFormatting xmlns:xm="http://schemas.microsoft.com/office/excel/2006/main">
          <x14:cfRule type="dataBar" id="{92A931A5-AB26-7443-992D-1FD5CDC4FD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H10:K18 H23:K25</xm:sqref>
        </x14:conditionalFormatting>
        <x14:conditionalFormatting xmlns:xm="http://schemas.microsoft.com/office/excel/2006/main">
          <x14:cfRule type="dataBar" id="{2BA5E2CB-0334-8448-A890-0F60B5604B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U10:AE17 U5:AE5 AE6</xm:sqref>
        </x14:conditionalFormatting>
        <x14:conditionalFormatting xmlns:xm="http://schemas.microsoft.com/office/excel/2006/main">
          <x14:cfRule type="dataBar" id="{867D61B4-ABB0-C440-883A-05FE6A46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X10:AA17 X5:AA5</xm:sqref>
        </x14:conditionalFormatting>
        <x14:conditionalFormatting xmlns:xm="http://schemas.microsoft.com/office/excel/2006/main">
          <x14:cfRule type="dataBar" id="{A4E68B3E-0180-0140-940F-53AD3A2D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U10:W17 AB10:AE17 AB5:AE5 U5:W5 AE6</xm:sqref>
        </x14:conditionalFormatting>
        <x14:conditionalFormatting xmlns:xm="http://schemas.microsoft.com/office/excel/2006/main">
          <x14:cfRule type="dataBar" id="{C7A6AB6A-3A0D-5942-8053-F5948DA87F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X5:AA5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2"/>
  <sheetViews>
    <sheetView tabSelected="1" topLeftCell="A5" workbookViewId="0">
      <selection activeCell="M5" sqref="M5:T42"/>
    </sheetView>
  </sheetViews>
  <sheetFormatPr baseColWidth="10" defaultRowHeight="14" x14ac:dyDescent="0"/>
  <cols>
    <col min="1" max="1" width="15.33203125" style="38" customWidth="1"/>
    <col min="2" max="2" width="7.1640625" style="38" customWidth="1"/>
    <col min="3" max="3" width="4.83203125" style="48" bestFit="1" customWidth="1"/>
    <col min="4" max="4" width="6.83203125" style="38" bestFit="1" customWidth="1"/>
    <col min="5" max="5" width="9" style="38" bestFit="1" customWidth="1"/>
    <col min="6" max="6" width="8.33203125" style="38" bestFit="1" customWidth="1"/>
    <col min="7" max="7" width="8.1640625" style="38" bestFit="1" customWidth="1"/>
    <col min="8" max="8" width="8.5" style="38" bestFit="1" customWidth="1"/>
    <col min="9" max="9" width="1.83203125" style="38" customWidth="1"/>
    <col min="10" max="11" width="10.83203125" style="38"/>
    <col min="12" max="12" width="15.33203125" style="38" customWidth="1"/>
    <col min="13" max="13" width="8.6640625" style="38" customWidth="1"/>
    <col min="14" max="14" width="8.83203125" style="52" customWidth="1"/>
    <col min="15" max="16384" width="10.83203125" style="38"/>
  </cols>
  <sheetData>
    <row r="5" spans="1:24" s="35" customFormat="1" ht="76" customHeight="1">
      <c r="A5" s="46"/>
      <c r="B5" s="36"/>
      <c r="C5" s="37" t="s">
        <v>0</v>
      </c>
      <c r="D5" s="37" t="s">
        <v>31</v>
      </c>
      <c r="E5" s="37" t="s">
        <v>15</v>
      </c>
      <c r="F5" s="37" t="s">
        <v>32</v>
      </c>
      <c r="G5" s="37" t="s">
        <v>33</v>
      </c>
      <c r="H5" s="37" t="s">
        <v>16</v>
      </c>
      <c r="I5" s="37"/>
      <c r="M5" s="36"/>
      <c r="N5" s="54" t="s">
        <v>41</v>
      </c>
      <c r="O5" s="55" t="s">
        <v>38</v>
      </c>
      <c r="P5" s="55" t="s">
        <v>36</v>
      </c>
      <c r="Q5" s="55" t="s">
        <v>37</v>
      </c>
      <c r="R5" s="55" t="s">
        <v>39</v>
      </c>
      <c r="S5" s="49" t="s">
        <v>40</v>
      </c>
      <c r="T5" s="37"/>
      <c r="U5" s="50"/>
      <c r="V5" s="50"/>
      <c r="W5" s="50"/>
      <c r="X5" s="50"/>
    </row>
    <row r="6" spans="1:24" s="56" customFormat="1" ht="4" customHeight="1">
      <c r="C6" s="57"/>
      <c r="D6" s="58"/>
      <c r="E6" s="58"/>
      <c r="F6" s="58"/>
      <c r="G6" s="58"/>
      <c r="H6" s="59"/>
      <c r="N6" s="60"/>
      <c r="O6" s="68"/>
      <c r="P6" s="68"/>
      <c r="Q6" s="68"/>
      <c r="R6" s="68"/>
      <c r="S6" s="68"/>
    </row>
    <row r="7" spans="1:24">
      <c r="B7" s="39" t="s">
        <v>30</v>
      </c>
      <c r="C7" s="40">
        <v>1</v>
      </c>
      <c r="D7" s="41">
        <v>181.12019821627138</v>
      </c>
      <c r="E7" s="41">
        <v>568.68584686648148</v>
      </c>
      <c r="F7" s="41">
        <v>143.8074951940072</v>
      </c>
      <c r="G7" s="41">
        <v>1391.6477158999307</v>
      </c>
      <c r="H7" s="42">
        <v>346.67913451650304</v>
      </c>
      <c r="M7" s="47" t="s">
        <v>30</v>
      </c>
      <c r="N7" s="51">
        <v>1</v>
      </c>
      <c r="O7" s="44">
        <f>D7/10*60</f>
        <v>1086.7211892976281</v>
      </c>
      <c r="P7" s="44">
        <f>E7/1000*60</f>
        <v>34.12115081198889</v>
      </c>
      <c r="Q7" s="44">
        <f>F7/1000*60</f>
        <v>8.6284497116404317</v>
      </c>
      <c r="R7" s="44">
        <f>MIN(60,G7/1000*60)</f>
        <v>60</v>
      </c>
      <c r="S7" s="45">
        <f>MIN(60,H7/1000*60)</f>
        <v>20.800748070990185</v>
      </c>
    </row>
    <row r="8" spans="1:24">
      <c r="C8" s="43">
        <v>2</v>
      </c>
      <c r="D8" s="44">
        <v>125.25735275877011</v>
      </c>
      <c r="E8" s="44">
        <v>175.20704728379036</v>
      </c>
      <c r="F8" s="44">
        <v>78.193637949485421</v>
      </c>
      <c r="G8" s="44">
        <v>208.52892319420076</v>
      </c>
      <c r="H8" s="45">
        <v>113.22467543297343</v>
      </c>
      <c r="M8" s="38" t="s">
        <v>42</v>
      </c>
      <c r="N8" s="51">
        <v>2</v>
      </c>
      <c r="O8" s="44">
        <f t="shared" ref="O8:O23" si="0">D8/10*60</f>
        <v>751.54411655262061</v>
      </c>
      <c r="P8" s="44">
        <f t="shared" ref="P8:P23" si="1">E8/1000*60</f>
        <v>10.512422837027421</v>
      </c>
      <c r="Q8" s="44">
        <f t="shared" ref="Q8:Q23" si="2">F8/1000*60</f>
        <v>4.691618276969125</v>
      </c>
      <c r="R8" s="44">
        <f t="shared" ref="R8:R23" si="3">MIN(60,G8/1000*60)</f>
        <v>12.511735391652044</v>
      </c>
      <c r="S8" s="45">
        <f t="shared" ref="S8:S23" si="4">MIN(60,H8/1000*60)</f>
        <v>6.7934805259784063</v>
      </c>
    </row>
    <row r="9" spans="1:24">
      <c r="A9" s="38" t="s">
        <v>26</v>
      </c>
      <c r="C9" s="43">
        <v>3</v>
      </c>
      <c r="D9" s="44">
        <v>77.648443454759047</v>
      </c>
      <c r="E9" s="44">
        <v>78.591110811627132</v>
      </c>
      <c r="F9" s="44">
        <v>53.040533883937862</v>
      </c>
      <c r="G9" s="44">
        <v>55.573160645688425</v>
      </c>
      <c r="H9" s="45">
        <v>53.613799177051924</v>
      </c>
      <c r="L9" s="38" t="s">
        <v>26</v>
      </c>
      <c r="M9" s="38" t="s">
        <v>43</v>
      </c>
      <c r="N9" s="51">
        <v>3</v>
      </c>
      <c r="O9" s="44">
        <f t="shared" si="0"/>
        <v>465.89066072855428</v>
      </c>
      <c r="P9" s="44">
        <f t="shared" si="1"/>
        <v>4.7154666486976282</v>
      </c>
      <c r="Q9" s="44">
        <f t="shared" si="2"/>
        <v>3.1824320330362719</v>
      </c>
      <c r="R9" s="44">
        <f t="shared" si="3"/>
        <v>3.3343896387413055</v>
      </c>
      <c r="S9" s="45">
        <f t="shared" si="4"/>
        <v>3.2168279506231157</v>
      </c>
    </row>
    <row r="10" spans="1:24">
      <c r="C10" s="43">
        <v>4</v>
      </c>
      <c r="D10" s="44">
        <v>45.050944151709658</v>
      </c>
      <c r="E10" s="44">
        <v>35.145167235536867</v>
      </c>
      <c r="F10" s="44">
        <v>32.974691849933478</v>
      </c>
      <c r="G10" s="44">
        <v>16.359214384231208</v>
      </c>
      <c r="H10" s="45">
        <v>26.781879555367063</v>
      </c>
      <c r="N10" s="51">
        <v>4</v>
      </c>
      <c r="O10" s="44">
        <f t="shared" si="0"/>
        <v>270.30566491025797</v>
      </c>
      <c r="P10" s="44">
        <f t="shared" si="1"/>
        <v>2.108710034132212</v>
      </c>
      <c r="Q10" s="44">
        <f t="shared" si="2"/>
        <v>1.9784815109960088</v>
      </c>
      <c r="R10" s="44">
        <f t="shared" si="3"/>
        <v>0.98155286305387257</v>
      </c>
      <c r="S10" s="45">
        <f t="shared" si="4"/>
        <v>1.6069127733220239</v>
      </c>
    </row>
    <row r="11" spans="1:24">
      <c r="C11" s="43">
        <v>5</v>
      </c>
      <c r="D11" s="44">
        <v>25.192430447551079</v>
      </c>
      <c r="E11" s="44">
        <v>14.823380511862281</v>
      </c>
      <c r="F11" s="44">
        <v>26.092600556579889</v>
      </c>
      <c r="G11" s="44">
        <v>6.6816878079011861</v>
      </c>
      <c r="H11" s="45">
        <v>21.974607971558402</v>
      </c>
      <c r="N11" s="51">
        <v>5</v>
      </c>
      <c r="O11" s="44">
        <f t="shared" si="0"/>
        <v>151.15458268530648</v>
      </c>
      <c r="P11" s="44">
        <f t="shared" si="1"/>
        <v>0.88940283071173687</v>
      </c>
      <c r="Q11" s="44">
        <f t="shared" si="2"/>
        <v>1.5655560333947933</v>
      </c>
      <c r="R11" s="44">
        <f t="shared" si="3"/>
        <v>0.4009012684740712</v>
      </c>
      <c r="S11" s="45">
        <f t="shared" si="4"/>
        <v>1.3184764782935041</v>
      </c>
    </row>
    <row r="12" spans="1:24">
      <c r="C12" s="43">
        <v>6</v>
      </c>
      <c r="D12" s="44">
        <v>16.519895964535319</v>
      </c>
      <c r="E12" s="44">
        <v>3.9337093448933165</v>
      </c>
      <c r="F12" s="44">
        <v>20.186985554661003</v>
      </c>
      <c r="G12" s="44">
        <v>1.3622350249594137</v>
      </c>
      <c r="H12" s="45">
        <v>23.677482944683227</v>
      </c>
      <c r="N12" s="51">
        <v>6</v>
      </c>
      <c r="O12" s="44">
        <f t="shared" si="0"/>
        <v>99.119375787211908</v>
      </c>
      <c r="P12" s="44">
        <f t="shared" si="1"/>
        <v>0.236022560693599</v>
      </c>
      <c r="Q12" s="44">
        <f t="shared" si="2"/>
        <v>1.21121913327966</v>
      </c>
      <c r="R12" s="44">
        <f t="shared" si="3"/>
        <v>8.1734101497564826E-2</v>
      </c>
      <c r="S12" s="45">
        <f t="shared" si="4"/>
        <v>1.4206489766809935</v>
      </c>
    </row>
    <row r="13" spans="1:24">
      <c r="C13" s="43">
        <v>7</v>
      </c>
      <c r="D13" s="44">
        <v>9.5832591522013928</v>
      </c>
      <c r="E13" s="44">
        <v>0.38024056838298326</v>
      </c>
      <c r="F13" s="44">
        <v>10.18211448094374</v>
      </c>
      <c r="G13" s="44">
        <v>8.61951141766992E-2</v>
      </c>
      <c r="H13" s="45">
        <v>13.525770759678865</v>
      </c>
      <c r="N13" s="51">
        <v>7</v>
      </c>
      <c r="O13" s="44">
        <f t="shared" si="0"/>
        <v>57.499554913208357</v>
      </c>
      <c r="P13" s="44">
        <f t="shared" si="1"/>
        <v>2.2814434102978995E-2</v>
      </c>
      <c r="Q13" s="44">
        <f t="shared" si="2"/>
        <v>0.61092686885662439</v>
      </c>
      <c r="R13" s="44">
        <f t="shared" si="3"/>
        <v>5.1717068506019525E-3</v>
      </c>
      <c r="S13" s="45">
        <f t="shared" si="4"/>
        <v>0.81154624558073185</v>
      </c>
    </row>
    <row r="14" spans="1:24">
      <c r="C14" s="43">
        <v>8</v>
      </c>
      <c r="D14" s="44">
        <v>3.0284347573614125</v>
      </c>
      <c r="E14" s="44">
        <v>0</v>
      </c>
      <c r="F14" s="44">
        <v>2.2349696980159588</v>
      </c>
      <c r="G14" s="44">
        <v>0</v>
      </c>
      <c r="H14" s="45">
        <v>3.0933175143400642</v>
      </c>
      <c r="N14" s="51">
        <v>8</v>
      </c>
      <c r="O14" s="44">
        <f t="shared" si="0"/>
        <v>18.170608544168473</v>
      </c>
      <c r="P14" s="44">
        <f t="shared" si="1"/>
        <v>0</v>
      </c>
      <c r="Q14" s="44">
        <f t="shared" si="2"/>
        <v>0.13409818188095751</v>
      </c>
      <c r="R14" s="44">
        <f t="shared" si="3"/>
        <v>0</v>
      </c>
      <c r="S14" s="45">
        <f t="shared" si="4"/>
        <v>0.18559905086040387</v>
      </c>
    </row>
    <row r="15" spans="1:24" s="61" customFormat="1" ht="4" customHeight="1">
      <c r="C15" s="62"/>
      <c r="D15" s="63"/>
      <c r="E15" s="63"/>
      <c r="F15" s="63"/>
      <c r="G15" s="63"/>
      <c r="H15" s="64"/>
      <c r="N15" s="69"/>
      <c r="O15" s="63"/>
      <c r="P15" s="63"/>
      <c r="Q15" s="63"/>
      <c r="R15" s="63"/>
      <c r="S15" s="64"/>
    </row>
    <row r="16" spans="1:24">
      <c r="A16" s="38" t="s">
        <v>25</v>
      </c>
      <c r="B16" s="39" t="s">
        <v>29</v>
      </c>
      <c r="C16" s="40">
        <v>1</v>
      </c>
      <c r="D16" s="41">
        <v>9.0649999999999995</v>
      </c>
      <c r="E16" s="41">
        <v>27.500000000000014</v>
      </c>
      <c r="F16" s="41">
        <v>3</v>
      </c>
      <c r="G16" s="41">
        <v>139</v>
      </c>
      <c r="H16" s="42">
        <v>0</v>
      </c>
      <c r="L16" s="38" t="s">
        <v>25</v>
      </c>
      <c r="M16" s="47" t="s">
        <v>29</v>
      </c>
      <c r="N16" s="51">
        <v>1</v>
      </c>
      <c r="O16" s="44">
        <f t="shared" si="0"/>
        <v>54.39</v>
      </c>
      <c r="P16" s="44">
        <f t="shared" si="1"/>
        <v>1.6500000000000008</v>
      </c>
      <c r="Q16" s="44">
        <f t="shared" si="2"/>
        <v>0.18</v>
      </c>
      <c r="R16" s="44">
        <f t="shared" si="3"/>
        <v>8.34</v>
      </c>
      <c r="S16" s="45">
        <f t="shared" si="4"/>
        <v>0</v>
      </c>
    </row>
    <row r="17" spans="1:24">
      <c r="C17" s="43">
        <v>2</v>
      </c>
      <c r="D17" s="44">
        <v>6.4399999999999995</v>
      </c>
      <c r="E17" s="44">
        <v>7.5</v>
      </c>
      <c r="F17" s="44">
        <v>3.5000000000000004</v>
      </c>
      <c r="G17" s="44">
        <v>15.5</v>
      </c>
      <c r="H17" s="45">
        <v>11.499999999999998</v>
      </c>
      <c r="M17" s="38" t="s">
        <v>44</v>
      </c>
      <c r="N17" s="51">
        <v>2</v>
      </c>
      <c r="O17" s="44">
        <f t="shared" si="0"/>
        <v>38.639999999999993</v>
      </c>
      <c r="P17" s="44">
        <f t="shared" si="1"/>
        <v>0.44999999999999996</v>
      </c>
      <c r="Q17" s="44">
        <f t="shared" si="2"/>
        <v>0.21000000000000002</v>
      </c>
      <c r="R17" s="44">
        <f t="shared" si="3"/>
        <v>0.92999999999999994</v>
      </c>
      <c r="S17" s="45">
        <f t="shared" si="4"/>
        <v>0.68999999999999984</v>
      </c>
    </row>
    <row r="18" spans="1:24">
      <c r="C18" s="43">
        <v>3</v>
      </c>
      <c r="D18" s="44">
        <v>7.6099999999999994</v>
      </c>
      <c r="E18" s="44">
        <v>5.5000000000000009</v>
      </c>
      <c r="F18" s="44">
        <v>4</v>
      </c>
      <c r="G18" s="44">
        <v>4.5</v>
      </c>
      <c r="H18" s="45">
        <v>8.5000000000000018</v>
      </c>
      <c r="N18" s="51">
        <v>3</v>
      </c>
      <c r="O18" s="44">
        <f t="shared" si="0"/>
        <v>45.66</v>
      </c>
      <c r="P18" s="44">
        <f t="shared" si="1"/>
        <v>0.33</v>
      </c>
      <c r="Q18" s="44">
        <f t="shared" si="2"/>
        <v>0.24</v>
      </c>
      <c r="R18" s="44">
        <f t="shared" si="3"/>
        <v>0.26999999999999996</v>
      </c>
      <c r="S18" s="45">
        <f t="shared" si="4"/>
        <v>0.51000000000000012</v>
      </c>
    </row>
    <row r="19" spans="1:24">
      <c r="C19" s="43">
        <v>4</v>
      </c>
      <c r="D19" s="44">
        <v>23.295000000000002</v>
      </c>
      <c r="E19" s="44">
        <v>22.500000000000011</v>
      </c>
      <c r="F19" s="44">
        <v>21.500000000000007</v>
      </c>
      <c r="G19" s="44">
        <v>8.5</v>
      </c>
      <c r="H19" s="45">
        <v>15</v>
      </c>
      <c r="K19" s="53"/>
      <c r="N19" s="51">
        <v>4</v>
      </c>
      <c r="O19" s="44">
        <f t="shared" si="0"/>
        <v>139.77000000000001</v>
      </c>
      <c r="P19" s="44">
        <f t="shared" si="1"/>
        <v>1.3500000000000005</v>
      </c>
      <c r="Q19" s="44">
        <f t="shared" si="2"/>
        <v>1.2900000000000005</v>
      </c>
      <c r="R19" s="44">
        <f t="shared" si="3"/>
        <v>0.51</v>
      </c>
      <c r="S19" s="45">
        <f t="shared" si="4"/>
        <v>0.89999999999999991</v>
      </c>
    </row>
    <row r="20" spans="1:24">
      <c r="C20" s="43">
        <v>5</v>
      </c>
      <c r="D20" s="44">
        <v>17.919999999999998</v>
      </c>
      <c r="E20" s="44">
        <v>10.000000000000002</v>
      </c>
      <c r="F20" s="44">
        <v>20.000000000000004</v>
      </c>
      <c r="G20" s="44">
        <v>0</v>
      </c>
      <c r="H20" s="45">
        <v>17</v>
      </c>
      <c r="N20" s="51">
        <v>5</v>
      </c>
      <c r="O20" s="44">
        <f t="shared" si="0"/>
        <v>107.51999999999998</v>
      </c>
      <c r="P20" s="44">
        <f t="shared" si="1"/>
        <v>0.60000000000000009</v>
      </c>
      <c r="Q20" s="44">
        <f t="shared" si="2"/>
        <v>1.2000000000000002</v>
      </c>
      <c r="R20" s="44">
        <f t="shared" si="3"/>
        <v>0</v>
      </c>
      <c r="S20" s="45">
        <f t="shared" si="4"/>
        <v>1.02</v>
      </c>
    </row>
    <row r="21" spans="1:24">
      <c r="C21" s="43">
        <v>6</v>
      </c>
      <c r="D21" s="44">
        <v>10.085000000000001</v>
      </c>
      <c r="E21" s="44">
        <v>0</v>
      </c>
      <c r="F21" s="44">
        <v>15</v>
      </c>
      <c r="G21" s="44">
        <v>0</v>
      </c>
      <c r="H21" s="45">
        <v>20.000000000000004</v>
      </c>
      <c r="N21" s="51">
        <v>6</v>
      </c>
      <c r="O21" s="44">
        <f t="shared" si="0"/>
        <v>60.510000000000012</v>
      </c>
      <c r="P21" s="44">
        <f t="shared" si="1"/>
        <v>0</v>
      </c>
      <c r="Q21" s="44">
        <f t="shared" si="2"/>
        <v>0.89999999999999991</v>
      </c>
      <c r="R21" s="44">
        <f t="shared" si="3"/>
        <v>0</v>
      </c>
      <c r="S21" s="45">
        <f t="shared" si="4"/>
        <v>1.2000000000000002</v>
      </c>
    </row>
    <row r="22" spans="1:24">
      <c r="C22" s="43">
        <v>7</v>
      </c>
      <c r="D22" s="44">
        <v>3.55</v>
      </c>
      <c r="E22" s="44">
        <v>0</v>
      </c>
      <c r="F22" s="44">
        <v>10.000000000000002</v>
      </c>
      <c r="G22" s="44">
        <v>0</v>
      </c>
      <c r="H22" s="45">
        <v>10.000000000000002</v>
      </c>
      <c r="N22" s="51">
        <v>7</v>
      </c>
      <c r="O22" s="44">
        <f t="shared" si="0"/>
        <v>21.299999999999997</v>
      </c>
      <c r="P22" s="44">
        <f t="shared" si="1"/>
        <v>0</v>
      </c>
      <c r="Q22" s="44">
        <f t="shared" si="2"/>
        <v>0.60000000000000009</v>
      </c>
      <c r="R22" s="44">
        <f t="shared" si="3"/>
        <v>0</v>
      </c>
      <c r="S22" s="45">
        <f t="shared" si="4"/>
        <v>0.60000000000000009</v>
      </c>
    </row>
    <row r="23" spans="1:24">
      <c r="C23" s="43">
        <v>8</v>
      </c>
      <c r="D23" s="44">
        <v>0.19</v>
      </c>
      <c r="E23" s="44">
        <v>0</v>
      </c>
      <c r="F23" s="44">
        <v>0</v>
      </c>
      <c r="G23" s="44">
        <v>0</v>
      </c>
      <c r="H23" s="45">
        <v>0</v>
      </c>
      <c r="N23" s="51">
        <v>8</v>
      </c>
      <c r="O23" s="44">
        <f t="shared" si="0"/>
        <v>1.1399999999999999</v>
      </c>
      <c r="P23" s="44">
        <f t="shared" si="1"/>
        <v>0</v>
      </c>
      <c r="Q23" s="44">
        <f t="shared" si="2"/>
        <v>0</v>
      </c>
      <c r="R23" s="44">
        <f t="shared" si="3"/>
        <v>0</v>
      </c>
      <c r="S23" s="45">
        <f t="shared" si="4"/>
        <v>0</v>
      </c>
    </row>
    <row r="24" spans="1:24" s="35" customFormat="1" ht="76" customHeight="1">
      <c r="A24" s="46"/>
      <c r="B24" s="36"/>
      <c r="C24" s="37" t="s">
        <v>0</v>
      </c>
      <c r="D24" s="37" t="s">
        <v>31</v>
      </c>
      <c r="E24" s="37" t="s">
        <v>15</v>
      </c>
      <c r="F24" s="37" t="s">
        <v>32</v>
      </c>
      <c r="G24" s="37" t="s">
        <v>33</v>
      </c>
      <c r="H24" s="37" t="s">
        <v>16</v>
      </c>
      <c r="I24" s="37"/>
      <c r="M24" s="36"/>
      <c r="N24" s="54" t="s">
        <v>41</v>
      </c>
      <c r="O24" s="55" t="s">
        <v>38</v>
      </c>
      <c r="P24" s="55" t="s">
        <v>36</v>
      </c>
      <c r="Q24" s="55" t="s">
        <v>37</v>
      </c>
      <c r="R24" s="55" t="s">
        <v>39</v>
      </c>
      <c r="S24" s="49" t="s">
        <v>40</v>
      </c>
      <c r="T24" s="37"/>
      <c r="U24" s="50"/>
      <c r="V24" s="50"/>
      <c r="W24" s="50"/>
      <c r="X24" s="50"/>
    </row>
    <row r="25" spans="1:24" s="61" customFormat="1" ht="4" customHeight="1">
      <c r="C25" s="62"/>
      <c r="D25" s="63"/>
      <c r="E25" s="63"/>
      <c r="F25" s="63"/>
      <c r="G25" s="63"/>
      <c r="H25" s="64"/>
      <c r="N25" s="65"/>
      <c r="O25" s="67"/>
      <c r="P25" s="67"/>
      <c r="Q25" s="67"/>
      <c r="R25" s="67"/>
      <c r="S25" s="67"/>
    </row>
    <row r="26" spans="1:24" s="39" customFormat="1">
      <c r="A26" s="38"/>
      <c r="B26" s="39" t="s">
        <v>30</v>
      </c>
      <c r="C26" s="40">
        <v>1</v>
      </c>
      <c r="D26" s="41">
        <v>222.19866185991489</v>
      </c>
      <c r="E26" s="41">
        <v>729.03997040321815</v>
      </c>
      <c r="F26" s="41">
        <v>178.00545230169931</v>
      </c>
      <c r="G26" s="41">
        <v>1721.6135301766692</v>
      </c>
      <c r="H26" s="42">
        <v>410.91636072778533</v>
      </c>
      <c r="M26" s="70" t="s">
        <v>30</v>
      </c>
      <c r="N26" s="71">
        <v>1</v>
      </c>
      <c r="O26" s="44">
        <f t="shared" ref="O26:O42" si="5">D26/10*60</f>
        <v>1333.1919711594894</v>
      </c>
      <c r="P26" s="44">
        <f>E26/1000*60</f>
        <v>43.742398224193089</v>
      </c>
      <c r="Q26" s="44">
        <f t="shared" ref="Q26:Q42" si="6">F26/1000*60</f>
        <v>10.680327138101958</v>
      </c>
      <c r="R26" s="44">
        <f>MIN(60,G26/1000*60)</f>
        <v>60</v>
      </c>
      <c r="S26" s="45">
        <f>MIN(60,H26/1000*60)</f>
        <v>24.654981643667117</v>
      </c>
      <c r="T26" s="47"/>
      <c r="U26" s="47"/>
      <c r="V26" s="47"/>
      <c r="W26" s="47"/>
      <c r="X26" s="47"/>
    </row>
    <row r="27" spans="1:24">
      <c r="A27" s="38" t="s">
        <v>27</v>
      </c>
      <c r="B27" s="47"/>
      <c r="C27" s="43">
        <v>2</v>
      </c>
      <c r="D27" s="44">
        <v>159.61186623410413</v>
      </c>
      <c r="E27" s="44">
        <v>237.43148333849126</v>
      </c>
      <c r="F27" s="44">
        <v>101.95046416345897</v>
      </c>
      <c r="G27" s="44">
        <v>257.92001960616182</v>
      </c>
      <c r="H27" s="45">
        <v>141.33115706719934</v>
      </c>
      <c r="M27" s="70" t="s">
        <v>42</v>
      </c>
      <c r="N27" s="71">
        <v>2</v>
      </c>
      <c r="O27" s="44">
        <f t="shared" si="5"/>
        <v>957.67119740462476</v>
      </c>
      <c r="P27" s="44">
        <f t="shared" ref="P27:P42" si="7">E27/1000*60</f>
        <v>14.245889000309475</v>
      </c>
      <c r="Q27" s="44">
        <f t="shared" si="6"/>
        <v>6.1170278498075383</v>
      </c>
      <c r="R27" s="44">
        <f t="shared" ref="R27:R42" si="8">MIN(60,G27/1000*60)</f>
        <v>15.47520117636971</v>
      </c>
      <c r="S27" s="45">
        <f t="shared" ref="S27:S42" si="9">MIN(60,H27/1000*60)</f>
        <v>8.4798694240319605</v>
      </c>
    </row>
    <row r="28" spans="1:24">
      <c r="B28" s="47"/>
      <c r="C28" s="43">
        <v>3</v>
      </c>
      <c r="D28" s="44">
        <v>93.725037658679412</v>
      </c>
      <c r="E28" s="44">
        <v>97.261692036216587</v>
      </c>
      <c r="F28" s="44">
        <v>64.537663791901565</v>
      </c>
      <c r="G28" s="44">
        <v>69.416275764157263</v>
      </c>
      <c r="H28" s="45">
        <v>64.739043295856376</v>
      </c>
      <c r="L28" s="38" t="s">
        <v>27</v>
      </c>
      <c r="M28" s="70" t="s">
        <v>43</v>
      </c>
      <c r="N28" s="71">
        <v>3</v>
      </c>
      <c r="O28" s="44">
        <f t="shared" si="5"/>
        <v>562.35022595207647</v>
      </c>
      <c r="P28" s="44">
        <f t="shared" si="7"/>
        <v>5.8357015221729949</v>
      </c>
      <c r="Q28" s="44">
        <f t="shared" si="6"/>
        <v>3.8722598275140943</v>
      </c>
      <c r="R28" s="44">
        <f t="shared" si="8"/>
        <v>4.1649765458494361</v>
      </c>
      <c r="S28" s="45">
        <f t="shared" si="9"/>
        <v>3.8843425977513828</v>
      </c>
    </row>
    <row r="29" spans="1:24">
      <c r="B29" s="47"/>
      <c r="C29" s="43">
        <v>4</v>
      </c>
      <c r="D29" s="44">
        <v>49.206627485099439</v>
      </c>
      <c r="E29" s="44">
        <v>37.874706460700736</v>
      </c>
      <c r="F29" s="44">
        <v>35.541472265070283</v>
      </c>
      <c r="G29" s="44">
        <v>18.217328511922855</v>
      </c>
      <c r="H29" s="45">
        <v>29.240621101059077</v>
      </c>
      <c r="M29" s="70"/>
      <c r="N29" s="71">
        <v>4</v>
      </c>
      <c r="O29" s="44">
        <f t="shared" si="5"/>
        <v>295.23976491059665</v>
      </c>
      <c r="P29" s="44">
        <f t="shared" si="7"/>
        <v>2.2724823876420439</v>
      </c>
      <c r="Q29" s="44">
        <f t="shared" si="6"/>
        <v>2.1324883359042168</v>
      </c>
      <c r="R29" s="44">
        <f t="shared" si="8"/>
        <v>1.0930397107153713</v>
      </c>
      <c r="S29" s="45">
        <f t="shared" si="9"/>
        <v>1.7544372660635446</v>
      </c>
    </row>
    <row r="30" spans="1:24">
      <c r="B30" s="47"/>
      <c r="C30" s="43">
        <v>5</v>
      </c>
      <c r="D30" s="44">
        <v>25.120076651359149</v>
      </c>
      <c r="E30" s="44">
        <v>15.018004951868065</v>
      </c>
      <c r="F30" s="44">
        <v>25.944729881141047</v>
      </c>
      <c r="G30" s="44">
        <v>6.8402303089859489</v>
      </c>
      <c r="H30" s="45">
        <v>20.708598328315176</v>
      </c>
      <c r="M30" s="70"/>
      <c r="N30" s="71">
        <v>5</v>
      </c>
      <c r="O30" s="44">
        <f t="shared" si="5"/>
        <v>150.72045990815491</v>
      </c>
      <c r="P30" s="44">
        <f t="shared" si="7"/>
        <v>0.90108029711208393</v>
      </c>
      <c r="Q30" s="44">
        <f t="shared" si="6"/>
        <v>1.5566837928684627</v>
      </c>
      <c r="R30" s="44">
        <f t="shared" si="8"/>
        <v>0.41041381853915693</v>
      </c>
      <c r="S30" s="45">
        <f t="shared" si="9"/>
        <v>1.2425158996989105</v>
      </c>
    </row>
    <row r="31" spans="1:24">
      <c r="B31" s="47"/>
      <c r="C31" s="43">
        <v>6</v>
      </c>
      <c r="D31" s="44">
        <v>16.664502806839955</v>
      </c>
      <c r="E31" s="44">
        <v>4.023853263695262</v>
      </c>
      <c r="F31" s="44">
        <v>20.338711241468143</v>
      </c>
      <c r="G31" s="44">
        <v>1.5405469974585353</v>
      </c>
      <c r="H31" s="45">
        <v>22.48293988047681</v>
      </c>
      <c r="M31" s="70"/>
      <c r="N31" s="71">
        <v>6</v>
      </c>
      <c r="O31" s="44">
        <f t="shared" si="5"/>
        <v>99.987016841039733</v>
      </c>
      <c r="P31" s="44">
        <f t="shared" si="7"/>
        <v>0.24143119582171571</v>
      </c>
      <c r="Q31" s="44">
        <f t="shared" si="6"/>
        <v>1.2203226744880886</v>
      </c>
      <c r="R31" s="44">
        <f t="shared" si="8"/>
        <v>9.2432819847512115E-2</v>
      </c>
      <c r="S31" s="45">
        <f t="shared" si="9"/>
        <v>1.3489763928286087</v>
      </c>
    </row>
    <row r="32" spans="1:24">
      <c r="B32" s="47"/>
      <c r="C32" s="43">
        <v>7</v>
      </c>
      <c r="D32" s="44">
        <v>10.043794174499078</v>
      </c>
      <c r="E32" s="44">
        <v>0.4405529643460423</v>
      </c>
      <c r="F32" s="44">
        <v>10.623542483132391</v>
      </c>
      <c r="G32" s="44">
        <v>0.13833666132952135</v>
      </c>
      <c r="H32" s="45">
        <v>13.394311247378756</v>
      </c>
      <c r="M32" s="70"/>
      <c r="N32" s="71">
        <v>7</v>
      </c>
      <c r="O32" s="44">
        <f t="shared" si="5"/>
        <v>60.262765046994474</v>
      </c>
      <c r="P32" s="44">
        <f t="shared" si="7"/>
        <v>2.6433177860762536E-2</v>
      </c>
      <c r="Q32" s="44">
        <f t="shared" si="6"/>
        <v>0.63741254898794353</v>
      </c>
      <c r="R32" s="44">
        <f t="shared" si="8"/>
        <v>8.3001996797712821E-3</v>
      </c>
      <c r="S32" s="45">
        <f t="shared" si="9"/>
        <v>0.80365867484272535</v>
      </c>
    </row>
    <row r="33" spans="1:19">
      <c r="B33" s="47"/>
      <c r="C33" s="43">
        <v>8</v>
      </c>
      <c r="D33" s="44">
        <v>3.2301666750335678</v>
      </c>
      <c r="E33" s="44">
        <v>0</v>
      </c>
      <c r="F33" s="44">
        <v>2.4943970231996349</v>
      </c>
      <c r="G33" s="44">
        <v>0</v>
      </c>
      <c r="H33" s="45">
        <v>3.1762431785553327</v>
      </c>
      <c r="M33" s="70"/>
      <c r="N33" s="71">
        <v>8</v>
      </c>
      <c r="O33" s="44">
        <f t="shared" si="5"/>
        <v>19.381000050201408</v>
      </c>
      <c r="P33" s="44">
        <f t="shared" si="7"/>
        <v>0</v>
      </c>
      <c r="Q33" s="44">
        <f t="shared" si="6"/>
        <v>0.14966382139197809</v>
      </c>
      <c r="R33" s="44">
        <f t="shared" si="8"/>
        <v>0</v>
      </c>
      <c r="S33" s="45">
        <f t="shared" si="9"/>
        <v>0.19057459071331997</v>
      </c>
    </row>
    <row r="34" spans="1:19" s="61" customFormat="1" ht="4" customHeight="1">
      <c r="B34" s="66"/>
      <c r="C34" s="62"/>
      <c r="D34" s="63"/>
      <c r="E34" s="63"/>
      <c r="F34" s="63"/>
      <c r="G34" s="63"/>
      <c r="H34" s="64"/>
      <c r="M34" s="72"/>
      <c r="N34" s="73"/>
      <c r="O34" s="63"/>
      <c r="P34" s="63"/>
      <c r="Q34" s="63"/>
      <c r="R34" s="63"/>
      <c r="S34" s="64"/>
    </row>
    <row r="35" spans="1:19">
      <c r="B35" s="39" t="s">
        <v>29</v>
      </c>
      <c r="C35" s="40">
        <v>1</v>
      </c>
      <c r="D35" s="41">
        <v>231.49999999999991</v>
      </c>
      <c r="E35" s="41">
        <v>630.00000000000023</v>
      </c>
      <c r="F35" s="41">
        <v>178.50000000000006</v>
      </c>
      <c r="G35" s="41">
        <v>1460.0000000000005</v>
      </c>
      <c r="H35" s="42">
        <v>450</v>
      </c>
      <c r="M35" s="70" t="s">
        <v>29</v>
      </c>
      <c r="N35" s="71">
        <v>1</v>
      </c>
      <c r="O35" s="44">
        <f t="shared" si="5"/>
        <v>1388.9999999999995</v>
      </c>
      <c r="P35" s="44">
        <f t="shared" si="7"/>
        <v>37.800000000000011</v>
      </c>
      <c r="Q35" s="44">
        <f t="shared" si="6"/>
        <v>10.710000000000003</v>
      </c>
      <c r="R35" s="44">
        <f t="shared" si="8"/>
        <v>60</v>
      </c>
      <c r="S35" s="45">
        <f t="shared" si="9"/>
        <v>27</v>
      </c>
    </row>
    <row r="36" spans="1:19">
      <c r="B36" s="47"/>
      <c r="C36" s="43">
        <v>2</v>
      </c>
      <c r="D36" s="44">
        <v>114.02500000000001</v>
      </c>
      <c r="E36" s="44">
        <v>164.49999999999997</v>
      </c>
      <c r="F36" s="44">
        <v>80.500000000000014</v>
      </c>
      <c r="G36" s="44">
        <v>140.5</v>
      </c>
      <c r="H36" s="45">
        <v>111.00000000000001</v>
      </c>
      <c r="M36" s="70" t="s">
        <v>44</v>
      </c>
      <c r="N36" s="71">
        <v>2</v>
      </c>
      <c r="O36" s="44">
        <f t="shared" si="5"/>
        <v>684.15</v>
      </c>
      <c r="P36" s="44">
        <f t="shared" si="7"/>
        <v>9.8699999999999992</v>
      </c>
      <c r="Q36" s="44">
        <f t="shared" si="6"/>
        <v>4.830000000000001</v>
      </c>
      <c r="R36" s="44">
        <f t="shared" si="8"/>
        <v>8.4300000000000015</v>
      </c>
      <c r="S36" s="45">
        <f t="shared" si="9"/>
        <v>6.660000000000001</v>
      </c>
    </row>
    <row r="37" spans="1:19">
      <c r="A37" s="38" t="s">
        <v>28</v>
      </c>
      <c r="B37" s="47"/>
      <c r="C37" s="43">
        <v>3</v>
      </c>
      <c r="D37" s="44">
        <v>65.7</v>
      </c>
      <c r="E37" s="44">
        <v>65.500000000000028</v>
      </c>
      <c r="F37" s="44">
        <v>49.500000000000014</v>
      </c>
      <c r="G37" s="44">
        <v>40.500000000000007</v>
      </c>
      <c r="H37" s="45">
        <v>42.500000000000007</v>
      </c>
      <c r="M37" s="70"/>
      <c r="N37" s="71">
        <v>3</v>
      </c>
      <c r="O37" s="44">
        <f t="shared" si="5"/>
        <v>394.20000000000005</v>
      </c>
      <c r="P37" s="44">
        <f t="shared" si="7"/>
        <v>3.9300000000000019</v>
      </c>
      <c r="Q37" s="44">
        <f t="shared" si="6"/>
        <v>2.9700000000000011</v>
      </c>
      <c r="R37" s="44">
        <f t="shared" si="8"/>
        <v>2.4300000000000006</v>
      </c>
      <c r="S37" s="45">
        <f t="shared" si="9"/>
        <v>2.5500000000000007</v>
      </c>
    </row>
    <row r="38" spans="1:19">
      <c r="B38" s="47"/>
      <c r="C38" s="43">
        <v>4</v>
      </c>
      <c r="D38" s="44">
        <v>31.425000000000004</v>
      </c>
      <c r="E38" s="44">
        <v>29.500000000000014</v>
      </c>
      <c r="F38" s="44">
        <v>30.000000000000018</v>
      </c>
      <c r="G38" s="44">
        <v>10.000000000000002</v>
      </c>
      <c r="H38" s="45">
        <v>20.000000000000004</v>
      </c>
      <c r="L38" s="38" t="s">
        <v>28</v>
      </c>
      <c r="M38" s="70"/>
      <c r="N38" s="71">
        <v>4</v>
      </c>
      <c r="O38" s="44">
        <f t="shared" si="5"/>
        <v>188.55000000000004</v>
      </c>
      <c r="P38" s="44">
        <f t="shared" si="7"/>
        <v>1.7700000000000009</v>
      </c>
      <c r="Q38" s="44">
        <f t="shared" si="6"/>
        <v>1.8000000000000009</v>
      </c>
      <c r="R38" s="44">
        <f t="shared" si="8"/>
        <v>0.60000000000000009</v>
      </c>
      <c r="S38" s="45">
        <f t="shared" si="9"/>
        <v>1.2000000000000002</v>
      </c>
    </row>
    <row r="39" spans="1:19">
      <c r="B39" s="47"/>
      <c r="C39" s="43">
        <v>5</v>
      </c>
      <c r="D39" s="44">
        <v>17.05</v>
      </c>
      <c r="E39" s="44">
        <v>10.000000000000002</v>
      </c>
      <c r="F39" s="44">
        <v>20.000000000000004</v>
      </c>
      <c r="G39" s="44">
        <v>0</v>
      </c>
      <c r="H39" s="45">
        <v>12.500000000000002</v>
      </c>
      <c r="M39" s="70"/>
      <c r="N39" s="71">
        <v>5</v>
      </c>
      <c r="O39" s="44">
        <f t="shared" si="5"/>
        <v>102.30000000000001</v>
      </c>
      <c r="P39" s="44">
        <f t="shared" si="7"/>
        <v>0.60000000000000009</v>
      </c>
      <c r="Q39" s="44">
        <f t="shared" si="6"/>
        <v>1.2000000000000002</v>
      </c>
      <c r="R39" s="44">
        <f t="shared" si="8"/>
        <v>0</v>
      </c>
      <c r="S39" s="45">
        <f t="shared" si="9"/>
        <v>0.75000000000000011</v>
      </c>
    </row>
    <row r="40" spans="1:19">
      <c r="B40" s="47"/>
      <c r="C40" s="43">
        <v>6</v>
      </c>
      <c r="D40" s="44">
        <v>9.3300000000000018</v>
      </c>
      <c r="E40" s="44">
        <v>0</v>
      </c>
      <c r="F40" s="44">
        <v>12.5</v>
      </c>
      <c r="G40" s="44">
        <v>0</v>
      </c>
      <c r="H40" s="45">
        <v>20.000000000000004</v>
      </c>
      <c r="M40" s="70"/>
      <c r="N40" s="71">
        <v>6</v>
      </c>
      <c r="O40" s="44">
        <f t="shared" si="5"/>
        <v>55.980000000000011</v>
      </c>
      <c r="P40" s="44">
        <f t="shared" si="7"/>
        <v>0</v>
      </c>
      <c r="Q40" s="44">
        <f t="shared" si="6"/>
        <v>0.75</v>
      </c>
      <c r="R40" s="44">
        <f t="shared" si="8"/>
        <v>0</v>
      </c>
      <c r="S40" s="45">
        <f t="shared" si="9"/>
        <v>1.2000000000000002</v>
      </c>
    </row>
    <row r="41" spans="1:19">
      <c r="B41" s="47"/>
      <c r="C41" s="43">
        <v>7</v>
      </c>
      <c r="D41" s="44">
        <v>3.12</v>
      </c>
      <c r="E41" s="44">
        <v>0</v>
      </c>
      <c r="F41" s="44">
        <v>10.000000000000002</v>
      </c>
      <c r="G41" s="44">
        <v>0</v>
      </c>
      <c r="H41" s="45">
        <v>10.000000000000002</v>
      </c>
      <c r="M41" s="70"/>
      <c r="N41" s="71">
        <v>7</v>
      </c>
      <c r="O41" s="44">
        <f t="shared" si="5"/>
        <v>18.72</v>
      </c>
      <c r="P41" s="44">
        <f t="shared" si="7"/>
        <v>0</v>
      </c>
      <c r="Q41" s="44">
        <f t="shared" si="6"/>
        <v>0.60000000000000009</v>
      </c>
      <c r="R41" s="44">
        <f t="shared" si="8"/>
        <v>0</v>
      </c>
      <c r="S41" s="45">
        <f t="shared" si="9"/>
        <v>0.60000000000000009</v>
      </c>
    </row>
    <row r="42" spans="1:19">
      <c r="B42" s="47"/>
      <c r="C42" s="43">
        <v>8</v>
      </c>
      <c r="D42" s="44">
        <v>0.16</v>
      </c>
      <c r="E42" s="44">
        <v>0</v>
      </c>
      <c r="F42" s="44">
        <v>0</v>
      </c>
      <c r="G42" s="44">
        <v>0</v>
      </c>
      <c r="H42" s="45">
        <v>0</v>
      </c>
      <c r="M42" s="70"/>
      <c r="N42" s="71">
        <v>8</v>
      </c>
      <c r="O42" s="44">
        <f t="shared" si="5"/>
        <v>0.96</v>
      </c>
      <c r="P42" s="44">
        <f t="shared" si="7"/>
        <v>0</v>
      </c>
      <c r="Q42" s="44">
        <f t="shared" si="6"/>
        <v>0</v>
      </c>
      <c r="R42" s="44">
        <f t="shared" si="8"/>
        <v>0</v>
      </c>
      <c r="S42" s="45">
        <f t="shared" si="9"/>
        <v>0</v>
      </c>
    </row>
  </sheetData>
  <phoneticPr fontId="5" type="noConversion"/>
  <conditionalFormatting sqref="P7:P2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{E2D05E6A-B180-F945-B8A5-70485DA82412}</x14:id>
        </ext>
      </extLst>
    </cfRule>
  </conditionalFormatting>
  <conditionalFormatting sqref="Q7:Q2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{B442A5BB-117B-F848-B30B-074D7BFDF010}</x14:id>
        </ext>
      </extLst>
    </cfRule>
  </conditionalFormatting>
  <conditionalFormatting sqref="S7:S2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{9F837F29-16F2-8448-B4DC-3743FC508657}</x14:id>
        </ext>
      </extLst>
    </cfRule>
  </conditionalFormatting>
  <conditionalFormatting sqref="R7:R2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{184B4A1D-3926-1E40-8158-B5342E56CBB2}</x14:id>
        </ext>
      </extLst>
    </cfRule>
  </conditionalFormatting>
  <conditionalFormatting sqref="D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{FC686595-AD4F-D74B-9DBB-B3DF82B027B1}</x14:id>
        </ext>
      </extLst>
    </cfRule>
  </conditionalFormatting>
  <conditionalFormatting sqref="E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{95020C88-F73F-6747-8BC7-FA973D448378}</x14:id>
        </ext>
      </extLst>
    </cfRule>
  </conditionalFormatting>
  <conditionalFormatting sqref="F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{B420C9B0-EEE7-7443-A0D5-62E028AE80E8}</x14:id>
        </ext>
      </extLst>
    </cfRule>
  </conditionalFormatting>
  <conditionalFormatting sqref="G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{242A61D5-6FDE-9D49-A2C0-96395F84D2B5}</x14:id>
        </ext>
      </extLst>
    </cfRule>
  </conditionalFormatting>
  <conditionalFormatting sqref="H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{421E1816-DB9A-0C4D-AAF3-2F92320060C4}</x14:id>
        </ext>
      </extLst>
    </cfRule>
  </conditionalFormatting>
  <conditionalFormatting sqref="O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{123D9FBF-6FF2-2147-89E9-FD67B196387B}</x14:id>
        </ext>
      </extLst>
    </cfRule>
  </conditionalFormatting>
  <conditionalFormatting sqref="P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{1A1EF59A-1D64-3942-8874-2A4AA4E5FCDE}</x14:id>
        </ext>
      </extLst>
    </cfRule>
  </conditionalFormatting>
  <conditionalFormatting sqref="Q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{B554E95B-2CA2-C541-9292-8F4C300E8FAD}</x14:id>
        </ext>
      </extLst>
    </cfRule>
  </conditionalFormatting>
  <conditionalFormatting sqref="S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{B7004241-6A24-C34A-BB45-6B75D1FA5446}</x14:id>
        </ext>
      </extLst>
    </cfRule>
  </conditionalFormatting>
  <conditionalFormatting sqref="R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{598548B9-8D07-EE4E-AB83-5ACD6FDA56B4}</x14:id>
        </ext>
      </extLst>
    </cfRule>
  </conditionalFormatting>
  <conditionalFormatting sqref="D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{50E7D3B7-E4FB-FE49-A875-3D5C47F3F62F}</x14:id>
        </ext>
      </extLst>
    </cfRule>
  </conditionalFormatting>
  <conditionalFormatting sqref="E2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{FEDC35A5-F9C8-9A40-B4B8-727AAD14D7C8}</x14:id>
        </ext>
      </extLst>
    </cfRule>
  </conditionalFormatting>
  <conditionalFormatting sqref="F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{F7967F4D-6CD3-EB4D-AD26-24538FC53C68}</x14:id>
        </ext>
      </extLst>
    </cfRule>
  </conditionalFormatting>
  <conditionalFormatting sqref="G2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{8314EC1F-83AC-BD4B-8D85-152FB1D95E3C}</x14:id>
        </ext>
      </extLst>
    </cfRule>
  </conditionalFormatting>
  <conditionalFormatting sqref="H2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{CB6D7FF4-E27E-EB46-A41A-AF5701370A74}</x14:id>
        </ext>
      </extLst>
    </cfRule>
  </conditionalFormatting>
  <conditionalFormatting sqref="O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{D1287684-9455-0042-9976-2073F6AB9C7C}</x14:id>
        </ext>
      </extLst>
    </cfRule>
  </conditionalFormatting>
  <conditionalFormatting sqref="P2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{BC4775C3-151C-D346-9C38-9EC061AF9308}</x14:id>
        </ext>
      </extLst>
    </cfRule>
  </conditionalFormatting>
  <conditionalFormatting sqref="Q2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{3450E9A1-B3BB-D149-8A73-15019020CECA}</x14:id>
        </ext>
      </extLst>
    </cfRule>
  </conditionalFormatting>
  <conditionalFormatting sqref="S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{60038B47-11C3-E147-B24C-12B0A7A3E411}</x14:id>
        </ext>
      </extLst>
    </cfRule>
  </conditionalFormatting>
  <conditionalFormatting sqref="R25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{571CB0B9-4742-C141-8834-E35368C45AEC}</x14:id>
        </ext>
      </extLst>
    </cfRule>
  </conditionalFormatting>
  <conditionalFormatting sqref="D26:D42 D7:D23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{FAB92298-64CC-5A40-8C84-C24B19C3FA43}</x14:id>
        </ext>
      </extLst>
    </cfRule>
  </conditionalFormatting>
  <conditionalFormatting sqref="E26:E42 E7:E2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{4ED82338-479D-D844-B01D-4A76F47AD9A2}</x14:id>
        </ext>
      </extLst>
    </cfRule>
  </conditionalFormatting>
  <conditionalFormatting sqref="F26:F42 F7:F2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{7F111460-3C2F-3D47-9EDE-C150C581BBCE}</x14:id>
        </ext>
      </extLst>
    </cfRule>
  </conditionalFormatting>
  <conditionalFormatting sqref="G26:G42 G7:G23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{F7B6CD50-F871-4643-9FD3-F16DF17CC0E0}</x14:id>
        </ext>
      </extLst>
    </cfRule>
  </conditionalFormatting>
  <conditionalFormatting sqref="H26:H42 H7:H23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{E2F55577-96D3-C84E-8BCA-3540A3561E18}</x14:id>
        </ext>
      </extLst>
    </cfRule>
  </conditionalFormatting>
  <conditionalFormatting sqref="O26:O42 O7:O23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{A4C15DC3-1988-4444-95B0-A7C65F181B07}</x14:id>
        </ext>
      </extLst>
    </cfRule>
  </conditionalFormatting>
  <conditionalFormatting sqref="P26:P42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{5224E841-31F4-E24B-A995-95259F86A348}</x14:id>
        </ext>
      </extLst>
    </cfRule>
  </conditionalFormatting>
  <conditionalFormatting sqref="Q26:Q4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{3128F1F7-81C0-8348-B2E4-5059BC34F42B}</x14:id>
        </ext>
      </extLst>
    </cfRule>
  </conditionalFormatting>
  <conditionalFormatting sqref="R26:R42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{2B8A80F2-529F-4147-8D0C-23A41ABCD29B}</x14:id>
        </ext>
      </extLst>
    </cfRule>
  </conditionalFormatting>
  <conditionalFormatting sqref="S26:S42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{5B0AA19B-8BAC-7743-BAF0-C2B91F9E4BB7}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05E6A-B180-F945-B8A5-70485DA8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P7:P23</xm:sqref>
        </x14:conditionalFormatting>
        <x14:conditionalFormatting xmlns:xm="http://schemas.microsoft.com/office/excel/2006/main">
          <x14:cfRule type="dataBar" id="{B442A5BB-117B-F848-B30B-074D7BFDF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Q7:Q23</xm:sqref>
        </x14:conditionalFormatting>
        <x14:conditionalFormatting xmlns:xm="http://schemas.microsoft.com/office/excel/2006/main">
          <x14:cfRule type="dataBar" id="{9F837F29-16F2-8448-B4DC-3743FC508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S7:S23</xm:sqref>
        </x14:conditionalFormatting>
        <x14:conditionalFormatting xmlns:xm="http://schemas.microsoft.com/office/excel/2006/main">
          <x14:cfRule type="dataBar" id="{184B4A1D-3926-1E40-8158-B5342E56C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R7:R23</xm:sqref>
        </x14:conditionalFormatting>
        <x14:conditionalFormatting xmlns:xm="http://schemas.microsoft.com/office/excel/2006/main">
          <x14:cfRule type="dataBar" id="{FC686595-AD4F-D74B-9DBB-B3DF82B02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95020C88-F73F-6747-8BC7-FA973D448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B420C9B0-EEE7-7443-A0D5-62E028AE8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42A61D5-6FDE-9D49-A2C0-96395F84D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421E1816-DB9A-0C4D-AAF3-2F9232006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123D9FBF-6FF2-2147-89E9-FD67B1963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1A1EF59A-1D64-3942-8874-2A4AA4E5F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B554E95B-2CA2-C541-9292-8F4C300E8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B7004241-6A24-C34A-BB45-6B75D1FA5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</xm:sqref>
        </x14:conditionalFormatting>
        <x14:conditionalFormatting xmlns:xm="http://schemas.microsoft.com/office/excel/2006/main">
          <x14:cfRule type="dataBar" id="{598548B9-8D07-EE4E-AB83-5ACD6FDA5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50E7D3B7-E4FB-FE49-A875-3D5C47F3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EDC35A5-F9C8-9A40-B4B8-727AAD14D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F7967F4D-6CD3-EB4D-AD26-24538FC53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314EC1F-83AC-BD4B-8D85-152FB1D9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B6D7FF4-E27E-EB46-A41A-AF5701370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1287684-9455-0042-9976-2073F6AB9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</xm:sqref>
        </x14:conditionalFormatting>
        <x14:conditionalFormatting xmlns:xm="http://schemas.microsoft.com/office/excel/2006/main">
          <x14:cfRule type="dataBar" id="{BC4775C3-151C-D346-9C38-9EC061AF9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3450E9A1-B3BB-D149-8A73-15019020C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</xm:sqref>
        </x14:conditionalFormatting>
        <x14:conditionalFormatting xmlns:xm="http://schemas.microsoft.com/office/excel/2006/main">
          <x14:cfRule type="dataBar" id="{60038B47-11C3-E147-B24C-12B0A7A3E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S25</xm:sqref>
        </x14:conditionalFormatting>
        <x14:conditionalFormatting xmlns:xm="http://schemas.microsoft.com/office/excel/2006/main">
          <x14:cfRule type="dataBar" id="{571CB0B9-4742-C141-8834-E35368C45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</xm:sqref>
        </x14:conditionalFormatting>
        <x14:conditionalFormatting xmlns:xm="http://schemas.microsoft.com/office/excel/2006/main">
          <x14:cfRule type="dataBar" id="{FAB92298-64CC-5A40-8C84-C24B19C3F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D26:D42 D7:D23</xm:sqref>
        </x14:conditionalFormatting>
        <x14:conditionalFormatting xmlns:xm="http://schemas.microsoft.com/office/excel/2006/main">
          <x14:cfRule type="dataBar" id="{4ED82338-479D-D844-B01D-4A76F47AD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E26:E42 E7:E23</xm:sqref>
        </x14:conditionalFormatting>
        <x14:conditionalFormatting xmlns:xm="http://schemas.microsoft.com/office/excel/2006/main">
          <x14:cfRule type="dataBar" id="{7F111460-3C2F-3D47-9EDE-C150C581B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F26:F42 F7:F23</xm:sqref>
        </x14:conditionalFormatting>
        <x14:conditionalFormatting xmlns:xm="http://schemas.microsoft.com/office/excel/2006/main">
          <x14:cfRule type="dataBar" id="{F7B6CD50-F871-4643-9FD3-F16DF17C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G26:G42 G7:G23</xm:sqref>
        </x14:conditionalFormatting>
        <x14:conditionalFormatting xmlns:xm="http://schemas.microsoft.com/office/excel/2006/main">
          <x14:cfRule type="dataBar" id="{E2F55577-96D3-C84E-8BCA-3540A3561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H26:H42 H7:H23</xm:sqref>
        </x14:conditionalFormatting>
        <x14:conditionalFormatting xmlns:xm="http://schemas.microsoft.com/office/excel/2006/main">
          <x14:cfRule type="dataBar" id="{A4C15DC3-1988-4444-95B0-A7C65F181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O26:O42 O7:O23</xm:sqref>
        </x14:conditionalFormatting>
        <x14:conditionalFormatting xmlns:xm="http://schemas.microsoft.com/office/excel/2006/main">
          <x14:cfRule type="dataBar" id="{5224E841-31F4-E24B-A995-95259F86A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P26:P42</xm:sqref>
        </x14:conditionalFormatting>
        <x14:conditionalFormatting xmlns:xm="http://schemas.microsoft.com/office/excel/2006/main">
          <x14:cfRule type="dataBar" id="{3128F1F7-81C0-8348-B2E4-5059BC34F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Q26:Q42</xm:sqref>
        </x14:conditionalFormatting>
        <x14:conditionalFormatting xmlns:xm="http://schemas.microsoft.com/office/excel/2006/main">
          <x14:cfRule type="dataBar" id="{2B8A80F2-529F-4147-8D0C-23A41ABCD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R26:R42</xm:sqref>
        </x14:conditionalFormatting>
        <x14:conditionalFormatting xmlns:xm="http://schemas.microsoft.com/office/excel/2006/main">
          <x14:cfRule type="dataBar" id="{5B0AA19B-8BAC-7743-BAF0-C2B91F9E4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S26:S42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decisions</vt:lpstr>
      <vt:lpstr>objective scores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Krall</dc:creator>
  <cp:lastModifiedBy>Tim Menzies</cp:lastModifiedBy>
  <cp:lastPrinted>2014-06-19T03:42:00Z</cp:lastPrinted>
  <dcterms:created xsi:type="dcterms:W3CDTF">2014-06-17T20:35:18Z</dcterms:created>
  <dcterms:modified xsi:type="dcterms:W3CDTF">2014-06-19T04:39:40Z</dcterms:modified>
</cp:coreProperties>
</file>