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oheesoon/Library/Mobile Documents/com~apple~CloudDocs/Desktop/PHD/phd_vault/14_R_WDs/Chapter_4/13_Acinetobacter_Gnotobiotic/"/>
    </mc:Choice>
  </mc:AlternateContent>
  <xr:revisionPtr revIDLastSave="0" documentId="13_ncr:1_{8949FC13-57C8-2E4B-BFF4-95A457922E0A}" xr6:coauthVersionLast="47" xr6:coauthVersionMax="47" xr10:uidLastSave="{00000000-0000-0000-0000-000000000000}"/>
  <bookViews>
    <workbookView xWindow="1060" yWindow="500" windowWidth="37340" windowHeight="21100" xr2:uid="{00000000-000D-0000-FFFF-FFFF00000000}"/>
  </bookViews>
  <sheets>
    <sheet name="PCR_results" sheetId="1" r:id="rId1"/>
    <sheet name="Rea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8" i="1" l="1"/>
  <c r="AA67" i="1"/>
  <c r="AA66" i="1"/>
  <c r="AA65" i="1"/>
  <c r="AA62" i="1"/>
  <c r="AA61" i="1"/>
  <c r="AA60" i="1"/>
  <c r="AA59" i="1"/>
  <c r="AB39" i="1"/>
  <c r="AB38" i="1"/>
  <c r="AB37" i="1"/>
  <c r="AB36" i="1"/>
  <c r="AB35" i="1"/>
  <c r="AB34" i="1"/>
  <c r="AB33" i="1"/>
  <c r="AA39" i="1"/>
  <c r="AA38" i="1"/>
  <c r="AA37" i="1"/>
  <c r="AA36" i="1"/>
  <c r="AA35" i="1"/>
  <c r="AA34" i="1"/>
  <c r="AA33" i="1"/>
  <c r="AB32" i="1"/>
  <c r="AA32" i="1"/>
  <c r="AB28" i="1"/>
  <c r="AA28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2" i="1"/>
  <c r="AA2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F11" i="2"/>
  <c r="E11" i="2"/>
  <c r="D11" i="2"/>
  <c r="C11" i="2"/>
  <c r="G11" i="2" s="1"/>
  <c r="C10" i="2"/>
  <c r="G10" i="2" s="1"/>
  <c r="D10" i="2"/>
  <c r="E10" i="2"/>
  <c r="F10" i="2"/>
  <c r="F9" i="2"/>
  <c r="F8" i="2"/>
  <c r="C9" i="2"/>
  <c r="D9" i="2"/>
  <c r="E9" i="2"/>
  <c r="E8" i="2"/>
  <c r="D8" i="2"/>
  <c r="C8" i="2"/>
  <c r="G8" i="2" s="1"/>
  <c r="F6" i="2"/>
  <c r="E6" i="2"/>
  <c r="D6" i="2"/>
  <c r="C6" i="2"/>
  <c r="G6" i="2" s="1"/>
  <c r="F5" i="2"/>
  <c r="E5" i="2"/>
  <c r="D5" i="2"/>
  <c r="C5" i="2"/>
  <c r="G5" i="2" s="1"/>
  <c r="F4" i="2"/>
  <c r="E4" i="2"/>
  <c r="D4" i="2"/>
  <c r="C4" i="2"/>
  <c r="G4" i="2" s="1"/>
  <c r="F3" i="2"/>
  <c r="E3" i="2"/>
  <c r="G3" i="2" s="1"/>
  <c r="D3" i="2"/>
  <c r="C3" i="2"/>
  <c r="F2" i="2"/>
  <c r="G2" i="2" s="1"/>
  <c r="E2" i="2"/>
  <c r="D2" i="2"/>
  <c r="C2" i="2"/>
  <c r="G9" i="2" l="1"/>
  <c r="AB102" i="1"/>
  <c r="AA102" i="1"/>
  <c r="AB68" i="1"/>
  <c r="AB67" i="1"/>
  <c r="AB66" i="1"/>
  <c r="AB65" i="1"/>
  <c r="AB62" i="1"/>
  <c r="AB61" i="1"/>
  <c r="AB60" i="1"/>
  <c r="AB59" i="1"/>
  <c r="Z2" i="1"/>
  <c r="AB30" i="1"/>
  <c r="AA30" i="1" l="1"/>
</calcChain>
</file>

<file path=xl/sharedStrings.xml><?xml version="1.0" encoding="utf-8"?>
<sst xmlns="http://schemas.openxmlformats.org/spreadsheetml/2006/main" count="875" uniqueCount="142">
  <si>
    <t>plateID</t>
  </si>
  <si>
    <t>sampleID</t>
  </si>
  <si>
    <t>condition</t>
  </si>
  <si>
    <t>lifestage</t>
  </si>
  <si>
    <t>dilution</t>
  </si>
  <si>
    <t>volume_dispensed_ml</t>
  </si>
  <si>
    <t>volume_homogenate_ul</t>
  </si>
  <si>
    <t>colonies</t>
  </si>
  <si>
    <t>diet</t>
  </si>
  <si>
    <t>picture_file</t>
  </si>
  <si>
    <t>concentration</t>
  </si>
  <si>
    <t>date</t>
  </si>
  <si>
    <t>colonies_sequenced</t>
  </si>
  <si>
    <t xml:space="preserve">validated? </t>
  </si>
  <si>
    <t>a.soli_bands</t>
  </si>
  <si>
    <t>a.johnsonii_bands</t>
  </si>
  <si>
    <t>filename_gel</t>
  </si>
  <si>
    <t>percentage_a_soli</t>
  </si>
  <si>
    <t>percentage_a_johnsonii</t>
  </si>
  <si>
    <t xml:space="preserve">conclusive? </t>
  </si>
  <si>
    <t>sample_dilution_factor</t>
  </si>
  <si>
    <t>individual_tube_dilution_factor</t>
  </si>
  <si>
    <t>total_series_dilution_factor</t>
  </si>
  <si>
    <t>plating_dilution_factor</t>
  </si>
  <si>
    <t>final_dilution_factor</t>
  </si>
  <si>
    <t>cfu_ml</t>
  </si>
  <si>
    <t>a_soli_cfu</t>
  </si>
  <si>
    <t>a_johnsonii_cfu</t>
  </si>
  <si>
    <t>co</t>
  </si>
  <si>
    <t>L4</t>
  </si>
  <si>
    <t>tetramin 10%</t>
  </si>
  <si>
    <t>10^7</t>
  </si>
  <si>
    <t>Y</t>
  </si>
  <si>
    <t>M_68_1_P</t>
  </si>
  <si>
    <t>mono</t>
  </si>
  <si>
    <t>pupae</t>
  </si>
  <si>
    <t>NA</t>
  </si>
  <si>
    <t>M_68_2_P</t>
  </si>
  <si>
    <t>M_20_2_L</t>
  </si>
  <si>
    <t>M_20_3_L</t>
  </si>
  <si>
    <t>M_20_4_L</t>
  </si>
  <si>
    <t>M_20_5_L</t>
  </si>
  <si>
    <t>M_68_2_L</t>
  </si>
  <si>
    <t>M_68_3_L</t>
  </si>
  <si>
    <t>M_68_4_L</t>
  </si>
  <si>
    <t>M_68_5_L</t>
  </si>
  <si>
    <t>M_20_6_L</t>
  </si>
  <si>
    <t>M_68_6_L</t>
  </si>
  <si>
    <t>C_26_1_L</t>
  </si>
  <si>
    <t>C_26_1&amp;2_L</t>
  </si>
  <si>
    <t>C_26_2_L</t>
  </si>
  <si>
    <t>C_26_3_L</t>
  </si>
  <si>
    <t>C_26_4_L</t>
  </si>
  <si>
    <t>C_26_1_P</t>
  </si>
  <si>
    <t>C_26_1&amp;2_P</t>
  </si>
  <si>
    <t>C_26_2_P</t>
  </si>
  <si>
    <t>C_26_5_L</t>
  </si>
  <si>
    <t>C_26_5&amp;6_L</t>
  </si>
  <si>
    <t>C_26_3_P</t>
  </si>
  <si>
    <t>C_26_3&amp;4_P</t>
  </si>
  <si>
    <t>N</t>
  </si>
  <si>
    <t>C_26_4_P</t>
  </si>
  <si>
    <t>C26_5_P</t>
  </si>
  <si>
    <t>C_26_5&amp;6_P</t>
  </si>
  <si>
    <t>C_26_6_P</t>
  </si>
  <si>
    <t>C_26_6_L</t>
  </si>
  <si>
    <t>C_26_7_L</t>
  </si>
  <si>
    <t>C_26_7_P</t>
  </si>
  <si>
    <t>C_26_7&amp;8_P</t>
  </si>
  <si>
    <t>C_26_8_L</t>
  </si>
  <si>
    <t>C_26_8&amp;13_L</t>
  </si>
  <si>
    <t>C_26_9_L</t>
  </si>
  <si>
    <t>270424_H_L&amp;P_co_cultures_A&amp;B</t>
  </si>
  <si>
    <t>C_26_8_P</t>
  </si>
  <si>
    <t>C_26_9_P</t>
  </si>
  <si>
    <t>270424_H_L&amp;P_co_cultures_B</t>
  </si>
  <si>
    <t>C_26_10_L</t>
  </si>
  <si>
    <t>C_26_14_L</t>
  </si>
  <si>
    <t>270424_I_L&amp;P_co_cultures_A</t>
  </si>
  <si>
    <t>270424_I_L&amp;P_co_cultures_B</t>
  </si>
  <si>
    <t>C_26_12_P</t>
  </si>
  <si>
    <t>C_26_13_L</t>
  </si>
  <si>
    <t>C_26_13_P</t>
  </si>
  <si>
    <t>C_26_11_L</t>
  </si>
  <si>
    <t>C_26_19_A</t>
  </si>
  <si>
    <t>adult</t>
  </si>
  <si>
    <t>270424_F_adult_co_cultures</t>
  </si>
  <si>
    <t>C_26_15_A</t>
  </si>
  <si>
    <t>C_26_11_A</t>
  </si>
  <si>
    <t>270424_F_adult_co_cultures_B</t>
  </si>
  <si>
    <t>C_26_8_A</t>
  </si>
  <si>
    <t>C_26_18_A</t>
  </si>
  <si>
    <t>280424_G_co_culture_adult_A</t>
  </si>
  <si>
    <t>C_26_10_A</t>
  </si>
  <si>
    <t>280424_G_co_culture_adult_B</t>
  </si>
  <si>
    <t>C_26_14_A</t>
  </si>
  <si>
    <t>C_26_7_A</t>
  </si>
  <si>
    <t>C_21_A</t>
  </si>
  <si>
    <t>300424_J_co_culture_adult_A</t>
  </si>
  <si>
    <t>C_16_A</t>
  </si>
  <si>
    <t>20.1_0</t>
  </si>
  <si>
    <t>C_13_A</t>
  </si>
  <si>
    <t>26.2_0</t>
  </si>
  <si>
    <t>C_20_A</t>
  </si>
  <si>
    <t>26.1B</t>
  </si>
  <si>
    <t>C_2_A</t>
  </si>
  <si>
    <t>C_3_A</t>
  </si>
  <si>
    <t>Acinetobacter_gnoto_140424</t>
  </si>
  <si>
    <t>C_26_3&amp;4_L</t>
  </si>
  <si>
    <t>M_68_1_P_M_68_2_P</t>
  </si>
  <si>
    <t>250424_D_mono_cultures</t>
  </si>
  <si>
    <t>250425_C_mono_cultures</t>
  </si>
  <si>
    <t>250425_K_mono_L4</t>
  </si>
  <si>
    <t>ReactionID</t>
  </si>
  <si>
    <t>no_colonies</t>
  </si>
  <si>
    <t>polymerase_ul</t>
  </si>
  <si>
    <t>primer1_ul</t>
  </si>
  <si>
    <t>primer2_ul</t>
  </si>
  <si>
    <t>water_ul</t>
  </si>
  <si>
    <t>total_vol_ul</t>
  </si>
  <si>
    <t>type</t>
  </si>
  <si>
    <t>samples</t>
  </si>
  <si>
    <t>single_PCR</t>
  </si>
  <si>
    <t>multi_PCR</t>
  </si>
  <si>
    <t>230424_A</t>
  </si>
  <si>
    <t>C_26_1_L, C_26_2_L, C_26_3_L, C_26_4_L</t>
  </si>
  <si>
    <t>230424_B</t>
  </si>
  <si>
    <t>C_26_1_P, C_26_2_P, C_26_3_P, C_26_4_P</t>
  </si>
  <si>
    <t>230424_C</t>
  </si>
  <si>
    <t>62.10, 62.13, 62.9, 62.14</t>
  </si>
  <si>
    <t>62.13_P, 62.7_P</t>
  </si>
  <si>
    <t>2+6_P1</t>
  </si>
  <si>
    <t>6+8_P2</t>
  </si>
  <si>
    <t>6+2_L1</t>
  </si>
  <si>
    <t>6+2_L2</t>
  </si>
  <si>
    <t>6+2_L3</t>
  </si>
  <si>
    <t>6+2_L4</t>
  </si>
  <si>
    <t>C_26_3&amp;4_P_2</t>
  </si>
  <si>
    <t>020524_L_mono</t>
  </si>
  <si>
    <t xml:space="preserve">20.1_P, 20.2_P, 20.3_P, 20.4_68.9_P, 68.11_P, 68.12_P, 68.13_P, </t>
  </si>
  <si>
    <t xml:space="preserve">20.5_P, 20.6_P, 20.7_P, 20.8_P, 20.9_P, 20.10, P, 20.11_P , 68.15_P </t>
  </si>
  <si>
    <t>020524_M_mono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</si>
</sst>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tabSelected="1" topLeftCell="A54" zoomScale="90" zoomScaleNormal="90" workbookViewId="0">
      <selection activeCell="Z102" sqref="Z102"/>
    </sheetView>
  </sheetViews>
  <sheetFormatPr baseColWidth="10" defaultRowHeight="16" x14ac:dyDescent="0.2"/>
  <cols>
    <col min="17" max="17" width="26.1640625" customWidth="1"/>
    <col min="23" max="23" width="8.83203125" customWidth="1"/>
    <col min="28" max="28" width="16.3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C2" t="s">
        <v>28</v>
      </c>
      <c r="D2" t="s">
        <v>29</v>
      </c>
      <c r="E2">
        <v>3</v>
      </c>
      <c r="F2">
        <v>0.1</v>
      </c>
      <c r="G2">
        <v>400</v>
      </c>
      <c r="H2">
        <v>12</v>
      </c>
      <c r="I2" t="s">
        <v>30</v>
      </c>
      <c r="K2" t="s">
        <v>31</v>
      </c>
      <c r="M2">
        <v>4</v>
      </c>
      <c r="N2" t="s">
        <v>32</v>
      </c>
      <c r="O2">
        <v>6</v>
      </c>
      <c r="P2">
        <v>11</v>
      </c>
      <c r="Q2" t="s">
        <v>107</v>
      </c>
      <c r="R2">
        <v>35.294117649999997</v>
      </c>
      <c r="S2">
        <v>64.705882349999996</v>
      </c>
      <c r="T2" t="s">
        <v>32</v>
      </c>
      <c r="U2">
        <v>1</v>
      </c>
      <c r="V2">
        <v>0.1</v>
      </c>
      <c r="W2">
        <f>V2^E2</f>
        <v>1.0000000000000002E-3</v>
      </c>
      <c r="X2">
        <v>0.1</v>
      </c>
      <c r="Y2">
        <f>U2*W2*X2</f>
        <v>1.0000000000000003E-4</v>
      </c>
      <c r="Z2">
        <f t="shared" ref="Z2:Z65" si="0">H2*(1/Y2)</f>
        <v>119999.99999999996</v>
      </c>
      <c r="AA2">
        <f t="shared" ref="AA2:AA4" si="1">Z2*(R2/100)</f>
        <v>42352.94117999998</v>
      </c>
      <c r="AB2">
        <f t="shared" ref="AB2" si="2">Z2*(S2/100)</f>
        <v>77647.058819999977</v>
      </c>
    </row>
    <row r="3" spans="1:28" x14ac:dyDescent="0.2">
      <c r="A3">
        <v>68.099999999999994</v>
      </c>
      <c r="B3" t="s">
        <v>33</v>
      </c>
      <c r="C3" t="s">
        <v>34</v>
      </c>
      <c r="D3" t="s">
        <v>35</v>
      </c>
      <c r="E3">
        <v>3</v>
      </c>
      <c r="F3">
        <v>0.1</v>
      </c>
      <c r="G3">
        <v>400</v>
      </c>
      <c r="H3">
        <v>77</v>
      </c>
      <c r="I3" t="s">
        <v>30</v>
      </c>
      <c r="J3" t="s">
        <v>32</v>
      </c>
      <c r="K3" t="s">
        <v>31</v>
      </c>
      <c r="L3">
        <v>180424</v>
      </c>
      <c r="M3">
        <v>4</v>
      </c>
      <c r="N3" t="s">
        <v>32</v>
      </c>
      <c r="O3">
        <v>16</v>
      </c>
      <c r="P3" t="s">
        <v>36</v>
      </c>
      <c r="Q3" t="s">
        <v>109</v>
      </c>
      <c r="U3">
        <v>1</v>
      </c>
      <c r="V3">
        <v>0.1</v>
      </c>
      <c r="W3">
        <f t="shared" ref="W3:W66" si="3">V3^E3</f>
        <v>1.0000000000000002E-3</v>
      </c>
      <c r="X3">
        <v>0.1</v>
      </c>
      <c r="Y3">
        <f t="shared" ref="Y3:Y66" si="4">U3*W3*X3</f>
        <v>1.0000000000000003E-4</v>
      </c>
      <c r="Z3">
        <f t="shared" si="0"/>
        <v>769999.99999999977</v>
      </c>
      <c r="AA3">
        <v>770000</v>
      </c>
      <c r="AB3" t="s">
        <v>36</v>
      </c>
    </row>
    <row r="4" spans="1:28" x14ac:dyDescent="0.2">
      <c r="A4">
        <v>68.2</v>
      </c>
      <c r="B4" t="s">
        <v>37</v>
      </c>
      <c r="C4" t="s">
        <v>34</v>
      </c>
      <c r="D4" t="s">
        <v>35</v>
      </c>
      <c r="E4">
        <v>2</v>
      </c>
      <c r="F4">
        <v>0.1</v>
      </c>
      <c r="G4">
        <v>400</v>
      </c>
      <c r="H4">
        <v>204</v>
      </c>
      <c r="I4" t="s">
        <v>30</v>
      </c>
      <c r="J4" t="s">
        <v>32</v>
      </c>
      <c r="K4" t="s">
        <v>31</v>
      </c>
      <c r="L4">
        <v>180424</v>
      </c>
      <c r="M4">
        <v>4</v>
      </c>
      <c r="N4" t="s">
        <v>32</v>
      </c>
      <c r="O4">
        <v>16</v>
      </c>
      <c r="P4" t="s">
        <v>36</v>
      </c>
      <c r="Q4" t="s">
        <v>109</v>
      </c>
      <c r="U4">
        <v>1</v>
      </c>
      <c r="V4">
        <v>0.1</v>
      </c>
      <c r="W4">
        <f t="shared" si="3"/>
        <v>1.0000000000000002E-2</v>
      </c>
      <c r="X4">
        <v>0.1</v>
      </c>
      <c r="Y4">
        <f t="shared" si="4"/>
        <v>1.0000000000000002E-3</v>
      </c>
      <c r="Z4">
        <f t="shared" si="0"/>
        <v>203999.99999999994</v>
      </c>
      <c r="AA4">
        <v>204000</v>
      </c>
      <c r="AB4" t="s">
        <v>36</v>
      </c>
    </row>
    <row r="5" spans="1:28" x14ac:dyDescent="0.2">
      <c r="A5">
        <v>20.100000000000001</v>
      </c>
      <c r="B5" t="s">
        <v>38</v>
      </c>
      <c r="C5" t="s">
        <v>34</v>
      </c>
      <c r="D5" t="s">
        <v>29</v>
      </c>
      <c r="E5">
        <v>1</v>
      </c>
      <c r="F5">
        <v>0.1</v>
      </c>
      <c r="G5">
        <v>400</v>
      </c>
      <c r="H5">
        <v>24</v>
      </c>
      <c r="I5" t="s">
        <v>30</v>
      </c>
      <c r="J5" t="s">
        <v>32</v>
      </c>
      <c r="K5" t="s">
        <v>31</v>
      </c>
      <c r="L5">
        <v>200424</v>
      </c>
      <c r="M5">
        <v>4</v>
      </c>
      <c r="N5" t="s">
        <v>32</v>
      </c>
      <c r="O5">
        <v>4</v>
      </c>
      <c r="Q5" t="s">
        <v>110</v>
      </c>
      <c r="U5">
        <v>1</v>
      </c>
      <c r="V5">
        <v>0.1</v>
      </c>
      <c r="W5">
        <f t="shared" si="3"/>
        <v>0.1</v>
      </c>
      <c r="X5">
        <v>0.1</v>
      </c>
      <c r="Y5">
        <f t="shared" si="4"/>
        <v>1.0000000000000002E-2</v>
      </c>
      <c r="Z5">
        <f t="shared" si="0"/>
        <v>2399.9999999999995</v>
      </c>
      <c r="AA5" t="s">
        <v>36</v>
      </c>
      <c r="AB5">
        <v>2400</v>
      </c>
    </row>
    <row r="6" spans="1:28" x14ac:dyDescent="0.2">
      <c r="A6">
        <v>20.2</v>
      </c>
      <c r="B6" t="s">
        <v>39</v>
      </c>
      <c r="C6" t="s">
        <v>34</v>
      </c>
      <c r="D6" t="s">
        <v>29</v>
      </c>
      <c r="E6">
        <v>3</v>
      </c>
      <c r="F6">
        <v>0.1</v>
      </c>
      <c r="G6">
        <v>400</v>
      </c>
      <c r="H6">
        <v>17</v>
      </c>
      <c r="I6" t="s">
        <v>30</v>
      </c>
      <c r="J6" t="s">
        <v>32</v>
      </c>
      <c r="K6" t="s">
        <v>31</v>
      </c>
      <c r="L6">
        <v>200424</v>
      </c>
      <c r="M6">
        <v>4</v>
      </c>
      <c r="N6" t="s">
        <v>32</v>
      </c>
      <c r="O6">
        <v>4</v>
      </c>
      <c r="Q6" t="s">
        <v>110</v>
      </c>
      <c r="U6">
        <v>1</v>
      </c>
      <c r="V6">
        <v>0.1</v>
      </c>
      <c r="W6">
        <f t="shared" si="3"/>
        <v>1.0000000000000002E-3</v>
      </c>
      <c r="X6">
        <v>0.1</v>
      </c>
      <c r="Y6">
        <f t="shared" si="4"/>
        <v>1.0000000000000003E-4</v>
      </c>
      <c r="Z6">
        <f t="shared" si="0"/>
        <v>169999.99999999994</v>
      </c>
      <c r="AA6" t="s">
        <v>36</v>
      </c>
      <c r="AB6">
        <v>170000</v>
      </c>
    </row>
    <row r="7" spans="1:28" x14ac:dyDescent="0.2">
      <c r="A7">
        <v>20.3</v>
      </c>
      <c r="B7" t="s">
        <v>40</v>
      </c>
      <c r="C7" t="s">
        <v>34</v>
      </c>
      <c r="D7" t="s">
        <v>29</v>
      </c>
      <c r="E7">
        <v>2</v>
      </c>
      <c r="F7">
        <v>0.1</v>
      </c>
      <c r="G7">
        <v>400</v>
      </c>
      <c r="H7">
        <v>120</v>
      </c>
      <c r="I7" t="s">
        <v>30</v>
      </c>
      <c r="J7" t="s">
        <v>32</v>
      </c>
      <c r="K7" t="s">
        <v>31</v>
      </c>
      <c r="L7">
        <v>200424</v>
      </c>
      <c r="M7">
        <v>4</v>
      </c>
      <c r="N7" t="s">
        <v>32</v>
      </c>
      <c r="O7">
        <v>4</v>
      </c>
      <c r="Q7" t="s">
        <v>110</v>
      </c>
      <c r="U7">
        <v>1</v>
      </c>
      <c r="V7">
        <v>0.1</v>
      </c>
      <c r="W7">
        <f t="shared" si="3"/>
        <v>1.0000000000000002E-2</v>
      </c>
      <c r="X7">
        <v>0.1</v>
      </c>
      <c r="Y7">
        <f t="shared" si="4"/>
        <v>1.0000000000000002E-3</v>
      </c>
      <c r="Z7">
        <f t="shared" si="0"/>
        <v>119999.99999999997</v>
      </c>
      <c r="AA7" t="s">
        <v>36</v>
      </c>
      <c r="AB7">
        <v>120000</v>
      </c>
    </row>
    <row r="8" spans="1:28" x14ac:dyDescent="0.2">
      <c r="A8">
        <v>20.399999999999999</v>
      </c>
      <c r="B8" t="s">
        <v>41</v>
      </c>
      <c r="C8" t="s">
        <v>34</v>
      </c>
      <c r="D8" t="s">
        <v>29</v>
      </c>
      <c r="E8">
        <v>2</v>
      </c>
      <c r="F8">
        <v>0.1</v>
      </c>
      <c r="G8">
        <v>400</v>
      </c>
      <c r="H8">
        <v>58</v>
      </c>
      <c r="I8" t="s">
        <v>30</v>
      </c>
      <c r="J8" t="s">
        <v>32</v>
      </c>
      <c r="K8" t="s">
        <v>31</v>
      </c>
      <c r="L8">
        <v>200424</v>
      </c>
      <c r="M8">
        <v>4</v>
      </c>
      <c r="N8" t="s">
        <v>32</v>
      </c>
      <c r="O8">
        <v>4</v>
      </c>
      <c r="Q8" t="s">
        <v>111</v>
      </c>
      <c r="U8">
        <v>1</v>
      </c>
      <c r="V8">
        <v>0.1</v>
      </c>
      <c r="W8">
        <f t="shared" si="3"/>
        <v>1.0000000000000002E-2</v>
      </c>
      <c r="X8">
        <v>0.1</v>
      </c>
      <c r="Y8">
        <f t="shared" si="4"/>
        <v>1.0000000000000002E-3</v>
      </c>
      <c r="Z8">
        <f t="shared" si="0"/>
        <v>57999.999999999985</v>
      </c>
      <c r="AA8" t="s">
        <v>36</v>
      </c>
      <c r="AB8">
        <v>58000</v>
      </c>
    </row>
    <row r="9" spans="1:28" x14ac:dyDescent="0.2">
      <c r="A9">
        <v>68.099999999999994</v>
      </c>
      <c r="B9" t="s">
        <v>42</v>
      </c>
      <c r="C9" t="s">
        <v>34</v>
      </c>
      <c r="D9" t="s">
        <v>29</v>
      </c>
      <c r="E9">
        <v>2</v>
      </c>
      <c r="F9">
        <v>0.1</v>
      </c>
      <c r="G9">
        <v>400</v>
      </c>
      <c r="H9">
        <v>166</v>
      </c>
      <c r="I9" t="s">
        <v>30</v>
      </c>
      <c r="J9" t="s">
        <v>32</v>
      </c>
      <c r="K9" t="s">
        <v>31</v>
      </c>
      <c r="L9">
        <v>200424</v>
      </c>
      <c r="M9">
        <v>4</v>
      </c>
      <c r="N9" t="s">
        <v>32</v>
      </c>
      <c r="O9">
        <v>4</v>
      </c>
      <c r="Q9" t="s">
        <v>110</v>
      </c>
      <c r="U9">
        <v>1</v>
      </c>
      <c r="V9">
        <v>0.1</v>
      </c>
      <c r="W9">
        <f t="shared" si="3"/>
        <v>1.0000000000000002E-2</v>
      </c>
      <c r="X9">
        <v>0.1</v>
      </c>
      <c r="Y9">
        <f t="shared" si="4"/>
        <v>1.0000000000000002E-3</v>
      </c>
      <c r="Z9">
        <f t="shared" si="0"/>
        <v>165999.99999999997</v>
      </c>
      <c r="AA9">
        <v>166000</v>
      </c>
      <c r="AB9" t="s">
        <v>36</v>
      </c>
    </row>
    <row r="10" spans="1:28" x14ac:dyDescent="0.2">
      <c r="A10">
        <v>68.2</v>
      </c>
      <c r="B10" t="s">
        <v>43</v>
      </c>
      <c r="C10" t="s">
        <v>34</v>
      </c>
      <c r="D10" t="s">
        <v>29</v>
      </c>
      <c r="E10">
        <v>2</v>
      </c>
      <c r="F10">
        <v>0.1</v>
      </c>
      <c r="G10">
        <v>400</v>
      </c>
      <c r="H10">
        <v>16</v>
      </c>
      <c r="I10" t="s">
        <v>30</v>
      </c>
      <c r="J10" t="s">
        <v>32</v>
      </c>
      <c r="K10" t="s">
        <v>31</v>
      </c>
      <c r="L10">
        <v>200424</v>
      </c>
      <c r="M10">
        <v>4</v>
      </c>
      <c r="N10" t="s">
        <v>32</v>
      </c>
      <c r="O10">
        <v>4</v>
      </c>
      <c r="Q10" t="s">
        <v>110</v>
      </c>
      <c r="U10">
        <v>1</v>
      </c>
      <c r="V10">
        <v>0.1</v>
      </c>
      <c r="W10">
        <f t="shared" si="3"/>
        <v>1.0000000000000002E-2</v>
      </c>
      <c r="X10">
        <v>0.1</v>
      </c>
      <c r="Y10">
        <f t="shared" si="4"/>
        <v>1.0000000000000002E-3</v>
      </c>
      <c r="Z10">
        <f t="shared" si="0"/>
        <v>15999.999999999996</v>
      </c>
      <c r="AA10">
        <v>1600</v>
      </c>
      <c r="AB10" t="s">
        <v>36</v>
      </c>
    </row>
    <row r="11" spans="1:28" x14ac:dyDescent="0.2">
      <c r="A11">
        <v>68.3</v>
      </c>
      <c r="B11" t="s">
        <v>44</v>
      </c>
      <c r="C11" t="s">
        <v>34</v>
      </c>
      <c r="D11" t="s">
        <v>29</v>
      </c>
      <c r="E11">
        <v>3</v>
      </c>
      <c r="F11">
        <v>0.1</v>
      </c>
      <c r="G11">
        <v>400</v>
      </c>
      <c r="H11">
        <v>14</v>
      </c>
      <c r="I11" t="s">
        <v>30</v>
      </c>
      <c r="J11" t="s">
        <v>32</v>
      </c>
      <c r="K11" t="s">
        <v>31</v>
      </c>
      <c r="L11">
        <v>200424</v>
      </c>
      <c r="M11">
        <v>4</v>
      </c>
      <c r="N11" t="s">
        <v>32</v>
      </c>
      <c r="O11">
        <v>4</v>
      </c>
      <c r="Q11" t="s">
        <v>110</v>
      </c>
      <c r="U11">
        <v>1</v>
      </c>
      <c r="V11">
        <v>0.1</v>
      </c>
      <c r="W11">
        <f t="shared" si="3"/>
        <v>1.0000000000000002E-3</v>
      </c>
      <c r="X11">
        <v>0.1</v>
      </c>
      <c r="Y11">
        <f t="shared" si="4"/>
        <v>1.0000000000000003E-4</v>
      </c>
      <c r="Z11">
        <f t="shared" si="0"/>
        <v>139999.99999999994</v>
      </c>
      <c r="AA11">
        <v>140000</v>
      </c>
      <c r="AB11" t="s">
        <v>36</v>
      </c>
    </row>
    <row r="12" spans="1:28" x14ac:dyDescent="0.2">
      <c r="A12">
        <v>68.400000000000006</v>
      </c>
      <c r="B12" t="s">
        <v>45</v>
      </c>
      <c r="C12" t="s">
        <v>34</v>
      </c>
      <c r="D12" t="s">
        <v>29</v>
      </c>
      <c r="E12">
        <v>2</v>
      </c>
      <c r="F12">
        <v>0.1</v>
      </c>
      <c r="G12">
        <v>400</v>
      </c>
      <c r="H12">
        <v>12</v>
      </c>
      <c r="I12" t="s">
        <v>30</v>
      </c>
      <c r="J12" t="s">
        <v>32</v>
      </c>
      <c r="K12" t="s">
        <v>31</v>
      </c>
      <c r="L12">
        <v>200424</v>
      </c>
      <c r="M12">
        <v>4</v>
      </c>
      <c r="N12" t="s">
        <v>32</v>
      </c>
      <c r="O12">
        <v>4</v>
      </c>
      <c r="Q12" t="s">
        <v>111</v>
      </c>
      <c r="U12">
        <v>1</v>
      </c>
      <c r="V12">
        <v>0.1</v>
      </c>
      <c r="W12">
        <f t="shared" si="3"/>
        <v>1.0000000000000002E-2</v>
      </c>
      <c r="X12">
        <v>0.1</v>
      </c>
      <c r="Y12">
        <f t="shared" si="4"/>
        <v>1.0000000000000002E-3</v>
      </c>
      <c r="Z12">
        <f t="shared" si="0"/>
        <v>11999.999999999996</v>
      </c>
      <c r="AA12">
        <v>12000</v>
      </c>
      <c r="AB12" t="s">
        <v>36</v>
      </c>
    </row>
    <row r="13" spans="1:28" x14ac:dyDescent="0.2">
      <c r="A13">
        <v>20.7</v>
      </c>
      <c r="B13" t="s">
        <v>46</v>
      </c>
      <c r="C13" t="s">
        <v>34</v>
      </c>
      <c r="D13" t="s">
        <v>29</v>
      </c>
      <c r="E13">
        <v>2</v>
      </c>
      <c r="F13">
        <v>0.1</v>
      </c>
      <c r="G13">
        <v>400</v>
      </c>
      <c r="H13">
        <v>62</v>
      </c>
      <c r="I13" t="s">
        <v>30</v>
      </c>
      <c r="J13" t="s">
        <v>32</v>
      </c>
      <c r="K13" t="s">
        <v>31</v>
      </c>
      <c r="L13">
        <v>200424</v>
      </c>
      <c r="M13">
        <v>4</v>
      </c>
      <c r="N13" t="s">
        <v>32</v>
      </c>
      <c r="O13">
        <v>4</v>
      </c>
      <c r="Q13" t="s">
        <v>112</v>
      </c>
      <c r="U13">
        <v>1</v>
      </c>
      <c r="V13">
        <v>0.1</v>
      </c>
      <c r="W13">
        <f t="shared" si="3"/>
        <v>1.0000000000000002E-2</v>
      </c>
      <c r="X13">
        <v>0.1</v>
      </c>
      <c r="Y13">
        <f t="shared" si="4"/>
        <v>1.0000000000000002E-3</v>
      </c>
      <c r="Z13">
        <f t="shared" si="0"/>
        <v>61999.999999999985</v>
      </c>
      <c r="AA13">
        <v>45000</v>
      </c>
      <c r="AB13" t="s">
        <v>36</v>
      </c>
    </row>
    <row r="14" spans="1:28" x14ac:dyDescent="0.2">
      <c r="A14">
        <v>68.5</v>
      </c>
      <c r="B14" t="s">
        <v>47</v>
      </c>
      <c r="C14" t="s">
        <v>34</v>
      </c>
      <c r="D14" t="s">
        <v>29</v>
      </c>
      <c r="E14">
        <v>2</v>
      </c>
      <c r="F14">
        <v>0.1</v>
      </c>
      <c r="G14">
        <v>400</v>
      </c>
      <c r="H14">
        <v>45</v>
      </c>
      <c r="I14" t="s">
        <v>30</v>
      </c>
      <c r="J14" t="s">
        <v>32</v>
      </c>
      <c r="K14" t="s">
        <v>31</v>
      </c>
      <c r="L14">
        <v>200424</v>
      </c>
      <c r="M14">
        <v>4</v>
      </c>
      <c r="N14" t="s">
        <v>32</v>
      </c>
      <c r="O14">
        <v>4</v>
      </c>
      <c r="Q14" t="s">
        <v>111</v>
      </c>
      <c r="U14">
        <v>1</v>
      </c>
      <c r="V14">
        <v>0.1</v>
      </c>
      <c r="W14">
        <f t="shared" si="3"/>
        <v>1.0000000000000002E-2</v>
      </c>
      <c r="X14">
        <v>0.1</v>
      </c>
      <c r="Y14">
        <f t="shared" si="4"/>
        <v>1.0000000000000002E-3</v>
      </c>
      <c r="Z14">
        <f t="shared" si="0"/>
        <v>44999.999999999993</v>
      </c>
      <c r="AA14">
        <v>300000</v>
      </c>
      <c r="AB14" t="s">
        <v>36</v>
      </c>
    </row>
    <row r="15" spans="1:28" x14ac:dyDescent="0.2">
      <c r="A15" t="s">
        <v>133</v>
      </c>
      <c r="B15" t="s">
        <v>48</v>
      </c>
      <c r="C15" t="s">
        <v>28</v>
      </c>
      <c r="D15" t="s">
        <v>29</v>
      </c>
      <c r="E15">
        <v>3</v>
      </c>
      <c r="F15">
        <v>0.1</v>
      </c>
      <c r="G15">
        <v>400</v>
      </c>
      <c r="H15">
        <v>30</v>
      </c>
      <c r="I15" t="s">
        <v>30</v>
      </c>
      <c r="J15" t="s">
        <v>32</v>
      </c>
      <c r="K15" t="s">
        <v>31</v>
      </c>
      <c r="L15">
        <v>200424</v>
      </c>
      <c r="M15">
        <v>10</v>
      </c>
      <c r="N15" t="s">
        <v>32</v>
      </c>
      <c r="O15">
        <v>10</v>
      </c>
      <c r="P15">
        <v>6</v>
      </c>
      <c r="Q15" t="s">
        <v>49</v>
      </c>
      <c r="R15">
        <v>60</v>
      </c>
      <c r="S15">
        <v>40</v>
      </c>
      <c r="T15" t="s">
        <v>32</v>
      </c>
      <c r="U15">
        <v>1</v>
      </c>
      <c r="V15">
        <v>0.1</v>
      </c>
      <c r="W15">
        <f t="shared" si="3"/>
        <v>1.0000000000000002E-3</v>
      </c>
      <c r="X15">
        <v>0.1</v>
      </c>
      <c r="Y15">
        <f t="shared" si="4"/>
        <v>1.0000000000000003E-4</v>
      </c>
      <c r="Z15">
        <f t="shared" si="0"/>
        <v>299999.99999999988</v>
      </c>
      <c r="AA15">
        <f t="shared" ref="AA15:AA28" si="5">Z15*(R15/100)</f>
        <v>179999.99999999991</v>
      </c>
      <c r="AB15">
        <f t="shared" ref="AB15:AB28" si="6">Z15*(S15/100)</f>
        <v>119999.99999999996</v>
      </c>
    </row>
    <row r="16" spans="1:28" x14ac:dyDescent="0.2">
      <c r="A16" t="s">
        <v>134</v>
      </c>
      <c r="B16" t="s">
        <v>50</v>
      </c>
      <c r="C16" t="s">
        <v>28</v>
      </c>
      <c r="D16" t="s">
        <v>29</v>
      </c>
      <c r="E16">
        <v>2</v>
      </c>
      <c r="F16">
        <v>0.1</v>
      </c>
      <c r="G16">
        <v>400</v>
      </c>
      <c r="H16">
        <v>128</v>
      </c>
      <c r="I16" t="s">
        <v>30</v>
      </c>
      <c r="J16" t="s">
        <v>32</v>
      </c>
      <c r="K16" t="s">
        <v>31</v>
      </c>
      <c r="L16">
        <v>200424</v>
      </c>
      <c r="M16">
        <v>15</v>
      </c>
      <c r="N16" t="s">
        <v>32</v>
      </c>
      <c r="O16">
        <v>9</v>
      </c>
      <c r="P16">
        <v>6</v>
      </c>
      <c r="Q16" t="s">
        <v>49</v>
      </c>
      <c r="R16">
        <v>60</v>
      </c>
      <c r="S16">
        <v>40</v>
      </c>
      <c r="T16" t="s">
        <v>32</v>
      </c>
      <c r="U16">
        <v>1</v>
      </c>
      <c r="V16">
        <v>0.1</v>
      </c>
      <c r="W16">
        <f t="shared" si="3"/>
        <v>1.0000000000000002E-2</v>
      </c>
      <c r="X16">
        <v>0.1</v>
      </c>
      <c r="Y16">
        <f t="shared" si="4"/>
        <v>1.0000000000000002E-3</v>
      </c>
      <c r="Z16">
        <f t="shared" si="0"/>
        <v>127999.99999999997</v>
      </c>
      <c r="AA16">
        <f t="shared" si="5"/>
        <v>76799.999999999985</v>
      </c>
      <c r="AB16">
        <f t="shared" si="6"/>
        <v>51199.999999999993</v>
      </c>
    </row>
    <row r="17" spans="1:28" x14ac:dyDescent="0.2">
      <c r="A17" t="s">
        <v>135</v>
      </c>
      <c r="B17" t="s">
        <v>51</v>
      </c>
      <c r="C17" t="s">
        <v>28</v>
      </c>
      <c r="D17" t="s">
        <v>29</v>
      </c>
      <c r="E17">
        <v>3</v>
      </c>
      <c r="F17">
        <v>0.1</v>
      </c>
      <c r="G17">
        <v>400</v>
      </c>
      <c r="H17">
        <v>214</v>
      </c>
      <c r="I17" t="s">
        <v>30</v>
      </c>
      <c r="J17" t="s">
        <v>32</v>
      </c>
      <c r="K17" t="s">
        <v>31</v>
      </c>
      <c r="L17">
        <v>200424</v>
      </c>
      <c r="M17">
        <v>16</v>
      </c>
      <c r="N17" t="s">
        <v>32</v>
      </c>
      <c r="O17">
        <v>16</v>
      </c>
      <c r="P17">
        <v>0</v>
      </c>
      <c r="Q17" t="s">
        <v>108</v>
      </c>
      <c r="R17">
        <v>100</v>
      </c>
      <c r="S17">
        <v>0</v>
      </c>
      <c r="T17" t="s">
        <v>32</v>
      </c>
      <c r="U17">
        <v>1</v>
      </c>
      <c r="V17">
        <v>0.1</v>
      </c>
      <c r="W17">
        <f t="shared" si="3"/>
        <v>1.0000000000000002E-3</v>
      </c>
      <c r="X17">
        <v>0.1</v>
      </c>
      <c r="Y17">
        <f t="shared" si="4"/>
        <v>1.0000000000000003E-4</v>
      </c>
      <c r="Z17">
        <f t="shared" si="0"/>
        <v>2139999.9999999991</v>
      </c>
      <c r="AA17">
        <f t="shared" si="5"/>
        <v>2139999.9999999991</v>
      </c>
      <c r="AB17">
        <f t="shared" si="6"/>
        <v>0</v>
      </c>
    </row>
    <row r="18" spans="1:28" x14ac:dyDescent="0.2">
      <c r="A18" t="s">
        <v>136</v>
      </c>
      <c r="B18" t="s">
        <v>52</v>
      </c>
      <c r="C18" t="s">
        <v>28</v>
      </c>
      <c r="D18" t="s">
        <v>29</v>
      </c>
      <c r="E18">
        <v>3</v>
      </c>
      <c r="F18">
        <v>0.1</v>
      </c>
      <c r="G18">
        <v>400</v>
      </c>
      <c r="H18">
        <v>160</v>
      </c>
      <c r="I18" t="s">
        <v>30</v>
      </c>
      <c r="J18" t="s">
        <v>32</v>
      </c>
      <c r="K18" t="s">
        <v>31</v>
      </c>
      <c r="L18">
        <v>200424</v>
      </c>
      <c r="M18">
        <v>10</v>
      </c>
      <c r="N18" t="s">
        <v>32</v>
      </c>
      <c r="O18">
        <v>8</v>
      </c>
      <c r="P18">
        <v>2</v>
      </c>
      <c r="Q18" t="s">
        <v>108</v>
      </c>
      <c r="R18">
        <v>80</v>
      </c>
      <c r="S18">
        <v>20</v>
      </c>
      <c r="T18" t="s">
        <v>32</v>
      </c>
      <c r="U18">
        <v>1</v>
      </c>
      <c r="V18">
        <v>0.1</v>
      </c>
      <c r="W18">
        <f t="shared" si="3"/>
        <v>1.0000000000000002E-3</v>
      </c>
      <c r="X18">
        <v>0.1</v>
      </c>
      <c r="Y18">
        <f t="shared" si="4"/>
        <v>1.0000000000000003E-4</v>
      </c>
      <c r="Z18">
        <f t="shared" si="0"/>
        <v>1599999.9999999995</v>
      </c>
      <c r="AA18">
        <f t="shared" si="5"/>
        <v>1279999.9999999998</v>
      </c>
      <c r="AB18">
        <f t="shared" si="6"/>
        <v>319999.99999999994</v>
      </c>
    </row>
    <row r="19" spans="1:28" x14ac:dyDescent="0.2">
      <c r="A19" t="s">
        <v>131</v>
      </c>
      <c r="B19" t="s">
        <v>53</v>
      </c>
      <c r="C19" t="s">
        <v>28</v>
      </c>
      <c r="D19" t="s">
        <v>35</v>
      </c>
      <c r="E19">
        <v>3</v>
      </c>
      <c r="F19">
        <v>0.1</v>
      </c>
      <c r="G19">
        <v>400</v>
      </c>
      <c r="H19">
        <v>25</v>
      </c>
      <c r="I19" t="s">
        <v>30</v>
      </c>
      <c r="J19" t="s">
        <v>32</v>
      </c>
      <c r="K19" t="s">
        <v>31</v>
      </c>
      <c r="L19">
        <v>200424</v>
      </c>
      <c r="M19">
        <v>15</v>
      </c>
      <c r="N19" t="s">
        <v>32</v>
      </c>
      <c r="O19">
        <v>15</v>
      </c>
      <c r="P19">
        <v>0</v>
      </c>
      <c r="Q19" t="s">
        <v>54</v>
      </c>
      <c r="R19">
        <v>100</v>
      </c>
      <c r="S19">
        <v>0</v>
      </c>
      <c r="T19" t="s">
        <v>32</v>
      </c>
      <c r="U19">
        <v>1</v>
      </c>
      <c r="V19">
        <v>0.1</v>
      </c>
      <c r="W19">
        <f t="shared" si="3"/>
        <v>1.0000000000000002E-3</v>
      </c>
      <c r="X19">
        <v>0.1</v>
      </c>
      <c r="Y19">
        <f t="shared" si="4"/>
        <v>1.0000000000000003E-4</v>
      </c>
      <c r="Z19">
        <f t="shared" si="0"/>
        <v>249999.99999999991</v>
      </c>
      <c r="AA19">
        <f t="shared" si="5"/>
        <v>249999.99999999991</v>
      </c>
      <c r="AB19">
        <f t="shared" si="6"/>
        <v>0</v>
      </c>
    </row>
    <row r="20" spans="1:28" x14ac:dyDescent="0.2">
      <c r="A20" t="s">
        <v>132</v>
      </c>
      <c r="B20" t="s">
        <v>55</v>
      </c>
      <c r="C20" t="s">
        <v>28</v>
      </c>
      <c r="D20" t="s">
        <v>35</v>
      </c>
      <c r="E20">
        <v>3</v>
      </c>
      <c r="F20">
        <v>0.1</v>
      </c>
      <c r="G20">
        <v>400</v>
      </c>
      <c r="H20">
        <v>102</v>
      </c>
      <c r="I20" t="s">
        <v>30</v>
      </c>
      <c r="J20" t="s">
        <v>32</v>
      </c>
      <c r="K20" t="s">
        <v>31</v>
      </c>
      <c r="L20">
        <v>200424</v>
      </c>
      <c r="M20">
        <v>15</v>
      </c>
      <c r="N20" t="s">
        <v>32</v>
      </c>
      <c r="O20">
        <v>15</v>
      </c>
      <c r="P20">
        <v>0</v>
      </c>
      <c r="Q20" t="s">
        <v>54</v>
      </c>
      <c r="R20">
        <v>100</v>
      </c>
      <c r="S20">
        <v>0</v>
      </c>
      <c r="T20" t="s">
        <v>32</v>
      </c>
      <c r="U20">
        <v>1</v>
      </c>
      <c r="V20">
        <v>0.1</v>
      </c>
      <c r="W20">
        <f t="shared" si="3"/>
        <v>1.0000000000000002E-3</v>
      </c>
      <c r="X20">
        <v>0.1</v>
      </c>
      <c r="Y20">
        <f t="shared" si="4"/>
        <v>1.0000000000000003E-4</v>
      </c>
      <c r="Z20">
        <f t="shared" si="0"/>
        <v>1019999.9999999997</v>
      </c>
      <c r="AA20">
        <f t="shared" si="5"/>
        <v>1019999.9999999997</v>
      </c>
      <c r="AB20">
        <f t="shared" si="6"/>
        <v>0</v>
      </c>
    </row>
    <row r="21" spans="1:28" x14ac:dyDescent="0.2">
      <c r="A21">
        <v>62.9</v>
      </c>
      <c r="B21" t="s">
        <v>56</v>
      </c>
      <c r="C21" t="s">
        <v>28</v>
      </c>
      <c r="D21" t="s">
        <v>29</v>
      </c>
      <c r="E21">
        <v>3</v>
      </c>
      <c r="F21">
        <v>0.1</v>
      </c>
      <c r="G21">
        <v>400</v>
      </c>
      <c r="H21">
        <v>32</v>
      </c>
      <c r="I21" t="s">
        <v>30</v>
      </c>
      <c r="J21" t="s">
        <v>32</v>
      </c>
      <c r="K21" t="s">
        <v>31</v>
      </c>
      <c r="L21">
        <v>230424</v>
      </c>
      <c r="M21">
        <v>15</v>
      </c>
      <c r="N21" t="s">
        <v>32</v>
      </c>
      <c r="O21">
        <v>15</v>
      </c>
      <c r="P21">
        <v>0</v>
      </c>
      <c r="Q21" t="s">
        <v>57</v>
      </c>
      <c r="R21">
        <v>100</v>
      </c>
      <c r="S21">
        <v>0</v>
      </c>
      <c r="T21" t="s">
        <v>32</v>
      </c>
      <c r="U21">
        <v>1</v>
      </c>
      <c r="V21">
        <v>0.1</v>
      </c>
      <c r="W21">
        <f t="shared" si="3"/>
        <v>1.0000000000000002E-3</v>
      </c>
      <c r="X21">
        <v>0.1</v>
      </c>
      <c r="Y21">
        <f t="shared" si="4"/>
        <v>1.0000000000000003E-4</v>
      </c>
      <c r="Z21">
        <f t="shared" si="0"/>
        <v>319999.99999999988</v>
      </c>
      <c r="AA21">
        <f t="shared" si="5"/>
        <v>319999.99999999988</v>
      </c>
      <c r="AB21">
        <f t="shared" si="6"/>
        <v>0</v>
      </c>
    </row>
    <row r="22" spans="1:28" x14ac:dyDescent="0.2">
      <c r="A22">
        <v>62.13</v>
      </c>
      <c r="B22" t="s">
        <v>58</v>
      </c>
      <c r="C22" t="s">
        <v>28</v>
      </c>
      <c r="D22" t="s">
        <v>35</v>
      </c>
      <c r="E22">
        <v>3</v>
      </c>
      <c r="F22">
        <v>0.1</v>
      </c>
      <c r="G22">
        <v>400</v>
      </c>
      <c r="H22">
        <v>154</v>
      </c>
      <c r="I22" t="s">
        <v>30</v>
      </c>
      <c r="J22" t="s">
        <v>32</v>
      </c>
      <c r="K22" t="s">
        <v>31</v>
      </c>
      <c r="L22">
        <v>230424</v>
      </c>
      <c r="M22">
        <v>14</v>
      </c>
      <c r="N22" t="s">
        <v>32</v>
      </c>
      <c r="O22">
        <v>7</v>
      </c>
      <c r="P22">
        <v>7</v>
      </c>
      <c r="Q22" t="s">
        <v>59</v>
      </c>
      <c r="R22">
        <v>50</v>
      </c>
      <c r="S22">
        <v>50</v>
      </c>
      <c r="T22" t="s">
        <v>32</v>
      </c>
      <c r="U22">
        <v>1</v>
      </c>
      <c r="V22">
        <v>0.1</v>
      </c>
      <c r="W22">
        <f t="shared" si="3"/>
        <v>1.0000000000000002E-3</v>
      </c>
      <c r="X22">
        <v>0.1</v>
      </c>
      <c r="Y22">
        <f t="shared" si="4"/>
        <v>1.0000000000000003E-4</v>
      </c>
      <c r="Z22">
        <f t="shared" si="0"/>
        <v>1539999.9999999995</v>
      </c>
      <c r="AA22">
        <f t="shared" si="5"/>
        <v>769999.99999999977</v>
      </c>
      <c r="AB22">
        <f t="shared" si="6"/>
        <v>769999.99999999977</v>
      </c>
    </row>
    <row r="23" spans="1:28" x14ac:dyDescent="0.2">
      <c r="A23">
        <v>62.7</v>
      </c>
      <c r="B23" t="s">
        <v>61</v>
      </c>
      <c r="C23" t="s">
        <v>28</v>
      </c>
      <c r="D23" t="s">
        <v>35</v>
      </c>
      <c r="E23">
        <v>3</v>
      </c>
      <c r="F23">
        <v>0.1</v>
      </c>
      <c r="G23">
        <v>400</v>
      </c>
      <c r="H23">
        <v>277</v>
      </c>
      <c r="I23" t="s">
        <v>30</v>
      </c>
      <c r="J23" t="s">
        <v>32</v>
      </c>
      <c r="K23" t="s">
        <v>31</v>
      </c>
      <c r="L23">
        <v>230424</v>
      </c>
      <c r="M23">
        <v>16</v>
      </c>
      <c r="N23" t="s">
        <v>32</v>
      </c>
      <c r="O23">
        <v>15</v>
      </c>
      <c r="P23">
        <v>1</v>
      </c>
      <c r="Q23" t="s">
        <v>59</v>
      </c>
      <c r="R23">
        <v>93.75</v>
      </c>
      <c r="S23">
        <v>6.25</v>
      </c>
      <c r="T23" t="s">
        <v>32</v>
      </c>
      <c r="U23">
        <v>1</v>
      </c>
      <c r="V23">
        <v>0.1</v>
      </c>
      <c r="W23">
        <f t="shared" si="3"/>
        <v>1.0000000000000002E-3</v>
      </c>
      <c r="X23">
        <v>0.1</v>
      </c>
      <c r="Y23">
        <f t="shared" si="4"/>
        <v>1.0000000000000003E-4</v>
      </c>
      <c r="Z23">
        <f t="shared" si="0"/>
        <v>2769999.9999999991</v>
      </c>
      <c r="AA23">
        <f t="shared" si="5"/>
        <v>2596874.9999999991</v>
      </c>
      <c r="AB23">
        <f t="shared" si="6"/>
        <v>173124.99999999994</v>
      </c>
    </row>
    <row r="24" spans="1:28" x14ac:dyDescent="0.2">
      <c r="A24">
        <v>62.14</v>
      </c>
      <c r="B24" t="s">
        <v>62</v>
      </c>
      <c r="C24" t="s">
        <v>28</v>
      </c>
      <c r="D24" t="s">
        <v>35</v>
      </c>
      <c r="E24">
        <v>3</v>
      </c>
      <c r="F24">
        <v>0.1</v>
      </c>
      <c r="G24">
        <v>400</v>
      </c>
      <c r="H24">
        <v>190</v>
      </c>
      <c r="I24" t="s">
        <v>30</v>
      </c>
      <c r="J24" t="s">
        <v>32</v>
      </c>
      <c r="K24" t="s">
        <v>31</v>
      </c>
      <c r="L24">
        <v>230424</v>
      </c>
      <c r="M24">
        <v>15</v>
      </c>
      <c r="N24" t="s">
        <v>32</v>
      </c>
      <c r="O24">
        <v>15</v>
      </c>
      <c r="P24">
        <v>0</v>
      </c>
      <c r="Q24" t="s">
        <v>63</v>
      </c>
      <c r="R24">
        <v>100</v>
      </c>
      <c r="S24">
        <v>0</v>
      </c>
      <c r="T24" t="s">
        <v>32</v>
      </c>
      <c r="U24">
        <v>1</v>
      </c>
      <c r="V24">
        <v>0.1</v>
      </c>
      <c r="W24">
        <f t="shared" si="3"/>
        <v>1.0000000000000002E-3</v>
      </c>
      <c r="X24">
        <v>0.1</v>
      </c>
      <c r="Y24">
        <f t="shared" si="4"/>
        <v>1.0000000000000003E-4</v>
      </c>
      <c r="Z24">
        <f t="shared" si="0"/>
        <v>1899999.9999999993</v>
      </c>
      <c r="AA24">
        <f t="shared" si="5"/>
        <v>1899999.9999999993</v>
      </c>
      <c r="AB24">
        <f t="shared" si="6"/>
        <v>0</v>
      </c>
    </row>
    <row r="25" spans="1:28" x14ac:dyDescent="0.2">
      <c r="A25">
        <v>62.12</v>
      </c>
      <c r="B25" t="s">
        <v>64</v>
      </c>
      <c r="C25" t="s">
        <v>28</v>
      </c>
      <c r="D25" t="s">
        <v>35</v>
      </c>
      <c r="E25">
        <v>3</v>
      </c>
      <c r="F25">
        <v>0.1</v>
      </c>
      <c r="G25">
        <v>400</v>
      </c>
      <c r="H25">
        <v>42</v>
      </c>
      <c r="I25" t="s">
        <v>30</v>
      </c>
      <c r="J25" t="s">
        <v>32</v>
      </c>
      <c r="K25" t="s">
        <v>31</v>
      </c>
      <c r="L25">
        <v>230424</v>
      </c>
      <c r="M25">
        <v>15</v>
      </c>
      <c r="N25" t="s">
        <v>32</v>
      </c>
      <c r="O25">
        <v>15</v>
      </c>
      <c r="P25">
        <v>0</v>
      </c>
      <c r="Q25" t="s">
        <v>63</v>
      </c>
      <c r="R25">
        <v>100</v>
      </c>
      <c r="S25">
        <v>0</v>
      </c>
      <c r="T25" t="s">
        <v>32</v>
      </c>
      <c r="U25">
        <v>1</v>
      </c>
      <c r="V25">
        <v>0.1</v>
      </c>
      <c r="W25">
        <f t="shared" si="3"/>
        <v>1.0000000000000002E-3</v>
      </c>
      <c r="X25">
        <v>0.1</v>
      </c>
      <c r="Y25">
        <f t="shared" si="4"/>
        <v>1.0000000000000003E-4</v>
      </c>
      <c r="Z25">
        <f t="shared" si="0"/>
        <v>419999.99999999983</v>
      </c>
      <c r="AA25">
        <f t="shared" si="5"/>
        <v>419999.99999999983</v>
      </c>
      <c r="AB25">
        <f t="shared" si="6"/>
        <v>0</v>
      </c>
    </row>
    <row r="26" spans="1:28" x14ac:dyDescent="0.2">
      <c r="A26">
        <v>62.17</v>
      </c>
      <c r="B26" t="s">
        <v>65</v>
      </c>
      <c r="C26" t="s">
        <v>28</v>
      </c>
      <c r="D26" t="s">
        <v>29</v>
      </c>
      <c r="E26">
        <v>3</v>
      </c>
      <c r="F26">
        <v>0.1</v>
      </c>
      <c r="G26">
        <v>400</v>
      </c>
      <c r="H26">
        <v>38</v>
      </c>
      <c r="I26" t="s">
        <v>30</v>
      </c>
      <c r="J26" t="s">
        <v>32</v>
      </c>
      <c r="K26" t="s">
        <v>31</v>
      </c>
      <c r="L26">
        <v>230424</v>
      </c>
      <c r="M26">
        <v>15</v>
      </c>
      <c r="N26" t="s">
        <v>32</v>
      </c>
      <c r="O26">
        <v>15</v>
      </c>
      <c r="P26">
        <v>0</v>
      </c>
      <c r="Q26" t="s">
        <v>57</v>
      </c>
      <c r="R26">
        <v>100</v>
      </c>
      <c r="S26">
        <v>0</v>
      </c>
      <c r="T26" t="s">
        <v>32</v>
      </c>
      <c r="U26">
        <v>1</v>
      </c>
      <c r="V26">
        <v>0.1</v>
      </c>
      <c r="W26">
        <f t="shared" si="3"/>
        <v>1.0000000000000002E-3</v>
      </c>
      <c r="X26">
        <v>0.1</v>
      </c>
      <c r="Y26">
        <f t="shared" si="4"/>
        <v>1.0000000000000003E-4</v>
      </c>
      <c r="Z26">
        <f t="shared" si="0"/>
        <v>379999.99999999988</v>
      </c>
      <c r="AA26">
        <f t="shared" si="5"/>
        <v>379999.99999999988</v>
      </c>
      <c r="AB26">
        <f t="shared" si="6"/>
        <v>0</v>
      </c>
    </row>
    <row r="27" spans="1:28" x14ac:dyDescent="0.2">
      <c r="A27">
        <v>62.4</v>
      </c>
      <c r="B27" t="s">
        <v>66</v>
      </c>
      <c r="C27" t="s">
        <v>28</v>
      </c>
      <c r="D27" t="s">
        <v>29</v>
      </c>
      <c r="E27">
        <v>3</v>
      </c>
      <c r="F27">
        <v>0.1</v>
      </c>
      <c r="G27">
        <v>400</v>
      </c>
      <c r="H27">
        <v>124</v>
      </c>
      <c r="I27" t="s">
        <v>30</v>
      </c>
      <c r="J27" t="s">
        <v>32</v>
      </c>
      <c r="K27" t="s">
        <v>31</v>
      </c>
      <c r="L27">
        <v>230424</v>
      </c>
      <c r="U27">
        <v>1</v>
      </c>
      <c r="V27">
        <v>0.1</v>
      </c>
      <c r="W27">
        <f t="shared" si="3"/>
        <v>1.0000000000000002E-3</v>
      </c>
      <c r="X27">
        <v>0.1</v>
      </c>
      <c r="Y27">
        <f t="shared" si="4"/>
        <v>1.0000000000000003E-4</v>
      </c>
      <c r="Z27">
        <f t="shared" si="0"/>
        <v>1239999.9999999995</v>
      </c>
      <c r="AA27" t="s">
        <v>36</v>
      </c>
      <c r="AB27" t="s">
        <v>36</v>
      </c>
    </row>
    <row r="28" spans="1:28" x14ac:dyDescent="0.2">
      <c r="A28">
        <v>62.14</v>
      </c>
      <c r="B28" t="s">
        <v>67</v>
      </c>
      <c r="C28" t="s">
        <v>28</v>
      </c>
      <c r="D28" t="s">
        <v>29</v>
      </c>
      <c r="E28">
        <v>3</v>
      </c>
      <c r="F28">
        <v>0.1</v>
      </c>
      <c r="G28">
        <v>400</v>
      </c>
      <c r="H28">
        <v>220</v>
      </c>
      <c r="I28" t="s">
        <v>30</v>
      </c>
      <c r="J28" t="s">
        <v>32</v>
      </c>
      <c r="K28" t="s">
        <v>31</v>
      </c>
      <c r="L28">
        <v>230424</v>
      </c>
      <c r="M28">
        <v>16</v>
      </c>
      <c r="N28" t="s">
        <v>32</v>
      </c>
      <c r="O28">
        <v>15</v>
      </c>
      <c r="P28">
        <v>1</v>
      </c>
      <c r="Q28" t="s">
        <v>68</v>
      </c>
      <c r="R28">
        <v>93.75</v>
      </c>
      <c r="S28">
        <v>6.25</v>
      </c>
      <c r="U28">
        <v>1</v>
      </c>
      <c r="V28">
        <v>0.1</v>
      </c>
      <c r="W28">
        <f t="shared" si="3"/>
        <v>1.0000000000000002E-3</v>
      </c>
      <c r="X28">
        <v>0.1</v>
      </c>
      <c r="Y28">
        <f t="shared" si="4"/>
        <v>1.0000000000000003E-4</v>
      </c>
      <c r="Z28">
        <f t="shared" si="0"/>
        <v>2199999.9999999991</v>
      </c>
      <c r="AA28">
        <f t="shared" si="5"/>
        <v>2062499.9999999991</v>
      </c>
      <c r="AB28">
        <f t="shared" si="6"/>
        <v>137499.99999999994</v>
      </c>
    </row>
    <row r="29" spans="1:28" x14ac:dyDescent="0.2">
      <c r="A29">
        <v>62.13</v>
      </c>
      <c r="B29" t="s">
        <v>69</v>
      </c>
      <c r="C29" t="s">
        <v>28</v>
      </c>
      <c r="D29" t="s">
        <v>29</v>
      </c>
      <c r="E29">
        <v>3</v>
      </c>
      <c r="F29">
        <v>0.1</v>
      </c>
      <c r="G29">
        <v>400</v>
      </c>
      <c r="H29">
        <v>24</v>
      </c>
      <c r="I29" t="s">
        <v>30</v>
      </c>
      <c r="J29" t="s">
        <v>32</v>
      </c>
      <c r="K29" t="s">
        <v>31</v>
      </c>
      <c r="L29">
        <v>230424</v>
      </c>
      <c r="M29">
        <v>15</v>
      </c>
      <c r="N29" t="s">
        <v>32</v>
      </c>
      <c r="O29">
        <v>15</v>
      </c>
      <c r="P29">
        <v>0</v>
      </c>
      <c r="Q29" t="s">
        <v>70</v>
      </c>
      <c r="R29">
        <v>100</v>
      </c>
      <c r="S29">
        <v>0</v>
      </c>
      <c r="T29" t="s">
        <v>32</v>
      </c>
      <c r="U29">
        <v>1</v>
      </c>
      <c r="V29">
        <v>0.1</v>
      </c>
      <c r="W29">
        <f t="shared" si="3"/>
        <v>1.0000000000000002E-3</v>
      </c>
      <c r="X29">
        <v>0.1</v>
      </c>
      <c r="Y29">
        <f t="shared" si="4"/>
        <v>1.0000000000000003E-4</v>
      </c>
      <c r="Z29">
        <f t="shared" si="0"/>
        <v>239999.99999999991</v>
      </c>
      <c r="AA29" t="s">
        <v>36</v>
      </c>
      <c r="AB29" t="s">
        <v>36</v>
      </c>
    </row>
    <row r="30" spans="1:28" x14ac:dyDescent="0.2">
      <c r="A30">
        <v>62.14</v>
      </c>
      <c r="B30" t="s">
        <v>71</v>
      </c>
      <c r="C30" t="s">
        <v>28</v>
      </c>
      <c r="D30" t="s">
        <v>29</v>
      </c>
      <c r="E30">
        <v>3</v>
      </c>
      <c r="F30">
        <v>0.1</v>
      </c>
      <c r="G30">
        <v>400</v>
      </c>
      <c r="H30">
        <v>90</v>
      </c>
      <c r="I30" t="s">
        <v>30</v>
      </c>
      <c r="J30" t="s">
        <v>32</v>
      </c>
      <c r="K30" t="s">
        <v>31</v>
      </c>
      <c r="L30">
        <v>230424</v>
      </c>
      <c r="M30">
        <v>16</v>
      </c>
      <c r="N30" t="s">
        <v>32</v>
      </c>
      <c r="O30">
        <v>12</v>
      </c>
      <c r="P30">
        <v>4</v>
      </c>
      <c r="Q30" t="s">
        <v>72</v>
      </c>
      <c r="R30">
        <v>75</v>
      </c>
      <c r="S30">
        <v>25</v>
      </c>
      <c r="T30" t="s">
        <v>32</v>
      </c>
      <c r="U30">
        <v>1</v>
      </c>
      <c r="V30">
        <v>0.1</v>
      </c>
      <c r="W30">
        <f t="shared" si="3"/>
        <v>1.0000000000000002E-3</v>
      </c>
      <c r="X30">
        <v>0.1</v>
      </c>
      <c r="Y30">
        <f t="shared" si="4"/>
        <v>1.0000000000000003E-4</v>
      </c>
      <c r="Z30">
        <f t="shared" si="0"/>
        <v>899999.99999999965</v>
      </c>
      <c r="AA30">
        <f t="shared" ref="AA15:AA43" si="7">Z30*(R30/100)</f>
        <v>674999.99999999977</v>
      </c>
      <c r="AB30">
        <f t="shared" ref="AB16:AB39" si="8">Z30*(S30/100)</f>
        <v>224999.99999999991</v>
      </c>
    </row>
    <row r="31" spans="1:28" x14ac:dyDescent="0.2">
      <c r="A31">
        <v>62.8</v>
      </c>
      <c r="B31" t="s">
        <v>73</v>
      </c>
      <c r="C31" t="s">
        <v>28</v>
      </c>
      <c r="D31" t="s">
        <v>35</v>
      </c>
      <c r="E31">
        <v>3</v>
      </c>
      <c r="F31">
        <v>0.1</v>
      </c>
      <c r="G31">
        <v>400</v>
      </c>
      <c r="H31">
        <v>135</v>
      </c>
      <c r="I31" t="s">
        <v>30</v>
      </c>
      <c r="J31" t="s">
        <v>32</v>
      </c>
      <c r="K31" t="s">
        <v>31</v>
      </c>
      <c r="L31">
        <v>230424</v>
      </c>
      <c r="M31">
        <v>16</v>
      </c>
      <c r="N31" t="s">
        <v>32</v>
      </c>
      <c r="O31">
        <v>16</v>
      </c>
      <c r="P31">
        <v>0</v>
      </c>
      <c r="Q31" t="s">
        <v>68</v>
      </c>
      <c r="R31">
        <v>100</v>
      </c>
      <c r="S31">
        <v>0</v>
      </c>
      <c r="T31" t="s">
        <v>32</v>
      </c>
      <c r="U31">
        <v>1</v>
      </c>
      <c r="V31">
        <v>0.1</v>
      </c>
      <c r="W31">
        <f t="shared" si="3"/>
        <v>1.0000000000000002E-3</v>
      </c>
      <c r="X31">
        <v>0.1</v>
      </c>
      <c r="Y31">
        <f t="shared" si="4"/>
        <v>1.0000000000000003E-4</v>
      </c>
      <c r="Z31">
        <f t="shared" si="0"/>
        <v>1349999.9999999995</v>
      </c>
      <c r="AA31" t="s">
        <v>36</v>
      </c>
      <c r="AB31" t="s">
        <v>36</v>
      </c>
    </row>
    <row r="32" spans="1:28" x14ac:dyDescent="0.2">
      <c r="A32">
        <v>62.1</v>
      </c>
      <c r="B32" t="s">
        <v>74</v>
      </c>
      <c r="C32" t="s">
        <v>28</v>
      </c>
      <c r="D32" t="s">
        <v>35</v>
      </c>
      <c r="E32">
        <v>3</v>
      </c>
      <c r="F32">
        <v>0.1</v>
      </c>
      <c r="G32">
        <v>400</v>
      </c>
      <c r="H32">
        <v>234</v>
      </c>
      <c r="I32" t="s">
        <v>30</v>
      </c>
      <c r="J32" t="s">
        <v>32</v>
      </c>
      <c r="K32" t="s">
        <v>31</v>
      </c>
      <c r="L32">
        <v>230424</v>
      </c>
      <c r="M32">
        <v>16</v>
      </c>
      <c r="N32" t="s">
        <v>32</v>
      </c>
      <c r="O32">
        <v>15</v>
      </c>
      <c r="P32">
        <v>1</v>
      </c>
      <c r="Q32" t="s">
        <v>75</v>
      </c>
      <c r="R32">
        <v>93.75</v>
      </c>
      <c r="S32">
        <v>6.25</v>
      </c>
      <c r="T32" t="s">
        <v>32</v>
      </c>
      <c r="U32">
        <v>1</v>
      </c>
      <c r="V32">
        <v>0.1</v>
      </c>
      <c r="W32">
        <f t="shared" si="3"/>
        <v>1.0000000000000002E-3</v>
      </c>
      <c r="X32">
        <v>0.1</v>
      </c>
      <c r="Y32">
        <f t="shared" si="4"/>
        <v>1.0000000000000003E-4</v>
      </c>
      <c r="Z32">
        <f t="shared" si="0"/>
        <v>2339999.9999999991</v>
      </c>
      <c r="AA32">
        <f t="shared" si="7"/>
        <v>2193749.9999999991</v>
      </c>
      <c r="AB32">
        <f t="shared" si="8"/>
        <v>146249.99999999994</v>
      </c>
    </row>
    <row r="33" spans="1:28" x14ac:dyDescent="0.2">
      <c r="A33">
        <v>62.12</v>
      </c>
      <c r="B33" t="s">
        <v>76</v>
      </c>
      <c r="C33" t="s">
        <v>28</v>
      </c>
      <c r="D33" t="s">
        <v>29</v>
      </c>
      <c r="E33">
        <v>2</v>
      </c>
      <c r="F33">
        <v>0.1</v>
      </c>
      <c r="G33">
        <v>400</v>
      </c>
      <c r="H33">
        <v>83</v>
      </c>
      <c r="I33" t="s">
        <v>30</v>
      </c>
      <c r="J33" t="s">
        <v>32</v>
      </c>
      <c r="K33" t="s">
        <v>31</v>
      </c>
      <c r="L33">
        <v>230424</v>
      </c>
      <c r="M33">
        <v>16</v>
      </c>
      <c r="N33" t="s">
        <v>32</v>
      </c>
      <c r="O33">
        <v>15</v>
      </c>
      <c r="P33">
        <v>1</v>
      </c>
      <c r="Q33" t="s">
        <v>75</v>
      </c>
      <c r="R33">
        <v>93.75</v>
      </c>
      <c r="S33">
        <v>6.25</v>
      </c>
      <c r="T33" t="s">
        <v>32</v>
      </c>
      <c r="U33">
        <v>1</v>
      </c>
      <c r="V33">
        <v>0.1</v>
      </c>
      <c r="W33">
        <f t="shared" si="3"/>
        <v>1.0000000000000002E-2</v>
      </c>
      <c r="X33">
        <v>0.1</v>
      </c>
      <c r="Y33">
        <f t="shared" si="4"/>
        <v>1.0000000000000002E-3</v>
      </c>
      <c r="Z33">
        <f t="shared" si="0"/>
        <v>82999.999999999985</v>
      </c>
      <c r="AA33">
        <f t="shared" si="7"/>
        <v>77812.499999999985</v>
      </c>
      <c r="AB33">
        <f t="shared" si="8"/>
        <v>5187.4999999999991</v>
      </c>
    </row>
    <row r="34" spans="1:28" x14ac:dyDescent="0.2">
      <c r="A34">
        <v>62.8</v>
      </c>
      <c r="B34" t="s">
        <v>77</v>
      </c>
      <c r="C34" t="s">
        <v>28</v>
      </c>
      <c r="D34" t="s">
        <v>29</v>
      </c>
      <c r="E34">
        <v>3</v>
      </c>
      <c r="F34">
        <v>0.1</v>
      </c>
      <c r="G34">
        <v>400</v>
      </c>
      <c r="H34">
        <v>31</v>
      </c>
      <c r="I34" t="s">
        <v>30</v>
      </c>
      <c r="J34" t="s">
        <v>32</v>
      </c>
      <c r="K34" t="s">
        <v>31</v>
      </c>
      <c r="L34">
        <v>230424</v>
      </c>
      <c r="M34">
        <v>16</v>
      </c>
      <c r="N34" t="s">
        <v>32</v>
      </c>
      <c r="O34">
        <v>9</v>
      </c>
      <c r="P34">
        <v>7</v>
      </c>
      <c r="Q34" t="s">
        <v>78</v>
      </c>
      <c r="R34">
        <v>56.25</v>
      </c>
      <c r="S34">
        <v>43.75</v>
      </c>
      <c r="T34" t="s">
        <v>32</v>
      </c>
      <c r="U34">
        <v>1</v>
      </c>
      <c r="V34">
        <v>0.1</v>
      </c>
      <c r="W34">
        <f t="shared" si="3"/>
        <v>1.0000000000000002E-3</v>
      </c>
      <c r="X34">
        <v>0.1</v>
      </c>
      <c r="Y34">
        <f t="shared" si="4"/>
        <v>1.0000000000000003E-4</v>
      </c>
      <c r="Z34">
        <f t="shared" si="0"/>
        <v>309999.99999999988</v>
      </c>
      <c r="AA34">
        <f t="shared" si="7"/>
        <v>174374.99999999994</v>
      </c>
      <c r="AB34">
        <f t="shared" si="8"/>
        <v>135624.99999999994</v>
      </c>
    </row>
    <row r="35" spans="1:28" x14ac:dyDescent="0.2">
      <c r="A35">
        <v>62.12</v>
      </c>
      <c r="B35" t="s">
        <v>77</v>
      </c>
      <c r="C35" t="s">
        <v>28</v>
      </c>
      <c r="D35" t="s">
        <v>29</v>
      </c>
      <c r="E35">
        <v>3</v>
      </c>
      <c r="F35">
        <v>0.1</v>
      </c>
      <c r="G35">
        <v>400</v>
      </c>
      <c r="H35">
        <v>83</v>
      </c>
      <c r="I35" t="s">
        <v>30</v>
      </c>
      <c r="J35" t="s">
        <v>32</v>
      </c>
      <c r="K35" t="s">
        <v>31</v>
      </c>
      <c r="L35">
        <v>230424</v>
      </c>
      <c r="M35">
        <v>16</v>
      </c>
      <c r="N35" t="s">
        <v>32</v>
      </c>
      <c r="O35">
        <v>16</v>
      </c>
      <c r="P35">
        <v>0</v>
      </c>
      <c r="Q35" t="s">
        <v>79</v>
      </c>
      <c r="R35">
        <v>100</v>
      </c>
      <c r="S35">
        <v>0</v>
      </c>
      <c r="T35" t="s">
        <v>32</v>
      </c>
      <c r="U35">
        <v>1</v>
      </c>
      <c r="V35">
        <v>0.1</v>
      </c>
      <c r="W35">
        <f t="shared" si="3"/>
        <v>1.0000000000000002E-3</v>
      </c>
      <c r="X35">
        <v>0.1</v>
      </c>
      <c r="Y35">
        <f t="shared" si="4"/>
        <v>1.0000000000000003E-4</v>
      </c>
      <c r="Z35">
        <f t="shared" si="0"/>
        <v>829999.99999999965</v>
      </c>
      <c r="AA35">
        <f t="shared" si="7"/>
        <v>829999.99999999965</v>
      </c>
      <c r="AB35">
        <f t="shared" si="8"/>
        <v>0</v>
      </c>
    </row>
    <row r="36" spans="1:28" x14ac:dyDescent="0.2">
      <c r="A36">
        <v>62.11</v>
      </c>
      <c r="B36" t="s">
        <v>80</v>
      </c>
      <c r="C36" t="s">
        <v>28</v>
      </c>
      <c r="D36" t="s">
        <v>35</v>
      </c>
      <c r="E36">
        <v>3</v>
      </c>
      <c r="F36">
        <v>0.1</v>
      </c>
      <c r="G36">
        <v>400</v>
      </c>
      <c r="H36">
        <v>196</v>
      </c>
      <c r="I36" t="s">
        <v>30</v>
      </c>
      <c r="J36" t="s">
        <v>32</v>
      </c>
      <c r="K36" t="s">
        <v>31</v>
      </c>
      <c r="L36">
        <v>230424</v>
      </c>
      <c r="M36">
        <v>16</v>
      </c>
      <c r="N36" t="s">
        <v>32</v>
      </c>
      <c r="O36">
        <v>15</v>
      </c>
      <c r="P36">
        <v>1</v>
      </c>
      <c r="Q36" t="s">
        <v>79</v>
      </c>
      <c r="R36">
        <v>93.75</v>
      </c>
      <c r="S36">
        <v>6.25</v>
      </c>
      <c r="T36" t="s">
        <v>32</v>
      </c>
      <c r="U36">
        <v>1</v>
      </c>
      <c r="V36">
        <v>0.1</v>
      </c>
      <c r="W36">
        <f t="shared" si="3"/>
        <v>1.0000000000000002E-3</v>
      </c>
      <c r="X36">
        <v>0.1</v>
      </c>
      <c r="Y36">
        <f t="shared" si="4"/>
        <v>1.0000000000000003E-4</v>
      </c>
      <c r="Z36">
        <f t="shared" si="0"/>
        <v>1959999.9999999993</v>
      </c>
      <c r="AA36">
        <f t="shared" si="7"/>
        <v>1837499.9999999993</v>
      </c>
      <c r="AB36">
        <f t="shared" si="8"/>
        <v>122499.99999999996</v>
      </c>
    </row>
    <row r="37" spans="1:28" x14ac:dyDescent="0.2">
      <c r="A37">
        <v>62.1</v>
      </c>
      <c r="B37" t="s">
        <v>81</v>
      </c>
      <c r="C37" t="s">
        <v>28</v>
      </c>
      <c r="D37" t="s">
        <v>29</v>
      </c>
      <c r="E37">
        <v>3</v>
      </c>
      <c r="F37">
        <v>0.1</v>
      </c>
      <c r="G37">
        <v>400</v>
      </c>
      <c r="H37">
        <v>49</v>
      </c>
      <c r="I37" t="s">
        <v>30</v>
      </c>
      <c r="J37" t="s">
        <v>32</v>
      </c>
      <c r="K37" t="s">
        <v>31</v>
      </c>
      <c r="L37">
        <v>230424</v>
      </c>
      <c r="M37">
        <v>16</v>
      </c>
      <c r="N37" t="s">
        <v>32</v>
      </c>
      <c r="O37">
        <v>16</v>
      </c>
      <c r="P37">
        <v>0</v>
      </c>
      <c r="Q37" t="s">
        <v>70</v>
      </c>
      <c r="R37">
        <v>100</v>
      </c>
      <c r="S37">
        <v>0</v>
      </c>
      <c r="T37" t="s">
        <v>32</v>
      </c>
      <c r="U37">
        <v>1</v>
      </c>
      <c r="V37">
        <v>0.1</v>
      </c>
      <c r="W37">
        <f t="shared" si="3"/>
        <v>1.0000000000000002E-3</v>
      </c>
      <c r="X37">
        <v>0.1</v>
      </c>
      <c r="Y37">
        <f t="shared" si="4"/>
        <v>1.0000000000000003E-4</v>
      </c>
      <c r="Z37">
        <f t="shared" si="0"/>
        <v>489999.99999999983</v>
      </c>
      <c r="AA37">
        <f t="shared" si="7"/>
        <v>489999.99999999983</v>
      </c>
      <c r="AB37">
        <f t="shared" si="8"/>
        <v>0</v>
      </c>
    </row>
    <row r="38" spans="1:28" x14ac:dyDescent="0.2">
      <c r="A38">
        <v>62.9</v>
      </c>
      <c r="B38" t="s">
        <v>82</v>
      </c>
      <c r="C38" t="s">
        <v>28</v>
      </c>
      <c r="D38" t="s">
        <v>35</v>
      </c>
      <c r="E38">
        <v>3</v>
      </c>
      <c r="F38">
        <v>0.1</v>
      </c>
      <c r="G38">
        <v>400</v>
      </c>
      <c r="H38">
        <v>45</v>
      </c>
      <c r="I38" t="s">
        <v>30</v>
      </c>
      <c r="J38" t="s">
        <v>32</v>
      </c>
      <c r="K38" t="s">
        <v>31</v>
      </c>
      <c r="L38">
        <v>230424</v>
      </c>
      <c r="M38">
        <v>16</v>
      </c>
      <c r="N38" t="s">
        <v>32</v>
      </c>
      <c r="O38">
        <v>16</v>
      </c>
      <c r="P38">
        <v>0</v>
      </c>
      <c r="Q38" t="s">
        <v>78</v>
      </c>
      <c r="R38">
        <v>100</v>
      </c>
      <c r="S38">
        <v>0</v>
      </c>
      <c r="T38" t="s">
        <v>32</v>
      </c>
      <c r="U38">
        <v>1</v>
      </c>
      <c r="V38">
        <v>0.1</v>
      </c>
      <c r="W38">
        <f t="shared" si="3"/>
        <v>1.0000000000000002E-3</v>
      </c>
      <c r="X38">
        <v>0.1</v>
      </c>
      <c r="Y38">
        <f t="shared" si="4"/>
        <v>1.0000000000000003E-4</v>
      </c>
      <c r="Z38">
        <f t="shared" si="0"/>
        <v>449999.99999999983</v>
      </c>
      <c r="AA38">
        <f t="shared" si="7"/>
        <v>449999.99999999983</v>
      </c>
      <c r="AB38">
        <f t="shared" si="8"/>
        <v>0</v>
      </c>
    </row>
    <row r="39" spans="1:28" x14ac:dyDescent="0.2">
      <c r="A39">
        <v>62.11</v>
      </c>
      <c r="B39" t="s">
        <v>83</v>
      </c>
      <c r="C39" t="s">
        <v>28</v>
      </c>
      <c r="D39" t="s">
        <v>29</v>
      </c>
      <c r="E39">
        <v>3</v>
      </c>
      <c r="F39">
        <v>0.1</v>
      </c>
      <c r="G39">
        <v>400</v>
      </c>
      <c r="H39">
        <v>124</v>
      </c>
      <c r="I39" t="s">
        <v>30</v>
      </c>
      <c r="J39" t="s">
        <v>32</v>
      </c>
      <c r="K39" t="s">
        <v>31</v>
      </c>
      <c r="L39">
        <v>270424</v>
      </c>
      <c r="M39">
        <v>15</v>
      </c>
      <c r="N39" t="s">
        <v>32</v>
      </c>
      <c r="O39">
        <v>14</v>
      </c>
      <c r="P39">
        <v>1</v>
      </c>
      <c r="Q39" t="s">
        <v>72</v>
      </c>
      <c r="R39">
        <v>93.333333330000002</v>
      </c>
      <c r="S39">
        <v>6.6666666670000003</v>
      </c>
      <c r="T39" t="s">
        <v>32</v>
      </c>
      <c r="U39">
        <v>1</v>
      </c>
      <c r="V39">
        <v>0.1</v>
      </c>
      <c r="W39">
        <f t="shared" si="3"/>
        <v>1.0000000000000002E-3</v>
      </c>
      <c r="X39">
        <v>0.1</v>
      </c>
      <c r="Y39">
        <f t="shared" si="4"/>
        <v>1.0000000000000003E-4</v>
      </c>
      <c r="Z39">
        <f t="shared" si="0"/>
        <v>1239999.9999999995</v>
      </c>
      <c r="AA39">
        <f t="shared" si="7"/>
        <v>1157333.3332919995</v>
      </c>
      <c r="AB39">
        <f t="shared" si="8"/>
        <v>82666.666670799968</v>
      </c>
    </row>
    <row r="40" spans="1:28" x14ac:dyDescent="0.2">
      <c r="A40">
        <v>68.150000000000006</v>
      </c>
      <c r="C40" t="s">
        <v>34</v>
      </c>
      <c r="D40" t="s">
        <v>29</v>
      </c>
      <c r="E40">
        <v>3</v>
      </c>
      <c r="F40">
        <v>0.1</v>
      </c>
      <c r="G40">
        <v>400</v>
      </c>
      <c r="H40">
        <v>184</v>
      </c>
      <c r="I40" t="s">
        <v>30</v>
      </c>
      <c r="J40" t="s">
        <v>32</v>
      </c>
      <c r="K40" t="s">
        <v>31</v>
      </c>
      <c r="L40">
        <v>270424</v>
      </c>
      <c r="M40">
        <v>4</v>
      </c>
      <c r="N40" t="s">
        <v>32</v>
      </c>
      <c r="O40" t="s">
        <v>36</v>
      </c>
      <c r="P40" t="s">
        <v>36</v>
      </c>
      <c r="Q40" t="s">
        <v>112</v>
      </c>
      <c r="U40">
        <v>1</v>
      </c>
      <c r="V40">
        <v>0.1</v>
      </c>
      <c r="W40">
        <f t="shared" si="3"/>
        <v>1.0000000000000002E-3</v>
      </c>
      <c r="X40">
        <v>0.1</v>
      </c>
      <c r="Y40">
        <f t="shared" si="4"/>
        <v>1.0000000000000003E-4</v>
      </c>
      <c r="Z40">
        <f t="shared" si="0"/>
        <v>1839999.9999999993</v>
      </c>
      <c r="AA40">
        <v>1840000</v>
      </c>
      <c r="AB40" t="s">
        <v>36</v>
      </c>
    </row>
    <row r="41" spans="1:28" x14ac:dyDescent="0.2">
      <c r="A41">
        <v>68.14</v>
      </c>
      <c r="C41" t="s">
        <v>34</v>
      </c>
      <c r="D41" t="s">
        <v>29</v>
      </c>
      <c r="E41">
        <v>3</v>
      </c>
      <c r="F41">
        <v>0.1</v>
      </c>
      <c r="G41">
        <v>400</v>
      </c>
      <c r="H41">
        <v>160</v>
      </c>
      <c r="I41" t="s">
        <v>30</v>
      </c>
      <c r="J41" t="s">
        <v>32</v>
      </c>
      <c r="K41" t="s">
        <v>31</v>
      </c>
      <c r="L41">
        <v>270424</v>
      </c>
      <c r="M41">
        <v>4</v>
      </c>
      <c r="N41" t="s">
        <v>32</v>
      </c>
      <c r="O41" t="s">
        <v>36</v>
      </c>
      <c r="P41" t="s">
        <v>36</v>
      </c>
      <c r="Q41" t="s">
        <v>112</v>
      </c>
      <c r="U41">
        <v>1</v>
      </c>
      <c r="V41">
        <v>0.1</v>
      </c>
      <c r="W41">
        <f t="shared" si="3"/>
        <v>1.0000000000000002E-3</v>
      </c>
      <c r="X41">
        <v>0.1</v>
      </c>
      <c r="Y41">
        <f t="shared" si="4"/>
        <v>1.0000000000000003E-4</v>
      </c>
      <c r="Z41">
        <f t="shared" si="0"/>
        <v>1599999.9999999995</v>
      </c>
      <c r="AA41">
        <v>1600000</v>
      </c>
      <c r="AB41" t="s">
        <v>36</v>
      </c>
    </row>
    <row r="42" spans="1:28" x14ac:dyDescent="0.2">
      <c r="A42">
        <v>68.12</v>
      </c>
      <c r="C42" t="s">
        <v>34</v>
      </c>
      <c r="D42" t="s">
        <v>29</v>
      </c>
      <c r="E42">
        <v>3</v>
      </c>
      <c r="F42">
        <v>0.1</v>
      </c>
      <c r="G42">
        <v>400</v>
      </c>
      <c r="H42">
        <v>245</v>
      </c>
      <c r="I42" t="s">
        <v>30</v>
      </c>
      <c r="J42" t="s">
        <v>32</v>
      </c>
      <c r="K42" t="s">
        <v>31</v>
      </c>
      <c r="L42">
        <v>270424</v>
      </c>
      <c r="M42">
        <v>4</v>
      </c>
      <c r="N42" t="s">
        <v>32</v>
      </c>
      <c r="O42" t="s">
        <v>36</v>
      </c>
      <c r="P42" t="s">
        <v>36</v>
      </c>
      <c r="Q42" t="s">
        <v>112</v>
      </c>
      <c r="U42">
        <v>1</v>
      </c>
      <c r="V42">
        <v>0.1</v>
      </c>
      <c r="W42">
        <f t="shared" si="3"/>
        <v>1.0000000000000002E-3</v>
      </c>
      <c r="X42">
        <v>0.1</v>
      </c>
      <c r="Y42">
        <f t="shared" si="4"/>
        <v>1.0000000000000003E-4</v>
      </c>
      <c r="Z42">
        <f t="shared" si="0"/>
        <v>2449999.9999999991</v>
      </c>
      <c r="AA42">
        <v>2450000</v>
      </c>
      <c r="AB42" t="s">
        <v>36</v>
      </c>
    </row>
    <row r="43" spans="1:28" x14ac:dyDescent="0.2">
      <c r="A43">
        <v>68.11</v>
      </c>
      <c r="C43" t="s">
        <v>34</v>
      </c>
      <c r="D43" t="s">
        <v>29</v>
      </c>
      <c r="E43">
        <v>3</v>
      </c>
      <c r="F43">
        <v>0.1</v>
      </c>
      <c r="G43">
        <v>400</v>
      </c>
      <c r="H43">
        <v>815</v>
      </c>
      <c r="I43" t="s">
        <v>30</v>
      </c>
      <c r="J43" t="s">
        <v>32</v>
      </c>
      <c r="K43" t="s">
        <v>31</v>
      </c>
      <c r="L43">
        <v>270424</v>
      </c>
      <c r="M43">
        <v>4</v>
      </c>
      <c r="N43" t="s">
        <v>32</v>
      </c>
      <c r="O43" t="s">
        <v>36</v>
      </c>
      <c r="P43" t="s">
        <v>36</v>
      </c>
      <c r="Q43" t="s">
        <v>112</v>
      </c>
      <c r="U43">
        <v>1</v>
      </c>
      <c r="V43">
        <v>0.1</v>
      </c>
      <c r="W43">
        <f t="shared" si="3"/>
        <v>1.0000000000000002E-3</v>
      </c>
      <c r="X43">
        <v>0.1</v>
      </c>
      <c r="Y43">
        <f t="shared" si="4"/>
        <v>1.0000000000000003E-4</v>
      </c>
      <c r="Z43">
        <f t="shared" si="0"/>
        <v>8149999.9999999972</v>
      </c>
      <c r="AA43">
        <v>8150000</v>
      </c>
      <c r="AB43" t="s">
        <v>36</v>
      </c>
    </row>
    <row r="44" spans="1:28" x14ac:dyDescent="0.2">
      <c r="A44">
        <v>20.9</v>
      </c>
      <c r="C44" t="s">
        <v>34</v>
      </c>
      <c r="D44" t="s">
        <v>29</v>
      </c>
      <c r="E44">
        <v>2</v>
      </c>
      <c r="F44">
        <v>0.1</v>
      </c>
      <c r="G44">
        <v>400</v>
      </c>
      <c r="H44">
        <v>555</v>
      </c>
      <c r="I44" t="s">
        <v>30</v>
      </c>
      <c r="J44" t="s">
        <v>32</v>
      </c>
      <c r="K44" t="s">
        <v>31</v>
      </c>
      <c r="L44">
        <v>270424</v>
      </c>
      <c r="M44">
        <v>4</v>
      </c>
      <c r="N44" t="s">
        <v>32</v>
      </c>
      <c r="O44" t="s">
        <v>36</v>
      </c>
      <c r="P44" t="s">
        <v>36</v>
      </c>
      <c r="Q44" t="s">
        <v>112</v>
      </c>
      <c r="U44">
        <v>1</v>
      </c>
      <c r="V44">
        <v>0.1</v>
      </c>
      <c r="W44">
        <f t="shared" si="3"/>
        <v>1.0000000000000002E-2</v>
      </c>
      <c r="X44">
        <v>0.1</v>
      </c>
      <c r="Y44">
        <f t="shared" si="4"/>
        <v>1.0000000000000002E-3</v>
      </c>
      <c r="Z44">
        <f t="shared" si="0"/>
        <v>554999.99999999988</v>
      </c>
      <c r="AA44" t="s">
        <v>36</v>
      </c>
      <c r="AB44">
        <v>555000</v>
      </c>
    </row>
    <row r="45" spans="1:28" x14ac:dyDescent="0.2">
      <c r="A45">
        <v>20.100000000000001</v>
      </c>
      <c r="C45" t="s">
        <v>34</v>
      </c>
      <c r="D45" t="s">
        <v>29</v>
      </c>
      <c r="F45">
        <v>0.1</v>
      </c>
      <c r="G45">
        <v>400</v>
      </c>
      <c r="I45" t="s">
        <v>30</v>
      </c>
      <c r="J45" t="s">
        <v>32</v>
      </c>
      <c r="K45" t="s">
        <v>31</v>
      </c>
      <c r="L45">
        <v>270424</v>
      </c>
      <c r="M45">
        <v>4</v>
      </c>
      <c r="N45" t="s">
        <v>32</v>
      </c>
      <c r="O45" t="s">
        <v>36</v>
      </c>
      <c r="P45" t="s">
        <v>36</v>
      </c>
      <c r="Q45" t="s">
        <v>112</v>
      </c>
      <c r="U45">
        <v>1</v>
      </c>
      <c r="V45">
        <v>0.1</v>
      </c>
      <c r="W45">
        <f t="shared" si="3"/>
        <v>1</v>
      </c>
      <c r="X45">
        <v>0.1</v>
      </c>
      <c r="Y45">
        <f t="shared" si="4"/>
        <v>0.1</v>
      </c>
      <c r="Z45">
        <f t="shared" si="0"/>
        <v>0</v>
      </c>
    </row>
    <row r="46" spans="1:28" x14ac:dyDescent="0.2">
      <c r="A46">
        <v>20.8</v>
      </c>
      <c r="C46" t="s">
        <v>34</v>
      </c>
      <c r="D46" t="s">
        <v>29</v>
      </c>
      <c r="F46">
        <v>0.1</v>
      </c>
      <c r="G46">
        <v>400</v>
      </c>
      <c r="I46" t="s">
        <v>30</v>
      </c>
      <c r="J46" t="s">
        <v>32</v>
      </c>
      <c r="K46" t="s">
        <v>31</v>
      </c>
      <c r="L46">
        <v>270424</v>
      </c>
      <c r="M46">
        <v>4</v>
      </c>
      <c r="N46" t="s">
        <v>32</v>
      </c>
      <c r="O46" t="s">
        <v>36</v>
      </c>
      <c r="P46" t="s">
        <v>36</v>
      </c>
      <c r="Q46" t="s">
        <v>112</v>
      </c>
      <c r="U46">
        <v>1</v>
      </c>
      <c r="V46">
        <v>0.1</v>
      </c>
      <c r="W46">
        <f t="shared" si="3"/>
        <v>1</v>
      </c>
      <c r="X46">
        <v>0.1</v>
      </c>
      <c r="Y46">
        <f t="shared" si="4"/>
        <v>0.1</v>
      </c>
      <c r="Z46">
        <f t="shared" si="0"/>
        <v>0</v>
      </c>
    </row>
    <row r="47" spans="1:28" x14ac:dyDescent="0.2">
      <c r="A47">
        <v>20.7</v>
      </c>
      <c r="C47" t="s">
        <v>34</v>
      </c>
      <c r="D47" t="s">
        <v>29</v>
      </c>
      <c r="E47">
        <v>3</v>
      </c>
      <c r="F47">
        <v>0.1</v>
      </c>
      <c r="G47">
        <v>400</v>
      </c>
      <c r="H47">
        <v>438</v>
      </c>
      <c r="I47" t="s">
        <v>30</v>
      </c>
      <c r="J47" t="s">
        <v>32</v>
      </c>
      <c r="K47" t="s">
        <v>31</v>
      </c>
      <c r="L47">
        <v>270424</v>
      </c>
      <c r="M47">
        <v>4</v>
      </c>
      <c r="N47" t="s">
        <v>32</v>
      </c>
      <c r="O47" t="s">
        <v>36</v>
      </c>
      <c r="P47" t="s">
        <v>36</v>
      </c>
      <c r="Q47" t="s">
        <v>112</v>
      </c>
      <c r="U47">
        <v>1</v>
      </c>
      <c r="V47">
        <v>0.1</v>
      </c>
      <c r="W47">
        <f t="shared" si="3"/>
        <v>1.0000000000000002E-3</v>
      </c>
      <c r="X47">
        <v>0.1</v>
      </c>
      <c r="Y47">
        <f t="shared" si="4"/>
        <v>1.0000000000000003E-4</v>
      </c>
      <c r="Z47">
        <f t="shared" si="0"/>
        <v>4379999.9999999981</v>
      </c>
      <c r="AA47" t="s">
        <v>36</v>
      </c>
      <c r="AB47">
        <v>4380000</v>
      </c>
    </row>
    <row r="48" spans="1:28" x14ac:dyDescent="0.2">
      <c r="A48">
        <v>20.100000000000001</v>
      </c>
      <c r="C48" t="s">
        <v>34</v>
      </c>
      <c r="D48" t="s">
        <v>35</v>
      </c>
      <c r="E48">
        <v>2</v>
      </c>
      <c r="F48">
        <v>0.1</v>
      </c>
      <c r="G48">
        <v>400</v>
      </c>
      <c r="H48">
        <v>273</v>
      </c>
      <c r="I48" t="s">
        <v>30</v>
      </c>
      <c r="J48" t="s">
        <v>32</v>
      </c>
      <c r="K48" t="s">
        <v>31</v>
      </c>
      <c r="L48">
        <v>270424</v>
      </c>
      <c r="M48">
        <v>4</v>
      </c>
      <c r="N48" t="s">
        <v>32</v>
      </c>
      <c r="Q48" t="s">
        <v>138</v>
      </c>
      <c r="U48">
        <v>1</v>
      </c>
      <c r="V48">
        <v>0.1</v>
      </c>
      <c r="W48">
        <f t="shared" si="3"/>
        <v>1.0000000000000002E-2</v>
      </c>
      <c r="X48">
        <v>0.1</v>
      </c>
      <c r="Y48">
        <f t="shared" si="4"/>
        <v>1.0000000000000002E-3</v>
      </c>
      <c r="Z48">
        <f t="shared" si="0"/>
        <v>272999.99999999994</v>
      </c>
      <c r="AA48" t="s">
        <v>36</v>
      </c>
      <c r="AB48">
        <v>273000</v>
      </c>
    </row>
    <row r="49" spans="1:28" x14ac:dyDescent="0.2">
      <c r="A49">
        <v>20.2</v>
      </c>
      <c r="C49" t="s">
        <v>34</v>
      </c>
      <c r="D49" t="s">
        <v>35</v>
      </c>
      <c r="E49">
        <v>2</v>
      </c>
      <c r="F49">
        <v>0.1</v>
      </c>
      <c r="G49">
        <v>400</v>
      </c>
      <c r="H49">
        <v>254</v>
      </c>
      <c r="I49" t="s">
        <v>30</v>
      </c>
      <c r="J49" t="s">
        <v>32</v>
      </c>
      <c r="K49" t="s">
        <v>31</v>
      </c>
      <c r="L49">
        <v>270424</v>
      </c>
      <c r="M49">
        <v>4</v>
      </c>
      <c r="N49" t="s">
        <v>32</v>
      </c>
      <c r="Q49" t="s">
        <v>138</v>
      </c>
      <c r="U49">
        <v>1</v>
      </c>
      <c r="V49">
        <v>0.1</v>
      </c>
      <c r="W49">
        <f t="shared" si="3"/>
        <v>1.0000000000000002E-2</v>
      </c>
      <c r="X49">
        <v>0.1</v>
      </c>
      <c r="Y49">
        <f t="shared" si="4"/>
        <v>1.0000000000000002E-3</v>
      </c>
      <c r="Z49">
        <f t="shared" si="0"/>
        <v>253999.99999999994</v>
      </c>
      <c r="AA49" t="s">
        <v>36</v>
      </c>
      <c r="AB49">
        <v>254000</v>
      </c>
    </row>
    <row r="50" spans="1:28" x14ac:dyDescent="0.2">
      <c r="A50">
        <v>20.3</v>
      </c>
      <c r="C50" t="s">
        <v>34</v>
      </c>
      <c r="D50" t="s">
        <v>35</v>
      </c>
      <c r="E50">
        <v>3</v>
      </c>
      <c r="F50">
        <v>0.1</v>
      </c>
      <c r="G50">
        <v>400</v>
      </c>
      <c r="H50">
        <v>30</v>
      </c>
      <c r="I50" t="s">
        <v>30</v>
      </c>
      <c r="J50" t="s">
        <v>32</v>
      </c>
      <c r="K50" t="s">
        <v>31</v>
      </c>
      <c r="L50">
        <v>270424</v>
      </c>
      <c r="M50">
        <v>4</v>
      </c>
      <c r="N50" t="s">
        <v>32</v>
      </c>
      <c r="Q50" t="s">
        <v>138</v>
      </c>
      <c r="U50">
        <v>1</v>
      </c>
      <c r="V50">
        <v>0.1</v>
      </c>
      <c r="W50">
        <f t="shared" si="3"/>
        <v>1.0000000000000002E-3</v>
      </c>
      <c r="X50">
        <v>0.1</v>
      </c>
      <c r="Y50">
        <f t="shared" si="4"/>
        <v>1.0000000000000003E-4</v>
      </c>
      <c r="Z50">
        <f t="shared" si="0"/>
        <v>299999.99999999988</v>
      </c>
      <c r="AA50" t="s">
        <v>36</v>
      </c>
      <c r="AB50">
        <v>300000</v>
      </c>
    </row>
    <row r="51" spans="1:28" x14ac:dyDescent="0.2">
      <c r="A51">
        <v>20.399999999999999</v>
      </c>
      <c r="C51" t="s">
        <v>34</v>
      </c>
      <c r="D51" t="s">
        <v>35</v>
      </c>
      <c r="E51">
        <v>3</v>
      </c>
      <c r="F51">
        <v>0.1</v>
      </c>
      <c r="G51">
        <v>400</v>
      </c>
      <c r="H51">
        <v>39</v>
      </c>
      <c r="I51" t="s">
        <v>30</v>
      </c>
      <c r="J51" t="s">
        <v>32</v>
      </c>
      <c r="K51" t="s">
        <v>31</v>
      </c>
      <c r="L51">
        <v>270424</v>
      </c>
      <c r="M51">
        <v>4</v>
      </c>
      <c r="N51" t="s">
        <v>32</v>
      </c>
      <c r="Q51" t="s">
        <v>138</v>
      </c>
      <c r="U51">
        <v>1</v>
      </c>
      <c r="V51">
        <v>0.1</v>
      </c>
      <c r="W51">
        <f t="shared" si="3"/>
        <v>1.0000000000000002E-3</v>
      </c>
      <c r="X51">
        <v>0.1</v>
      </c>
      <c r="Y51">
        <f t="shared" si="4"/>
        <v>1.0000000000000003E-4</v>
      </c>
      <c r="Z51">
        <f t="shared" si="0"/>
        <v>389999.99999999988</v>
      </c>
      <c r="AA51" t="s">
        <v>36</v>
      </c>
      <c r="AB51">
        <v>390000</v>
      </c>
    </row>
    <row r="52" spans="1:28" x14ac:dyDescent="0.2">
      <c r="A52">
        <v>20.5</v>
      </c>
      <c r="C52" t="s">
        <v>34</v>
      </c>
      <c r="D52" t="s">
        <v>35</v>
      </c>
      <c r="E52">
        <v>3</v>
      </c>
      <c r="F52">
        <v>0.1</v>
      </c>
      <c r="G52">
        <v>400</v>
      </c>
      <c r="H52">
        <v>16</v>
      </c>
      <c r="I52" t="s">
        <v>30</v>
      </c>
      <c r="J52" t="s">
        <v>32</v>
      </c>
      <c r="K52" t="s">
        <v>31</v>
      </c>
      <c r="L52">
        <v>270424</v>
      </c>
      <c r="U52">
        <v>1</v>
      </c>
      <c r="V52">
        <v>0.1</v>
      </c>
      <c r="W52">
        <f t="shared" si="3"/>
        <v>1.0000000000000002E-3</v>
      </c>
      <c r="X52">
        <v>0.1</v>
      </c>
      <c r="Y52">
        <f t="shared" si="4"/>
        <v>1.0000000000000003E-4</v>
      </c>
      <c r="Z52">
        <f t="shared" si="0"/>
        <v>159999.99999999994</v>
      </c>
      <c r="AA52" t="s">
        <v>36</v>
      </c>
      <c r="AB52">
        <v>160000</v>
      </c>
    </row>
    <row r="53" spans="1:28" x14ac:dyDescent="0.2">
      <c r="A53">
        <v>20.6</v>
      </c>
      <c r="C53" t="s">
        <v>34</v>
      </c>
      <c r="D53" t="s">
        <v>35</v>
      </c>
      <c r="F53">
        <v>0.1</v>
      </c>
      <c r="G53">
        <v>400</v>
      </c>
      <c r="I53" t="s">
        <v>30</v>
      </c>
      <c r="K53" t="s">
        <v>31</v>
      </c>
      <c r="L53">
        <v>270424</v>
      </c>
      <c r="U53">
        <v>1</v>
      </c>
      <c r="V53">
        <v>0.1</v>
      </c>
      <c r="W53">
        <f t="shared" si="3"/>
        <v>1</v>
      </c>
      <c r="X53">
        <v>0.1</v>
      </c>
      <c r="Y53">
        <f t="shared" si="4"/>
        <v>0.1</v>
      </c>
      <c r="Z53">
        <f t="shared" si="0"/>
        <v>0</v>
      </c>
      <c r="AA53" t="s">
        <v>36</v>
      </c>
      <c r="AB53">
        <v>0</v>
      </c>
    </row>
    <row r="54" spans="1:28" x14ac:dyDescent="0.2">
      <c r="A54">
        <v>20.7</v>
      </c>
      <c r="C54" t="s">
        <v>34</v>
      </c>
      <c r="D54" t="s">
        <v>35</v>
      </c>
      <c r="E54">
        <v>2</v>
      </c>
      <c r="F54">
        <v>0.1</v>
      </c>
      <c r="G54">
        <v>400</v>
      </c>
      <c r="H54">
        <v>307</v>
      </c>
      <c r="I54" t="s">
        <v>30</v>
      </c>
      <c r="J54" t="s">
        <v>32</v>
      </c>
      <c r="K54" t="s">
        <v>31</v>
      </c>
      <c r="L54">
        <v>270424</v>
      </c>
      <c r="U54">
        <v>1</v>
      </c>
      <c r="V54">
        <v>0.1</v>
      </c>
      <c r="W54">
        <f t="shared" si="3"/>
        <v>1.0000000000000002E-2</v>
      </c>
      <c r="X54">
        <v>0.1</v>
      </c>
      <c r="Y54">
        <f t="shared" si="4"/>
        <v>1.0000000000000002E-3</v>
      </c>
      <c r="Z54">
        <f t="shared" si="0"/>
        <v>306999.99999999994</v>
      </c>
      <c r="AA54" t="s">
        <v>36</v>
      </c>
      <c r="AB54">
        <v>307000</v>
      </c>
    </row>
    <row r="55" spans="1:28" x14ac:dyDescent="0.2">
      <c r="A55">
        <v>20.8</v>
      </c>
      <c r="C55" t="s">
        <v>34</v>
      </c>
      <c r="D55" t="s">
        <v>35</v>
      </c>
      <c r="E55">
        <v>2</v>
      </c>
      <c r="F55">
        <v>0.1</v>
      </c>
      <c r="G55">
        <v>400</v>
      </c>
      <c r="H55">
        <v>149</v>
      </c>
      <c r="I55" t="s">
        <v>30</v>
      </c>
      <c r="J55" t="s">
        <v>32</v>
      </c>
      <c r="K55" t="s">
        <v>31</v>
      </c>
      <c r="L55">
        <v>270424</v>
      </c>
      <c r="U55">
        <v>1</v>
      </c>
      <c r="V55">
        <v>0.1</v>
      </c>
      <c r="W55">
        <f t="shared" si="3"/>
        <v>1.0000000000000002E-2</v>
      </c>
      <c r="X55">
        <v>0.1</v>
      </c>
      <c r="Y55">
        <f t="shared" si="4"/>
        <v>1.0000000000000002E-3</v>
      </c>
      <c r="Z55">
        <f t="shared" si="0"/>
        <v>148999.99999999997</v>
      </c>
      <c r="AA55" t="s">
        <v>36</v>
      </c>
      <c r="AB55">
        <v>149000</v>
      </c>
    </row>
    <row r="56" spans="1:28" x14ac:dyDescent="0.2">
      <c r="A56">
        <v>20.9</v>
      </c>
      <c r="C56" t="s">
        <v>34</v>
      </c>
      <c r="D56" t="s">
        <v>35</v>
      </c>
      <c r="E56">
        <v>3</v>
      </c>
      <c r="F56">
        <v>0.1</v>
      </c>
      <c r="G56">
        <v>400</v>
      </c>
      <c r="H56">
        <v>49</v>
      </c>
      <c r="I56" t="s">
        <v>30</v>
      </c>
      <c r="J56" t="s">
        <v>32</v>
      </c>
      <c r="K56" t="s">
        <v>31</v>
      </c>
      <c r="L56">
        <v>270424</v>
      </c>
      <c r="U56">
        <v>1</v>
      </c>
      <c r="V56">
        <v>0.1</v>
      </c>
      <c r="W56">
        <f t="shared" si="3"/>
        <v>1.0000000000000002E-3</v>
      </c>
      <c r="X56">
        <v>0.1</v>
      </c>
      <c r="Y56">
        <f t="shared" si="4"/>
        <v>1.0000000000000003E-4</v>
      </c>
      <c r="Z56">
        <f t="shared" si="0"/>
        <v>489999.99999999983</v>
      </c>
      <c r="AA56" t="s">
        <v>36</v>
      </c>
      <c r="AB56">
        <v>490000</v>
      </c>
    </row>
    <row r="57" spans="1:28" x14ac:dyDescent="0.2">
      <c r="A57">
        <v>20.100000000000001</v>
      </c>
      <c r="C57" t="s">
        <v>34</v>
      </c>
      <c r="D57" t="s">
        <v>35</v>
      </c>
      <c r="E57">
        <v>2</v>
      </c>
      <c r="F57">
        <v>0.1</v>
      </c>
      <c r="G57">
        <v>400</v>
      </c>
      <c r="H57">
        <v>322</v>
      </c>
      <c r="I57" t="s">
        <v>30</v>
      </c>
      <c r="J57" t="s">
        <v>32</v>
      </c>
      <c r="K57" t="s">
        <v>31</v>
      </c>
      <c r="L57">
        <v>270424</v>
      </c>
      <c r="U57">
        <v>1</v>
      </c>
      <c r="V57">
        <v>0.1</v>
      </c>
      <c r="W57">
        <f t="shared" si="3"/>
        <v>1.0000000000000002E-2</v>
      </c>
      <c r="X57">
        <v>0.1</v>
      </c>
      <c r="Y57">
        <f t="shared" si="4"/>
        <v>1.0000000000000002E-3</v>
      </c>
      <c r="Z57">
        <f t="shared" si="0"/>
        <v>321999.99999999994</v>
      </c>
      <c r="AA57" t="s">
        <v>36</v>
      </c>
      <c r="AB57">
        <v>322000</v>
      </c>
    </row>
    <row r="58" spans="1:28" x14ac:dyDescent="0.2">
      <c r="A58">
        <v>20.11</v>
      </c>
      <c r="C58" t="s">
        <v>34</v>
      </c>
      <c r="D58" t="s">
        <v>35</v>
      </c>
      <c r="E58">
        <v>3</v>
      </c>
      <c r="F58">
        <v>0.1</v>
      </c>
      <c r="G58">
        <v>400</v>
      </c>
      <c r="H58">
        <v>62</v>
      </c>
      <c r="I58" t="s">
        <v>30</v>
      </c>
      <c r="J58" t="s">
        <v>32</v>
      </c>
      <c r="K58" t="s">
        <v>31</v>
      </c>
      <c r="L58">
        <v>270424</v>
      </c>
      <c r="U58">
        <v>1</v>
      </c>
      <c r="V58">
        <v>0.1</v>
      </c>
      <c r="W58">
        <f t="shared" si="3"/>
        <v>1.0000000000000002E-3</v>
      </c>
      <c r="X58">
        <v>0.1</v>
      </c>
      <c r="Y58">
        <f t="shared" si="4"/>
        <v>1.0000000000000003E-4</v>
      </c>
      <c r="Z58">
        <f t="shared" si="0"/>
        <v>619999.99999999977</v>
      </c>
      <c r="AA58">
        <v>620000</v>
      </c>
      <c r="AB58">
        <v>620000</v>
      </c>
    </row>
    <row r="59" spans="1:28" x14ac:dyDescent="0.2">
      <c r="A59">
        <v>26.19</v>
      </c>
      <c r="B59" t="s">
        <v>84</v>
      </c>
      <c r="C59" t="s">
        <v>28</v>
      </c>
      <c r="D59" t="s">
        <v>85</v>
      </c>
      <c r="E59">
        <v>2</v>
      </c>
      <c r="F59">
        <v>0.1</v>
      </c>
      <c r="G59">
        <v>400</v>
      </c>
      <c r="H59">
        <v>63</v>
      </c>
      <c r="I59" t="s">
        <v>30</v>
      </c>
      <c r="J59" t="s">
        <v>32</v>
      </c>
      <c r="K59" t="s">
        <v>31</v>
      </c>
      <c r="L59">
        <v>270424</v>
      </c>
      <c r="M59">
        <v>16</v>
      </c>
      <c r="N59" t="s">
        <v>32</v>
      </c>
      <c r="O59">
        <v>16</v>
      </c>
      <c r="P59">
        <v>0</v>
      </c>
      <c r="Q59" t="s">
        <v>86</v>
      </c>
      <c r="R59">
        <v>100</v>
      </c>
      <c r="S59">
        <v>0</v>
      </c>
      <c r="T59" t="s">
        <v>32</v>
      </c>
      <c r="U59">
        <v>1</v>
      </c>
      <c r="V59">
        <v>0.1</v>
      </c>
      <c r="W59">
        <f t="shared" si="3"/>
        <v>1.0000000000000002E-2</v>
      </c>
      <c r="X59">
        <v>0.1</v>
      </c>
      <c r="Y59">
        <f t="shared" si="4"/>
        <v>1.0000000000000002E-3</v>
      </c>
      <c r="Z59">
        <f t="shared" si="0"/>
        <v>62999.999999999985</v>
      </c>
      <c r="AA59">
        <f t="shared" ref="AA59:AA62" si="9">Z59*(R59/100)</f>
        <v>62999.999999999985</v>
      </c>
      <c r="AB59">
        <f t="shared" ref="AB59:AB62" si="10">Z59*(S59/100)</f>
        <v>0</v>
      </c>
    </row>
    <row r="60" spans="1:28" x14ac:dyDescent="0.2">
      <c r="A60">
        <v>26.15</v>
      </c>
      <c r="B60" t="s">
        <v>87</v>
      </c>
      <c r="C60" t="s">
        <v>28</v>
      </c>
      <c r="D60" t="s">
        <v>85</v>
      </c>
      <c r="E60">
        <v>1</v>
      </c>
      <c r="F60">
        <v>0.1</v>
      </c>
      <c r="G60">
        <v>400</v>
      </c>
      <c r="H60">
        <v>39</v>
      </c>
      <c r="I60" t="s">
        <v>30</v>
      </c>
      <c r="J60" t="s">
        <v>32</v>
      </c>
      <c r="K60" t="s">
        <v>31</v>
      </c>
      <c r="L60">
        <v>270424</v>
      </c>
      <c r="M60">
        <v>15</v>
      </c>
      <c r="N60" t="s">
        <v>32</v>
      </c>
      <c r="O60">
        <v>15</v>
      </c>
      <c r="P60">
        <v>0</v>
      </c>
      <c r="Q60" t="s">
        <v>86</v>
      </c>
      <c r="R60">
        <v>100</v>
      </c>
      <c r="S60">
        <v>0</v>
      </c>
      <c r="T60" t="s">
        <v>32</v>
      </c>
      <c r="U60">
        <v>1</v>
      </c>
      <c r="V60">
        <v>0.1</v>
      </c>
      <c r="W60">
        <f t="shared" si="3"/>
        <v>0.1</v>
      </c>
      <c r="X60">
        <v>0.1</v>
      </c>
      <c r="Y60">
        <f t="shared" si="4"/>
        <v>1.0000000000000002E-2</v>
      </c>
      <c r="Z60">
        <f t="shared" si="0"/>
        <v>3899.9999999999995</v>
      </c>
      <c r="AA60">
        <f t="shared" si="9"/>
        <v>3899.9999999999995</v>
      </c>
      <c r="AB60">
        <f t="shared" si="10"/>
        <v>0</v>
      </c>
    </row>
    <row r="61" spans="1:28" x14ac:dyDescent="0.2">
      <c r="A61">
        <v>26.11</v>
      </c>
      <c r="B61" t="s">
        <v>88</v>
      </c>
      <c r="C61" t="s">
        <v>28</v>
      </c>
      <c r="D61" t="s">
        <v>85</v>
      </c>
      <c r="E61">
        <v>1</v>
      </c>
      <c r="F61">
        <v>0.1</v>
      </c>
      <c r="G61">
        <v>400</v>
      </c>
      <c r="H61">
        <v>73</v>
      </c>
      <c r="I61" t="s">
        <v>30</v>
      </c>
      <c r="J61" t="s">
        <v>32</v>
      </c>
      <c r="K61" t="s">
        <v>31</v>
      </c>
      <c r="L61">
        <v>270424</v>
      </c>
      <c r="M61">
        <v>15</v>
      </c>
      <c r="N61" t="s">
        <v>32</v>
      </c>
      <c r="O61">
        <v>12</v>
      </c>
      <c r="P61">
        <v>3</v>
      </c>
      <c r="Q61" t="s">
        <v>89</v>
      </c>
      <c r="R61">
        <v>80</v>
      </c>
      <c r="S61">
        <v>20</v>
      </c>
      <c r="T61" t="s">
        <v>32</v>
      </c>
      <c r="U61">
        <v>1</v>
      </c>
      <c r="V61">
        <v>0.1</v>
      </c>
      <c r="W61">
        <f t="shared" si="3"/>
        <v>0.1</v>
      </c>
      <c r="X61">
        <v>0.1</v>
      </c>
      <c r="Y61">
        <f t="shared" si="4"/>
        <v>1.0000000000000002E-2</v>
      </c>
      <c r="Z61">
        <f t="shared" si="0"/>
        <v>7299.9999999999991</v>
      </c>
      <c r="AA61">
        <f t="shared" si="9"/>
        <v>5840</v>
      </c>
      <c r="AB61">
        <f t="shared" si="10"/>
        <v>1460</v>
      </c>
    </row>
    <row r="62" spans="1:28" x14ac:dyDescent="0.2">
      <c r="A62">
        <v>26.8</v>
      </c>
      <c r="B62" t="s">
        <v>90</v>
      </c>
      <c r="C62" t="s">
        <v>28</v>
      </c>
      <c r="D62" t="s">
        <v>85</v>
      </c>
      <c r="E62">
        <v>1</v>
      </c>
      <c r="F62">
        <v>0.1</v>
      </c>
      <c r="G62">
        <v>400</v>
      </c>
      <c r="H62">
        <v>156</v>
      </c>
      <c r="I62" t="s">
        <v>30</v>
      </c>
      <c r="J62" t="s">
        <v>32</v>
      </c>
      <c r="K62" t="s">
        <v>31</v>
      </c>
      <c r="L62">
        <v>270424</v>
      </c>
      <c r="M62">
        <v>16</v>
      </c>
      <c r="N62" t="s">
        <v>32</v>
      </c>
      <c r="O62">
        <v>16</v>
      </c>
      <c r="P62">
        <v>0</v>
      </c>
      <c r="Q62" t="s">
        <v>89</v>
      </c>
      <c r="R62">
        <v>100</v>
      </c>
      <c r="S62">
        <v>0</v>
      </c>
      <c r="T62" t="s">
        <v>32</v>
      </c>
      <c r="U62">
        <v>1</v>
      </c>
      <c r="V62">
        <v>0.1</v>
      </c>
      <c r="W62">
        <f t="shared" si="3"/>
        <v>0.1</v>
      </c>
      <c r="X62">
        <v>0.1</v>
      </c>
      <c r="Y62">
        <f t="shared" si="4"/>
        <v>1.0000000000000002E-2</v>
      </c>
      <c r="Z62">
        <f t="shared" si="0"/>
        <v>15599.999999999998</v>
      </c>
      <c r="AA62">
        <f t="shared" si="9"/>
        <v>15599.999999999998</v>
      </c>
      <c r="AB62">
        <f t="shared" si="10"/>
        <v>0</v>
      </c>
    </row>
    <row r="63" spans="1:28" x14ac:dyDescent="0.2">
      <c r="A63">
        <v>26.18</v>
      </c>
      <c r="B63" t="s">
        <v>91</v>
      </c>
      <c r="C63" t="s">
        <v>28</v>
      </c>
      <c r="D63" t="s">
        <v>85</v>
      </c>
      <c r="F63">
        <v>0.1</v>
      </c>
      <c r="G63">
        <v>400</v>
      </c>
      <c r="I63" t="s">
        <v>30</v>
      </c>
      <c r="J63" t="s">
        <v>32</v>
      </c>
      <c r="K63" t="s">
        <v>31</v>
      </c>
      <c r="L63">
        <v>270424</v>
      </c>
      <c r="M63" t="s">
        <v>36</v>
      </c>
      <c r="N63" t="s">
        <v>32</v>
      </c>
      <c r="O63" t="s">
        <v>36</v>
      </c>
      <c r="P63" t="s">
        <v>36</v>
      </c>
      <c r="Q63" t="s">
        <v>92</v>
      </c>
      <c r="T63" t="s">
        <v>60</v>
      </c>
      <c r="U63">
        <v>1</v>
      </c>
      <c r="V63">
        <v>0.1</v>
      </c>
      <c r="W63">
        <f t="shared" si="3"/>
        <v>1</v>
      </c>
      <c r="X63">
        <v>0.1</v>
      </c>
      <c r="Y63">
        <f t="shared" si="4"/>
        <v>0.1</v>
      </c>
      <c r="Z63">
        <f t="shared" si="0"/>
        <v>0</v>
      </c>
      <c r="AA63" t="s">
        <v>36</v>
      </c>
      <c r="AB63" t="s">
        <v>36</v>
      </c>
    </row>
    <row r="64" spans="1:28" x14ac:dyDescent="0.2">
      <c r="A64">
        <v>26.1</v>
      </c>
      <c r="B64" t="s">
        <v>93</v>
      </c>
      <c r="C64" t="s">
        <v>28</v>
      </c>
      <c r="D64" t="s">
        <v>85</v>
      </c>
      <c r="F64">
        <v>0.1</v>
      </c>
      <c r="G64">
        <v>400</v>
      </c>
      <c r="I64" t="s">
        <v>30</v>
      </c>
      <c r="J64" t="s">
        <v>32</v>
      </c>
      <c r="K64" t="s">
        <v>31</v>
      </c>
      <c r="L64">
        <v>270424</v>
      </c>
      <c r="M64" t="s">
        <v>36</v>
      </c>
      <c r="N64" t="s">
        <v>32</v>
      </c>
      <c r="O64" t="s">
        <v>36</v>
      </c>
      <c r="P64" t="s">
        <v>36</v>
      </c>
      <c r="Q64" t="s">
        <v>94</v>
      </c>
      <c r="T64" t="s">
        <v>60</v>
      </c>
      <c r="U64">
        <v>1</v>
      </c>
      <c r="V64">
        <v>0.1</v>
      </c>
      <c r="W64">
        <f t="shared" si="3"/>
        <v>1</v>
      </c>
      <c r="X64">
        <v>0.1</v>
      </c>
      <c r="Y64">
        <f t="shared" si="4"/>
        <v>0.1</v>
      </c>
      <c r="Z64">
        <f t="shared" si="0"/>
        <v>0</v>
      </c>
      <c r="AA64" t="s">
        <v>36</v>
      </c>
      <c r="AB64" t="s">
        <v>36</v>
      </c>
    </row>
    <row r="65" spans="1:28" x14ac:dyDescent="0.2">
      <c r="A65">
        <v>26.14</v>
      </c>
      <c r="B65" t="s">
        <v>95</v>
      </c>
      <c r="C65" t="s">
        <v>28</v>
      </c>
      <c r="D65" t="s">
        <v>85</v>
      </c>
      <c r="E65">
        <v>1</v>
      </c>
      <c r="F65">
        <v>0.1</v>
      </c>
      <c r="G65">
        <v>400</v>
      </c>
      <c r="H65">
        <v>22</v>
      </c>
      <c r="I65" t="s">
        <v>30</v>
      </c>
      <c r="J65" t="s">
        <v>32</v>
      </c>
      <c r="K65" t="s">
        <v>31</v>
      </c>
      <c r="L65">
        <v>270424</v>
      </c>
      <c r="M65">
        <v>16</v>
      </c>
      <c r="N65" t="s">
        <v>32</v>
      </c>
      <c r="O65">
        <v>15</v>
      </c>
      <c r="P65">
        <v>1</v>
      </c>
      <c r="Q65" t="s">
        <v>94</v>
      </c>
      <c r="R65">
        <v>93.75</v>
      </c>
      <c r="S65">
        <v>6.25</v>
      </c>
      <c r="T65" t="s">
        <v>32</v>
      </c>
      <c r="U65">
        <v>1</v>
      </c>
      <c r="V65">
        <v>0.1</v>
      </c>
      <c r="W65">
        <f t="shared" si="3"/>
        <v>0.1</v>
      </c>
      <c r="X65">
        <v>0.1</v>
      </c>
      <c r="Y65">
        <f t="shared" si="4"/>
        <v>1.0000000000000002E-2</v>
      </c>
      <c r="Z65">
        <f t="shared" si="0"/>
        <v>2199.9999999999995</v>
      </c>
      <c r="AA65">
        <f t="shared" ref="AA65:AA68" si="11">Z65*(R65/100)</f>
        <v>2062.4999999999995</v>
      </c>
      <c r="AB65">
        <f t="shared" ref="AB65:AB68" si="12">Z65*(S65/100)</f>
        <v>137.49999999999997</v>
      </c>
    </row>
    <row r="66" spans="1:28" x14ac:dyDescent="0.2">
      <c r="A66">
        <v>26.7</v>
      </c>
      <c r="B66" t="s">
        <v>96</v>
      </c>
      <c r="C66" t="s">
        <v>28</v>
      </c>
      <c r="D66" t="s">
        <v>85</v>
      </c>
      <c r="E66">
        <v>3</v>
      </c>
      <c r="F66">
        <v>0.1</v>
      </c>
      <c r="G66">
        <v>400</v>
      </c>
      <c r="H66">
        <v>35</v>
      </c>
      <c r="I66" t="s">
        <v>30</v>
      </c>
      <c r="J66" t="s">
        <v>32</v>
      </c>
      <c r="K66" t="s">
        <v>31</v>
      </c>
      <c r="L66">
        <v>270424</v>
      </c>
      <c r="M66">
        <v>16</v>
      </c>
      <c r="N66" t="s">
        <v>32</v>
      </c>
      <c r="O66">
        <v>16</v>
      </c>
      <c r="P66">
        <v>0</v>
      </c>
      <c r="Q66" t="s">
        <v>94</v>
      </c>
      <c r="R66">
        <v>100</v>
      </c>
      <c r="S66">
        <v>0</v>
      </c>
      <c r="T66" t="s">
        <v>32</v>
      </c>
      <c r="U66">
        <v>1</v>
      </c>
      <c r="V66">
        <v>0.1</v>
      </c>
      <c r="W66">
        <f t="shared" si="3"/>
        <v>1.0000000000000002E-3</v>
      </c>
      <c r="X66">
        <v>0.1</v>
      </c>
      <c r="Y66">
        <f t="shared" si="4"/>
        <v>1.0000000000000003E-4</v>
      </c>
      <c r="Z66">
        <f t="shared" ref="Z66:Z102" si="13">H66*(1/Y66)</f>
        <v>349999.99999999988</v>
      </c>
      <c r="AA66">
        <f t="shared" si="11"/>
        <v>349999.99999999988</v>
      </c>
      <c r="AB66">
        <f t="shared" si="12"/>
        <v>0</v>
      </c>
    </row>
    <row r="67" spans="1:28" x14ac:dyDescent="0.2">
      <c r="A67">
        <v>26.21</v>
      </c>
      <c r="B67" t="s">
        <v>97</v>
      </c>
      <c r="C67" t="s">
        <v>28</v>
      </c>
      <c r="D67" t="s">
        <v>85</v>
      </c>
      <c r="E67">
        <v>2</v>
      </c>
      <c r="F67">
        <v>0.1</v>
      </c>
      <c r="G67">
        <v>400</v>
      </c>
      <c r="H67">
        <v>33</v>
      </c>
      <c r="I67" t="s">
        <v>30</v>
      </c>
      <c r="J67" t="s">
        <v>32</v>
      </c>
      <c r="K67" t="s">
        <v>31</v>
      </c>
      <c r="L67">
        <v>270424</v>
      </c>
      <c r="M67">
        <v>16</v>
      </c>
      <c r="N67" t="s">
        <v>32</v>
      </c>
      <c r="O67">
        <v>16</v>
      </c>
      <c r="P67">
        <v>0</v>
      </c>
      <c r="Q67" t="s">
        <v>98</v>
      </c>
      <c r="R67">
        <v>100</v>
      </c>
      <c r="S67">
        <v>0</v>
      </c>
      <c r="T67" t="s">
        <v>32</v>
      </c>
      <c r="U67">
        <v>1</v>
      </c>
      <c r="V67">
        <v>0.1</v>
      </c>
      <c r="W67">
        <f t="shared" ref="W67:W102" si="14">V67^E67</f>
        <v>1.0000000000000002E-2</v>
      </c>
      <c r="X67">
        <v>0.1</v>
      </c>
      <c r="Y67">
        <f t="shared" ref="Y67:Y102" si="15">U67*W67*X67</f>
        <v>1.0000000000000002E-3</v>
      </c>
      <c r="Z67">
        <f t="shared" si="13"/>
        <v>32999.999999999993</v>
      </c>
      <c r="AA67">
        <f t="shared" si="11"/>
        <v>32999.999999999993</v>
      </c>
      <c r="AB67">
        <f t="shared" si="12"/>
        <v>0</v>
      </c>
    </row>
    <row r="68" spans="1:28" x14ac:dyDescent="0.2">
      <c r="A68">
        <v>26.16</v>
      </c>
      <c r="B68" t="s">
        <v>99</v>
      </c>
      <c r="C68" t="s">
        <v>28</v>
      </c>
      <c r="D68" t="s">
        <v>85</v>
      </c>
      <c r="E68">
        <v>1</v>
      </c>
      <c r="F68">
        <v>0.1</v>
      </c>
      <c r="G68">
        <v>400</v>
      </c>
      <c r="H68">
        <v>121</v>
      </c>
      <c r="I68" t="s">
        <v>30</v>
      </c>
      <c r="J68" t="s">
        <v>32</v>
      </c>
      <c r="K68" t="s">
        <v>31</v>
      </c>
      <c r="L68">
        <v>270424</v>
      </c>
      <c r="M68">
        <v>16</v>
      </c>
      <c r="N68" t="s">
        <v>32</v>
      </c>
      <c r="O68">
        <v>16</v>
      </c>
      <c r="P68">
        <v>0</v>
      </c>
      <c r="Q68" t="s">
        <v>98</v>
      </c>
      <c r="R68">
        <v>100</v>
      </c>
      <c r="S68">
        <v>0</v>
      </c>
      <c r="T68" t="s">
        <v>32</v>
      </c>
      <c r="U68">
        <v>1</v>
      </c>
      <c r="V68">
        <v>0.1</v>
      </c>
      <c r="W68">
        <f t="shared" si="14"/>
        <v>0.1</v>
      </c>
      <c r="X68">
        <v>0.1</v>
      </c>
      <c r="Y68">
        <f t="shared" si="15"/>
        <v>1.0000000000000002E-2</v>
      </c>
      <c r="Z68">
        <f t="shared" si="13"/>
        <v>12099.999999999998</v>
      </c>
      <c r="AA68">
        <f t="shared" si="11"/>
        <v>12099.999999999998</v>
      </c>
      <c r="AB68">
        <f t="shared" si="12"/>
        <v>0</v>
      </c>
    </row>
    <row r="69" spans="1:28" x14ac:dyDescent="0.2">
      <c r="A69">
        <v>20.2</v>
      </c>
      <c r="C69" t="s">
        <v>34</v>
      </c>
      <c r="D69" t="s">
        <v>85</v>
      </c>
      <c r="E69">
        <v>1</v>
      </c>
      <c r="F69">
        <v>0.1</v>
      </c>
      <c r="G69">
        <v>400</v>
      </c>
      <c r="H69">
        <v>79</v>
      </c>
      <c r="I69" t="s">
        <v>30</v>
      </c>
      <c r="J69" t="s">
        <v>32</v>
      </c>
      <c r="K69" t="s">
        <v>31</v>
      </c>
      <c r="L69">
        <v>270424</v>
      </c>
      <c r="U69">
        <v>1</v>
      </c>
      <c r="V69">
        <v>0.1</v>
      </c>
      <c r="W69">
        <f t="shared" si="14"/>
        <v>0.1</v>
      </c>
      <c r="X69">
        <v>0.1</v>
      </c>
      <c r="Y69">
        <f t="shared" si="15"/>
        <v>1.0000000000000002E-2</v>
      </c>
      <c r="Z69">
        <f t="shared" si="13"/>
        <v>7899.9999999999991</v>
      </c>
      <c r="AA69" t="s">
        <v>36</v>
      </c>
      <c r="AB69">
        <v>79</v>
      </c>
    </row>
    <row r="70" spans="1:28" x14ac:dyDescent="0.2">
      <c r="A70">
        <v>20.6</v>
      </c>
      <c r="C70" t="s">
        <v>34</v>
      </c>
      <c r="D70" t="s">
        <v>85</v>
      </c>
      <c r="E70">
        <v>1</v>
      </c>
      <c r="F70">
        <v>0.1</v>
      </c>
      <c r="G70">
        <v>400</v>
      </c>
      <c r="H70">
        <v>0</v>
      </c>
      <c r="I70" t="s">
        <v>30</v>
      </c>
      <c r="J70" t="s">
        <v>32</v>
      </c>
      <c r="K70" t="s">
        <v>31</v>
      </c>
      <c r="L70">
        <v>270424</v>
      </c>
      <c r="U70">
        <v>1</v>
      </c>
      <c r="V70">
        <v>0.1</v>
      </c>
      <c r="W70">
        <f t="shared" si="14"/>
        <v>0.1</v>
      </c>
      <c r="X70">
        <v>0.1</v>
      </c>
      <c r="Y70">
        <f t="shared" si="15"/>
        <v>1.0000000000000002E-2</v>
      </c>
      <c r="Z70">
        <f t="shared" si="13"/>
        <v>0</v>
      </c>
      <c r="AA70" t="s">
        <v>36</v>
      </c>
      <c r="AB70">
        <v>0</v>
      </c>
    </row>
    <row r="71" spans="1:28" x14ac:dyDescent="0.2">
      <c r="A71">
        <v>20.9</v>
      </c>
      <c r="C71" t="s">
        <v>34</v>
      </c>
      <c r="D71" t="s">
        <v>85</v>
      </c>
      <c r="E71">
        <v>1</v>
      </c>
      <c r="F71">
        <v>0.1</v>
      </c>
      <c r="G71">
        <v>400</v>
      </c>
      <c r="H71">
        <v>0</v>
      </c>
      <c r="I71" t="s">
        <v>30</v>
      </c>
      <c r="J71" t="s">
        <v>32</v>
      </c>
      <c r="K71" t="s">
        <v>31</v>
      </c>
      <c r="L71">
        <v>270424</v>
      </c>
      <c r="U71">
        <v>1</v>
      </c>
      <c r="V71">
        <v>0.1</v>
      </c>
      <c r="W71">
        <f t="shared" si="14"/>
        <v>0.1</v>
      </c>
      <c r="X71">
        <v>0.1</v>
      </c>
      <c r="Y71">
        <f t="shared" si="15"/>
        <v>1.0000000000000002E-2</v>
      </c>
      <c r="Z71">
        <f t="shared" si="13"/>
        <v>0</v>
      </c>
      <c r="AA71" t="s">
        <v>36</v>
      </c>
      <c r="AB71">
        <v>0</v>
      </c>
    </row>
    <row r="72" spans="1:28" x14ac:dyDescent="0.2">
      <c r="A72">
        <v>20.5</v>
      </c>
      <c r="C72" t="s">
        <v>34</v>
      </c>
      <c r="D72" t="s">
        <v>85</v>
      </c>
      <c r="E72">
        <v>1</v>
      </c>
      <c r="F72">
        <v>0.1</v>
      </c>
      <c r="G72">
        <v>400</v>
      </c>
      <c r="H72">
        <v>0</v>
      </c>
      <c r="I72" t="s">
        <v>30</v>
      </c>
      <c r="J72" t="s">
        <v>32</v>
      </c>
      <c r="K72" t="s">
        <v>31</v>
      </c>
      <c r="L72">
        <v>270424</v>
      </c>
      <c r="U72">
        <v>1</v>
      </c>
      <c r="V72">
        <v>0.1</v>
      </c>
      <c r="W72">
        <f t="shared" si="14"/>
        <v>0.1</v>
      </c>
      <c r="X72">
        <v>0.1</v>
      </c>
      <c r="Y72">
        <f t="shared" si="15"/>
        <v>1.0000000000000002E-2</v>
      </c>
      <c r="Z72">
        <f t="shared" si="13"/>
        <v>0</v>
      </c>
      <c r="AA72" t="s">
        <v>36</v>
      </c>
      <c r="AB72">
        <v>0</v>
      </c>
    </row>
    <row r="73" spans="1:28" x14ac:dyDescent="0.2">
      <c r="A73">
        <v>68.3</v>
      </c>
      <c r="C73" t="s">
        <v>34</v>
      </c>
      <c r="D73" t="s">
        <v>85</v>
      </c>
      <c r="F73">
        <v>0.1</v>
      </c>
      <c r="G73">
        <v>400</v>
      </c>
      <c r="I73" t="s">
        <v>30</v>
      </c>
      <c r="J73" t="s">
        <v>32</v>
      </c>
      <c r="K73" t="s">
        <v>31</v>
      </c>
      <c r="L73">
        <v>270424</v>
      </c>
      <c r="U73">
        <v>1</v>
      </c>
      <c r="V73">
        <v>0.1</v>
      </c>
      <c r="W73">
        <f t="shared" si="14"/>
        <v>1</v>
      </c>
      <c r="X73">
        <v>0.1</v>
      </c>
      <c r="Y73">
        <f t="shared" si="15"/>
        <v>0.1</v>
      </c>
      <c r="Z73">
        <f t="shared" si="13"/>
        <v>0</v>
      </c>
    </row>
    <row r="74" spans="1:28" x14ac:dyDescent="0.2">
      <c r="A74">
        <v>68.7</v>
      </c>
      <c r="C74" t="s">
        <v>34</v>
      </c>
      <c r="D74" t="s">
        <v>35</v>
      </c>
      <c r="E74">
        <v>1</v>
      </c>
      <c r="F74">
        <v>0.1</v>
      </c>
      <c r="G74">
        <v>400</v>
      </c>
      <c r="H74">
        <v>0</v>
      </c>
      <c r="I74" t="s">
        <v>30</v>
      </c>
      <c r="J74" t="s">
        <v>32</v>
      </c>
      <c r="K74" t="s">
        <v>31</v>
      </c>
      <c r="L74">
        <v>280424</v>
      </c>
      <c r="U74">
        <v>1</v>
      </c>
      <c r="V74">
        <v>0.1</v>
      </c>
      <c r="W74">
        <f t="shared" si="14"/>
        <v>0.1</v>
      </c>
      <c r="X74">
        <v>0.1</v>
      </c>
      <c r="Y74">
        <f t="shared" si="15"/>
        <v>1.0000000000000002E-2</v>
      </c>
      <c r="Z74">
        <f t="shared" si="13"/>
        <v>0</v>
      </c>
      <c r="AA74" t="s">
        <v>36</v>
      </c>
    </row>
    <row r="75" spans="1:28" x14ac:dyDescent="0.2">
      <c r="A75">
        <v>68.8</v>
      </c>
      <c r="C75" t="s">
        <v>34</v>
      </c>
      <c r="D75" t="s">
        <v>35</v>
      </c>
      <c r="E75">
        <v>1</v>
      </c>
      <c r="F75">
        <v>0.1</v>
      </c>
      <c r="G75">
        <v>400</v>
      </c>
      <c r="H75">
        <v>0</v>
      </c>
      <c r="I75" t="s">
        <v>30</v>
      </c>
      <c r="J75" t="s">
        <v>32</v>
      </c>
      <c r="K75" t="s">
        <v>31</v>
      </c>
      <c r="L75">
        <v>280424</v>
      </c>
      <c r="U75">
        <v>1</v>
      </c>
      <c r="V75">
        <v>0.1</v>
      </c>
      <c r="W75">
        <f t="shared" si="14"/>
        <v>0.1</v>
      </c>
      <c r="X75">
        <v>0.1</v>
      </c>
      <c r="Y75">
        <f t="shared" si="15"/>
        <v>1.0000000000000002E-2</v>
      </c>
      <c r="Z75">
        <f t="shared" si="13"/>
        <v>0</v>
      </c>
    </row>
    <row r="76" spans="1:28" x14ac:dyDescent="0.2">
      <c r="A76">
        <v>68.900000000000006</v>
      </c>
      <c r="C76" t="s">
        <v>34</v>
      </c>
      <c r="D76" t="s">
        <v>35</v>
      </c>
      <c r="E76">
        <v>2</v>
      </c>
      <c r="F76">
        <v>0.1</v>
      </c>
      <c r="G76">
        <v>400</v>
      </c>
      <c r="H76">
        <v>97</v>
      </c>
      <c r="I76" t="s">
        <v>30</v>
      </c>
      <c r="J76" t="s">
        <v>32</v>
      </c>
      <c r="K76" t="s">
        <v>31</v>
      </c>
      <c r="L76">
        <v>280424</v>
      </c>
      <c r="M76">
        <v>4</v>
      </c>
      <c r="N76" t="s">
        <v>32</v>
      </c>
      <c r="U76">
        <v>1</v>
      </c>
      <c r="V76">
        <v>0.1</v>
      </c>
      <c r="W76">
        <f t="shared" si="14"/>
        <v>1.0000000000000002E-2</v>
      </c>
      <c r="X76">
        <v>0.1</v>
      </c>
      <c r="Y76">
        <f t="shared" si="15"/>
        <v>1.0000000000000002E-3</v>
      </c>
      <c r="Z76">
        <f t="shared" si="13"/>
        <v>96999.999999999971</v>
      </c>
      <c r="AA76">
        <v>97000</v>
      </c>
      <c r="AB76" t="s">
        <v>36</v>
      </c>
    </row>
    <row r="77" spans="1:28" x14ac:dyDescent="0.2">
      <c r="A77">
        <v>68.11</v>
      </c>
      <c r="C77" t="s">
        <v>34</v>
      </c>
      <c r="D77" t="s">
        <v>35</v>
      </c>
      <c r="E77">
        <v>2</v>
      </c>
      <c r="F77">
        <v>0.1</v>
      </c>
      <c r="G77">
        <v>400</v>
      </c>
      <c r="H77">
        <v>46</v>
      </c>
      <c r="I77" t="s">
        <v>30</v>
      </c>
      <c r="J77" t="s">
        <v>32</v>
      </c>
      <c r="K77" t="s">
        <v>31</v>
      </c>
      <c r="L77">
        <v>280424</v>
      </c>
      <c r="M77">
        <v>4</v>
      </c>
      <c r="N77" t="s">
        <v>32</v>
      </c>
      <c r="U77">
        <v>1</v>
      </c>
      <c r="V77">
        <v>0.1</v>
      </c>
      <c r="W77">
        <f t="shared" si="14"/>
        <v>1.0000000000000002E-2</v>
      </c>
      <c r="X77">
        <v>0.1</v>
      </c>
      <c r="Y77">
        <f t="shared" si="15"/>
        <v>1.0000000000000002E-3</v>
      </c>
      <c r="Z77">
        <f t="shared" si="13"/>
        <v>45999.999999999993</v>
      </c>
      <c r="AA77">
        <v>46000</v>
      </c>
      <c r="AB77" t="s">
        <v>36</v>
      </c>
    </row>
    <row r="78" spans="1:28" x14ac:dyDescent="0.2">
      <c r="A78">
        <v>68.12</v>
      </c>
      <c r="C78" t="s">
        <v>34</v>
      </c>
      <c r="D78" t="s">
        <v>35</v>
      </c>
      <c r="J78" t="s">
        <v>32</v>
      </c>
      <c r="U78">
        <v>1</v>
      </c>
      <c r="V78">
        <v>0.1</v>
      </c>
      <c r="W78">
        <f t="shared" si="14"/>
        <v>1</v>
      </c>
      <c r="X78">
        <v>0.1</v>
      </c>
      <c r="Y78">
        <f t="shared" si="15"/>
        <v>0.1</v>
      </c>
      <c r="Z78">
        <f t="shared" si="13"/>
        <v>0</v>
      </c>
    </row>
    <row r="79" spans="1:28" x14ac:dyDescent="0.2">
      <c r="A79">
        <v>68.13</v>
      </c>
      <c r="C79" t="s">
        <v>34</v>
      </c>
      <c r="D79" t="s">
        <v>35</v>
      </c>
      <c r="E79">
        <v>1</v>
      </c>
      <c r="F79">
        <v>0.1</v>
      </c>
      <c r="G79">
        <v>400</v>
      </c>
      <c r="H79">
        <v>0</v>
      </c>
      <c r="I79" t="s">
        <v>30</v>
      </c>
      <c r="J79" t="s">
        <v>32</v>
      </c>
      <c r="K79" t="s">
        <v>31</v>
      </c>
      <c r="L79">
        <v>280424</v>
      </c>
      <c r="U79">
        <v>1</v>
      </c>
      <c r="V79">
        <v>0.1</v>
      </c>
      <c r="W79">
        <f t="shared" si="14"/>
        <v>0.1</v>
      </c>
      <c r="X79">
        <v>0.1</v>
      </c>
      <c r="Y79">
        <f t="shared" si="15"/>
        <v>1.0000000000000002E-2</v>
      </c>
      <c r="Z79">
        <f t="shared" si="13"/>
        <v>0</v>
      </c>
      <c r="AA79">
        <v>46000</v>
      </c>
      <c r="AB79" t="s">
        <v>36</v>
      </c>
    </row>
    <row r="80" spans="1:28" x14ac:dyDescent="0.2">
      <c r="A80">
        <v>68.14</v>
      </c>
      <c r="C80" t="s">
        <v>34</v>
      </c>
      <c r="D80" t="s">
        <v>35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32</v>
      </c>
      <c r="K80" t="s">
        <v>36</v>
      </c>
      <c r="L80">
        <v>280424</v>
      </c>
      <c r="U80">
        <v>1</v>
      </c>
      <c r="V80">
        <v>0.1</v>
      </c>
      <c r="W80" t="e">
        <f t="shared" si="14"/>
        <v>#VALUE!</v>
      </c>
      <c r="X80">
        <v>0.1</v>
      </c>
      <c r="Y80" t="e">
        <f t="shared" si="15"/>
        <v>#VALUE!</v>
      </c>
      <c r="Z80" t="e">
        <f t="shared" si="13"/>
        <v>#VALUE!</v>
      </c>
    </row>
    <row r="81" spans="1:28" x14ac:dyDescent="0.2">
      <c r="A81">
        <v>68.150000000000006</v>
      </c>
      <c r="C81" t="s">
        <v>34</v>
      </c>
      <c r="D81" t="s">
        <v>35</v>
      </c>
      <c r="E81">
        <v>3</v>
      </c>
      <c r="F81">
        <v>0.1</v>
      </c>
      <c r="G81">
        <v>400</v>
      </c>
      <c r="H81">
        <v>41</v>
      </c>
      <c r="I81" t="s">
        <v>30</v>
      </c>
      <c r="J81" t="s">
        <v>32</v>
      </c>
      <c r="K81" t="s">
        <v>31</v>
      </c>
      <c r="L81">
        <v>280424</v>
      </c>
      <c r="U81">
        <v>1</v>
      </c>
      <c r="V81">
        <v>0.1</v>
      </c>
      <c r="W81">
        <f t="shared" si="14"/>
        <v>1.0000000000000002E-3</v>
      </c>
      <c r="X81">
        <v>0.1</v>
      </c>
      <c r="Y81">
        <f t="shared" si="15"/>
        <v>1.0000000000000003E-4</v>
      </c>
      <c r="Z81">
        <f t="shared" si="13"/>
        <v>409999.99999999983</v>
      </c>
      <c r="AA81">
        <v>410000</v>
      </c>
      <c r="AB81" t="s">
        <v>36</v>
      </c>
    </row>
    <row r="82" spans="1:28" x14ac:dyDescent="0.2">
      <c r="A82">
        <v>68.900000000000006</v>
      </c>
      <c r="C82" t="s">
        <v>34</v>
      </c>
      <c r="D82" t="s">
        <v>85</v>
      </c>
      <c r="E82">
        <v>2</v>
      </c>
      <c r="F82">
        <v>0.1</v>
      </c>
      <c r="G82">
        <v>400</v>
      </c>
      <c r="H82">
        <v>45</v>
      </c>
      <c r="I82" t="s">
        <v>30</v>
      </c>
      <c r="J82" t="s">
        <v>32</v>
      </c>
      <c r="K82" t="s">
        <v>31</v>
      </c>
      <c r="L82">
        <v>280424</v>
      </c>
      <c r="U82">
        <v>1</v>
      </c>
      <c r="V82">
        <v>0.1</v>
      </c>
      <c r="W82">
        <f t="shared" si="14"/>
        <v>1.0000000000000002E-2</v>
      </c>
      <c r="X82">
        <v>0.1</v>
      </c>
      <c r="Y82">
        <f t="shared" si="15"/>
        <v>1.0000000000000002E-3</v>
      </c>
      <c r="Z82">
        <f t="shared" si="13"/>
        <v>44999.999999999993</v>
      </c>
      <c r="AA82">
        <v>45000</v>
      </c>
      <c r="AB82" t="s">
        <v>36</v>
      </c>
    </row>
    <row r="83" spans="1:28" x14ac:dyDescent="0.2">
      <c r="A83">
        <v>68.099999999999994</v>
      </c>
      <c r="C83" t="s">
        <v>34</v>
      </c>
      <c r="D83" t="s">
        <v>85</v>
      </c>
      <c r="E83">
        <v>2</v>
      </c>
      <c r="F83">
        <v>0.1</v>
      </c>
      <c r="G83">
        <v>400</v>
      </c>
      <c r="H83">
        <v>49</v>
      </c>
      <c r="I83" t="s">
        <v>30</v>
      </c>
      <c r="J83" t="s">
        <v>32</v>
      </c>
      <c r="K83" t="s">
        <v>31</v>
      </c>
      <c r="L83">
        <v>300424</v>
      </c>
      <c r="U83">
        <v>1</v>
      </c>
      <c r="V83">
        <v>0.1</v>
      </c>
      <c r="W83">
        <f t="shared" si="14"/>
        <v>1.0000000000000002E-2</v>
      </c>
      <c r="X83">
        <v>0.1</v>
      </c>
      <c r="Y83">
        <f t="shared" si="15"/>
        <v>1.0000000000000002E-3</v>
      </c>
      <c r="Z83">
        <f t="shared" si="13"/>
        <v>48999.999999999985</v>
      </c>
      <c r="AA83">
        <v>49000</v>
      </c>
      <c r="AB83" t="s">
        <v>36</v>
      </c>
    </row>
    <row r="84" spans="1:28" x14ac:dyDescent="0.2">
      <c r="A84">
        <v>68.8</v>
      </c>
      <c r="C84" t="s">
        <v>34</v>
      </c>
      <c r="D84" t="s">
        <v>85</v>
      </c>
      <c r="E84">
        <v>1</v>
      </c>
      <c r="F84">
        <v>0.1</v>
      </c>
      <c r="G84">
        <v>400</v>
      </c>
      <c r="H84">
        <v>0</v>
      </c>
      <c r="I84" t="s">
        <v>30</v>
      </c>
      <c r="J84" t="s">
        <v>32</v>
      </c>
      <c r="K84" t="s">
        <v>31</v>
      </c>
      <c r="L84">
        <v>280424</v>
      </c>
      <c r="U84">
        <v>1</v>
      </c>
      <c r="V84">
        <v>0.1</v>
      </c>
      <c r="W84">
        <f t="shared" si="14"/>
        <v>0.1</v>
      </c>
      <c r="X84">
        <v>0.1</v>
      </c>
      <c r="Y84">
        <f t="shared" si="15"/>
        <v>1.0000000000000002E-2</v>
      </c>
      <c r="Z84">
        <f t="shared" si="13"/>
        <v>0</v>
      </c>
      <c r="AA84">
        <v>0</v>
      </c>
      <c r="AB84" t="s">
        <v>36</v>
      </c>
    </row>
    <row r="85" spans="1:28" x14ac:dyDescent="0.2">
      <c r="A85">
        <v>68.599999999999994</v>
      </c>
      <c r="C85" t="s">
        <v>34</v>
      </c>
      <c r="D85" t="s">
        <v>85</v>
      </c>
      <c r="E85">
        <v>1</v>
      </c>
      <c r="F85">
        <v>0.1</v>
      </c>
      <c r="G85">
        <v>400</v>
      </c>
      <c r="H85">
        <v>0</v>
      </c>
      <c r="I85" t="s">
        <v>30</v>
      </c>
      <c r="J85" t="s">
        <v>32</v>
      </c>
      <c r="K85" t="s">
        <v>31</v>
      </c>
      <c r="L85">
        <v>300424</v>
      </c>
      <c r="U85">
        <v>1</v>
      </c>
      <c r="V85">
        <v>0.1</v>
      </c>
      <c r="W85">
        <f t="shared" si="14"/>
        <v>0.1</v>
      </c>
      <c r="X85">
        <v>0.1</v>
      </c>
      <c r="Y85">
        <f t="shared" si="15"/>
        <v>1.0000000000000002E-2</v>
      </c>
      <c r="Z85">
        <f t="shared" si="13"/>
        <v>0</v>
      </c>
      <c r="AA85">
        <v>0</v>
      </c>
      <c r="AB85" t="s">
        <v>36</v>
      </c>
    </row>
    <row r="86" spans="1:28" x14ac:dyDescent="0.2">
      <c r="A86">
        <v>68.5</v>
      </c>
      <c r="C86" t="s">
        <v>34</v>
      </c>
      <c r="D86" t="s">
        <v>85</v>
      </c>
      <c r="E86">
        <v>1</v>
      </c>
      <c r="F86">
        <v>0.1</v>
      </c>
      <c r="G86">
        <v>400</v>
      </c>
      <c r="H86">
        <v>0</v>
      </c>
      <c r="I86" t="s">
        <v>30</v>
      </c>
      <c r="J86" t="s">
        <v>32</v>
      </c>
      <c r="K86" t="s">
        <v>31</v>
      </c>
      <c r="L86">
        <v>300424</v>
      </c>
      <c r="U86">
        <v>1</v>
      </c>
      <c r="V86">
        <v>0.1</v>
      </c>
      <c r="W86">
        <f t="shared" si="14"/>
        <v>0.1</v>
      </c>
      <c r="X86">
        <v>0.1</v>
      </c>
      <c r="Y86">
        <f t="shared" si="15"/>
        <v>1.0000000000000002E-2</v>
      </c>
      <c r="Z86">
        <f t="shared" si="13"/>
        <v>0</v>
      </c>
      <c r="AA86">
        <v>0</v>
      </c>
      <c r="AB86" t="s">
        <v>36</v>
      </c>
    </row>
    <row r="87" spans="1:28" x14ac:dyDescent="0.2">
      <c r="A87">
        <v>68.17</v>
      </c>
      <c r="C87" t="s">
        <v>34</v>
      </c>
      <c r="D87" t="s">
        <v>85</v>
      </c>
      <c r="E87">
        <v>1</v>
      </c>
      <c r="F87">
        <v>0.1</v>
      </c>
      <c r="G87">
        <v>400</v>
      </c>
      <c r="H87">
        <v>0</v>
      </c>
      <c r="I87" t="s">
        <v>30</v>
      </c>
      <c r="J87" t="s">
        <v>32</v>
      </c>
      <c r="K87" t="s">
        <v>31</v>
      </c>
      <c r="L87">
        <v>300424</v>
      </c>
      <c r="U87">
        <v>1</v>
      </c>
      <c r="V87">
        <v>0.1</v>
      </c>
      <c r="W87">
        <f t="shared" si="14"/>
        <v>0.1</v>
      </c>
      <c r="X87">
        <v>0.1</v>
      </c>
      <c r="Y87">
        <f t="shared" si="15"/>
        <v>1.0000000000000002E-2</v>
      </c>
      <c r="Z87">
        <f t="shared" si="13"/>
        <v>0</v>
      </c>
      <c r="AA87">
        <v>0</v>
      </c>
      <c r="AB87" t="s">
        <v>36</v>
      </c>
    </row>
    <row r="88" spans="1:28" x14ac:dyDescent="0.2">
      <c r="A88">
        <v>68.11</v>
      </c>
      <c r="C88" t="s">
        <v>34</v>
      </c>
      <c r="D88" t="s">
        <v>85</v>
      </c>
      <c r="E88">
        <v>2</v>
      </c>
      <c r="F88">
        <v>0.1</v>
      </c>
      <c r="G88">
        <v>400</v>
      </c>
      <c r="H88">
        <v>47</v>
      </c>
      <c r="I88" t="s">
        <v>30</v>
      </c>
      <c r="J88" t="s">
        <v>32</v>
      </c>
      <c r="K88" t="s">
        <v>31</v>
      </c>
      <c r="L88">
        <v>280424</v>
      </c>
      <c r="U88">
        <v>1</v>
      </c>
      <c r="V88">
        <v>0.1</v>
      </c>
      <c r="W88">
        <f t="shared" si="14"/>
        <v>1.0000000000000002E-2</v>
      </c>
      <c r="X88">
        <v>0.1</v>
      </c>
      <c r="Y88">
        <f t="shared" si="15"/>
        <v>1.0000000000000002E-3</v>
      </c>
      <c r="Z88">
        <f t="shared" si="13"/>
        <v>46999.999999999993</v>
      </c>
      <c r="AA88">
        <v>47000</v>
      </c>
      <c r="AB88" t="s">
        <v>36</v>
      </c>
    </row>
    <row r="89" spans="1:28" x14ac:dyDescent="0.2">
      <c r="A89">
        <v>68.099999999999994</v>
      </c>
      <c r="C89" t="s">
        <v>34</v>
      </c>
      <c r="D89" t="s">
        <v>85</v>
      </c>
      <c r="E89">
        <v>2</v>
      </c>
      <c r="F89">
        <v>0.1</v>
      </c>
      <c r="G89">
        <v>400</v>
      </c>
      <c r="H89">
        <v>47</v>
      </c>
      <c r="I89" t="s">
        <v>30</v>
      </c>
      <c r="J89" t="s">
        <v>32</v>
      </c>
      <c r="K89" t="s">
        <v>31</v>
      </c>
      <c r="L89">
        <v>300424</v>
      </c>
      <c r="U89">
        <v>1</v>
      </c>
      <c r="V89">
        <v>0.1</v>
      </c>
      <c r="W89">
        <f t="shared" si="14"/>
        <v>1.0000000000000002E-2</v>
      </c>
      <c r="X89">
        <v>0.1</v>
      </c>
      <c r="Y89">
        <f t="shared" si="15"/>
        <v>1.0000000000000002E-3</v>
      </c>
      <c r="Z89">
        <f t="shared" si="13"/>
        <v>46999.999999999993</v>
      </c>
      <c r="AA89">
        <v>47000</v>
      </c>
      <c r="AB89" t="s">
        <v>36</v>
      </c>
    </row>
    <row r="90" spans="1:28" x14ac:dyDescent="0.2">
      <c r="A90">
        <v>68.400000000000006</v>
      </c>
      <c r="C90" t="s">
        <v>34</v>
      </c>
      <c r="D90" t="s">
        <v>85</v>
      </c>
      <c r="E90">
        <v>3</v>
      </c>
      <c r="F90">
        <v>0.1</v>
      </c>
      <c r="G90">
        <v>400</v>
      </c>
      <c r="H90">
        <v>402</v>
      </c>
      <c r="I90" t="s">
        <v>30</v>
      </c>
      <c r="J90" t="s">
        <v>32</v>
      </c>
      <c r="K90" t="s">
        <v>31</v>
      </c>
      <c r="L90">
        <v>300424</v>
      </c>
      <c r="U90">
        <v>1</v>
      </c>
      <c r="V90">
        <v>0.1</v>
      </c>
      <c r="W90">
        <f t="shared" si="14"/>
        <v>1.0000000000000002E-3</v>
      </c>
      <c r="X90">
        <v>0.1</v>
      </c>
      <c r="Y90">
        <f t="shared" si="15"/>
        <v>1.0000000000000003E-4</v>
      </c>
      <c r="Z90">
        <f t="shared" si="13"/>
        <v>4019999.9999999986</v>
      </c>
      <c r="AA90">
        <v>4020000</v>
      </c>
      <c r="AB90" t="s">
        <v>36</v>
      </c>
    </row>
    <row r="91" spans="1:28" x14ac:dyDescent="0.2">
      <c r="A91">
        <v>68.12</v>
      </c>
      <c r="C91" t="s">
        <v>34</v>
      </c>
      <c r="D91" t="s">
        <v>85</v>
      </c>
      <c r="E91">
        <v>2</v>
      </c>
      <c r="F91">
        <v>0.1</v>
      </c>
      <c r="G91">
        <v>400</v>
      </c>
      <c r="H91">
        <v>59</v>
      </c>
      <c r="I91" t="s">
        <v>30</v>
      </c>
      <c r="J91" t="s">
        <v>32</v>
      </c>
      <c r="K91" t="s">
        <v>31</v>
      </c>
      <c r="L91">
        <v>280424</v>
      </c>
      <c r="U91">
        <v>1</v>
      </c>
      <c r="V91">
        <v>0.1</v>
      </c>
      <c r="W91">
        <f t="shared" si="14"/>
        <v>1.0000000000000002E-2</v>
      </c>
      <c r="X91">
        <v>0.1</v>
      </c>
      <c r="Y91">
        <f t="shared" si="15"/>
        <v>1.0000000000000002E-3</v>
      </c>
      <c r="Z91">
        <f t="shared" si="13"/>
        <v>58999.999999999985</v>
      </c>
      <c r="AA91">
        <v>59000</v>
      </c>
      <c r="AB91" t="s">
        <v>36</v>
      </c>
    </row>
    <row r="92" spans="1:28" x14ac:dyDescent="0.2">
      <c r="A92">
        <v>68.13</v>
      </c>
      <c r="C92" t="s">
        <v>34</v>
      </c>
      <c r="D92" t="s">
        <v>85</v>
      </c>
      <c r="E92">
        <v>2</v>
      </c>
      <c r="F92">
        <v>0.1</v>
      </c>
      <c r="G92">
        <v>400</v>
      </c>
      <c r="H92">
        <v>41</v>
      </c>
      <c r="I92" t="s">
        <v>30</v>
      </c>
      <c r="J92" t="s">
        <v>32</v>
      </c>
      <c r="K92" t="s">
        <v>31</v>
      </c>
      <c r="L92">
        <v>280424</v>
      </c>
      <c r="U92">
        <v>1</v>
      </c>
      <c r="V92">
        <v>0.1</v>
      </c>
      <c r="W92">
        <f t="shared" si="14"/>
        <v>1.0000000000000002E-2</v>
      </c>
      <c r="X92">
        <v>0.1</v>
      </c>
      <c r="Y92">
        <f t="shared" si="15"/>
        <v>1.0000000000000002E-3</v>
      </c>
      <c r="Z92">
        <f t="shared" si="13"/>
        <v>40999.999999999993</v>
      </c>
      <c r="AA92">
        <v>41000</v>
      </c>
      <c r="AB92" t="s">
        <v>36</v>
      </c>
    </row>
    <row r="93" spans="1:28" x14ac:dyDescent="0.2">
      <c r="A93">
        <v>20.399999999999999</v>
      </c>
      <c r="C93" t="s">
        <v>34</v>
      </c>
      <c r="D93" t="s">
        <v>85</v>
      </c>
      <c r="E93">
        <v>2</v>
      </c>
      <c r="F93">
        <v>0.1</v>
      </c>
      <c r="G93">
        <v>400</v>
      </c>
      <c r="H93">
        <v>12</v>
      </c>
      <c r="I93" t="s">
        <v>30</v>
      </c>
      <c r="J93" t="s">
        <v>32</v>
      </c>
      <c r="K93" t="s">
        <v>31</v>
      </c>
      <c r="L93">
        <v>300424</v>
      </c>
      <c r="U93">
        <v>1</v>
      </c>
      <c r="V93">
        <v>0.1</v>
      </c>
      <c r="W93">
        <f t="shared" si="14"/>
        <v>1.0000000000000002E-2</v>
      </c>
      <c r="X93">
        <v>0.1</v>
      </c>
      <c r="Y93">
        <f t="shared" si="15"/>
        <v>1.0000000000000002E-3</v>
      </c>
      <c r="Z93">
        <f t="shared" si="13"/>
        <v>11999.999999999996</v>
      </c>
      <c r="AA93" t="s">
        <v>36</v>
      </c>
      <c r="AB93">
        <v>12000</v>
      </c>
    </row>
    <row r="94" spans="1:28" x14ac:dyDescent="0.2">
      <c r="A94" t="s">
        <v>100</v>
      </c>
      <c r="C94" t="s">
        <v>34</v>
      </c>
      <c r="D94" t="s">
        <v>85</v>
      </c>
      <c r="E94">
        <v>1</v>
      </c>
      <c r="F94">
        <v>0.1</v>
      </c>
      <c r="G94">
        <v>400</v>
      </c>
      <c r="H94">
        <v>0</v>
      </c>
      <c r="I94" t="s">
        <v>30</v>
      </c>
      <c r="J94" t="s">
        <v>32</v>
      </c>
      <c r="K94" t="s">
        <v>31</v>
      </c>
      <c r="L94">
        <v>300424</v>
      </c>
      <c r="U94">
        <v>1</v>
      </c>
      <c r="V94">
        <v>0.1</v>
      </c>
      <c r="W94">
        <f t="shared" si="14"/>
        <v>0.1</v>
      </c>
      <c r="X94">
        <v>0.1</v>
      </c>
      <c r="Y94">
        <f t="shared" si="15"/>
        <v>1.0000000000000002E-2</v>
      </c>
      <c r="Z94">
        <f t="shared" si="13"/>
        <v>0</v>
      </c>
      <c r="AA94" t="s">
        <v>36</v>
      </c>
      <c r="AB94">
        <v>0</v>
      </c>
    </row>
    <row r="95" spans="1:28" x14ac:dyDescent="0.2">
      <c r="A95">
        <v>20.8</v>
      </c>
      <c r="C95" t="s">
        <v>34</v>
      </c>
      <c r="D95" t="s">
        <v>85</v>
      </c>
      <c r="E95">
        <v>1</v>
      </c>
      <c r="F95">
        <v>0.1</v>
      </c>
      <c r="G95">
        <v>400</v>
      </c>
      <c r="H95">
        <v>216</v>
      </c>
      <c r="I95" t="s">
        <v>30</v>
      </c>
      <c r="J95" t="s">
        <v>32</v>
      </c>
      <c r="K95" t="s">
        <v>31</v>
      </c>
      <c r="L95">
        <v>300424</v>
      </c>
      <c r="U95">
        <v>1</v>
      </c>
      <c r="V95">
        <v>0.1</v>
      </c>
      <c r="W95">
        <f t="shared" si="14"/>
        <v>0.1</v>
      </c>
      <c r="X95">
        <v>0.1</v>
      </c>
      <c r="Y95">
        <f t="shared" si="15"/>
        <v>1.0000000000000002E-2</v>
      </c>
      <c r="Z95">
        <f t="shared" si="13"/>
        <v>21599.999999999996</v>
      </c>
      <c r="AA95" t="s">
        <v>36</v>
      </c>
      <c r="AB95">
        <v>21600</v>
      </c>
    </row>
    <row r="96" spans="1:28" x14ac:dyDescent="0.2">
      <c r="A96">
        <v>20.100000000000001</v>
      </c>
      <c r="C96" t="s">
        <v>34</v>
      </c>
      <c r="D96" t="s">
        <v>85</v>
      </c>
      <c r="J96" t="s">
        <v>32</v>
      </c>
      <c r="L96">
        <v>300424</v>
      </c>
      <c r="U96">
        <v>1</v>
      </c>
      <c r="V96">
        <v>0.1</v>
      </c>
      <c r="W96">
        <f t="shared" si="14"/>
        <v>1</v>
      </c>
      <c r="X96">
        <v>0.1</v>
      </c>
      <c r="Y96">
        <f t="shared" si="15"/>
        <v>0.1</v>
      </c>
      <c r="Z96">
        <f t="shared" si="13"/>
        <v>0</v>
      </c>
    </row>
    <row r="97" spans="1:28" x14ac:dyDescent="0.2">
      <c r="A97">
        <v>20.11</v>
      </c>
      <c r="C97" t="s">
        <v>34</v>
      </c>
      <c r="D97" t="s">
        <v>85</v>
      </c>
      <c r="E97">
        <v>1</v>
      </c>
      <c r="F97">
        <v>0.1</v>
      </c>
      <c r="G97">
        <v>400</v>
      </c>
      <c r="H97">
        <v>70</v>
      </c>
      <c r="I97" t="s">
        <v>30</v>
      </c>
      <c r="J97" t="s">
        <v>32</v>
      </c>
      <c r="K97" t="s">
        <v>31</v>
      </c>
      <c r="L97">
        <v>300424</v>
      </c>
      <c r="U97">
        <v>1</v>
      </c>
      <c r="V97">
        <v>0.1</v>
      </c>
      <c r="W97">
        <f t="shared" si="14"/>
        <v>0.1</v>
      </c>
      <c r="X97">
        <v>0.1</v>
      </c>
      <c r="Y97">
        <f t="shared" si="15"/>
        <v>1.0000000000000002E-2</v>
      </c>
      <c r="Z97">
        <f t="shared" si="13"/>
        <v>6999.9999999999991</v>
      </c>
      <c r="AA97" t="s">
        <v>36</v>
      </c>
      <c r="AB97">
        <v>7000</v>
      </c>
    </row>
    <row r="98" spans="1:28" x14ac:dyDescent="0.2">
      <c r="A98">
        <v>20.12</v>
      </c>
      <c r="C98" t="s">
        <v>34</v>
      </c>
      <c r="D98" t="s">
        <v>85</v>
      </c>
      <c r="E98">
        <v>1</v>
      </c>
      <c r="F98">
        <v>0.1</v>
      </c>
      <c r="G98">
        <v>400</v>
      </c>
      <c r="H98">
        <v>235</v>
      </c>
      <c r="I98" t="s">
        <v>30</v>
      </c>
      <c r="J98" t="s">
        <v>32</v>
      </c>
      <c r="K98" t="s">
        <v>31</v>
      </c>
      <c r="L98">
        <v>300424</v>
      </c>
      <c r="U98">
        <v>1</v>
      </c>
      <c r="V98">
        <v>0.1</v>
      </c>
      <c r="W98">
        <f t="shared" si="14"/>
        <v>0.1</v>
      </c>
      <c r="X98">
        <v>0.1</v>
      </c>
      <c r="Y98">
        <f t="shared" si="15"/>
        <v>1.0000000000000002E-2</v>
      </c>
      <c r="Z98">
        <f t="shared" si="13"/>
        <v>23499.999999999996</v>
      </c>
      <c r="AA98" t="s">
        <v>36</v>
      </c>
      <c r="AB98">
        <v>23500</v>
      </c>
    </row>
    <row r="99" spans="1:28" x14ac:dyDescent="0.2">
      <c r="A99">
        <v>20.13</v>
      </c>
      <c r="C99" t="s">
        <v>34</v>
      </c>
      <c r="D99" t="s">
        <v>85</v>
      </c>
      <c r="J99" t="s">
        <v>32</v>
      </c>
      <c r="L99">
        <v>300424</v>
      </c>
      <c r="U99">
        <v>1</v>
      </c>
      <c r="V99">
        <v>0.1</v>
      </c>
      <c r="W99">
        <f t="shared" si="14"/>
        <v>1</v>
      </c>
      <c r="X99">
        <v>0.1</v>
      </c>
      <c r="Y99">
        <f t="shared" si="15"/>
        <v>0.1</v>
      </c>
      <c r="Z99">
        <f t="shared" si="13"/>
        <v>0</v>
      </c>
    </row>
    <row r="100" spans="1:28" x14ac:dyDescent="0.2">
      <c r="A100">
        <v>20.3</v>
      </c>
      <c r="C100" t="s">
        <v>34</v>
      </c>
      <c r="D100" t="s">
        <v>85</v>
      </c>
      <c r="E100">
        <v>1</v>
      </c>
      <c r="F100">
        <v>0.1</v>
      </c>
      <c r="G100">
        <v>400</v>
      </c>
      <c r="H100">
        <v>272</v>
      </c>
      <c r="I100" t="s">
        <v>30</v>
      </c>
      <c r="J100" t="s">
        <v>32</v>
      </c>
      <c r="K100" t="s">
        <v>31</v>
      </c>
      <c r="L100">
        <v>300424</v>
      </c>
      <c r="U100">
        <v>1</v>
      </c>
      <c r="V100">
        <v>0.1</v>
      </c>
      <c r="W100">
        <f t="shared" si="14"/>
        <v>0.1</v>
      </c>
      <c r="X100">
        <v>0.1</v>
      </c>
      <c r="Y100">
        <f t="shared" si="15"/>
        <v>1.0000000000000002E-2</v>
      </c>
      <c r="Z100">
        <f t="shared" si="13"/>
        <v>27199.999999999996</v>
      </c>
      <c r="AA100" t="s">
        <v>36</v>
      </c>
      <c r="AB100">
        <v>27200</v>
      </c>
    </row>
    <row r="101" spans="1:28" x14ac:dyDescent="0.2">
      <c r="A101">
        <v>20.7</v>
      </c>
      <c r="C101" t="s">
        <v>34</v>
      </c>
      <c r="D101" t="s">
        <v>85</v>
      </c>
      <c r="E101">
        <v>1</v>
      </c>
      <c r="F101">
        <v>0.1</v>
      </c>
      <c r="G101">
        <v>400</v>
      </c>
      <c r="H101">
        <v>3</v>
      </c>
      <c r="I101" t="s">
        <v>30</v>
      </c>
      <c r="J101" t="s">
        <v>32</v>
      </c>
      <c r="K101" t="s">
        <v>31</v>
      </c>
      <c r="L101">
        <v>300424</v>
      </c>
      <c r="U101">
        <v>1</v>
      </c>
      <c r="V101">
        <v>0.1</v>
      </c>
      <c r="W101">
        <f t="shared" si="14"/>
        <v>0.1</v>
      </c>
      <c r="X101">
        <v>0.1</v>
      </c>
      <c r="Y101">
        <f t="shared" si="15"/>
        <v>1.0000000000000002E-2</v>
      </c>
      <c r="Z101">
        <f t="shared" si="13"/>
        <v>299.99999999999994</v>
      </c>
      <c r="AA101" t="s">
        <v>36</v>
      </c>
      <c r="AB101">
        <v>300</v>
      </c>
    </row>
    <row r="102" spans="1:28" x14ac:dyDescent="0.2">
      <c r="A102">
        <v>26.13</v>
      </c>
      <c r="B102" t="s">
        <v>101</v>
      </c>
      <c r="C102" t="s">
        <v>28</v>
      </c>
      <c r="D102" t="s">
        <v>85</v>
      </c>
      <c r="E102">
        <v>2</v>
      </c>
      <c r="F102">
        <v>0.1</v>
      </c>
      <c r="G102">
        <v>400</v>
      </c>
      <c r="H102">
        <v>78</v>
      </c>
      <c r="I102" t="s">
        <v>30</v>
      </c>
      <c r="J102" t="s">
        <v>32</v>
      </c>
      <c r="K102" t="s">
        <v>31</v>
      </c>
      <c r="M102">
        <v>16</v>
      </c>
      <c r="N102" t="s">
        <v>32</v>
      </c>
      <c r="O102">
        <v>15</v>
      </c>
      <c r="P102">
        <v>1</v>
      </c>
      <c r="Q102" t="s">
        <v>98</v>
      </c>
      <c r="R102">
        <v>93.75</v>
      </c>
      <c r="S102">
        <v>6.25</v>
      </c>
      <c r="T102" t="s">
        <v>32</v>
      </c>
      <c r="U102">
        <v>1</v>
      </c>
      <c r="V102">
        <v>0.1</v>
      </c>
      <c r="W102">
        <f t="shared" si="14"/>
        <v>1.0000000000000002E-2</v>
      </c>
      <c r="X102">
        <v>0.1</v>
      </c>
      <c r="Y102">
        <f t="shared" si="15"/>
        <v>1.0000000000000002E-3</v>
      </c>
      <c r="Z102">
        <f t="shared" si="13"/>
        <v>77999.999999999985</v>
      </c>
      <c r="AA102">
        <f t="shared" ref="AA102" si="16">Z102*(R102/100)</f>
        <v>73124.999999999985</v>
      </c>
      <c r="AB102">
        <f t="shared" ref="AB102" si="17">Z102*(S102/100)</f>
        <v>4874.9999999999991</v>
      </c>
    </row>
    <row r="103" spans="1:28" x14ac:dyDescent="0.2">
      <c r="A103" t="s">
        <v>102</v>
      </c>
      <c r="B103" t="s">
        <v>103</v>
      </c>
      <c r="C103" t="s">
        <v>28</v>
      </c>
      <c r="D103" t="s">
        <v>85</v>
      </c>
      <c r="J103" t="s">
        <v>32</v>
      </c>
      <c r="K103" t="s">
        <v>31</v>
      </c>
    </row>
    <row r="104" spans="1:28" x14ac:dyDescent="0.2">
      <c r="A104" t="s">
        <v>104</v>
      </c>
      <c r="B104" t="s">
        <v>105</v>
      </c>
      <c r="C104" t="s">
        <v>28</v>
      </c>
      <c r="D104" t="s">
        <v>85</v>
      </c>
      <c r="J104" t="s">
        <v>32</v>
      </c>
      <c r="K104" t="s">
        <v>31</v>
      </c>
    </row>
    <row r="105" spans="1:28" x14ac:dyDescent="0.2">
      <c r="A105">
        <v>26.3</v>
      </c>
      <c r="B105" t="s">
        <v>106</v>
      </c>
      <c r="C105" t="s">
        <v>28</v>
      </c>
      <c r="D105" t="s">
        <v>85</v>
      </c>
      <c r="J105" t="s">
        <v>32</v>
      </c>
      <c r="K10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96EB-77F9-CB47-8687-B60D6F98B2CB}">
  <dimension ref="A1:K11"/>
  <sheetViews>
    <sheetView workbookViewId="0">
      <selection activeCell="A10" sqref="A10"/>
    </sheetView>
  </sheetViews>
  <sheetFormatPr baseColWidth="10" defaultRowHeight="16" x14ac:dyDescent="0.2"/>
  <cols>
    <col min="1" max="1" width="16" customWidth="1"/>
    <col min="10" max="10" width="109.5" customWidth="1"/>
  </cols>
  <sheetData>
    <row r="1" spans="1:11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11</v>
      </c>
      <c r="I1" t="s">
        <v>120</v>
      </c>
      <c r="J1" t="s">
        <v>121</v>
      </c>
    </row>
    <row r="2" spans="1:11" x14ac:dyDescent="0.2">
      <c r="B2">
        <v>21</v>
      </c>
      <c r="C2">
        <f>10*B2</f>
        <v>210</v>
      </c>
      <c r="D2">
        <f>1*B2</f>
        <v>21</v>
      </c>
      <c r="E2">
        <f>1*B2</f>
        <v>21</v>
      </c>
      <c r="F2">
        <f>8*B2</f>
        <v>168</v>
      </c>
      <c r="G2">
        <f>F2+E2+D2+C2</f>
        <v>420</v>
      </c>
      <c r="H2">
        <v>140424</v>
      </c>
      <c r="I2" t="s">
        <v>122</v>
      </c>
    </row>
    <row r="3" spans="1:11" x14ac:dyDescent="0.2">
      <c r="B3">
        <v>40</v>
      </c>
      <c r="C3">
        <f>10*B3</f>
        <v>400</v>
      </c>
      <c r="D3">
        <f>1*B3</f>
        <v>40</v>
      </c>
      <c r="E3">
        <f>1*B3</f>
        <v>40</v>
      </c>
      <c r="F3">
        <f>6*B3</f>
        <v>240</v>
      </c>
      <c r="G3">
        <f>SUM(C3:F3)</f>
        <v>720</v>
      </c>
      <c r="H3">
        <v>140424</v>
      </c>
      <c r="I3" t="s">
        <v>123</v>
      </c>
    </row>
    <row r="4" spans="1:11" x14ac:dyDescent="0.2">
      <c r="B4">
        <v>34</v>
      </c>
      <c r="C4">
        <f>10*B4</f>
        <v>340</v>
      </c>
      <c r="D4">
        <f>1*B4</f>
        <v>34</v>
      </c>
      <c r="E4">
        <f>1*B4</f>
        <v>34</v>
      </c>
      <c r="F4">
        <f>8*B4</f>
        <v>272</v>
      </c>
      <c r="G4">
        <f>SUM(C4:F4)</f>
        <v>680</v>
      </c>
      <c r="H4">
        <v>140424</v>
      </c>
      <c r="I4" t="s">
        <v>122</v>
      </c>
    </row>
    <row r="5" spans="1:11" x14ac:dyDescent="0.2">
      <c r="A5" t="s">
        <v>124</v>
      </c>
      <c r="B5">
        <v>64</v>
      </c>
      <c r="C5">
        <f>10*B5</f>
        <v>640</v>
      </c>
      <c r="D5">
        <f>1*B5</f>
        <v>64</v>
      </c>
      <c r="E5">
        <f>1*B5</f>
        <v>64</v>
      </c>
      <c r="F5">
        <f>6*B5</f>
        <v>384</v>
      </c>
      <c r="G5">
        <f>SUM(C5:F5)</f>
        <v>1152</v>
      </c>
      <c r="H5">
        <v>230424</v>
      </c>
      <c r="I5" t="s">
        <v>123</v>
      </c>
      <c r="J5" t="s">
        <v>125</v>
      </c>
    </row>
    <row r="6" spans="1:11" x14ac:dyDescent="0.2">
      <c r="A6" t="s">
        <v>126</v>
      </c>
      <c r="B6">
        <v>64</v>
      </c>
      <c r="C6">
        <f>10*B6</f>
        <v>640</v>
      </c>
      <c r="D6">
        <f>1*B6</f>
        <v>64</v>
      </c>
      <c r="E6">
        <f>1*B6</f>
        <v>64</v>
      </c>
      <c r="F6">
        <f>6*B6</f>
        <v>384</v>
      </c>
      <c r="G6">
        <f>SUM(C6:F6)</f>
        <v>1152</v>
      </c>
      <c r="H6">
        <v>230424</v>
      </c>
      <c r="I6" t="s">
        <v>123</v>
      </c>
      <c r="J6" t="s">
        <v>127</v>
      </c>
    </row>
    <row r="8" spans="1:11" x14ac:dyDescent="0.2">
      <c r="A8" t="s">
        <v>128</v>
      </c>
      <c r="B8">
        <v>70</v>
      </c>
      <c r="C8">
        <f>10*B8</f>
        <v>700</v>
      </c>
      <c r="D8">
        <f>1*B8</f>
        <v>70</v>
      </c>
      <c r="E8">
        <f>1*B8</f>
        <v>70</v>
      </c>
      <c r="F8">
        <f>6*B8</f>
        <v>420</v>
      </c>
      <c r="G8">
        <f>SUM(C8:F8)</f>
        <v>1260</v>
      </c>
      <c r="H8">
        <v>240424</v>
      </c>
      <c r="I8" t="s">
        <v>123</v>
      </c>
      <c r="J8" t="s">
        <v>129</v>
      </c>
    </row>
    <row r="9" spans="1:11" x14ac:dyDescent="0.2">
      <c r="B9">
        <v>35</v>
      </c>
      <c r="C9">
        <f>10*B9</f>
        <v>350</v>
      </c>
      <c r="D9">
        <f>1*B9</f>
        <v>35</v>
      </c>
      <c r="E9">
        <f>1*B9</f>
        <v>35</v>
      </c>
      <c r="F9">
        <f>6*B9</f>
        <v>210</v>
      </c>
      <c r="G9">
        <f>SUM(C9:F9)</f>
        <v>630</v>
      </c>
      <c r="H9">
        <v>20524</v>
      </c>
      <c r="J9" t="s">
        <v>130</v>
      </c>
      <c r="K9" t="s">
        <v>137</v>
      </c>
    </row>
    <row r="10" spans="1:11" x14ac:dyDescent="0.2">
      <c r="A10" t="s">
        <v>138</v>
      </c>
      <c r="B10">
        <v>70</v>
      </c>
      <c r="C10">
        <f>10*B10</f>
        <v>700</v>
      </c>
      <c r="D10">
        <f>1*B10</f>
        <v>70</v>
      </c>
      <c r="E10">
        <f>1*B10</f>
        <v>70</v>
      </c>
      <c r="F10">
        <f>6*B10</f>
        <v>420</v>
      </c>
      <c r="G10">
        <f>SUM(C10:F10)</f>
        <v>1260</v>
      </c>
      <c r="H10">
        <v>20524</v>
      </c>
      <c r="J10" t="s">
        <v>139</v>
      </c>
    </row>
    <row r="11" spans="1:11" x14ac:dyDescent="0.2">
      <c r="A11" t="s">
        <v>141</v>
      </c>
      <c r="B11">
        <v>70</v>
      </c>
      <c r="C11">
        <f>10*B11</f>
        <v>700</v>
      </c>
      <c r="D11">
        <f>1*B11</f>
        <v>70</v>
      </c>
      <c r="E11">
        <f>1*B11</f>
        <v>70</v>
      </c>
      <c r="F11">
        <f>6*B11</f>
        <v>420</v>
      </c>
      <c r="G11">
        <f>SUM(C11:F11)</f>
        <v>1260</v>
      </c>
      <c r="H11">
        <v>20524</v>
      </c>
      <c r="J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PCR_results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Foo</dc:creator>
  <cp:lastModifiedBy>Aidan Foo</cp:lastModifiedBy>
  <dcterms:created xsi:type="dcterms:W3CDTF">2024-05-01T10:37:20Z</dcterms:created>
  <dcterms:modified xsi:type="dcterms:W3CDTF">2024-05-04T18:16:02Z</dcterms:modified>
</cp:coreProperties>
</file>