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ooheesoon/Library/Mobile Documents/com~apple~CloudDocs/Desktop/PHD/phd_vault/14_R_WDs/Chapter_4/13_Acinetobacter_Gnotobiotic/"/>
    </mc:Choice>
  </mc:AlternateContent>
  <xr:revisionPtr revIDLastSave="0" documentId="13_ncr:1_{B79D16D3-620C-E242-97BD-DD6254AFF99B}" xr6:coauthVersionLast="47" xr6:coauthVersionMax="47" xr10:uidLastSave="{00000000-0000-0000-0000-000000000000}"/>
  <bookViews>
    <workbookView xWindow="1060" yWindow="760" windowWidth="29180" windowHeight="18880" xr2:uid="{00000000-000D-0000-FFFF-FFFF00000000}"/>
  </bookViews>
  <sheets>
    <sheet name="PCR_results" sheetId="1" r:id="rId1"/>
    <sheet name="5050_CoCultures" sheetId="3" r:id="rId2"/>
    <sheet name="Reac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Q4" i="3"/>
  <c r="Q3" i="3"/>
  <c r="Q2" i="3"/>
  <c r="P5" i="3"/>
  <c r="P4" i="3"/>
  <c r="P3" i="3"/>
  <c r="P2" i="3"/>
  <c r="N5" i="3"/>
  <c r="N4" i="3"/>
  <c r="N3" i="3"/>
  <c r="T18" i="1"/>
  <c r="V18" i="1" s="1"/>
  <c r="W18" i="1" s="1"/>
  <c r="T17" i="1"/>
  <c r="V17" i="1" s="1"/>
  <c r="W17" i="1" s="1"/>
  <c r="T16" i="1"/>
  <c r="V16" i="1" s="1"/>
  <c r="W16" i="1" s="1"/>
  <c r="T15" i="1"/>
  <c r="V15" i="1" s="1"/>
  <c r="W15" i="1" s="1"/>
  <c r="N2" i="3"/>
  <c r="K5" i="3"/>
  <c r="J5" i="3"/>
  <c r="K4" i="3"/>
  <c r="J4" i="3"/>
  <c r="K3" i="3"/>
  <c r="J3" i="3"/>
  <c r="K2" i="3"/>
  <c r="J2" i="3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7" i="2"/>
  <c r="E27" i="2"/>
  <c r="D27" i="2"/>
  <c r="C27" i="2"/>
  <c r="G27" i="2" s="1"/>
  <c r="F26" i="2"/>
  <c r="E26" i="2"/>
  <c r="D26" i="2"/>
  <c r="C26" i="2"/>
  <c r="G26" i="2" s="1"/>
  <c r="F25" i="2"/>
  <c r="E25" i="2"/>
  <c r="D25" i="2"/>
  <c r="C25" i="2"/>
  <c r="G25" i="2" s="1"/>
  <c r="F24" i="2"/>
  <c r="E24" i="2"/>
  <c r="D24" i="2"/>
  <c r="C24" i="2"/>
  <c r="G24" i="2" s="1"/>
  <c r="F23" i="2"/>
  <c r="E23" i="2"/>
  <c r="D23" i="2"/>
  <c r="C23" i="2"/>
  <c r="G23" i="2" s="1"/>
  <c r="F22" i="2"/>
  <c r="E22" i="2"/>
  <c r="D22" i="2"/>
  <c r="C22" i="2"/>
  <c r="G22" i="2" s="1"/>
  <c r="F9" i="2"/>
  <c r="E9" i="2"/>
  <c r="D9" i="2"/>
  <c r="C9" i="2"/>
  <c r="F8" i="2"/>
  <c r="E8" i="2"/>
  <c r="D8" i="2"/>
  <c r="C8" i="2"/>
  <c r="G8" i="2" s="1"/>
  <c r="F7" i="2"/>
  <c r="E7" i="2"/>
  <c r="D7" i="2"/>
  <c r="C7" i="2"/>
  <c r="G7" i="2" s="1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10" i="2"/>
  <c r="D10" i="2"/>
  <c r="E10" i="2"/>
  <c r="F10" i="2"/>
  <c r="C11" i="2"/>
  <c r="D11" i="2"/>
  <c r="E11" i="2"/>
  <c r="F11" i="2"/>
  <c r="C12" i="2"/>
  <c r="D12" i="2"/>
  <c r="E12" i="2"/>
  <c r="F12" i="2"/>
  <c r="G12" i="2"/>
  <c r="C13" i="2"/>
  <c r="D13" i="2"/>
  <c r="E13" i="2"/>
  <c r="F13" i="2"/>
  <c r="C14" i="2"/>
  <c r="D14" i="2"/>
  <c r="E14" i="2"/>
  <c r="F14" i="2"/>
  <c r="G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T67" i="1"/>
  <c r="V67" i="1" s="1"/>
  <c r="W67" i="1" s="1"/>
  <c r="T98" i="1"/>
  <c r="V98" i="1" s="1"/>
  <c r="W98" i="1" s="1"/>
  <c r="T97" i="1"/>
  <c r="V97" i="1" s="1"/>
  <c r="W97" i="1" s="1"/>
  <c r="T96" i="1"/>
  <c r="V96" i="1" s="1"/>
  <c r="W96" i="1" s="1"/>
  <c r="T95" i="1"/>
  <c r="V95" i="1" s="1"/>
  <c r="W95" i="1" s="1"/>
  <c r="T94" i="1"/>
  <c r="V94" i="1" s="1"/>
  <c r="W94" i="1" s="1"/>
  <c r="T93" i="1"/>
  <c r="V93" i="1" s="1"/>
  <c r="W93" i="1" s="1"/>
  <c r="T92" i="1"/>
  <c r="V92" i="1" s="1"/>
  <c r="W92" i="1" s="1"/>
  <c r="T91" i="1"/>
  <c r="V91" i="1" s="1"/>
  <c r="W91" i="1" s="1"/>
  <c r="T90" i="1"/>
  <c r="V90" i="1" s="1"/>
  <c r="W90" i="1" s="1"/>
  <c r="T89" i="1"/>
  <c r="V89" i="1" s="1"/>
  <c r="W89" i="1" s="1"/>
  <c r="T88" i="1"/>
  <c r="V88" i="1" s="1"/>
  <c r="W88" i="1" s="1"/>
  <c r="T87" i="1"/>
  <c r="V87" i="1" s="1"/>
  <c r="W87" i="1" s="1"/>
  <c r="T86" i="1"/>
  <c r="V86" i="1" s="1"/>
  <c r="W86" i="1" s="1"/>
  <c r="T85" i="1"/>
  <c r="V85" i="1" s="1"/>
  <c r="W85" i="1" s="1"/>
  <c r="T84" i="1"/>
  <c r="V84" i="1" s="1"/>
  <c r="W84" i="1" s="1"/>
  <c r="T83" i="1"/>
  <c r="V83" i="1" s="1"/>
  <c r="W83" i="1" s="1"/>
  <c r="T82" i="1"/>
  <c r="V82" i="1" s="1"/>
  <c r="W82" i="1" s="1"/>
  <c r="T81" i="1"/>
  <c r="V81" i="1" s="1"/>
  <c r="W81" i="1" s="1"/>
  <c r="T80" i="1"/>
  <c r="V80" i="1" s="1"/>
  <c r="W80" i="1" s="1"/>
  <c r="T79" i="1"/>
  <c r="V79" i="1" s="1"/>
  <c r="W79" i="1" s="1"/>
  <c r="T78" i="1"/>
  <c r="V78" i="1" s="1"/>
  <c r="W78" i="1" s="1"/>
  <c r="T77" i="1"/>
  <c r="V77" i="1" s="1"/>
  <c r="W77" i="1" s="1"/>
  <c r="T76" i="1"/>
  <c r="V76" i="1" s="1"/>
  <c r="W76" i="1" s="1"/>
  <c r="T75" i="1"/>
  <c r="V75" i="1" s="1"/>
  <c r="W75" i="1" s="1"/>
  <c r="T74" i="1"/>
  <c r="V74" i="1" s="1"/>
  <c r="W74" i="1" s="1"/>
  <c r="T73" i="1"/>
  <c r="V73" i="1" s="1"/>
  <c r="W73" i="1" s="1"/>
  <c r="T72" i="1"/>
  <c r="V72" i="1" s="1"/>
  <c r="W72" i="1" s="1"/>
  <c r="T71" i="1"/>
  <c r="V71" i="1" s="1"/>
  <c r="W71" i="1" s="1"/>
  <c r="T70" i="1"/>
  <c r="V70" i="1" s="1"/>
  <c r="W70" i="1" s="1"/>
  <c r="T69" i="1"/>
  <c r="V69" i="1" s="1"/>
  <c r="W69" i="1" s="1"/>
  <c r="T68" i="1"/>
  <c r="V68" i="1" s="1"/>
  <c r="W68" i="1" s="1"/>
  <c r="T66" i="1"/>
  <c r="V66" i="1" s="1"/>
  <c r="W66" i="1" s="1"/>
  <c r="X66" i="1" s="1"/>
  <c r="T65" i="1"/>
  <c r="V65" i="1" s="1"/>
  <c r="W65" i="1" s="1"/>
  <c r="X65" i="1" s="1"/>
  <c r="T64" i="1"/>
  <c r="V64" i="1" s="1"/>
  <c r="W64" i="1" s="1"/>
  <c r="X64" i="1" s="1"/>
  <c r="T63" i="1"/>
  <c r="V63" i="1" s="1"/>
  <c r="W63" i="1" s="1"/>
  <c r="X63" i="1" s="1"/>
  <c r="T62" i="1"/>
  <c r="V62" i="1" s="1"/>
  <c r="W62" i="1" s="1"/>
  <c r="T61" i="1"/>
  <c r="V61" i="1" s="1"/>
  <c r="W61" i="1" s="1"/>
  <c r="T60" i="1"/>
  <c r="V60" i="1" s="1"/>
  <c r="W60" i="1" s="1"/>
  <c r="X60" i="1" s="1"/>
  <c r="T59" i="1"/>
  <c r="V59" i="1" s="1"/>
  <c r="W59" i="1" s="1"/>
  <c r="X59" i="1" s="1"/>
  <c r="T58" i="1"/>
  <c r="V58" i="1" s="1"/>
  <c r="W58" i="1" s="1"/>
  <c r="X58" i="1" s="1"/>
  <c r="T57" i="1"/>
  <c r="V57" i="1" s="1"/>
  <c r="W57" i="1" s="1"/>
  <c r="X57" i="1" s="1"/>
  <c r="T56" i="1"/>
  <c r="V56" i="1" s="1"/>
  <c r="W56" i="1" s="1"/>
  <c r="T55" i="1"/>
  <c r="V55" i="1" s="1"/>
  <c r="W55" i="1" s="1"/>
  <c r="T54" i="1"/>
  <c r="V54" i="1" s="1"/>
  <c r="W54" i="1" s="1"/>
  <c r="T53" i="1"/>
  <c r="V53" i="1" s="1"/>
  <c r="W53" i="1" s="1"/>
  <c r="T52" i="1"/>
  <c r="V52" i="1" s="1"/>
  <c r="W52" i="1" s="1"/>
  <c r="T51" i="1"/>
  <c r="V51" i="1" s="1"/>
  <c r="W51" i="1" s="1"/>
  <c r="T50" i="1"/>
  <c r="V50" i="1" s="1"/>
  <c r="W50" i="1" s="1"/>
  <c r="T49" i="1"/>
  <c r="V49" i="1" s="1"/>
  <c r="W49" i="1" s="1"/>
  <c r="T48" i="1"/>
  <c r="V48" i="1" s="1"/>
  <c r="W48" i="1" s="1"/>
  <c r="T47" i="1"/>
  <c r="V47" i="1" s="1"/>
  <c r="W47" i="1" s="1"/>
  <c r="T46" i="1"/>
  <c r="V46" i="1" s="1"/>
  <c r="W46" i="1" s="1"/>
  <c r="T45" i="1"/>
  <c r="V45" i="1" s="1"/>
  <c r="W45" i="1" s="1"/>
  <c r="T44" i="1"/>
  <c r="V44" i="1" s="1"/>
  <c r="W44" i="1" s="1"/>
  <c r="T43" i="1"/>
  <c r="V43" i="1" s="1"/>
  <c r="W43" i="1" s="1"/>
  <c r="T42" i="1"/>
  <c r="V42" i="1" s="1"/>
  <c r="W42" i="1" s="1"/>
  <c r="T41" i="1"/>
  <c r="V41" i="1" s="1"/>
  <c r="W41" i="1" s="1"/>
  <c r="T40" i="1"/>
  <c r="V40" i="1" s="1"/>
  <c r="W40" i="1" s="1"/>
  <c r="T39" i="1"/>
  <c r="V39" i="1" s="1"/>
  <c r="W39" i="1" s="1"/>
  <c r="T38" i="1"/>
  <c r="V38" i="1" s="1"/>
  <c r="W38" i="1" s="1"/>
  <c r="T37" i="1"/>
  <c r="V37" i="1" s="1"/>
  <c r="W37" i="1" s="1"/>
  <c r="Y37" i="1" s="1"/>
  <c r="T36" i="1"/>
  <c r="V36" i="1" s="1"/>
  <c r="W36" i="1" s="1"/>
  <c r="T35" i="1"/>
  <c r="V35" i="1" s="1"/>
  <c r="W35" i="1" s="1"/>
  <c r="T34" i="1"/>
  <c r="V34" i="1" s="1"/>
  <c r="W34" i="1" s="1"/>
  <c r="T33" i="1"/>
  <c r="V33" i="1" s="1"/>
  <c r="W33" i="1" s="1"/>
  <c r="T32" i="1"/>
  <c r="V32" i="1" s="1"/>
  <c r="W32" i="1" s="1"/>
  <c r="T31" i="1"/>
  <c r="V31" i="1" s="1"/>
  <c r="W31" i="1" s="1"/>
  <c r="T30" i="1"/>
  <c r="V30" i="1" s="1"/>
  <c r="W30" i="1" s="1"/>
  <c r="T29" i="1"/>
  <c r="V29" i="1" s="1"/>
  <c r="W29" i="1" s="1"/>
  <c r="T28" i="1"/>
  <c r="V28" i="1" s="1"/>
  <c r="W28" i="1" s="1"/>
  <c r="T27" i="1"/>
  <c r="V27" i="1" s="1"/>
  <c r="W27" i="1" s="1"/>
  <c r="T26" i="1"/>
  <c r="V26" i="1" s="1"/>
  <c r="W26" i="1" s="1"/>
  <c r="T25" i="1"/>
  <c r="V25" i="1" s="1"/>
  <c r="W25" i="1" s="1"/>
  <c r="T24" i="1"/>
  <c r="V24" i="1" s="1"/>
  <c r="W24" i="1" s="1"/>
  <c r="T23" i="1"/>
  <c r="V23" i="1" s="1"/>
  <c r="W23" i="1" s="1"/>
  <c r="T22" i="1"/>
  <c r="V22" i="1" s="1"/>
  <c r="W22" i="1" s="1"/>
  <c r="T21" i="1"/>
  <c r="V21" i="1" s="1"/>
  <c r="W21" i="1" s="1"/>
  <c r="T20" i="1"/>
  <c r="V20" i="1" s="1"/>
  <c r="W20" i="1" s="1"/>
  <c r="T19" i="1"/>
  <c r="V19" i="1" s="1"/>
  <c r="W19" i="1" s="1"/>
  <c r="T14" i="1"/>
  <c r="V14" i="1" s="1"/>
  <c r="W14" i="1" s="1"/>
  <c r="T13" i="1"/>
  <c r="V13" i="1" s="1"/>
  <c r="W13" i="1" s="1"/>
  <c r="T12" i="1"/>
  <c r="V12" i="1" s="1"/>
  <c r="W12" i="1" s="1"/>
  <c r="T11" i="1"/>
  <c r="V11" i="1" s="1"/>
  <c r="W11" i="1" s="1"/>
  <c r="T10" i="1"/>
  <c r="V10" i="1" s="1"/>
  <c r="W10" i="1" s="1"/>
  <c r="T9" i="1"/>
  <c r="V9" i="1" s="1"/>
  <c r="W9" i="1" s="1"/>
  <c r="T8" i="1"/>
  <c r="V8" i="1" s="1"/>
  <c r="W8" i="1" s="1"/>
  <c r="T7" i="1"/>
  <c r="V7" i="1" s="1"/>
  <c r="W7" i="1" s="1"/>
  <c r="T6" i="1"/>
  <c r="V6" i="1" s="1"/>
  <c r="W6" i="1" s="1"/>
  <c r="T5" i="1"/>
  <c r="V5" i="1" s="1"/>
  <c r="W5" i="1" s="1"/>
  <c r="T4" i="1"/>
  <c r="V4" i="1" s="1"/>
  <c r="W4" i="1" s="1"/>
  <c r="T3" i="1"/>
  <c r="V3" i="1" s="1"/>
  <c r="W3" i="1" s="1"/>
  <c r="T2" i="1"/>
  <c r="V2" i="1" s="1"/>
  <c r="X37" i="1" l="1"/>
  <c r="G9" i="2"/>
  <c r="G19" i="2"/>
  <c r="G6" i="2"/>
  <c r="G11" i="2"/>
  <c r="G13" i="2"/>
  <c r="G17" i="2"/>
  <c r="G15" i="2"/>
  <c r="G5" i="2"/>
  <c r="G3" i="2"/>
  <c r="G4" i="2"/>
  <c r="G18" i="2"/>
  <c r="G16" i="2"/>
  <c r="G2" i="2"/>
  <c r="G21" i="2"/>
  <c r="G20" i="2"/>
  <c r="G10" i="2"/>
  <c r="X34" i="1"/>
  <c r="Y34" i="1"/>
  <c r="X19" i="1"/>
  <c r="Y19" i="1"/>
  <c r="X20" i="1"/>
  <c r="Y20" i="1"/>
  <c r="X35" i="1"/>
  <c r="Y35" i="1"/>
  <c r="Y36" i="1"/>
  <c r="X36" i="1"/>
  <c r="X32" i="1"/>
  <c r="Y32" i="1"/>
  <c r="X38" i="1"/>
  <c r="Y38" i="1"/>
  <c r="Y24" i="1"/>
  <c r="X24" i="1"/>
  <c r="Y27" i="1"/>
  <c r="X27" i="1"/>
  <c r="Y15" i="1"/>
  <c r="X15" i="1"/>
  <c r="Y31" i="1"/>
  <c r="X31" i="1"/>
  <c r="Y16" i="1"/>
  <c r="X16" i="1"/>
  <c r="Y21" i="1"/>
  <c r="X21" i="1"/>
  <c r="Y23" i="1"/>
  <c r="X23" i="1"/>
  <c r="Y17" i="1"/>
  <c r="X17" i="1"/>
  <c r="X18" i="1"/>
  <c r="Y18" i="1"/>
  <c r="Y26" i="1"/>
  <c r="X26" i="1"/>
  <c r="X33" i="1"/>
  <c r="Y33" i="1"/>
  <c r="Y25" i="1"/>
  <c r="X25" i="1"/>
  <c r="X22" i="1"/>
  <c r="Y22" i="1"/>
  <c r="Y67" i="1"/>
  <c r="X67" i="1"/>
  <c r="Y66" i="1"/>
  <c r="Y65" i="1"/>
  <c r="Y64" i="1"/>
  <c r="Y63" i="1"/>
  <c r="Y60" i="1"/>
  <c r="Y59" i="1"/>
  <c r="Y58" i="1"/>
  <c r="Y57" i="1"/>
  <c r="W2" i="1"/>
  <c r="Y29" i="1"/>
  <c r="Y2" i="1" l="1"/>
  <c r="X2" i="1"/>
  <c r="X29" i="1"/>
</calcChain>
</file>

<file path=xl/sharedStrings.xml><?xml version="1.0" encoding="utf-8"?>
<sst xmlns="http://schemas.openxmlformats.org/spreadsheetml/2006/main" count="949" uniqueCount="225">
  <si>
    <t>plateID</t>
  </si>
  <si>
    <t>sampleID</t>
  </si>
  <si>
    <t>condition</t>
  </si>
  <si>
    <t>lifestage</t>
  </si>
  <si>
    <t>dilution</t>
  </si>
  <si>
    <t>volume_dispensed_ml</t>
  </si>
  <si>
    <t>volume_homogenate_ul</t>
  </si>
  <si>
    <t>colonies</t>
  </si>
  <si>
    <t>diet</t>
  </si>
  <si>
    <t>picture_file</t>
  </si>
  <si>
    <t>a.soli_bands</t>
  </si>
  <si>
    <t>a.johnsonii_bands</t>
  </si>
  <si>
    <t>filename_gel</t>
  </si>
  <si>
    <t>percentage_a_soli</t>
  </si>
  <si>
    <t>percentage_a_johnsonii</t>
  </si>
  <si>
    <t xml:space="preserve">conclusive? </t>
  </si>
  <si>
    <t>sample_dilution_factor</t>
  </si>
  <si>
    <t>individual_tube_dilution_factor</t>
  </si>
  <si>
    <t>total_series_dilution_factor</t>
  </si>
  <si>
    <t>plating_dilution_factor</t>
  </si>
  <si>
    <t>final_dilution_factor</t>
  </si>
  <si>
    <t>cfu_ml</t>
  </si>
  <si>
    <t>a_soli_cfu</t>
  </si>
  <si>
    <t>a_johnsonii_cfu</t>
  </si>
  <si>
    <t>co</t>
  </si>
  <si>
    <t>L4</t>
  </si>
  <si>
    <t>tetramin 10%</t>
  </si>
  <si>
    <t>10^7</t>
  </si>
  <si>
    <t>Y</t>
  </si>
  <si>
    <t>mono</t>
  </si>
  <si>
    <t>pupae</t>
  </si>
  <si>
    <t>NA</t>
  </si>
  <si>
    <t>N</t>
  </si>
  <si>
    <t>adult</t>
  </si>
  <si>
    <t>20.1_0</t>
  </si>
  <si>
    <t>Acinetobacter_gnoto_140424</t>
  </si>
  <si>
    <t>ReactionID</t>
  </si>
  <si>
    <t>no_colonies</t>
  </si>
  <si>
    <t>polymerase_ul</t>
  </si>
  <si>
    <t>primer1_ul</t>
  </si>
  <si>
    <t>primer2_ul</t>
  </si>
  <si>
    <t>water_ul</t>
  </si>
  <si>
    <t>total_vol_ul</t>
  </si>
  <si>
    <t>samples</t>
  </si>
  <si>
    <t>62.13_P, 62.7_P</t>
  </si>
  <si>
    <t>6+2_L1</t>
  </si>
  <si>
    <t>6+2_L2</t>
  </si>
  <si>
    <t>6+2_L3</t>
  </si>
  <si>
    <t>6+2_L4</t>
  </si>
  <si>
    <t>68.1_P, 68.2_P</t>
  </si>
  <si>
    <t>68.1_L4, 20.1_L4, 68.2_L4, 20.2_L4, 68.3_L4, 20.3_L4, 68.4_L4, 20.4_l4</t>
  </si>
  <si>
    <t>68.5_L4, 20.7_L4, 68.15_L4, 68.14_L4, 68.12_L4</t>
  </si>
  <si>
    <t>20.1_P, 20.2_P, 68.15_P, 68.9_A, 20.3_P, 20.4_P, 68.1_A, 68.11_A</t>
  </si>
  <si>
    <t>68.11_L4, 20.9_L4, 68.9_P, 20.10_L4, 68.11_P, 20.8_L4, 68.14_P, 20.7_L4</t>
  </si>
  <si>
    <t>MonoCulture_B</t>
  </si>
  <si>
    <t>MonoCulture_A</t>
  </si>
  <si>
    <t>MonoCulture_C</t>
  </si>
  <si>
    <t>MonoCulture_D</t>
  </si>
  <si>
    <t>MonoCulture_E</t>
  </si>
  <si>
    <t>6+2_L1, 6+2_L2</t>
  </si>
  <si>
    <t>CoCulture_A</t>
  </si>
  <si>
    <t>CoCulture_B</t>
  </si>
  <si>
    <t>6+2_L3, 6+2_L4</t>
  </si>
  <si>
    <t>6+2_P1</t>
  </si>
  <si>
    <t>6+2_P2</t>
  </si>
  <si>
    <t>CoCulture_C</t>
  </si>
  <si>
    <t>6+2_P1, 6+2_P2</t>
  </si>
  <si>
    <t>62.9_L4, 62.17_L4</t>
  </si>
  <si>
    <t>CoCulture_D</t>
  </si>
  <si>
    <t>CoCulture_E</t>
  </si>
  <si>
    <t>CoCulture_F</t>
  </si>
  <si>
    <t>62.14_P, 62.12_P</t>
  </si>
  <si>
    <t>CoCulture_G</t>
  </si>
  <si>
    <t>62.14_L, 62.8_P</t>
  </si>
  <si>
    <t>CoCulture_H</t>
  </si>
  <si>
    <t>62.13_L4, 62.1_L4</t>
  </si>
  <si>
    <t>CoCulture_I</t>
  </si>
  <si>
    <t>62.11_L4, 62.14_L4</t>
  </si>
  <si>
    <t>CoCulture_J</t>
  </si>
  <si>
    <t>62.1_P, 62.12_L4</t>
  </si>
  <si>
    <t>CoCulture_K</t>
  </si>
  <si>
    <t>62.8_L4, 62.9_P</t>
  </si>
  <si>
    <t>CoCulture_L</t>
  </si>
  <si>
    <t>62.12_P, 62.11_P</t>
  </si>
  <si>
    <t>MonoCulture_F</t>
  </si>
  <si>
    <t>MonoCulture_G</t>
  </si>
  <si>
    <t>MonoCulture_H</t>
  </si>
  <si>
    <t>20.5_P, 20.7_P, 20.8_P, 20.9_P, 20.10_P, 20.11_P, 20.2_A, 20.6_A</t>
  </si>
  <si>
    <t>20.8_A, 20.11_A, 20.12_A, 20.3_A, 20.7_A, 20.9_A, 20.5_A, 20.4_A</t>
  </si>
  <si>
    <t>CoCulture_ J</t>
  </si>
  <si>
    <t>CoCulture _J</t>
  </si>
  <si>
    <t>CoCulture_M</t>
  </si>
  <si>
    <t>26.19_A, 26.15_A</t>
  </si>
  <si>
    <t>68.13_A, 68.3_A, 68.1_A, 68.4_A, 68.12_A</t>
  </si>
  <si>
    <t>CoCulture _M</t>
  </si>
  <si>
    <t>CoCulture_N</t>
  </si>
  <si>
    <t>26.11_A, 26.8_A</t>
  </si>
  <si>
    <t>CoCulture_ N</t>
  </si>
  <si>
    <t>CoCulture_O</t>
  </si>
  <si>
    <t>26.18_A, 26.1_A</t>
  </si>
  <si>
    <t>Pass</t>
  </si>
  <si>
    <t>CoCulture_P</t>
  </si>
  <si>
    <t>26.14_A, 26.7_A</t>
  </si>
  <si>
    <t>CoCulture_Q</t>
  </si>
  <si>
    <t>CoCulture_R</t>
  </si>
  <si>
    <t>26.21_A, 26.16_A</t>
  </si>
  <si>
    <t>26.13_A</t>
  </si>
  <si>
    <t>5050Culture</t>
  </si>
  <si>
    <t>2575Culture</t>
  </si>
  <si>
    <t>7525Culture</t>
  </si>
  <si>
    <t xml:space="preserve">plate </t>
  </si>
  <si>
    <t xml:space="preserve">condition </t>
  </si>
  <si>
    <t xml:space="preserve">cfu </t>
  </si>
  <si>
    <t>25USMMO68_75HN020</t>
  </si>
  <si>
    <t>25USMMO68_75HN020_A</t>
  </si>
  <si>
    <t xml:space="preserve">dilution </t>
  </si>
  <si>
    <t>volume_dispensed</t>
  </si>
  <si>
    <t>original_volume</t>
  </si>
  <si>
    <t>a_soli_bands</t>
  </si>
  <si>
    <t>a_johnsonii_bands</t>
  </si>
  <si>
    <t>total_bands</t>
  </si>
  <si>
    <t>25USMMO68_75HN020_B</t>
  </si>
  <si>
    <t>25USMMO68_75HN020_C</t>
  </si>
  <si>
    <t>25USMMO68_75HN020_D</t>
  </si>
  <si>
    <t>SDF</t>
  </si>
  <si>
    <t>ITDF</t>
  </si>
  <si>
    <t>TSDF</t>
  </si>
  <si>
    <t>PDF</t>
  </si>
  <si>
    <t>FDF</t>
  </si>
  <si>
    <t>Mono68_Pupae_1</t>
  </si>
  <si>
    <t>Mono20_Larvae_1</t>
  </si>
  <si>
    <t>Mono20_Larvae_2</t>
  </si>
  <si>
    <t>Mono20_Larvae_3</t>
  </si>
  <si>
    <t>Mono20_Larvae_4</t>
  </si>
  <si>
    <t>Mono68_Larvae_1</t>
  </si>
  <si>
    <t>Mono68_Larvae_2</t>
  </si>
  <si>
    <t>Mono68_Larvae_3</t>
  </si>
  <si>
    <t>Mono68_Larvae_4</t>
  </si>
  <si>
    <t>Mono20_Larvae_5</t>
  </si>
  <si>
    <t>Mono68_Larvae_5</t>
  </si>
  <si>
    <t>Co6820_Larvae_1</t>
  </si>
  <si>
    <t>Co6820_Larvae_2</t>
  </si>
  <si>
    <t>Co6820_Larvae_3</t>
  </si>
  <si>
    <t>Co6820_Larvae_4</t>
  </si>
  <si>
    <t>Co6820_Pupae_1</t>
  </si>
  <si>
    <t>Co6820_Pupae_2</t>
  </si>
  <si>
    <t>Co6820_Larvae_5</t>
  </si>
  <si>
    <t>Co6820_Pupae_3</t>
  </si>
  <si>
    <t>Co6820_Pupae_4</t>
  </si>
  <si>
    <t>Co6820_Pupae_5</t>
  </si>
  <si>
    <t>Co6820_Pupae_6</t>
  </si>
  <si>
    <t>Co6820_Larvae_6</t>
  </si>
  <si>
    <t>Co6820_Pupae_7</t>
  </si>
  <si>
    <t>Co6820_Larvae_7</t>
  </si>
  <si>
    <t>Co6820_Larvae_8</t>
  </si>
  <si>
    <t>Co6820_Pupae_8</t>
  </si>
  <si>
    <t>Co6820_Pupae_9</t>
  </si>
  <si>
    <t>Co6820_Larvae_9</t>
  </si>
  <si>
    <t>Co6820_Larvae_10</t>
  </si>
  <si>
    <t>Co6820_Pupae_10</t>
  </si>
  <si>
    <t>Co6820_Pupae_11</t>
  </si>
  <si>
    <t>Co6820_Larvae_11</t>
  </si>
  <si>
    <t>Co6820_Pupae_12</t>
  </si>
  <si>
    <t>Co6820_Larvae_12</t>
  </si>
  <si>
    <t>Mono68_Larvae_6</t>
  </si>
  <si>
    <t>Mono68_Larvae_7</t>
  </si>
  <si>
    <t>Mono68_Larvae_8</t>
  </si>
  <si>
    <t>Mono68_Larvae_9</t>
  </si>
  <si>
    <t>Mono20_Larvae_6</t>
  </si>
  <si>
    <t>Mono20_Larvae_7</t>
  </si>
  <si>
    <t>Mono20_Larvae_8</t>
  </si>
  <si>
    <t>Mono20_Larvae_9</t>
  </si>
  <si>
    <t>Mono20_Pupae_1</t>
  </si>
  <si>
    <t xml:space="preserve">Mono20_Pupae_2 </t>
  </si>
  <si>
    <t>Mono20_Pupae_3</t>
  </si>
  <si>
    <t>Mono20_Pupae_4</t>
  </si>
  <si>
    <t>Mono20_Pupae_5</t>
  </si>
  <si>
    <t>Mono20_Pupae_6</t>
  </si>
  <si>
    <t>Mono20_Pupae_7</t>
  </si>
  <si>
    <t>Mono20_Pupae_8</t>
  </si>
  <si>
    <t>Mono20_Pupae_10</t>
  </si>
  <si>
    <t>Co6820_Adult_1</t>
  </si>
  <si>
    <t>Co6820_Adult_2</t>
  </si>
  <si>
    <t>Co6820_Adult_3</t>
  </si>
  <si>
    <t>Co6820_Adult_4</t>
  </si>
  <si>
    <t>Co6820_Adult_5</t>
  </si>
  <si>
    <t>Co6820_Adult_6</t>
  </si>
  <si>
    <t>Co6820_Adult_7</t>
  </si>
  <si>
    <t>Co6820_Adult_8</t>
  </si>
  <si>
    <t>Co6820_Adult_9</t>
  </si>
  <si>
    <t>Co6820_Adult_10</t>
  </si>
  <si>
    <t>Co6820_Adult_11</t>
  </si>
  <si>
    <t>Mono20_Adult_1</t>
  </si>
  <si>
    <t>Mono20_Adult_2</t>
  </si>
  <si>
    <t>Mono20_Adult_3</t>
  </si>
  <si>
    <t>Mono20_Adult_4</t>
  </si>
  <si>
    <t>Mono20_Adult_7</t>
  </si>
  <si>
    <t>Mono20_Adult_8</t>
  </si>
  <si>
    <t>Mono20_Adult_9</t>
  </si>
  <si>
    <t>Mono20_Adult_10</t>
  </si>
  <si>
    <t>Mono20_Adult_11</t>
  </si>
  <si>
    <t>Mono20_Adult_12</t>
  </si>
  <si>
    <t>Mono68_Adult_1</t>
  </si>
  <si>
    <t>Mono68_Pupae_2</t>
  </si>
  <si>
    <t>Mono68_Adult_2</t>
  </si>
  <si>
    <t>Mono68_Pupae_3</t>
  </si>
  <si>
    <t>Mono68_Pupae_4</t>
  </si>
  <si>
    <t>Mono68_Pupae_5</t>
  </si>
  <si>
    <t>Mono68_Pupae_6</t>
  </si>
  <si>
    <t>Mono68_Pupae_7</t>
  </si>
  <si>
    <t>Mono68_Pupae_8</t>
  </si>
  <si>
    <t>Mono68_Pupae_9</t>
  </si>
  <si>
    <t>Mono68_Adult_3</t>
  </si>
  <si>
    <t>Mono68_Adult_4</t>
  </si>
  <si>
    <t>Mono68_Adult_5</t>
  </si>
  <si>
    <t>Mono68_Adult_6</t>
  </si>
  <si>
    <t>Mono68_Adult_7</t>
  </si>
  <si>
    <t>Mono68_Adult_8</t>
  </si>
  <si>
    <t>Mono68_Adult_9</t>
  </si>
  <si>
    <t>Mono68_Adult_10</t>
  </si>
  <si>
    <t>Mono68_Adult_11</t>
  </si>
  <si>
    <t>Mono68_Adult_12</t>
  </si>
  <si>
    <t>Mono20_Adult_13</t>
  </si>
  <si>
    <t>inoculum_concentration</t>
  </si>
  <si>
    <t>colonies_PCRd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</si>
</sst>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rgb="FF000000"/>
      <name val="Time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"/>
  <sheetViews>
    <sheetView tabSelected="1" zoomScale="90" zoomScaleNormal="90" workbookViewId="0">
      <selection activeCell="G13" sqref="G13"/>
    </sheetView>
  </sheetViews>
  <sheetFormatPr baseColWidth="10" defaultRowHeight="16"/>
  <cols>
    <col min="1" max="1" width="32.1640625" customWidth="1"/>
    <col min="2" max="2" width="21.5" customWidth="1"/>
    <col min="3" max="3" width="21.83203125" customWidth="1"/>
    <col min="8" max="8" width="11.1640625" customWidth="1"/>
    <col min="11" max="11" width="18.1640625" customWidth="1"/>
    <col min="12" max="12" width="19.1640625" customWidth="1"/>
    <col min="14" max="14" width="14.5" customWidth="1"/>
    <col min="15" max="15" width="19.33203125" customWidth="1"/>
    <col min="19" max="19" width="22" customWidth="1"/>
    <col min="20" max="20" width="29.1640625" customWidth="1"/>
    <col min="21" max="21" width="24.5" customWidth="1"/>
    <col min="22" max="22" width="21" customWidth="1"/>
    <col min="23" max="23" width="19.6640625" customWidth="1"/>
    <col min="24" max="24" width="12" customWidth="1"/>
    <col min="26" max="26" width="30.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223</v>
      </c>
      <c r="L1" t="s">
        <v>224</v>
      </c>
      <c r="M1" t="s">
        <v>10</v>
      </c>
      <c r="N1" t="s">
        <v>11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12</v>
      </c>
    </row>
    <row r="2" spans="1:26">
      <c r="A2" t="s">
        <v>31</v>
      </c>
      <c r="B2" t="s">
        <v>31</v>
      </c>
      <c r="C2" t="s">
        <v>24</v>
      </c>
      <c r="D2" t="s">
        <v>25</v>
      </c>
      <c r="E2">
        <v>3</v>
      </c>
      <c r="F2">
        <v>0.1</v>
      </c>
      <c r="G2">
        <v>400</v>
      </c>
      <c r="H2">
        <v>12</v>
      </c>
      <c r="I2" t="s">
        <v>26</v>
      </c>
      <c r="J2" t="s">
        <v>31</v>
      </c>
      <c r="K2" t="s">
        <v>27</v>
      </c>
      <c r="L2">
        <v>4</v>
      </c>
      <c r="O2">
        <v>35.294117649999997</v>
      </c>
      <c r="P2">
        <v>64.705882349999996</v>
      </c>
      <c r="Q2" t="s">
        <v>28</v>
      </c>
      <c r="R2">
        <v>1</v>
      </c>
      <c r="S2">
        <v>0.1</v>
      </c>
      <c r="T2">
        <f t="shared" ref="T2:T33" si="0">S2^E2</f>
        <v>1.0000000000000002E-3</v>
      </c>
      <c r="U2">
        <v>0.1</v>
      </c>
      <c r="V2">
        <f>R2*T2*U2</f>
        <v>1.0000000000000003E-4</v>
      </c>
      <c r="W2">
        <f t="shared" ref="W2:W33" si="1">H2*(1/V2)</f>
        <v>119999.99999999996</v>
      </c>
      <c r="X2">
        <f t="shared" ref="X2" si="2">W2*(O2/100)</f>
        <v>42352.94117999998</v>
      </c>
      <c r="Y2">
        <f t="shared" ref="Y2" si="3">W2*(P2/100)</f>
        <v>77647.058819999977</v>
      </c>
      <c r="Z2" t="s">
        <v>35</v>
      </c>
    </row>
    <row r="3" spans="1:26">
      <c r="A3">
        <v>68.099999999999994</v>
      </c>
      <c r="B3" t="s">
        <v>129</v>
      </c>
      <c r="C3" t="s">
        <v>29</v>
      </c>
      <c r="D3" t="s">
        <v>30</v>
      </c>
      <c r="E3">
        <v>3</v>
      </c>
      <c r="F3">
        <v>0.1</v>
      </c>
      <c r="G3">
        <v>400</v>
      </c>
      <c r="H3">
        <v>77</v>
      </c>
      <c r="I3" t="s">
        <v>26</v>
      </c>
      <c r="J3" t="s">
        <v>28</v>
      </c>
      <c r="K3" t="s">
        <v>27</v>
      </c>
      <c r="L3">
        <v>4</v>
      </c>
      <c r="R3">
        <v>1</v>
      </c>
      <c r="S3">
        <v>0.1</v>
      </c>
      <c r="T3">
        <f t="shared" si="0"/>
        <v>1.0000000000000002E-3</v>
      </c>
      <c r="U3">
        <v>0.1</v>
      </c>
      <c r="V3">
        <f t="shared" ref="V3:V26" si="4">R3*T3*U3</f>
        <v>1.0000000000000003E-4</v>
      </c>
      <c r="W3">
        <f t="shared" si="1"/>
        <v>769999.99999999977</v>
      </c>
      <c r="X3">
        <v>770000</v>
      </c>
      <c r="Y3" t="s">
        <v>31</v>
      </c>
      <c r="Z3" t="s">
        <v>55</v>
      </c>
    </row>
    <row r="4" spans="1:26">
      <c r="A4">
        <v>68.2</v>
      </c>
      <c r="B4" t="s">
        <v>129</v>
      </c>
      <c r="C4" t="s">
        <v>29</v>
      </c>
      <c r="D4" t="s">
        <v>30</v>
      </c>
      <c r="E4">
        <v>2</v>
      </c>
      <c r="F4">
        <v>0.1</v>
      </c>
      <c r="G4">
        <v>400</v>
      </c>
      <c r="H4">
        <v>204</v>
      </c>
      <c r="I4" t="s">
        <v>26</v>
      </c>
      <c r="J4" t="s">
        <v>28</v>
      </c>
      <c r="K4" t="s">
        <v>27</v>
      </c>
      <c r="L4">
        <v>4</v>
      </c>
      <c r="R4">
        <v>1</v>
      </c>
      <c r="S4">
        <v>0.1</v>
      </c>
      <c r="T4">
        <f t="shared" si="0"/>
        <v>1.0000000000000002E-2</v>
      </c>
      <c r="U4">
        <v>0.1</v>
      </c>
      <c r="V4">
        <f t="shared" si="4"/>
        <v>1.0000000000000002E-3</v>
      </c>
      <c r="W4">
        <f t="shared" si="1"/>
        <v>203999.99999999994</v>
      </c>
      <c r="X4">
        <v>204000</v>
      </c>
      <c r="Y4" t="s">
        <v>31</v>
      </c>
      <c r="Z4" t="s">
        <v>55</v>
      </c>
    </row>
    <row r="5" spans="1:26">
      <c r="A5">
        <v>20.100000000000001</v>
      </c>
      <c r="B5" t="s">
        <v>130</v>
      </c>
      <c r="C5" t="s">
        <v>29</v>
      </c>
      <c r="D5" t="s">
        <v>25</v>
      </c>
      <c r="E5">
        <v>1</v>
      </c>
      <c r="F5">
        <v>0.1</v>
      </c>
      <c r="G5">
        <v>400</v>
      </c>
      <c r="H5">
        <v>24</v>
      </c>
      <c r="I5" t="s">
        <v>26</v>
      </c>
      <c r="J5" t="s">
        <v>28</v>
      </c>
      <c r="K5" t="s">
        <v>27</v>
      </c>
      <c r="L5">
        <v>4</v>
      </c>
      <c r="R5">
        <v>1</v>
      </c>
      <c r="S5">
        <v>0.1</v>
      </c>
      <c r="T5">
        <f t="shared" si="0"/>
        <v>0.1</v>
      </c>
      <c r="U5">
        <v>0.1</v>
      </c>
      <c r="V5">
        <f t="shared" si="4"/>
        <v>1.0000000000000002E-2</v>
      </c>
      <c r="W5">
        <f t="shared" si="1"/>
        <v>2399.9999999999995</v>
      </c>
      <c r="X5" t="s">
        <v>31</v>
      </c>
      <c r="Y5">
        <v>2400</v>
      </c>
      <c r="Z5" t="s">
        <v>54</v>
      </c>
    </row>
    <row r="6" spans="1:26">
      <c r="A6">
        <v>20.2</v>
      </c>
      <c r="B6" t="s">
        <v>131</v>
      </c>
      <c r="C6" t="s">
        <v>29</v>
      </c>
      <c r="D6" t="s">
        <v>25</v>
      </c>
      <c r="E6">
        <v>3</v>
      </c>
      <c r="F6">
        <v>0.1</v>
      </c>
      <c r="G6">
        <v>400</v>
      </c>
      <c r="H6">
        <v>17</v>
      </c>
      <c r="I6" t="s">
        <v>26</v>
      </c>
      <c r="J6" t="s">
        <v>28</v>
      </c>
      <c r="K6" t="s">
        <v>27</v>
      </c>
      <c r="L6">
        <v>4</v>
      </c>
      <c r="R6">
        <v>1</v>
      </c>
      <c r="S6">
        <v>0.1</v>
      </c>
      <c r="T6">
        <f t="shared" si="0"/>
        <v>1.0000000000000002E-3</v>
      </c>
      <c r="U6">
        <v>0.1</v>
      </c>
      <c r="V6">
        <f t="shared" si="4"/>
        <v>1.0000000000000003E-4</v>
      </c>
      <c r="W6">
        <f t="shared" si="1"/>
        <v>169999.99999999994</v>
      </c>
      <c r="X6" t="s">
        <v>31</v>
      </c>
      <c r="Y6">
        <v>170000</v>
      </c>
      <c r="Z6" t="s">
        <v>54</v>
      </c>
    </row>
    <row r="7" spans="1:26">
      <c r="A7">
        <v>20.3</v>
      </c>
      <c r="B7" t="s">
        <v>132</v>
      </c>
      <c r="C7" t="s">
        <v>29</v>
      </c>
      <c r="D7" t="s">
        <v>25</v>
      </c>
      <c r="E7">
        <v>2</v>
      </c>
      <c r="F7">
        <v>0.1</v>
      </c>
      <c r="G7">
        <v>400</v>
      </c>
      <c r="H7">
        <v>120</v>
      </c>
      <c r="I7" t="s">
        <v>26</v>
      </c>
      <c r="J7" t="s">
        <v>28</v>
      </c>
      <c r="K7" t="s">
        <v>27</v>
      </c>
      <c r="L7">
        <v>4</v>
      </c>
      <c r="R7">
        <v>1</v>
      </c>
      <c r="S7">
        <v>0.1</v>
      </c>
      <c r="T7">
        <f t="shared" si="0"/>
        <v>1.0000000000000002E-2</v>
      </c>
      <c r="U7">
        <v>0.1</v>
      </c>
      <c r="V7">
        <f t="shared" si="4"/>
        <v>1.0000000000000002E-3</v>
      </c>
      <c r="W7">
        <f t="shared" si="1"/>
        <v>119999.99999999997</v>
      </c>
      <c r="X7" t="s">
        <v>31</v>
      </c>
      <c r="Y7">
        <v>120000</v>
      </c>
      <c r="Z7" t="s">
        <v>54</v>
      </c>
    </row>
    <row r="8" spans="1:26">
      <c r="A8">
        <v>20.399999999999999</v>
      </c>
      <c r="B8" t="s">
        <v>133</v>
      </c>
      <c r="C8" t="s">
        <v>29</v>
      </c>
      <c r="D8" t="s">
        <v>25</v>
      </c>
      <c r="E8">
        <v>2</v>
      </c>
      <c r="F8">
        <v>0.1</v>
      </c>
      <c r="G8">
        <v>400</v>
      </c>
      <c r="H8">
        <v>58</v>
      </c>
      <c r="I8" t="s">
        <v>26</v>
      </c>
      <c r="J8" t="s">
        <v>28</v>
      </c>
      <c r="K8" t="s">
        <v>27</v>
      </c>
      <c r="L8">
        <v>4</v>
      </c>
      <c r="R8">
        <v>1</v>
      </c>
      <c r="S8">
        <v>0.1</v>
      </c>
      <c r="T8">
        <f t="shared" si="0"/>
        <v>1.0000000000000002E-2</v>
      </c>
      <c r="U8">
        <v>0.1</v>
      </c>
      <c r="V8">
        <f t="shared" si="4"/>
        <v>1.0000000000000002E-3</v>
      </c>
      <c r="W8">
        <f t="shared" si="1"/>
        <v>57999.999999999985</v>
      </c>
      <c r="X8" t="s">
        <v>31</v>
      </c>
      <c r="Y8">
        <v>58000</v>
      </c>
      <c r="Z8" t="s">
        <v>54</v>
      </c>
    </row>
    <row r="9" spans="1:26">
      <c r="A9">
        <v>68.099999999999994</v>
      </c>
      <c r="B9" t="s">
        <v>134</v>
      </c>
      <c r="C9" t="s">
        <v>29</v>
      </c>
      <c r="D9" t="s">
        <v>25</v>
      </c>
      <c r="E9">
        <v>2</v>
      </c>
      <c r="F9">
        <v>0.1</v>
      </c>
      <c r="G9">
        <v>400</v>
      </c>
      <c r="H9">
        <v>166</v>
      </c>
      <c r="I9" t="s">
        <v>26</v>
      </c>
      <c r="J9" t="s">
        <v>28</v>
      </c>
      <c r="K9" t="s">
        <v>27</v>
      </c>
      <c r="L9">
        <v>4</v>
      </c>
      <c r="R9">
        <v>1</v>
      </c>
      <c r="S9">
        <v>0.1</v>
      </c>
      <c r="T9">
        <f t="shared" si="0"/>
        <v>1.0000000000000002E-2</v>
      </c>
      <c r="U9">
        <v>0.1</v>
      </c>
      <c r="V9">
        <f t="shared" si="4"/>
        <v>1.0000000000000002E-3</v>
      </c>
      <c r="W9">
        <f t="shared" si="1"/>
        <v>165999.99999999997</v>
      </c>
      <c r="X9">
        <v>166000</v>
      </c>
      <c r="Y9" t="s">
        <v>31</v>
      </c>
      <c r="Z9" t="s">
        <v>54</v>
      </c>
    </row>
    <row r="10" spans="1:26">
      <c r="A10">
        <v>68.2</v>
      </c>
      <c r="B10" t="s">
        <v>135</v>
      </c>
      <c r="C10" t="s">
        <v>29</v>
      </c>
      <c r="D10" t="s">
        <v>25</v>
      </c>
      <c r="E10">
        <v>2</v>
      </c>
      <c r="F10">
        <v>0.1</v>
      </c>
      <c r="G10">
        <v>400</v>
      </c>
      <c r="H10">
        <v>16</v>
      </c>
      <c r="I10" t="s">
        <v>26</v>
      </c>
      <c r="J10" t="s">
        <v>28</v>
      </c>
      <c r="K10" t="s">
        <v>27</v>
      </c>
      <c r="L10">
        <v>4</v>
      </c>
      <c r="R10">
        <v>1</v>
      </c>
      <c r="S10">
        <v>0.1</v>
      </c>
      <c r="T10">
        <f t="shared" si="0"/>
        <v>1.0000000000000002E-2</v>
      </c>
      <c r="U10">
        <v>0.1</v>
      </c>
      <c r="V10">
        <f t="shared" si="4"/>
        <v>1.0000000000000002E-3</v>
      </c>
      <c r="W10">
        <f t="shared" si="1"/>
        <v>15999.999999999996</v>
      </c>
      <c r="X10">
        <v>1600</v>
      </c>
      <c r="Y10" t="s">
        <v>31</v>
      </c>
      <c r="Z10" t="s">
        <v>54</v>
      </c>
    </row>
    <row r="11" spans="1:26">
      <c r="A11">
        <v>68.3</v>
      </c>
      <c r="B11" t="s">
        <v>136</v>
      </c>
      <c r="C11" t="s">
        <v>29</v>
      </c>
      <c r="D11" t="s">
        <v>25</v>
      </c>
      <c r="E11">
        <v>3</v>
      </c>
      <c r="F11">
        <v>0.1</v>
      </c>
      <c r="G11">
        <v>400</v>
      </c>
      <c r="H11">
        <v>14</v>
      </c>
      <c r="I11" t="s">
        <v>26</v>
      </c>
      <c r="J11" t="s">
        <v>28</v>
      </c>
      <c r="K11" t="s">
        <v>27</v>
      </c>
      <c r="L11">
        <v>4</v>
      </c>
      <c r="R11">
        <v>1</v>
      </c>
      <c r="S11">
        <v>0.1</v>
      </c>
      <c r="T11">
        <f t="shared" si="0"/>
        <v>1.0000000000000002E-3</v>
      </c>
      <c r="U11">
        <v>0.1</v>
      </c>
      <c r="V11">
        <f t="shared" si="4"/>
        <v>1.0000000000000003E-4</v>
      </c>
      <c r="W11">
        <f t="shared" si="1"/>
        <v>139999.99999999994</v>
      </c>
      <c r="X11">
        <v>140000</v>
      </c>
      <c r="Y11" t="s">
        <v>31</v>
      </c>
      <c r="Z11" t="s">
        <v>54</v>
      </c>
    </row>
    <row r="12" spans="1:26">
      <c r="A12">
        <v>68.400000000000006</v>
      </c>
      <c r="B12" t="s">
        <v>137</v>
      </c>
      <c r="C12" t="s">
        <v>29</v>
      </c>
      <c r="D12" t="s">
        <v>25</v>
      </c>
      <c r="E12">
        <v>2</v>
      </c>
      <c r="F12">
        <v>0.1</v>
      </c>
      <c r="G12">
        <v>400</v>
      </c>
      <c r="H12">
        <v>12</v>
      </c>
      <c r="I12" t="s">
        <v>26</v>
      </c>
      <c r="J12" t="s">
        <v>28</v>
      </c>
      <c r="K12" t="s">
        <v>27</v>
      </c>
      <c r="L12">
        <v>4</v>
      </c>
      <c r="R12">
        <v>1</v>
      </c>
      <c r="S12">
        <v>0.1</v>
      </c>
      <c r="T12">
        <f t="shared" si="0"/>
        <v>1.0000000000000002E-2</v>
      </c>
      <c r="U12">
        <v>0.1</v>
      </c>
      <c r="V12">
        <f t="shared" si="4"/>
        <v>1.0000000000000002E-3</v>
      </c>
      <c r="W12">
        <f t="shared" si="1"/>
        <v>11999.999999999996</v>
      </c>
      <c r="X12">
        <v>12000</v>
      </c>
      <c r="Y12" t="s">
        <v>31</v>
      </c>
      <c r="Z12" t="s">
        <v>54</v>
      </c>
    </row>
    <row r="13" spans="1:26">
      <c r="A13">
        <v>20.7</v>
      </c>
      <c r="B13" t="s">
        <v>138</v>
      </c>
      <c r="C13" t="s">
        <v>29</v>
      </c>
      <c r="D13" t="s">
        <v>25</v>
      </c>
      <c r="E13">
        <v>2</v>
      </c>
      <c r="F13">
        <v>0.1</v>
      </c>
      <c r="G13">
        <v>400</v>
      </c>
      <c r="H13">
        <v>62</v>
      </c>
      <c r="I13" t="s">
        <v>26</v>
      </c>
      <c r="J13" t="s">
        <v>28</v>
      </c>
      <c r="K13" t="s">
        <v>27</v>
      </c>
      <c r="L13">
        <v>4</v>
      </c>
      <c r="R13">
        <v>1</v>
      </c>
      <c r="S13">
        <v>0.1</v>
      </c>
      <c r="T13">
        <f t="shared" si="0"/>
        <v>1.0000000000000002E-2</v>
      </c>
      <c r="U13">
        <v>0.1</v>
      </c>
      <c r="V13">
        <f t="shared" si="4"/>
        <v>1.0000000000000002E-3</v>
      </c>
      <c r="W13">
        <f t="shared" si="1"/>
        <v>61999.999999999985</v>
      </c>
      <c r="X13">
        <v>45000</v>
      </c>
      <c r="Y13" t="s">
        <v>31</v>
      </c>
      <c r="Z13" t="s">
        <v>56</v>
      </c>
    </row>
    <row r="14" spans="1:26">
      <c r="A14">
        <v>68.5</v>
      </c>
      <c r="B14" t="s">
        <v>139</v>
      </c>
      <c r="C14" t="s">
        <v>29</v>
      </c>
      <c r="D14" t="s">
        <v>25</v>
      </c>
      <c r="E14">
        <v>2</v>
      </c>
      <c r="F14">
        <v>0.1</v>
      </c>
      <c r="G14">
        <v>400</v>
      </c>
      <c r="H14">
        <v>45</v>
      </c>
      <c r="I14" t="s">
        <v>26</v>
      </c>
      <c r="J14" t="s">
        <v>28</v>
      </c>
      <c r="K14" t="s">
        <v>27</v>
      </c>
      <c r="L14">
        <v>4</v>
      </c>
      <c r="R14">
        <v>1</v>
      </c>
      <c r="S14">
        <v>0.1</v>
      </c>
      <c r="T14">
        <f t="shared" si="0"/>
        <v>1.0000000000000002E-2</v>
      </c>
      <c r="U14">
        <v>0.1</v>
      </c>
      <c r="V14">
        <f t="shared" si="4"/>
        <v>1.0000000000000002E-3</v>
      </c>
      <c r="W14">
        <f t="shared" si="1"/>
        <v>44999.999999999993</v>
      </c>
      <c r="X14">
        <v>300000</v>
      </c>
      <c r="Y14" t="s">
        <v>31</v>
      </c>
      <c r="Z14" t="s">
        <v>56</v>
      </c>
    </row>
    <row r="15" spans="1:26">
      <c r="A15" t="s">
        <v>45</v>
      </c>
      <c r="B15" t="s">
        <v>140</v>
      </c>
      <c r="C15" t="s">
        <v>24</v>
      </c>
      <c r="D15" t="s">
        <v>25</v>
      </c>
      <c r="E15">
        <v>3</v>
      </c>
      <c r="F15">
        <v>0.1</v>
      </c>
      <c r="G15">
        <v>400</v>
      </c>
      <c r="H15">
        <v>30</v>
      </c>
      <c r="I15" t="s">
        <v>26</v>
      </c>
      <c r="J15" t="s">
        <v>28</v>
      </c>
      <c r="K15" t="s">
        <v>27</v>
      </c>
      <c r="L15">
        <v>10</v>
      </c>
      <c r="M15">
        <v>10</v>
      </c>
      <c r="N15">
        <v>6</v>
      </c>
      <c r="O15">
        <v>60</v>
      </c>
      <c r="P15">
        <v>40</v>
      </c>
      <c r="Q15" t="s">
        <v>28</v>
      </c>
      <c r="R15">
        <v>1</v>
      </c>
      <c r="S15">
        <v>0.1</v>
      </c>
      <c r="T15">
        <f>S15^E15</f>
        <v>1.0000000000000002E-3</v>
      </c>
      <c r="U15">
        <v>0.1</v>
      </c>
      <c r="V15">
        <f t="shared" si="4"/>
        <v>1.0000000000000003E-4</v>
      </c>
      <c r="W15">
        <f t="shared" si="1"/>
        <v>299999.99999999988</v>
      </c>
      <c r="X15">
        <f t="shared" ref="X15:X26" si="5">W15*(O15/100)</f>
        <v>179999.99999999991</v>
      </c>
      <c r="Y15">
        <f t="shared" ref="Y15:Y26" si="6">W15*(P15/100)</f>
        <v>119999.99999999996</v>
      </c>
      <c r="Z15" t="s">
        <v>60</v>
      </c>
    </row>
    <row r="16" spans="1:26">
      <c r="A16" t="s">
        <v>46</v>
      </c>
      <c r="B16" t="s">
        <v>141</v>
      </c>
      <c r="C16" t="s">
        <v>24</v>
      </c>
      <c r="D16" t="s">
        <v>25</v>
      </c>
      <c r="E16">
        <v>2</v>
      </c>
      <c r="F16">
        <v>0.1</v>
      </c>
      <c r="G16">
        <v>400</v>
      </c>
      <c r="H16">
        <v>128</v>
      </c>
      <c r="I16" t="s">
        <v>26</v>
      </c>
      <c r="J16" t="s">
        <v>28</v>
      </c>
      <c r="K16" t="s">
        <v>27</v>
      </c>
      <c r="L16">
        <v>15</v>
      </c>
      <c r="M16">
        <v>9</v>
      </c>
      <c r="N16">
        <v>6</v>
      </c>
      <c r="O16">
        <v>60</v>
      </c>
      <c r="P16">
        <v>40</v>
      </c>
      <c r="Q16" t="s">
        <v>28</v>
      </c>
      <c r="R16">
        <v>1</v>
      </c>
      <c r="S16">
        <v>0.1</v>
      </c>
      <c r="T16">
        <f>S16^E16</f>
        <v>1.0000000000000002E-2</v>
      </c>
      <c r="U16">
        <v>0.1</v>
      </c>
      <c r="V16">
        <f t="shared" si="4"/>
        <v>1.0000000000000002E-3</v>
      </c>
      <c r="W16">
        <f t="shared" si="1"/>
        <v>127999.99999999997</v>
      </c>
      <c r="X16">
        <f t="shared" si="5"/>
        <v>76799.999999999985</v>
      </c>
      <c r="Y16">
        <f t="shared" si="6"/>
        <v>51199.999999999993</v>
      </c>
      <c r="Z16" t="s">
        <v>60</v>
      </c>
    </row>
    <row r="17" spans="1:26">
      <c r="A17" t="s">
        <v>47</v>
      </c>
      <c r="B17" t="s">
        <v>142</v>
      </c>
      <c r="C17" t="s">
        <v>24</v>
      </c>
      <c r="D17" t="s">
        <v>25</v>
      </c>
      <c r="E17">
        <v>3</v>
      </c>
      <c r="F17">
        <v>0.1</v>
      </c>
      <c r="G17">
        <v>400</v>
      </c>
      <c r="H17">
        <v>214</v>
      </c>
      <c r="I17" t="s">
        <v>26</v>
      </c>
      <c r="J17" t="s">
        <v>28</v>
      </c>
      <c r="K17" t="s">
        <v>27</v>
      </c>
      <c r="L17">
        <v>16</v>
      </c>
      <c r="M17">
        <v>16</v>
      </c>
      <c r="N17">
        <v>0</v>
      </c>
      <c r="O17">
        <v>100</v>
      </c>
      <c r="P17">
        <v>0</v>
      </c>
      <c r="Q17" t="s">
        <v>28</v>
      </c>
      <c r="R17">
        <v>1</v>
      </c>
      <c r="S17">
        <v>0.1</v>
      </c>
      <c r="T17">
        <f>S17^E17</f>
        <v>1.0000000000000002E-3</v>
      </c>
      <c r="U17">
        <v>0.1</v>
      </c>
      <c r="V17">
        <f t="shared" si="4"/>
        <v>1.0000000000000003E-4</v>
      </c>
      <c r="W17">
        <f t="shared" si="1"/>
        <v>2139999.9999999991</v>
      </c>
      <c r="X17">
        <f t="shared" si="5"/>
        <v>2139999.9999999991</v>
      </c>
      <c r="Y17">
        <f t="shared" si="6"/>
        <v>0</v>
      </c>
      <c r="Z17" t="s">
        <v>61</v>
      </c>
    </row>
    <row r="18" spans="1:26">
      <c r="A18" t="s">
        <v>48</v>
      </c>
      <c r="B18" t="s">
        <v>143</v>
      </c>
      <c r="C18" t="s">
        <v>24</v>
      </c>
      <c r="D18" t="s">
        <v>25</v>
      </c>
      <c r="E18">
        <v>3</v>
      </c>
      <c r="F18">
        <v>0.1</v>
      </c>
      <c r="G18">
        <v>400</v>
      </c>
      <c r="H18">
        <v>160</v>
      </c>
      <c r="I18" t="s">
        <v>26</v>
      </c>
      <c r="J18" t="s">
        <v>28</v>
      </c>
      <c r="K18" t="s">
        <v>27</v>
      </c>
      <c r="L18">
        <v>10</v>
      </c>
      <c r="M18">
        <v>8</v>
      </c>
      <c r="N18">
        <v>2</v>
      </c>
      <c r="O18">
        <v>80</v>
      </c>
      <c r="P18">
        <v>20</v>
      </c>
      <c r="Q18" t="s">
        <v>28</v>
      </c>
      <c r="R18">
        <v>1</v>
      </c>
      <c r="S18">
        <v>0.1</v>
      </c>
      <c r="T18">
        <f>S18^E18</f>
        <v>1.0000000000000002E-3</v>
      </c>
      <c r="U18">
        <v>0.1</v>
      </c>
      <c r="V18">
        <f t="shared" si="4"/>
        <v>1.0000000000000003E-4</v>
      </c>
      <c r="W18">
        <f t="shared" si="1"/>
        <v>1599999.9999999995</v>
      </c>
      <c r="X18">
        <f t="shared" si="5"/>
        <v>1279999.9999999998</v>
      </c>
      <c r="Y18">
        <f t="shared" si="6"/>
        <v>319999.99999999994</v>
      </c>
      <c r="Z18" t="s">
        <v>61</v>
      </c>
    </row>
    <row r="19" spans="1:26">
      <c r="A19" t="s">
        <v>63</v>
      </c>
      <c r="B19" t="s">
        <v>144</v>
      </c>
      <c r="C19" t="s">
        <v>24</v>
      </c>
      <c r="D19" t="s">
        <v>30</v>
      </c>
      <c r="E19">
        <v>3</v>
      </c>
      <c r="F19">
        <v>0.1</v>
      </c>
      <c r="G19">
        <v>400</v>
      </c>
      <c r="H19">
        <v>25</v>
      </c>
      <c r="I19" t="s">
        <v>26</v>
      </c>
      <c r="J19" t="s">
        <v>28</v>
      </c>
      <c r="K19" t="s">
        <v>27</v>
      </c>
      <c r="L19">
        <v>15</v>
      </c>
      <c r="M19">
        <v>15</v>
      </c>
      <c r="N19">
        <v>0</v>
      </c>
      <c r="O19">
        <v>100</v>
      </c>
      <c r="P19">
        <v>0</v>
      </c>
      <c r="Q19" t="s">
        <v>28</v>
      </c>
      <c r="R19">
        <v>1</v>
      </c>
      <c r="S19">
        <v>0.1</v>
      </c>
      <c r="T19">
        <f t="shared" si="0"/>
        <v>1.0000000000000002E-3</v>
      </c>
      <c r="U19">
        <v>0.1</v>
      </c>
      <c r="V19">
        <f t="shared" si="4"/>
        <v>1.0000000000000003E-4</v>
      </c>
      <c r="W19">
        <f t="shared" si="1"/>
        <v>249999.99999999991</v>
      </c>
      <c r="X19">
        <f t="shared" si="5"/>
        <v>249999.99999999991</v>
      </c>
      <c r="Y19">
        <f t="shared" si="6"/>
        <v>0</v>
      </c>
      <c r="Z19" t="s">
        <v>65</v>
      </c>
    </row>
    <row r="20" spans="1:26">
      <c r="A20" t="s">
        <v>64</v>
      </c>
      <c r="B20" t="s">
        <v>145</v>
      </c>
      <c r="C20" t="s">
        <v>24</v>
      </c>
      <c r="D20" t="s">
        <v>30</v>
      </c>
      <c r="E20">
        <v>3</v>
      </c>
      <c r="F20">
        <v>0.1</v>
      </c>
      <c r="G20">
        <v>400</v>
      </c>
      <c r="H20">
        <v>102</v>
      </c>
      <c r="I20" t="s">
        <v>26</v>
      </c>
      <c r="J20" t="s">
        <v>28</v>
      </c>
      <c r="K20" t="s">
        <v>27</v>
      </c>
      <c r="L20">
        <v>15</v>
      </c>
      <c r="M20">
        <v>15</v>
      </c>
      <c r="N20">
        <v>0</v>
      </c>
      <c r="O20">
        <v>100</v>
      </c>
      <c r="P20">
        <v>0</v>
      </c>
      <c r="Q20" t="s">
        <v>28</v>
      </c>
      <c r="R20">
        <v>1</v>
      </c>
      <c r="S20">
        <v>0.1</v>
      </c>
      <c r="T20">
        <f t="shared" si="0"/>
        <v>1.0000000000000002E-3</v>
      </c>
      <c r="U20">
        <v>0.1</v>
      </c>
      <c r="V20">
        <f t="shared" si="4"/>
        <v>1.0000000000000003E-4</v>
      </c>
      <c r="W20">
        <f t="shared" si="1"/>
        <v>1019999.9999999997</v>
      </c>
      <c r="X20">
        <f t="shared" si="5"/>
        <v>1019999.9999999997</v>
      </c>
      <c r="Y20">
        <f t="shared" si="6"/>
        <v>0</v>
      </c>
      <c r="Z20" t="s">
        <v>65</v>
      </c>
    </row>
    <row r="21" spans="1:26">
      <c r="A21">
        <v>62.9</v>
      </c>
      <c r="B21" t="s">
        <v>146</v>
      </c>
      <c r="C21" t="s">
        <v>24</v>
      </c>
      <c r="D21" t="s">
        <v>25</v>
      </c>
      <c r="E21">
        <v>3</v>
      </c>
      <c r="F21">
        <v>0.1</v>
      </c>
      <c r="G21">
        <v>400</v>
      </c>
      <c r="H21">
        <v>32</v>
      </c>
      <c r="I21" t="s">
        <v>26</v>
      </c>
      <c r="J21" t="s">
        <v>28</v>
      </c>
      <c r="K21" t="s">
        <v>27</v>
      </c>
      <c r="L21">
        <v>15</v>
      </c>
      <c r="M21">
        <v>15</v>
      </c>
      <c r="N21">
        <v>0</v>
      </c>
      <c r="O21">
        <v>100</v>
      </c>
      <c r="P21">
        <v>0</v>
      </c>
      <c r="Q21" t="s">
        <v>28</v>
      </c>
      <c r="R21">
        <v>1</v>
      </c>
      <c r="S21">
        <v>0.1</v>
      </c>
      <c r="T21">
        <f t="shared" si="0"/>
        <v>1.0000000000000002E-3</v>
      </c>
      <c r="U21">
        <v>0.1</v>
      </c>
      <c r="V21">
        <f t="shared" si="4"/>
        <v>1.0000000000000003E-4</v>
      </c>
      <c r="W21">
        <f t="shared" si="1"/>
        <v>319999.99999999988</v>
      </c>
      <c r="X21">
        <f t="shared" si="5"/>
        <v>319999.99999999988</v>
      </c>
      <c r="Y21">
        <f t="shared" si="6"/>
        <v>0</v>
      </c>
      <c r="Z21" t="s">
        <v>68</v>
      </c>
    </row>
    <row r="22" spans="1:26">
      <c r="A22">
        <v>62.13</v>
      </c>
      <c r="B22" t="s">
        <v>147</v>
      </c>
      <c r="C22" t="s">
        <v>24</v>
      </c>
      <c r="D22" t="s">
        <v>30</v>
      </c>
      <c r="E22">
        <v>1</v>
      </c>
      <c r="F22">
        <v>0.1</v>
      </c>
      <c r="G22">
        <v>400</v>
      </c>
      <c r="H22">
        <v>154</v>
      </c>
      <c r="I22" t="s">
        <v>26</v>
      </c>
      <c r="J22" t="s">
        <v>28</v>
      </c>
      <c r="K22" t="s">
        <v>27</v>
      </c>
      <c r="L22">
        <v>14</v>
      </c>
      <c r="M22">
        <v>7</v>
      </c>
      <c r="N22">
        <v>7</v>
      </c>
      <c r="O22">
        <v>50</v>
      </c>
      <c r="P22">
        <v>50</v>
      </c>
      <c r="Q22" t="s">
        <v>28</v>
      </c>
      <c r="R22">
        <v>1</v>
      </c>
      <c r="S22">
        <v>0.1</v>
      </c>
      <c r="T22">
        <f t="shared" si="0"/>
        <v>0.1</v>
      </c>
      <c r="U22">
        <v>0.1</v>
      </c>
      <c r="V22">
        <f t="shared" si="4"/>
        <v>1.0000000000000002E-2</v>
      </c>
      <c r="W22">
        <f t="shared" si="1"/>
        <v>15399.999999999998</v>
      </c>
      <c r="X22">
        <f t="shared" si="5"/>
        <v>7699.9999999999991</v>
      </c>
      <c r="Y22">
        <f t="shared" si="6"/>
        <v>7699.9999999999991</v>
      </c>
      <c r="Z22" t="s">
        <v>69</v>
      </c>
    </row>
    <row r="23" spans="1:26">
      <c r="A23">
        <v>62.7</v>
      </c>
      <c r="B23" t="s">
        <v>148</v>
      </c>
      <c r="C23" t="s">
        <v>24</v>
      </c>
      <c r="D23" t="s">
        <v>30</v>
      </c>
      <c r="E23">
        <v>3</v>
      </c>
      <c r="F23">
        <v>0.1</v>
      </c>
      <c r="G23">
        <v>400</v>
      </c>
      <c r="H23">
        <v>277</v>
      </c>
      <c r="I23" t="s">
        <v>26</v>
      </c>
      <c r="J23" t="s">
        <v>28</v>
      </c>
      <c r="K23" t="s">
        <v>27</v>
      </c>
      <c r="L23">
        <v>16</v>
      </c>
      <c r="M23">
        <v>15</v>
      </c>
      <c r="N23">
        <v>1</v>
      </c>
      <c r="O23">
        <v>93.75</v>
      </c>
      <c r="P23">
        <v>6.25</v>
      </c>
      <c r="Q23" t="s">
        <v>28</v>
      </c>
      <c r="R23">
        <v>1</v>
      </c>
      <c r="S23">
        <v>0.1</v>
      </c>
      <c r="T23">
        <f t="shared" si="0"/>
        <v>1.0000000000000002E-3</v>
      </c>
      <c r="U23">
        <v>0.1</v>
      </c>
      <c r="V23">
        <f t="shared" si="4"/>
        <v>1.0000000000000003E-4</v>
      </c>
      <c r="W23">
        <f t="shared" si="1"/>
        <v>2769999.9999999991</v>
      </c>
      <c r="X23">
        <f t="shared" si="5"/>
        <v>2596874.9999999991</v>
      </c>
      <c r="Y23">
        <f t="shared" si="6"/>
        <v>173124.99999999994</v>
      </c>
      <c r="Z23" t="s">
        <v>69</v>
      </c>
    </row>
    <row r="24" spans="1:26">
      <c r="A24">
        <v>62.14</v>
      </c>
      <c r="B24" t="s">
        <v>149</v>
      </c>
      <c r="C24" t="s">
        <v>24</v>
      </c>
      <c r="D24" t="s">
        <v>30</v>
      </c>
      <c r="E24">
        <v>3</v>
      </c>
      <c r="F24">
        <v>0.1</v>
      </c>
      <c r="G24">
        <v>400</v>
      </c>
      <c r="H24">
        <v>190</v>
      </c>
      <c r="I24" t="s">
        <v>26</v>
      </c>
      <c r="J24" t="s">
        <v>28</v>
      </c>
      <c r="K24" t="s">
        <v>27</v>
      </c>
      <c r="L24">
        <v>15</v>
      </c>
      <c r="M24">
        <v>15</v>
      </c>
      <c r="N24">
        <v>0</v>
      </c>
      <c r="O24">
        <v>100</v>
      </c>
      <c r="P24">
        <v>0</v>
      </c>
      <c r="Q24" t="s">
        <v>28</v>
      </c>
      <c r="R24">
        <v>1</v>
      </c>
      <c r="S24">
        <v>0.1</v>
      </c>
      <c r="T24">
        <f t="shared" si="0"/>
        <v>1.0000000000000002E-3</v>
      </c>
      <c r="U24">
        <v>0.1</v>
      </c>
      <c r="V24">
        <f t="shared" si="4"/>
        <v>1.0000000000000003E-4</v>
      </c>
      <c r="W24">
        <f t="shared" si="1"/>
        <v>1899999.9999999993</v>
      </c>
      <c r="X24">
        <f t="shared" si="5"/>
        <v>1899999.9999999993</v>
      </c>
      <c r="Y24">
        <f t="shared" si="6"/>
        <v>0</v>
      </c>
      <c r="Z24" t="s">
        <v>70</v>
      </c>
    </row>
    <row r="25" spans="1:26">
      <c r="A25">
        <v>62.12</v>
      </c>
      <c r="B25" t="s">
        <v>150</v>
      </c>
      <c r="C25" t="s">
        <v>24</v>
      </c>
      <c r="D25" t="s">
        <v>30</v>
      </c>
      <c r="E25">
        <v>3</v>
      </c>
      <c r="F25">
        <v>0.1</v>
      </c>
      <c r="G25">
        <v>400</v>
      </c>
      <c r="H25">
        <v>42</v>
      </c>
      <c r="I25" t="s">
        <v>26</v>
      </c>
      <c r="J25" t="s">
        <v>28</v>
      </c>
      <c r="K25" t="s">
        <v>27</v>
      </c>
      <c r="L25">
        <v>15</v>
      </c>
      <c r="M25">
        <v>15</v>
      </c>
      <c r="N25">
        <v>0</v>
      </c>
      <c r="O25">
        <v>100</v>
      </c>
      <c r="P25">
        <v>0</v>
      </c>
      <c r="Q25" t="s">
        <v>28</v>
      </c>
      <c r="R25">
        <v>1</v>
      </c>
      <c r="S25">
        <v>0.1</v>
      </c>
      <c r="T25">
        <f t="shared" si="0"/>
        <v>1.0000000000000002E-3</v>
      </c>
      <c r="U25">
        <v>0.1</v>
      </c>
      <c r="V25">
        <f t="shared" si="4"/>
        <v>1.0000000000000003E-4</v>
      </c>
      <c r="W25">
        <f t="shared" si="1"/>
        <v>419999.99999999983</v>
      </c>
      <c r="X25">
        <f t="shared" si="5"/>
        <v>419999.99999999983</v>
      </c>
      <c r="Y25">
        <f t="shared" si="6"/>
        <v>0</v>
      </c>
      <c r="Z25" t="s">
        <v>70</v>
      </c>
    </row>
    <row r="26" spans="1:26">
      <c r="A26">
        <v>62.17</v>
      </c>
      <c r="B26" t="s">
        <v>151</v>
      </c>
      <c r="C26" t="s">
        <v>24</v>
      </c>
      <c r="D26" t="s">
        <v>25</v>
      </c>
      <c r="E26">
        <v>3</v>
      </c>
      <c r="F26">
        <v>0.1</v>
      </c>
      <c r="G26">
        <v>400</v>
      </c>
      <c r="H26">
        <v>38</v>
      </c>
      <c r="I26" t="s">
        <v>26</v>
      </c>
      <c r="J26" t="s">
        <v>28</v>
      </c>
      <c r="K26" t="s">
        <v>27</v>
      </c>
      <c r="L26">
        <v>15</v>
      </c>
      <c r="M26">
        <v>15</v>
      </c>
      <c r="N26">
        <v>0</v>
      </c>
      <c r="O26">
        <v>100</v>
      </c>
      <c r="P26">
        <v>0</v>
      </c>
      <c r="Q26" t="s">
        <v>28</v>
      </c>
      <c r="R26">
        <v>1</v>
      </c>
      <c r="S26">
        <v>0.1</v>
      </c>
      <c r="T26">
        <f t="shared" si="0"/>
        <v>1.0000000000000002E-3</v>
      </c>
      <c r="U26">
        <v>0.1</v>
      </c>
      <c r="V26">
        <f t="shared" si="4"/>
        <v>1.0000000000000003E-4</v>
      </c>
      <c r="W26">
        <f t="shared" si="1"/>
        <v>379999.99999999988</v>
      </c>
      <c r="X26">
        <f t="shared" si="5"/>
        <v>379999.99999999988</v>
      </c>
      <c r="Y26">
        <f t="shared" si="6"/>
        <v>0</v>
      </c>
      <c r="Z26" t="s">
        <v>68</v>
      </c>
    </row>
    <row r="27" spans="1:26">
      <c r="A27">
        <v>62.14</v>
      </c>
      <c r="B27" t="s">
        <v>152</v>
      </c>
      <c r="C27" t="s">
        <v>24</v>
      </c>
      <c r="D27" t="s">
        <v>30</v>
      </c>
      <c r="E27">
        <v>3</v>
      </c>
      <c r="F27">
        <v>0.1</v>
      </c>
      <c r="G27">
        <v>400</v>
      </c>
      <c r="H27">
        <v>220</v>
      </c>
      <c r="I27" t="s">
        <v>26</v>
      </c>
      <c r="J27" t="s">
        <v>28</v>
      </c>
      <c r="K27" t="s">
        <v>27</v>
      </c>
      <c r="L27">
        <v>16</v>
      </c>
      <c r="M27">
        <v>15</v>
      </c>
      <c r="N27">
        <v>1</v>
      </c>
      <c r="O27">
        <v>93.75</v>
      </c>
      <c r="P27">
        <v>6.25</v>
      </c>
      <c r="Q27" t="s">
        <v>28</v>
      </c>
      <c r="R27">
        <v>1</v>
      </c>
      <c r="S27">
        <v>0.1</v>
      </c>
      <c r="T27">
        <f t="shared" si="0"/>
        <v>1.0000000000000002E-3</v>
      </c>
      <c r="U27">
        <v>0.1</v>
      </c>
      <c r="V27">
        <f t="shared" ref="V27:V51" si="7">R27*T27*U27</f>
        <v>1.0000000000000003E-4</v>
      </c>
      <c r="W27">
        <f t="shared" si="1"/>
        <v>2199999.9999999991</v>
      </c>
      <c r="X27">
        <f>W27*(O27/100)</f>
        <v>2062499.9999999991</v>
      </c>
      <c r="Y27">
        <f>W27*(P27/100)</f>
        <v>137499.99999999994</v>
      </c>
      <c r="Z27" t="s">
        <v>72</v>
      </c>
    </row>
    <row r="28" spans="1:26">
      <c r="A28">
        <v>62.13</v>
      </c>
      <c r="B28" t="s">
        <v>153</v>
      </c>
      <c r="C28" t="s">
        <v>24</v>
      </c>
      <c r="D28" t="s">
        <v>25</v>
      </c>
      <c r="E28">
        <v>3</v>
      </c>
      <c r="F28">
        <v>0.1</v>
      </c>
      <c r="G28">
        <v>400</v>
      </c>
      <c r="H28">
        <v>24</v>
      </c>
      <c r="I28" t="s">
        <v>26</v>
      </c>
      <c r="J28" t="s">
        <v>28</v>
      </c>
      <c r="K28" t="s">
        <v>27</v>
      </c>
      <c r="L28">
        <v>15</v>
      </c>
      <c r="M28">
        <v>15</v>
      </c>
      <c r="N28">
        <v>0</v>
      </c>
      <c r="O28">
        <v>100</v>
      </c>
      <c r="P28">
        <v>0</v>
      </c>
      <c r="Q28" t="s">
        <v>28</v>
      </c>
      <c r="R28">
        <v>1</v>
      </c>
      <c r="S28">
        <v>0.1</v>
      </c>
      <c r="T28">
        <f t="shared" si="0"/>
        <v>1.0000000000000002E-3</v>
      </c>
      <c r="U28">
        <v>0.1</v>
      </c>
      <c r="V28">
        <f t="shared" si="7"/>
        <v>1.0000000000000003E-4</v>
      </c>
      <c r="W28">
        <f t="shared" si="1"/>
        <v>239999.99999999991</v>
      </c>
      <c r="X28" t="s">
        <v>31</v>
      </c>
      <c r="Y28" t="s">
        <v>31</v>
      </c>
      <c r="Z28" t="s">
        <v>74</v>
      </c>
    </row>
    <row r="29" spans="1:26">
      <c r="A29">
        <v>62.14</v>
      </c>
      <c r="B29" t="s">
        <v>154</v>
      </c>
      <c r="C29" t="s">
        <v>24</v>
      </c>
      <c r="D29" t="s">
        <v>25</v>
      </c>
      <c r="E29">
        <v>3</v>
      </c>
      <c r="F29">
        <v>0.1</v>
      </c>
      <c r="G29">
        <v>400</v>
      </c>
      <c r="H29">
        <v>90</v>
      </c>
      <c r="I29" t="s">
        <v>26</v>
      </c>
      <c r="J29" t="s">
        <v>28</v>
      </c>
      <c r="K29" t="s">
        <v>27</v>
      </c>
      <c r="L29">
        <v>16</v>
      </c>
      <c r="M29">
        <v>12</v>
      </c>
      <c r="N29">
        <v>4</v>
      </c>
      <c r="O29">
        <v>75</v>
      </c>
      <c r="P29">
        <v>25</v>
      </c>
      <c r="Q29" t="s">
        <v>28</v>
      </c>
      <c r="R29">
        <v>1</v>
      </c>
      <c r="S29">
        <v>0.1</v>
      </c>
      <c r="T29">
        <f t="shared" si="0"/>
        <v>1.0000000000000002E-3</v>
      </c>
      <c r="U29">
        <v>0.1</v>
      </c>
      <c r="V29">
        <f t="shared" si="7"/>
        <v>1.0000000000000003E-4</v>
      </c>
      <c r="W29">
        <f t="shared" si="1"/>
        <v>899999.99999999965</v>
      </c>
      <c r="X29">
        <f t="shared" ref="X29:X38" si="8">W29*(O29/100)</f>
        <v>674999.99999999977</v>
      </c>
      <c r="Y29">
        <f t="shared" ref="Y29:Y38" si="9">W29*(P29/100)</f>
        <v>224999.99999999991</v>
      </c>
      <c r="Z29" t="s">
        <v>76</v>
      </c>
    </row>
    <row r="30" spans="1:26">
      <c r="A30">
        <v>62.8</v>
      </c>
      <c r="B30" t="s">
        <v>155</v>
      </c>
      <c r="C30" t="s">
        <v>24</v>
      </c>
      <c r="D30" t="s">
        <v>30</v>
      </c>
      <c r="E30">
        <v>3</v>
      </c>
      <c r="F30">
        <v>0.1</v>
      </c>
      <c r="G30">
        <v>400</v>
      </c>
      <c r="H30">
        <v>135</v>
      </c>
      <c r="I30" t="s">
        <v>26</v>
      </c>
      <c r="J30" t="s">
        <v>28</v>
      </c>
      <c r="K30" t="s">
        <v>27</v>
      </c>
      <c r="L30">
        <v>16</v>
      </c>
      <c r="M30">
        <v>16</v>
      </c>
      <c r="N30">
        <v>0</v>
      </c>
      <c r="O30">
        <v>100</v>
      </c>
      <c r="P30">
        <v>0</v>
      </c>
      <c r="Q30" t="s">
        <v>28</v>
      </c>
      <c r="R30">
        <v>1</v>
      </c>
      <c r="S30">
        <v>0.1</v>
      </c>
      <c r="T30">
        <f t="shared" si="0"/>
        <v>1.0000000000000002E-3</v>
      </c>
      <c r="U30">
        <v>0.1</v>
      </c>
      <c r="V30">
        <f t="shared" si="7"/>
        <v>1.0000000000000003E-4</v>
      </c>
      <c r="W30">
        <f t="shared" si="1"/>
        <v>1349999.9999999995</v>
      </c>
      <c r="X30" t="s">
        <v>31</v>
      </c>
      <c r="Y30" t="s">
        <v>31</v>
      </c>
      <c r="Z30" t="s">
        <v>72</v>
      </c>
    </row>
    <row r="31" spans="1:26">
      <c r="A31">
        <v>62.1</v>
      </c>
      <c r="B31" t="s">
        <v>156</v>
      </c>
      <c r="C31" t="s">
        <v>24</v>
      </c>
      <c r="D31" t="s">
        <v>30</v>
      </c>
      <c r="E31">
        <v>3</v>
      </c>
      <c r="F31">
        <v>0.1</v>
      </c>
      <c r="G31">
        <v>400</v>
      </c>
      <c r="H31">
        <v>234</v>
      </c>
      <c r="I31" t="s">
        <v>26</v>
      </c>
      <c r="J31" t="s">
        <v>28</v>
      </c>
      <c r="K31" t="s">
        <v>27</v>
      </c>
      <c r="L31">
        <v>16</v>
      </c>
      <c r="M31">
        <v>15</v>
      </c>
      <c r="N31">
        <v>1</v>
      </c>
      <c r="O31">
        <v>93.75</v>
      </c>
      <c r="P31">
        <v>6.25</v>
      </c>
      <c r="Q31" t="s">
        <v>28</v>
      </c>
      <c r="R31">
        <v>1</v>
      </c>
      <c r="S31">
        <v>0.1</v>
      </c>
      <c r="T31">
        <f t="shared" si="0"/>
        <v>1.0000000000000002E-3</v>
      </c>
      <c r="U31">
        <v>0.1</v>
      </c>
      <c r="V31">
        <f t="shared" si="7"/>
        <v>1.0000000000000003E-4</v>
      </c>
      <c r="W31">
        <f t="shared" si="1"/>
        <v>2339999.9999999991</v>
      </c>
      <c r="X31">
        <f t="shared" si="8"/>
        <v>2193749.9999999991</v>
      </c>
      <c r="Y31">
        <f t="shared" si="9"/>
        <v>146249.99999999994</v>
      </c>
      <c r="Z31" t="s">
        <v>90</v>
      </c>
    </row>
    <row r="32" spans="1:26">
      <c r="A32">
        <v>62.12</v>
      </c>
      <c r="B32" t="s">
        <v>157</v>
      </c>
      <c r="C32" t="s">
        <v>24</v>
      </c>
      <c r="D32" t="s">
        <v>25</v>
      </c>
      <c r="E32">
        <v>2</v>
      </c>
      <c r="F32">
        <v>0.1</v>
      </c>
      <c r="G32">
        <v>400</v>
      </c>
      <c r="H32">
        <v>83</v>
      </c>
      <c r="I32" t="s">
        <v>26</v>
      </c>
      <c r="J32" t="s">
        <v>28</v>
      </c>
      <c r="K32" t="s">
        <v>27</v>
      </c>
      <c r="L32">
        <v>16</v>
      </c>
      <c r="M32">
        <v>15</v>
      </c>
      <c r="N32">
        <v>1</v>
      </c>
      <c r="O32">
        <v>93.75</v>
      </c>
      <c r="P32">
        <v>6.25</v>
      </c>
      <c r="Q32" t="s">
        <v>28</v>
      </c>
      <c r="R32">
        <v>1</v>
      </c>
      <c r="S32">
        <v>0.1</v>
      </c>
      <c r="T32">
        <f t="shared" si="0"/>
        <v>1.0000000000000002E-2</v>
      </c>
      <c r="U32">
        <v>0.1</v>
      </c>
      <c r="V32">
        <f t="shared" si="7"/>
        <v>1.0000000000000002E-3</v>
      </c>
      <c r="W32">
        <f t="shared" si="1"/>
        <v>82999.999999999985</v>
      </c>
      <c r="X32">
        <f t="shared" si="8"/>
        <v>77812.499999999985</v>
      </c>
      <c r="Y32">
        <f t="shared" si="9"/>
        <v>5187.4999999999991</v>
      </c>
      <c r="Z32" t="s">
        <v>89</v>
      </c>
    </row>
    <row r="33" spans="1:26">
      <c r="A33">
        <v>62.8</v>
      </c>
      <c r="B33" t="s">
        <v>158</v>
      </c>
      <c r="C33" t="s">
        <v>24</v>
      </c>
      <c r="D33" t="s">
        <v>25</v>
      </c>
      <c r="E33">
        <v>3</v>
      </c>
      <c r="F33">
        <v>0.1</v>
      </c>
      <c r="G33">
        <v>400</v>
      </c>
      <c r="H33">
        <v>31</v>
      </c>
      <c r="I33" t="s">
        <v>26</v>
      </c>
      <c r="J33" t="s">
        <v>28</v>
      </c>
      <c r="K33" t="s">
        <v>27</v>
      </c>
      <c r="L33">
        <v>16</v>
      </c>
      <c r="M33">
        <v>9</v>
      </c>
      <c r="N33">
        <v>7</v>
      </c>
      <c r="O33">
        <v>56.25</v>
      </c>
      <c r="P33">
        <v>43.75</v>
      </c>
      <c r="Q33" t="s">
        <v>28</v>
      </c>
      <c r="R33">
        <v>1</v>
      </c>
      <c r="S33">
        <v>0.1</v>
      </c>
      <c r="T33">
        <f t="shared" si="0"/>
        <v>1.0000000000000002E-3</v>
      </c>
      <c r="U33">
        <v>0.1</v>
      </c>
      <c r="V33">
        <f t="shared" si="7"/>
        <v>1.0000000000000003E-4</v>
      </c>
      <c r="W33">
        <f t="shared" si="1"/>
        <v>309999.99999999988</v>
      </c>
      <c r="X33">
        <f t="shared" si="8"/>
        <v>174374.99999999994</v>
      </c>
      <c r="Y33">
        <f t="shared" si="9"/>
        <v>135624.99999999994</v>
      </c>
      <c r="Z33" t="s">
        <v>80</v>
      </c>
    </row>
    <row r="34" spans="1:26">
      <c r="A34">
        <v>62.12</v>
      </c>
      <c r="B34" t="s">
        <v>159</v>
      </c>
      <c r="C34" t="s">
        <v>24</v>
      </c>
      <c r="D34" t="s">
        <v>30</v>
      </c>
      <c r="E34">
        <v>3</v>
      </c>
      <c r="F34">
        <v>0.1</v>
      </c>
      <c r="G34">
        <v>400</v>
      </c>
      <c r="H34">
        <v>83</v>
      </c>
      <c r="I34" t="s">
        <v>26</v>
      </c>
      <c r="J34" t="s">
        <v>28</v>
      </c>
      <c r="K34" t="s">
        <v>27</v>
      </c>
      <c r="L34">
        <v>16</v>
      </c>
      <c r="M34">
        <v>16</v>
      </c>
      <c r="N34">
        <v>0</v>
      </c>
      <c r="O34">
        <v>100</v>
      </c>
      <c r="P34">
        <v>0</v>
      </c>
      <c r="Q34" t="s">
        <v>28</v>
      </c>
      <c r="R34">
        <v>1</v>
      </c>
      <c r="S34">
        <v>0.1</v>
      </c>
      <c r="T34">
        <f t="shared" ref="T34:T54" si="10">S34^E34</f>
        <v>1.0000000000000002E-3</v>
      </c>
      <c r="U34">
        <v>0.1</v>
      </c>
      <c r="V34">
        <f t="shared" si="7"/>
        <v>1.0000000000000003E-4</v>
      </c>
      <c r="W34">
        <f t="shared" ref="W34:W54" si="11">H34*(1/V34)</f>
        <v>829999.99999999965</v>
      </c>
      <c r="X34">
        <f t="shared" si="8"/>
        <v>829999.99999999965</v>
      </c>
      <c r="Y34">
        <f t="shared" si="9"/>
        <v>0</v>
      </c>
      <c r="Z34" t="s">
        <v>82</v>
      </c>
    </row>
    <row r="35" spans="1:26">
      <c r="A35">
        <v>62.11</v>
      </c>
      <c r="B35" t="s">
        <v>160</v>
      </c>
      <c r="C35" t="s">
        <v>24</v>
      </c>
      <c r="D35" t="s">
        <v>30</v>
      </c>
      <c r="E35">
        <v>3</v>
      </c>
      <c r="F35">
        <v>0.1</v>
      </c>
      <c r="G35">
        <v>400</v>
      </c>
      <c r="H35">
        <v>196</v>
      </c>
      <c r="I35" t="s">
        <v>26</v>
      </c>
      <c r="J35" t="s">
        <v>28</v>
      </c>
      <c r="K35" t="s">
        <v>27</v>
      </c>
      <c r="L35">
        <v>16</v>
      </c>
      <c r="M35">
        <v>16</v>
      </c>
      <c r="N35">
        <v>0</v>
      </c>
      <c r="O35">
        <v>100</v>
      </c>
      <c r="P35">
        <v>0</v>
      </c>
      <c r="Q35" t="s">
        <v>28</v>
      </c>
      <c r="R35">
        <v>1</v>
      </c>
      <c r="S35">
        <v>0.1</v>
      </c>
      <c r="T35">
        <f t="shared" si="10"/>
        <v>1.0000000000000002E-3</v>
      </c>
      <c r="U35">
        <v>0.1</v>
      </c>
      <c r="V35">
        <f t="shared" si="7"/>
        <v>1.0000000000000003E-4</v>
      </c>
      <c r="W35">
        <f t="shared" si="11"/>
        <v>1959999.9999999993</v>
      </c>
      <c r="X35">
        <f t="shared" si="8"/>
        <v>1959999.9999999993</v>
      </c>
      <c r="Y35">
        <f t="shared" si="9"/>
        <v>0</v>
      </c>
      <c r="Z35" t="s">
        <v>82</v>
      </c>
    </row>
    <row r="36" spans="1:26">
      <c r="A36">
        <v>62.1</v>
      </c>
      <c r="B36" t="s">
        <v>161</v>
      </c>
      <c r="C36" t="s">
        <v>24</v>
      </c>
      <c r="D36" t="s">
        <v>25</v>
      </c>
      <c r="E36">
        <v>3</v>
      </c>
      <c r="F36">
        <v>0.1</v>
      </c>
      <c r="G36">
        <v>400</v>
      </c>
      <c r="H36">
        <v>49</v>
      </c>
      <c r="I36" t="s">
        <v>26</v>
      </c>
      <c r="J36" t="s">
        <v>28</v>
      </c>
      <c r="K36" t="s">
        <v>27</v>
      </c>
      <c r="L36">
        <v>16</v>
      </c>
      <c r="M36">
        <v>16</v>
      </c>
      <c r="N36">
        <v>0</v>
      </c>
      <c r="O36">
        <v>100</v>
      </c>
      <c r="P36">
        <v>0</v>
      </c>
      <c r="Q36" t="s">
        <v>28</v>
      </c>
      <c r="R36">
        <v>1</v>
      </c>
      <c r="S36">
        <v>0.1</v>
      </c>
      <c r="T36">
        <f t="shared" si="10"/>
        <v>1.0000000000000002E-3</v>
      </c>
      <c r="U36">
        <v>0.1</v>
      </c>
      <c r="V36">
        <f t="shared" si="7"/>
        <v>1.0000000000000003E-4</v>
      </c>
      <c r="W36">
        <f t="shared" si="11"/>
        <v>489999.99999999983</v>
      </c>
      <c r="X36">
        <f t="shared" si="8"/>
        <v>489999.99999999983</v>
      </c>
      <c r="Y36">
        <f t="shared" si="9"/>
        <v>0</v>
      </c>
      <c r="Z36" t="s">
        <v>74</v>
      </c>
    </row>
    <row r="37" spans="1:26">
      <c r="A37">
        <v>62.9</v>
      </c>
      <c r="B37" t="s">
        <v>162</v>
      </c>
      <c r="C37" t="s">
        <v>24</v>
      </c>
      <c r="D37" t="s">
        <v>30</v>
      </c>
      <c r="E37">
        <v>3</v>
      </c>
      <c r="F37">
        <v>0.1</v>
      </c>
      <c r="G37">
        <v>400</v>
      </c>
      <c r="H37">
        <v>45</v>
      </c>
      <c r="I37" t="s">
        <v>26</v>
      </c>
      <c r="J37" t="s">
        <v>28</v>
      </c>
      <c r="K37" t="s">
        <v>27</v>
      </c>
      <c r="L37">
        <v>16</v>
      </c>
      <c r="M37">
        <v>15</v>
      </c>
      <c r="N37">
        <v>1</v>
      </c>
      <c r="O37">
        <v>100</v>
      </c>
      <c r="P37">
        <v>6.25</v>
      </c>
      <c r="Q37" t="s">
        <v>28</v>
      </c>
      <c r="R37">
        <v>1</v>
      </c>
      <c r="S37">
        <v>0.1</v>
      </c>
      <c r="T37">
        <f t="shared" si="10"/>
        <v>1.0000000000000002E-3</v>
      </c>
      <c r="U37">
        <v>0.1</v>
      </c>
      <c r="V37">
        <f t="shared" si="7"/>
        <v>1.0000000000000003E-4</v>
      </c>
      <c r="W37">
        <f t="shared" si="11"/>
        <v>449999.99999999983</v>
      </c>
      <c r="X37">
        <f t="shared" si="8"/>
        <v>449999.99999999983</v>
      </c>
      <c r="Y37">
        <f t="shared" si="9"/>
        <v>28124.999999999989</v>
      </c>
      <c r="Z37" t="s">
        <v>80</v>
      </c>
    </row>
    <row r="38" spans="1:26">
      <c r="A38">
        <v>62.11</v>
      </c>
      <c r="B38" t="s">
        <v>163</v>
      </c>
      <c r="C38" t="s">
        <v>24</v>
      </c>
      <c r="D38" t="s">
        <v>25</v>
      </c>
      <c r="E38">
        <v>3</v>
      </c>
      <c r="F38">
        <v>0.1</v>
      </c>
      <c r="G38">
        <v>400</v>
      </c>
      <c r="H38">
        <v>124</v>
      </c>
      <c r="I38" t="s">
        <v>26</v>
      </c>
      <c r="J38" t="s">
        <v>28</v>
      </c>
      <c r="K38" t="s">
        <v>27</v>
      </c>
      <c r="L38">
        <v>15</v>
      </c>
      <c r="M38">
        <v>14</v>
      </c>
      <c r="N38">
        <v>1</v>
      </c>
      <c r="O38">
        <v>93.333333330000002</v>
      </c>
      <c r="P38">
        <v>6.6666666670000003</v>
      </c>
      <c r="Q38" t="s">
        <v>32</v>
      </c>
      <c r="R38">
        <v>1</v>
      </c>
      <c r="S38">
        <v>0.1</v>
      </c>
      <c r="T38">
        <f t="shared" si="10"/>
        <v>1.0000000000000002E-3</v>
      </c>
      <c r="U38">
        <v>0.1</v>
      </c>
      <c r="V38">
        <f t="shared" si="7"/>
        <v>1.0000000000000003E-4</v>
      </c>
      <c r="W38">
        <f t="shared" si="11"/>
        <v>1239999.9999999995</v>
      </c>
      <c r="X38">
        <f t="shared" si="8"/>
        <v>1157333.3332919995</v>
      </c>
      <c r="Y38">
        <f t="shared" si="9"/>
        <v>82666.666670799968</v>
      </c>
      <c r="Z38" t="s">
        <v>76</v>
      </c>
    </row>
    <row r="39" spans="1:26">
      <c r="A39">
        <v>68.150000000000006</v>
      </c>
      <c r="B39" t="s">
        <v>164</v>
      </c>
      <c r="C39" t="s">
        <v>29</v>
      </c>
      <c r="D39" t="s">
        <v>25</v>
      </c>
      <c r="E39">
        <v>3</v>
      </c>
      <c r="F39">
        <v>0.1</v>
      </c>
      <c r="G39">
        <v>400</v>
      </c>
      <c r="H39">
        <v>184</v>
      </c>
      <c r="I39" t="s">
        <v>26</v>
      </c>
      <c r="J39" t="s">
        <v>28</v>
      </c>
      <c r="K39" t="s">
        <v>27</v>
      </c>
      <c r="L39">
        <v>4</v>
      </c>
      <c r="R39">
        <v>1</v>
      </c>
      <c r="S39">
        <v>0.1</v>
      </c>
      <c r="T39">
        <f t="shared" si="10"/>
        <v>1.0000000000000002E-3</v>
      </c>
      <c r="U39">
        <v>0.1</v>
      </c>
      <c r="V39">
        <f t="shared" si="7"/>
        <v>1.0000000000000003E-4</v>
      </c>
      <c r="W39">
        <f t="shared" si="11"/>
        <v>1839999.9999999993</v>
      </c>
      <c r="X39">
        <v>1840000</v>
      </c>
      <c r="Y39" t="s">
        <v>31</v>
      </c>
      <c r="Z39" t="s">
        <v>56</v>
      </c>
    </row>
    <row r="40" spans="1:26">
      <c r="A40">
        <v>68.14</v>
      </c>
      <c r="B40" t="s">
        <v>165</v>
      </c>
      <c r="C40" t="s">
        <v>29</v>
      </c>
      <c r="D40" t="s">
        <v>25</v>
      </c>
      <c r="E40">
        <v>3</v>
      </c>
      <c r="F40">
        <v>0.1</v>
      </c>
      <c r="G40">
        <v>400</v>
      </c>
      <c r="H40">
        <v>160</v>
      </c>
      <c r="I40" t="s">
        <v>26</v>
      </c>
      <c r="J40" t="s">
        <v>28</v>
      </c>
      <c r="K40" t="s">
        <v>27</v>
      </c>
      <c r="L40">
        <v>4</v>
      </c>
      <c r="R40">
        <v>1</v>
      </c>
      <c r="S40">
        <v>0.1</v>
      </c>
      <c r="T40">
        <f t="shared" si="10"/>
        <v>1.0000000000000002E-3</v>
      </c>
      <c r="U40">
        <v>0.1</v>
      </c>
      <c r="V40">
        <f t="shared" si="7"/>
        <v>1.0000000000000003E-4</v>
      </c>
      <c r="W40">
        <f t="shared" si="11"/>
        <v>1599999.9999999995</v>
      </c>
      <c r="X40">
        <v>1600000</v>
      </c>
      <c r="Y40" t="s">
        <v>31</v>
      </c>
      <c r="Z40" t="s">
        <v>56</v>
      </c>
    </row>
    <row r="41" spans="1:26">
      <c r="A41">
        <v>68.12</v>
      </c>
      <c r="B41" t="s">
        <v>166</v>
      </c>
      <c r="C41" t="s">
        <v>29</v>
      </c>
      <c r="D41" t="s">
        <v>25</v>
      </c>
      <c r="E41">
        <v>3</v>
      </c>
      <c r="F41">
        <v>0.1</v>
      </c>
      <c r="G41">
        <v>400</v>
      </c>
      <c r="H41">
        <v>245</v>
      </c>
      <c r="I41" t="s">
        <v>26</v>
      </c>
      <c r="J41" t="s">
        <v>28</v>
      </c>
      <c r="K41" t="s">
        <v>27</v>
      </c>
      <c r="L41">
        <v>4</v>
      </c>
      <c r="R41">
        <v>1</v>
      </c>
      <c r="S41">
        <v>0.1</v>
      </c>
      <c r="T41">
        <f t="shared" si="10"/>
        <v>1.0000000000000002E-3</v>
      </c>
      <c r="U41">
        <v>0.1</v>
      </c>
      <c r="V41">
        <f t="shared" si="7"/>
        <v>1.0000000000000003E-4</v>
      </c>
      <c r="W41">
        <f t="shared" si="11"/>
        <v>2449999.9999999991</v>
      </c>
      <c r="X41">
        <v>2450000</v>
      </c>
      <c r="Y41" t="s">
        <v>31</v>
      </c>
      <c r="Z41" t="s">
        <v>56</v>
      </c>
    </row>
    <row r="42" spans="1:26">
      <c r="A42">
        <v>68.11</v>
      </c>
      <c r="B42" t="s">
        <v>167</v>
      </c>
      <c r="C42" t="s">
        <v>29</v>
      </c>
      <c r="D42" t="s">
        <v>25</v>
      </c>
      <c r="E42">
        <v>3</v>
      </c>
      <c r="F42">
        <v>0.1</v>
      </c>
      <c r="G42">
        <v>400</v>
      </c>
      <c r="H42">
        <v>815</v>
      </c>
      <c r="I42" t="s">
        <v>26</v>
      </c>
      <c r="J42" t="s">
        <v>28</v>
      </c>
      <c r="K42" t="s">
        <v>27</v>
      </c>
      <c r="L42">
        <v>4</v>
      </c>
      <c r="R42">
        <v>1</v>
      </c>
      <c r="S42">
        <v>0.1</v>
      </c>
      <c r="T42">
        <f t="shared" si="10"/>
        <v>1.0000000000000002E-3</v>
      </c>
      <c r="U42">
        <v>0.1</v>
      </c>
      <c r="V42">
        <f t="shared" si="7"/>
        <v>1.0000000000000003E-4</v>
      </c>
      <c r="W42">
        <f t="shared" si="11"/>
        <v>8149999.9999999972</v>
      </c>
      <c r="X42">
        <v>8150000</v>
      </c>
      <c r="Y42" t="s">
        <v>31</v>
      </c>
      <c r="Z42" t="s">
        <v>57</v>
      </c>
    </row>
    <row r="43" spans="1:26">
      <c r="A43">
        <v>20.9</v>
      </c>
      <c r="B43" t="s">
        <v>168</v>
      </c>
      <c r="C43" t="s">
        <v>29</v>
      </c>
      <c r="D43" t="s">
        <v>25</v>
      </c>
      <c r="E43">
        <v>2</v>
      </c>
      <c r="F43">
        <v>0.1</v>
      </c>
      <c r="G43">
        <v>400</v>
      </c>
      <c r="H43">
        <v>555</v>
      </c>
      <c r="I43" t="s">
        <v>26</v>
      </c>
      <c r="J43" t="s">
        <v>28</v>
      </c>
      <c r="K43" t="s">
        <v>27</v>
      </c>
      <c r="L43">
        <v>4</v>
      </c>
      <c r="R43">
        <v>1</v>
      </c>
      <c r="S43">
        <v>0.1</v>
      </c>
      <c r="T43">
        <f t="shared" si="10"/>
        <v>1.0000000000000002E-2</v>
      </c>
      <c r="U43">
        <v>0.1</v>
      </c>
      <c r="V43">
        <f t="shared" si="7"/>
        <v>1.0000000000000002E-3</v>
      </c>
      <c r="W43">
        <f t="shared" si="11"/>
        <v>554999.99999999988</v>
      </c>
      <c r="X43" t="s">
        <v>31</v>
      </c>
      <c r="Y43">
        <v>555000</v>
      </c>
      <c r="Z43" t="s">
        <v>57</v>
      </c>
    </row>
    <row r="44" spans="1:26">
      <c r="A44" t="s">
        <v>34</v>
      </c>
      <c r="B44" t="s">
        <v>169</v>
      </c>
      <c r="C44" t="s">
        <v>29</v>
      </c>
      <c r="D44" t="s">
        <v>25</v>
      </c>
      <c r="E44">
        <v>3</v>
      </c>
      <c r="F44">
        <v>0.1</v>
      </c>
      <c r="G44">
        <v>400</v>
      </c>
      <c r="H44">
        <v>232</v>
      </c>
      <c r="I44" t="s">
        <v>26</v>
      </c>
      <c r="J44" t="s">
        <v>28</v>
      </c>
      <c r="K44" t="s">
        <v>27</v>
      </c>
      <c r="L44">
        <v>4</v>
      </c>
      <c r="R44">
        <v>1</v>
      </c>
      <c r="S44">
        <v>0.1</v>
      </c>
      <c r="T44">
        <f t="shared" si="10"/>
        <v>1.0000000000000002E-3</v>
      </c>
      <c r="U44">
        <v>0.1</v>
      </c>
      <c r="V44">
        <f t="shared" si="7"/>
        <v>1.0000000000000003E-4</v>
      </c>
      <c r="W44">
        <f t="shared" si="11"/>
        <v>2319999.9999999991</v>
      </c>
      <c r="X44" t="s">
        <v>31</v>
      </c>
      <c r="Y44">
        <v>2320000</v>
      </c>
      <c r="Z44" t="s">
        <v>57</v>
      </c>
    </row>
    <row r="45" spans="1:26">
      <c r="A45">
        <v>20.8</v>
      </c>
      <c r="B45" t="s">
        <v>170</v>
      </c>
      <c r="C45" t="s">
        <v>29</v>
      </c>
      <c r="D45" t="s">
        <v>25</v>
      </c>
      <c r="E45">
        <v>3</v>
      </c>
      <c r="F45">
        <v>0.1</v>
      </c>
      <c r="G45">
        <v>400</v>
      </c>
      <c r="H45">
        <v>486</v>
      </c>
      <c r="I45" t="s">
        <v>26</v>
      </c>
      <c r="J45" t="s">
        <v>28</v>
      </c>
      <c r="K45" t="s">
        <v>27</v>
      </c>
      <c r="L45">
        <v>4</v>
      </c>
      <c r="R45">
        <v>1</v>
      </c>
      <c r="S45">
        <v>0.1</v>
      </c>
      <c r="T45">
        <f t="shared" si="10"/>
        <v>1.0000000000000002E-3</v>
      </c>
      <c r="U45">
        <v>0.1</v>
      </c>
      <c r="V45">
        <f t="shared" si="7"/>
        <v>1.0000000000000003E-4</v>
      </c>
      <c r="W45">
        <f t="shared" si="11"/>
        <v>4859999.9999999981</v>
      </c>
      <c r="X45" t="s">
        <v>31</v>
      </c>
      <c r="Y45">
        <v>4860000</v>
      </c>
      <c r="Z45" t="s">
        <v>57</v>
      </c>
    </row>
    <row r="46" spans="1:26">
      <c r="A46">
        <v>20.7</v>
      </c>
      <c r="B46" t="s">
        <v>171</v>
      </c>
      <c r="C46" t="s">
        <v>29</v>
      </c>
      <c r="D46" t="s">
        <v>25</v>
      </c>
      <c r="E46">
        <v>3</v>
      </c>
      <c r="F46">
        <v>0.1</v>
      </c>
      <c r="G46">
        <v>400</v>
      </c>
      <c r="H46">
        <v>438</v>
      </c>
      <c r="I46" t="s">
        <v>26</v>
      </c>
      <c r="J46" t="s">
        <v>28</v>
      </c>
      <c r="K46" t="s">
        <v>27</v>
      </c>
      <c r="L46">
        <v>4</v>
      </c>
      <c r="R46">
        <v>1</v>
      </c>
      <c r="S46">
        <v>0.1</v>
      </c>
      <c r="T46">
        <f t="shared" si="10"/>
        <v>1.0000000000000002E-3</v>
      </c>
      <c r="U46">
        <v>0.1</v>
      </c>
      <c r="V46">
        <f t="shared" si="7"/>
        <v>1.0000000000000003E-4</v>
      </c>
      <c r="W46">
        <f t="shared" si="11"/>
        <v>4379999.9999999981</v>
      </c>
      <c r="X46" t="s">
        <v>31</v>
      </c>
      <c r="Y46">
        <v>4380000</v>
      </c>
      <c r="Z46" t="s">
        <v>57</v>
      </c>
    </row>
    <row r="47" spans="1:26">
      <c r="A47">
        <v>20.100000000000001</v>
      </c>
      <c r="B47" t="s">
        <v>172</v>
      </c>
      <c r="C47" t="s">
        <v>29</v>
      </c>
      <c r="D47" t="s">
        <v>30</v>
      </c>
      <c r="E47">
        <v>2</v>
      </c>
      <c r="F47">
        <v>0.1</v>
      </c>
      <c r="G47">
        <v>400</v>
      </c>
      <c r="H47">
        <v>273</v>
      </c>
      <c r="I47" t="s">
        <v>26</v>
      </c>
      <c r="J47" t="s">
        <v>28</v>
      </c>
      <c r="K47" t="s">
        <v>27</v>
      </c>
      <c r="L47">
        <v>4</v>
      </c>
      <c r="R47">
        <v>1</v>
      </c>
      <c r="S47">
        <v>0.1</v>
      </c>
      <c r="T47">
        <f t="shared" si="10"/>
        <v>1.0000000000000002E-2</v>
      </c>
      <c r="U47">
        <v>0.1</v>
      </c>
      <c r="V47">
        <f t="shared" si="7"/>
        <v>1.0000000000000002E-3</v>
      </c>
      <c r="W47">
        <f t="shared" si="11"/>
        <v>272999.99999999994</v>
      </c>
      <c r="X47" t="s">
        <v>31</v>
      </c>
      <c r="Y47">
        <v>273000</v>
      </c>
      <c r="Z47" t="s">
        <v>58</v>
      </c>
    </row>
    <row r="48" spans="1:26">
      <c r="A48">
        <v>20.2</v>
      </c>
      <c r="B48" t="s">
        <v>173</v>
      </c>
      <c r="C48" t="s">
        <v>29</v>
      </c>
      <c r="D48" t="s">
        <v>30</v>
      </c>
      <c r="E48">
        <v>2</v>
      </c>
      <c r="F48">
        <v>0.1</v>
      </c>
      <c r="G48">
        <v>400</v>
      </c>
      <c r="H48">
        <v>254</v>
      </c>
      <c r="I48" t="s">
        <v>26</v>
      </c>
      <c r="J48" t="s">
        <v>28</v>
      </c>
      <c r="K48" t="s">
        <v>27</v>
      </c>
      <c r="L48">
        <v>4</v>
      </c>
      <c r="R48">
        <v>1</v>
      </c>
      <c r="S48">
        <v>0.1</v>
      </c>
      <c r="T48">
        <f t="shared" si="10"/>
        <v>1.0000000000000002E-2</v>
      </c>
      <c r="U48">
        <v>0.1</v>
      </c>
      <c r="V48">
        <f t="shared" si="7"/>
        <v>1.0000000000000002E-3</v>
      </c>
      <c r="W48">
        <f t="shared" si="11"/>
        <v>253999.99999999994</v>
      </c>
      <c r="X48" t="s">
        <v>31</v>
      </c>
      <c r="Y48">
        <v>254000</v>
      </c>
      <c r="Z48" t="s">
        <v>58</v>
      </c>
    </row>
    <row r="49" spans="1:26">
      <c r="A49">
        <v>20.3</v>
      </c>
      <c r="B49" t="s">
        <v>174</v>
      </c>
      <c r="C49" t="s">
        <v>29</v>
      </c>
      <c r="D49" t="s">
        <v>30</v>
      </c>
      <c r="E49">
        <v>3</v>
      </c>
      <c r="F49">
        <v>0.1</v>
      </c>
      <c r="G49">
        <v>400</v>
      </c>
      <c r="H49">
        <v>30</v>
      </c>
      <c r="I49" t="s">
        <v>26</v>
      </c>
      <c r="J49" t="s">
        <v>28</v>
      </c>
      <c r="K49" t="s">
        <v>27</v>
      </c>
      <c r="L49">
        <v>4</v>
      </c>
      <c r="R49">
        <v>1</v>
      </c>
      <c r="S49">
        <v>0.1</v>
      </c>
      <c r="T49">
        <f t="shared" si="10"/>
        <v>1.0000000000000002E-3</v>
      </c>
      <c r="U49">
        <v>0.1</v>
      </c>
      <c r="V49">
        <f t="shared" si="7"/>
        <v>1.0000000000000003E-4</v>
      </c>
      <c r="W49">
        <f t="shared" si="11"/>
        <v>299999.99999999988</v>
      </c>
      <c r="X49" t="s">
        <v>31</v>
      </c>
      <c r="Y49">
        <v>300000</v>
      </c>
      <c r="Z49" t="s">
        <v>58</v>
      </c>
    </row>
    <row r="50" spans="1:26">
      <c r="A50">
        <v>20.399999999999999</v>
      </c>
      <c r="B50" t="s">
        <v>175</v>
      </c>
      <c r="C50" t="s">
        <v>29</v>
      </c>
      <c r="D50" t="s">
        <v>30</v>
      </c>
      <c r="E50">
        <v>3</v>
      </c>
      <c r="F50">
        <v>0.1</v>
      </c>
      <c r="G50">
        <v>400</v>
      </c>
      <c r="H50">
        <v>39</v>
      </c>
      <c r="I50" t="s">
        <v>26</v>
      </c>
      <c r="J50" t="s">
        <v>28</v>
      </c>
      <c r="K50" t="s">
        <v>27</v>
      </c>
      <c r="L50">
        <v>4</v>
      </c>
      <c r="R50">
        <v>1</v>
      </c>
      <c r="S50">
        <v>0.1</v>
      </c>
      <c r="T50">
        <f t="shared" si="10"/>
        <v>1.0000000000000002E-3</v>
      </c>
      <c r="U50">
        <v>0.1</v>
      </c>
      <c r="V50">
        <f t="shared" si="7"/>
        <v>1.0000000000000003E-4</v>
      </c>
      <c r="W50">
        <f t="shared" si="11"/>
        <v>389999.99999999988</v>
      </c>
      <c r="X50" t="s">
        <v>31</v>
      </c>
      <c r="Y50">
        <v>390000</v>
      </c>
      <c r="Z50" t="s">
        <v>58</v>
      </c>
    </row>
    <row r="51" spans="1:26">
      <c r="A51">
        <v>20.5</v>
      </c>
      <c r="B51" t="s">
        <v>176</v>
      </c>
      <c r="C51" t="s">
        <v>29</v>
      </c>
      <c r="D51" t="s">
        <v>30</v>
      </c>
      <c r="E51">
        <v>3</v>
      </c>
      <c r="F51">
        <v>0.1</v>
      </c>
      <c r="G51">
        <v>400</v>
      </c>
      <c r="H51">
        <v>16</v>
      </c>
      <c r="I51" t="s">
        <v>26</v>
      </c>
      <c r="J51" t="s">
        <v>28</v>
      </c>
      <c r="K51" t="s">
        <v>27</v>
      </c>
      <c r="L51">
        <v>4</v>
      </c>
      <c r="R51">
        <v>1</v>
      </c>
      <c r="S51">
        <v>0.1</v>
      </c>
      <c r="T51">
        <f t="shared" si="10"/>
        <v>1.0000000000000002E-3</v>
      </c>
      <c r="U51">
        <v>0.1</v>
      </c>
      <c r="V51">
        <f t="shared" si="7"/>
        <v>1.0000000000000003E-4</v>
      </c>
      <c r="W51">
        <f t="shared" si="11"/>
        <v>159999.99999999994</v>
      </c>
      <c r="X51" t="s">
        <v>31</v>
      </c>
      <c r="Y51">
        <v>160000</v>
      </c>
      <c r="Z51" t="s">
        <v>84</v>
      </c>
    </row>
    <row r="52" spans="1:26">
      <c r="A52">
        <v>20.7</v>
      </c>
      <c r="B52" t="s">
        <v>177</v>
      </c>
      <c r="C52" t="s">
        <v>29</v>
      </c>
      <c r="D52" t="s">
        <v>30</v>
      </c>
      <c r="E52">
        <v>2</v>
      </c>
      <c r="F52">
        <v>0.1</v>
      </c>
      <c r="G52">
        <v>400</v>
      </c>
      <c r="H52">
        <v>307</v>
      </c>
      <c r="I52" t="s">
        <v>26</v>
      </c>
      <c r="J52" t="s">
        <v>28</v>
      </c>
      <c r="K52" t="s">
        <v>27</v>
      </c>
      <c r="L52">
        <v>4</v>
      </c>
      <c r="R52">
        <v>1</v>
      </c>
      <c r="S52">
        <v>0.1</v>
      </c>
      <c r="T52">
        <f t="shared" si="10"/>
        <v>1.0000000000000002E-2</v>
      </c>
      <c r="U52">
        <v>0.1</v>
      </c>
      <c r="V52">
        <f>R52*T52*U52</f>
        <v>1.0000000000000002E-3</v>
      </c>
      <c r="W52">
        <f t="shared" si="11"/>
        <v>306999.99999999994</v>
      </c>
      <c r="X52" t="s">
        <v>31</v>
      </c>
      <c r="Y52">
        <v>307000</v>
      </c>
      <c r="Z52" t="s">
        <v>84</v>
      </c>
    </row>
    <row r="53" spans="1:26">
      <c r="A53">
        <v>20.8</v>
      </c>
      <c r="B53" t="s">
        <v>178</v>
      </c>
      <c r="C53" t="s">
        <v>29</v>
      </c>
      <c r="D53" t="s">
        <v>30</v>
      </c>
      <c r="E53">
        <v>2</v>
      </c>
      <c r="F53">
        <v>0.1</v>
      </c>
      <c r="G53">
        <v>400</v>
      </c>
      <c r="H53">
        <v>149</v>
      </c>
      <c r="I53" t="s">
        <v>26</v>
      </c>
      <c r="J53" t="s">
        <v>28</v>
      </c>
      <c r="K53" t="s">
        <v>27</v>
      </c>
      <c r="L53">
        <v>4</v>
      </c>
      <c r="R53">
        <v>1</v>
      </c>
      <c r="S53">
        <v>0.1</v>
      </c>
      <c r="T53">
        <f t="shared" si="10"/>
        <v>1.0000000000000002E-2</v>
      </c>
      <c r="U53">
        <v>0.1</v>
      </c>
      <c r="V53">
        <f>R53*T53*U53</f>
        <v>1.0000000000000002E-3</v>
      </c>
      <c r="W53">
        <f t="shared" si="11"/>
        <v>148999.99999999997</v>
      </c>
      <c r="X53" t="s">
        <v>31</v>
      </c>
      <c r="Y53">
        <v>149000</v>
      </c>
      <c r="Z53" t="s">
        <v>84</v>
      </c>
    </row>
    <row r="54" spans="1:26">
      <c r="A54">
        <v>20.9</v>
      </c>
      <c r="B54" t="s">
        <v>179</v>
      </c>
      <c r="C54" t="s">
        <v>29</v>
      </c>
      <c r="D54" t="s">
        <v>30</v>
      </c>
      <c r="E54">
        <v>3</v>
      </c>
      <c r="F54">
        <v>0.1</v>
      </c>
      <c r="G54">
        <v>400</v>
      </c>
      <c r="H54">
        <v>49</v>
      </c>
      <c r="I54" t="s">
        <v>26</v>
      </c>
      <c r="J54" t="s">
        <v>28</v>
      </c>
      <c r="K54" t="s">
        <v>27</v>
      </c>
      <c r="L54">
        <v>4</v>
      </c>
      <c r="R54">
        <v>1</v>
      </c>
      <c r="S54">
        <v>0.1</v>
      </c>
      <c r="T54">
        <f t="shared" si="10"/>
        <v>1.0000000000000002E-3</v>
      </c>
      <c r="U54">
        <v>0.1</v>
      </c>
      <c r="V54">
        <f>R54*T54*U54</f>
        <v>1.0000000000000003E-4</v>
      </c>
      <c r="W54">
        <f t="shared" si="11"/>
        <v>489999.99999999983</v>
      </c>
      <c r="X54" t="s">
        <v>31</v>
      </c>
      <c r="Y54">
        <v>490000</v>
      </c>
      <c r="Z54" t="s">
        <v>84</v>
      </c>
    </row>
    <row r="55" spans="1:26">
      <c r="A55" t="s">
        <v>34</v>
      </c>
      <c r="C55" t="s">
        <v>29</v>
      </c>
      <c r="D55" t="s">
        <v>30</v>
      </c>
      <c r="E55">
        <v>2</v>
      </c>
      <c r="F55">
        <v>0.1</v>
      </c>
      <c r="G55">
        <v>400</v>
      </c>
      <c r="H55">
        <v>322</v>
      </c>
      <c r="I55" t="s">
        <v>26</v>
      </c>
      <c r="J55" t="s">
        <v>28</v>
      </c>
      <c r="K55" t="s">
        <v>27</v>
      </c>
      <c r="L55">
        <v>4</v>
      </c>
      <c r="R55">
        <v>1</v>
      </c>
      <c r="S55">
        <v>0.1</v>
      </c>
      <c r="T55">
        <f t="shared" ref="T55:T65" si="12">S55^E55</f>
        <v>1.0000000000000002E-2</v>
      </c>
      <c r="U55">
        <v>0.1</v>
      </c>
      <c r="V55">
        <f t="shared" ref="V55:V64" si="13">R55*T55*U55</f>
        <v>1.0000000000000002E-3</v>
      </c>
      <c r="W55">
        <f t="shared" ref="W55:W65" si="14">H55*(1/V55)</f>
        <v>321999.99999999994</v>
      </c>
      <c r="X55" t="s">
        <v>31</v>
      </c>
      <c r="Y55">
        <v>322000</v>
      </c>
      <c r="Z55" t="s">
        <v>84</v>
      </c>
    </row>
    <row r="56" spans="1:26">
      <c r="A56">
        <v>20.11</v>
      </c>
      <c r="B56" t="s">
        <v>180</v>
      </c>
      <c r="C56" t="s">
        <v>29</v>
      </c>
      <c r="D56" t="s">
        <v>30</v>
      </c>
      <c r="E56">
        <v>3</v>
      </c>
      <c r="F56">
        <v>0.1</v>
      </c>
      <c r="G56">
        <v>400</v>
      </c>
      <c r="H56">
        <v>62</v>
      </c>
      <c r="I56" t="s">
        <v>26</v>
      </c>
      <c r="J56" t="s">
        <v>28</v>
      </c>
      <c r="K56" t="s">
        <v>27</v>
      </c>
      <c r="L56">
        <v>4</v>
      </c>
      <c r="R56">
        <v>1</v>
      </c>
      <c r="S56">
        <v>0.1</v>
      </c>
      <c r="T56">
        <f t="shared" si="12"/>
        <v>1.0000000000000002E-3</v>
      </c>
      <c r="U56">
        <v>0.1</v>
      </c>
      <c r="V56">
        <f t="shared" si="13"/>
        <v>1.0000000000000003E-4</v>
      </c>
      <c r="W56">
        <f t="shared" si="14"/>
        <v>619999.99999999977</v>
      </c>
      <c r="X56" t="s">
        <v>31</v>
      </c>
      <c r="Y56">
        <v>620000</v>
      </c>
      <c r="Z56" t="s">
        <v>84</v>
      </c>
    </row>
    <row r="57" spans="1:26">
      <c r="A57">
        <v>26.19</v>
      </c>
      <c r="B57" t="s">
        <v>181</v>
      </c>
      <c r="C57" t="s">
        <v>24</v>
      </c>
      <c r="D57" t="s">
        <v>33</v>
      </c>
      <c r="E57">
        <v>2</v>
      </c>
      <c r="F57">
        <v>0.1</v>
      </c>
      <c r="G57">
        <v>400</v>
      </c>
      <c r="H57">
        <v>63</v>
      </c>
      <c r="I57" t="s">
        <v>26</v>
      </c>
      <c r="J57" t="s">
        <v>28</v>
      </c>
      <c r="K57" t="s">
        <v>27</v>
      </c>
      <c r="L57">
        <v>16</v>
      </c>
      <c r="M57">
        <v>16</v>
      </c>
      <c r="N57">
        <v>0</v>
      </c>
      <c r="O57">
        <v>100</v>
      </c>
      <c r="P57">
        <v>0</v>
      </c>
      <c r="Q57" t="s">
        <v>28</v>
      </c>
      <c r="R57">
        <v>1</v>
      </c>
      <c r="S57">
        <v>0.1</v>
      </c>
      <c r="T57">
        <f t="shared" si="12"/>
        <v>1.0000000000000002E-2</v>
      </c>
      <c r="U57">
        <v>0.1</v>
      </c>
      <c r="V57">
        <f t="shared" si="13"/>
        <v>1.0000000000000002E-3</v>
      </c>
      <c r="W57">
        <f t="shared" si="14"/>
        <v>62999.999999999985</v>
      </c>
      <c r="X57">
        <f t="shared" ref="X57:X60" si="15">W57*(O57/100)</f>
        <v>62999.999999999985</v>
      </c>
      <c r="Y57">
        <f t="shared" ref="Y57:Y60" si="16">W57*(P57/100)</f>
        <v>0</v>
      </c>
      <c r="Z57" t="s">
        <v>94</v>
      </c>
    </row>
    <row r="58" spans="1:26">
      <c r="A58">
        <v>26.15</v>
      </c>
      <c r="B58" t="s">
        <v>182</v>
      </c>
      <c r="C58" t="s">
        <v>24</v>
      </c>
      <c r="D58" t="s">
        <v>33</v>
      </c>
      <c r="E58">
        <v>1</v>
      </c>
      <c r="F58">
        <v>0.1</v>
      </c>
      <c r="G58">
        <v>400</v>
      </c>
      <c r="H58">
        <v>39</v>
      </c>
      <c r="I58" t="s">
        <v>26</v>
      </c>
      <c r="J58" t="s">
        <v>28</v>
      </c>
      <c r="K58" t="s">
        <v>27</v>
      </c>
      <c r="L58">
        <v>15</v>
      </c>
      <c r="M58">
        <v>15</v>
      </c>
      <c r="N58">
        <v>0</v>
      </c>
      <c r="O58">
        <v>100</v>
      </c>
      <c r="P58">
        <v>0</v>
      </c>
      <c r="Q58" t="s">
        <v>28</v>
      </c>
      <c r="R58">
        <v>1</v>
      </c>
      <c r="S58">
        <v>0.1</v>
      </c>
      <c r="T58">
        <f t="shared" si="12"/>
        <v>0.1</v>
      </c>
      <c r="U58">
        <v>0.1</v>
      </c>
      <c r="V58">
        <f t="shared" si="13"/>
        <v>1.0000000000000002E-2</v>
      </c>
      <c r="W58">
        <f t="shared" si="14"/>
        <v>3899.9999999999995</v>
      </c>
      <c r="X58">
        <f t="shared" si="15"/>
        <v>3899.9999999999995</v>
      </c>
      <c r="Y58">
        <f t="shared" si="16"/>
        <v>0</v>
      </c>
      <c r="Z58" t="s">
        <v>94</v>
      </c>
    </row>
    <row r="59" spans="1:26">
      <c r="A59">
        <v>26.11</v>
      </c>
      <c r="B59" t="s">
        <v>183</v>
      </c>
      <c r="C59" t="s">
        <v>24</v>
      </c>
      <c r="D59" t="s">
        <v>33</v>
      </c>
      <c r="E59">
        <v>1</v>
      </c>
      <c r="F59">
        <v>0.1</v>
      </c>
      <c r="G59">
        <v>400</v>
      </c>
      <c r="H59">
        <v>73</v>
      </c>
      <c r="I59" t="s">
        <v>26</v>
      </c>
      <c r="J59" t="s">
        <v>28</v>
      </c>
      <c r="K59" t="s">
        <v>27</v>
      </c>
      <c r="L59">
        <v>15</v>
      </c>
      <c r="M59">
        <v>12</v>
      </c>
      <c r="N59">
        <v>3</v>
      </c>
      <c r="O59">
        <v>80</v>
      </c>
      <c r="P59">
        <v>20</v>
      </c>
      <c r="Q59" t="s">
        <v>28</v>
      </c>
      <c r="R59">
        <v>1</v>
      </c>
      <c r="S59">
        <v>0.1</v>
      </c>
      <c r="T59">
        <f t="shared" si="12"/>
        <v>0.1</v>
      </c>
      <c r="U59">
        <v>0.1</v>
      </c>
      <c r="V59">
        <f t="shared" si="13"/>
        <v>1.0000000000000002E-2</v>
      </c>
      <c r="W59">
        <f t="shared" si="14"/>
        <v>7299.9999999999991</v>
      </c>
      <c r="X59">
        <f t="shared" si="15"/>
        <v>5840</v>
      </c>
      <c r="Y59">
        <f t="shared" si="16"/>
        <v>1460</v>
      </c>
      <c r="Z59" t="s">
        <v>97</v>
      </c>
    </row>
    <row r="60" spans="1:26">
      <c r="A60">
        <v>26.8</v>
      </c>
      <c r="B60" t="s">
        <v>184</v>
      </c>
      <c r="C60" t="s">
        <v>24</v>
      </c>
      <c r="D60" t="s">
        <v>33</v>
      </c>
      <c r="E60">
        <v>1</v>
      </c>
      <c r="F60">
        <v>0.1</v>
      </c>
      <c r="G60">
        <v>400</v>
      </c>
      <c r="H60">
        <v>156</v>
      </c>
      <c r="I60" t="s">
        <v>26</v>
      </c>
      <c r="J60" t="s">
        <v>28</v>
      </c>
      <c r="K60" t="s">
        <v>27</v>
      </c>
      <c r="L60">
        <v>16</v>
      </c>
      <c r="M60">
        <v>16</v>
      </c>
      <c r="N60">
        <v>0</v>
      </c>
      <c r="O60">
        <v>100</v>
      </c>
      <c r="P60">
        <v>0</v>
      </c>
      <c r="Q60" t="s">
        <v>28</v>
      </c>
      <c r="R60">
        <v>1</v>
      </c>
      <c r="S60">
        <v>0.1</v>
      </c>
      <c r="T60">
        <f t="shared" si="12"/>
        <v>0.1</v>
      </c>
      <c r="U60">
        <v>0.1</v>
      </c>
      <c r="V60">
        <f t="shared" si="13"/>
        <v>1.0000000000000002E-2</v>
      </c>
      <c r="W60">
        <f t="shared" si="14"/>
        <v>15599.999999999998</v>
      </c>
      <c r="X60">
        <f t="shared" si="15"/>
        <v>15599.999999999998</v>
      </c>
      <c r="Y60">
        <f t="shared" si="16"/>
        <v>0</v>
      </c>
      <c r="Z60" t="s">
        <v>97</v>
      </c>
    </row>
    <row r="61" spans="1:26">
      <c r="A61">
        <v>26.18</v>
      </c>
      <c r="B61" t="s">
        <v>185</v>
      </c>
      <c r="C61" t="s">
        <v>24</v>
      </c>
      <c r="D61" t="s">
        <v>33</v>
      </c>
      <c r="F61">
        <v>0.1</v>
      </c>
      <c r="G61">
        <v>400</v>
      </c>
      <c r="I61" t="s">
        <v>26</v>
      </c>
      <c r="J61" t="s">
        <v>28</v>
      </c>
      <c r="K61" t="s">
        <v>27</v>
      </c>
      <c r="L61" t="s">
        <v>31</v>
      </c>
      <c r="M61" t="s">
        <v>31</v>
      </c>
      <c r="N61" t="s">
        <v>31</v>
      </c>
      <c r="Q61" t="s">
        <v>32</v>
      </c>
      <c r="R61">
        <v>1</v>
      </c>
      <c r="S61">
        <v>0.1</v>
      </c>
      <c r="T61">
        <f t="shared" si="12"/>
        <v>1</v>
      </c>
      <c r="U61">
        <v>0.1</v>
      </c>
      <c r="V61">
        <f t="shared" si="13"/>
        <v>0.1</v>
      </c>
      <c r="W61">
        <f t="shared" si="14"/>
        <v>0</v>
      </c>
      <c r="X61" t="s">
        <v>31</v>
      </c>
      <c r="Y61" t="s">
        <v>31</v>
      </c>
      <c r="Z61" t="s">
        <v>98</v>
      </c>
    </row>
    <row r="62" spans="1:26">
      <c r="A62">
        <v>26.1</v>
      </c>
      <c r="B62" t="s">
        <v>186</v>
      </c>
      <c r="C62" t="s">
        <v>24</v>
      </c>
      <c r="D62" t="s">
        <v>33</v>
      </c>
      <c r="F62">
        <v>0.1</v>
      </c>
      <c r="G62">
        <v>400</v>
      </c>
      <c r="I62" t="s">
        <v>26</v>
      </c>
      <c r="J62" t="s">
        <v>28</v>
      </c>
      <c r="K62" t="s">
        <v>27</v>
      </c>
      <c r="L62" t="s">
        <v>31</v>
      </c>
      <c r="M62" t="s">
        <v>31</v>
      </c>
      <c r="N62" t="s">
        <v>31</v>
      </c>
      <c r="Q62" t="s">
        <v>32</v>
      </c>
      <c r="R62">
        <v>1</v>
      </c>
      <c r="S62">
        <v>0.1</v>
      </c>
      <c r="T62">
        <f t="shared" si="12"/>
        <v>1</v>
      </c>
      <c r="U62">
        <v>0.1</v>
      </c>
      <c r="V62">
        <f t="shared" si="13"/>
        <v>0.1</v>
      </c>
      <c r="W62">
        <f t="shared" si="14"/>
        <v>0</v>
      </c>
      <c r="X62" t="s">
        <v>31</v>
      </c>
      <c r="Y62" t="s">
        <v>31</v>
      </c>
      <c r="Z62" t="s">
        <v>98</v>
      </c>
    </row>
    <row r="63" spans="1:26">
      <c r="A63">
        <v>26.14</v>
      </c>
      <c r="B63" t="s">
        <v>187</v>
      </c>
      <c r="C63" t="s">
        <v>24</v>
      </c>
      <c r="D63" t="s">
        <v>33</v>
      </c>
      <c r="E63">
        <v>1</v>
      </c>
      <c r="F63">
        <v>0.1</v>
      </c>
      <c r="G63">
        <v>400</v>
      </c>
      <c r="H63">
        <v>22</v>
      </c>
      <c r="I63" t="s">
        <v>26</v>
      </c>
      <c r="J63" t="s">
        <v>28</v>
      </c>
      <c r="K63" t="s">
        <v>27</v>
      </c>
      <c r="L63">
        <v>16</v>
      </c>
      <c r="M63">
        <v>15</v>
      </c>
      <c r="N63">
        <v>1</v>
      </c>
      <c r="O63">
        <v>93.75</v>
      </c>
      <c r="P63">
        <v>6.25</v>
      </c>
      <c r="Q63" t="s">
        <v>28</v>
      </c>
      <c r="R63">
        <v>1</v>
      </c>
      <c r="S63">
        <v>0.1</v>
      </c>
      <c r="T63">
        <f t="shared" si="12"/>
        <v>0.1</v>
      </c>
      <c r="U63">
        <v>0.1</v>
      </c>
      <c r="V63">
        <f t="shared" si="13"/>
        <v>1.0000000000000002E-2</v>
      </c>
      <c r="W63">
        <f t="shared" si="14"/>
        <v>2199.9999999999995</v>
      </c>
      <c r="X63">
        <f t="shared" ref="X63:X66" si="17">W63*(O63/100)</f>
        <v>2062.4999999999995</v>
      </c>
      <c r="Y63">
        <f t="shared" ref="Y63:Y66" si="18">W63*(P63/100)</f>
        <v>137.49999999999997</v>
      </c>
      <c r="Z63" t="s">
        <v>101</v>
      </c>
    </row>
    <row r="64" spans="1:26">
      <c r="A64">
        <v>26.7</v>
      </c>
      <c r="B64" t="s">
        <v>188</v>
      </c>
      <c r="C64" t="s">
        <v>24</v>
      </c>
      <c r="D64" t="s">
        <v>33</v>
      </c>
      <c r="E64">
        <v>3</v>
      </c>
      <c r="F64">
        <v>0.1</v>
      </c>
      <c r="G64">
        <v>400</v>
      </c>
      <c r="H64">
        <v>35</v>
      </c>
      <c r="I64" t="s">
        <v>26</v>
      </c>
      <c r="J64" t="s">
        <v>28</v>
      </c>
      <c r="K64" t="s">
        <v>27</v>
      </c>
      <c r="L64">
        <v>16</v>
      </c>
      <c r="M64">
        <v>16</v>
      </c>
      <c r="N64">
        <v>0</v>
      </c>
      <c r="O64">
        <v>100</v>
      </c>
      <c r="P64">
        <v>0</v>
      </c>
      <c r="Q64" t="s">
        <v>28</v>
      </c>
      <c r="R64">
        <v>1</v>
      </c>
      <c r="S64">
        <v>0.1</v>
      </c>
      <c r="T64">
        <f t="shared" si="12"/>
        <v>1.0000000000000002E-3</v>
      </c>
      <c r="U64">
        <v>0.1</v>
      </c>
      <c r="V64">
        <f t="shared" si="13"/>
        <v>1.0000000000000003E-4</v>
      </c>
      <c r="W64">
        <f t="shared" si="14"/>
        <v>349999.99999999988</v>
      </c>
      <c r="X64">
        <f t="shared" si="17"/>
        <v>349999.99999999988</v>
      </c>
      <c r="Y64">
        <f t="shared" si="18"/>
        <v>0</v>
      </c>
      <c r="Z64" t="s">
        <v>101</v>
      </c>
    </row>
    <row r="65" spans="1:26">
      <c r="A65">
        <v>26.21</v>
      </c>
      <c r="B65" t="s">
        <v>189</v>
      </c>
      <c r="C65" t="s">
        <v>24</v>
      </c>
      <c r="D65" t="s">
        <v>33</v>
      </c>
      <c r="E65">
        <v>2</v>
      </c>
      <c r="F65">
        <v>0.1</v>
      </c>
      <c r="G65">
        <v>400</v>
      </c>
      <c r="H65">
        <v>33</v>
      </c>
      <c r="I65" t="s">
        <v>26</v>
      </c>
      <c r="J65" t="s">
        <v>28</v>
      </c>
      <c r="K65" t="s">
        <v>27</v>
      </c>
      <c r="L65">
        <v>16</v>
      </c>
      <c r="M65">
        <v>16</v>
      </c>
      <c r="N65">
        <v>0</v>
      </c>
      <c r="O65">
        <v>100</v>
      </c>
      <c r="P65">
        <v>0</v>
      </c>
      <c r="Q65" t="s">
        <v>28</v>
      </c>
      <c r="R65">
        <v>1</v>
      </c>
      <c r="S65">
        <v>0.1</v>
      </c>
      <c r="T65">
        <f t="shared" si="12"/>
        <v>1.0000000000000002E-2</v>
      </c>
      <c r="U65">
        <v>0.1</v>
      </c>
      <c r="V65">
        <f t="shared" ref="V65:V66" si="19">R65*T65*U65</f>
        <v>1.0000000000000002E-3</v>
      </c>
      <c r="W65">
        <f t="shared" si="14"/>
        <v>32999.999999999993</v>
      </c>
      <c r="X65">
        <f t="shared" si="17"/>
        <v>32999.999999999993</v>
      </c>
      <c r="Y65">
        <f t="shared" si="18"/>
        <v>0</v>
      </c>
      <c r="Z65" t="s">
        <v>103</v>
      </c>
    </row>
    <row r="66" spans="1:26">
      <c r="A66">
        <v>26.16</v>
      </c>
      <c r="B66" t="s">
        <v>190</v>
      </c>
      <c r="C66" t="s">
        <v>24</v>
      </c>
      <c r="D66" t="s">
        <v>33</v>
      </c>
      <c r="E66">
        <v>1</v>
      </c>
      <c r="F66">
        <v>0.1</v>
      </c>
      <c r="G66">
        <v>400</v>
      </c>
      <c r="H66">
        <v>121</v>
      </c>
      <c r="I66" t="s">
        <v>26</v>
      </c>
      <c r="J66" t="s">
        <v>28</v>
      </c>
      <c r="K66" t="s">
        <v>27</v>
      </c>
      <c r="L66">
        <v>16</v>
      </c>
      <c r="M66">
        <v>16</v>
      </c>
      <c r="N66">
        <v>0</v>
      </c>
      <c r="O66">
        <v>100</v>
      </c>
      <c r="P66">
        <v>0</v>
      </c>
      <c r="Q66" t="s">
        <v>28</v>
      </c>
      <c r="R66">
        <v>1</v>
      </c>
      <c r="S66">
        <v>0.1</v>
      </c>
      <c r="T66">
        <f t="shared" ref="T66:T97" si="20">S66^E66</f>
        <v>0.1</v>
      </c>
      <c r="U66">
        <v>0.1</v>
      </c>
      <c r="V66">
        <f t="shared" si="19"/>
        <v>1.0000000000000002E-2</v>
      </c>
      <c r="W66">
        <f t="shared" ref="W66:W97" si="21">H66*(1/V66)</f>
        <v>12099.999999999998</v>
      </c>
      <c r="X66">
        <f t="shared" si="17"/>
        <v>12099.999999999998</v>
      </c>
      <c r="Y66">
        <f t="shared" si="18"/>
        <v>0</v>
      </c>
      <c r="Z66" t="s">
        <v>103</v>
      </c>
    </row>
    <row r="67" spans="1:26">
      <c r="A67">
        <v>26.13</v>
      </c>
      <c r="B67" t="s">
        <v>191</v>
      </c>
      <c r="C67" t="s">
        <v>24</v>
      </c>
      <c r="D67" t="s">
        <v>33</v>
      </c>
      <c r="E67">
        <v>2</v>
      </c>
      <c r="F67">
        <v>0.1</v>
      </c>
      <c r="G67">
        <v>400</v>
      </c>
      <c r="H67">
        <v>78</v>
      </c>
      <c r="I67" t="s">
        <v>26</v>
      </c>
      <c r="J67" t="s">
        <v>28</v>
      </c>
      <c r="K67" t="s">
        <v>27</v>
      </c>
      <c r="L67">
        <v>16</v>
      </c>
      <c r="M67">
        <v>15</v>
      </c>
      <c r="N67">
        <v>1</v>
      </c>
      <c r="O67">
        <v>93.75</v>
      </c>
      <c r="P67">
        <v>6.25</v>
      </c>
      <c r="Q67" t="s">
        <v>28</v>
      </c>
      <c r="R67">
        <v>1</v>
      </c>
      <c r="S67">
        <v>0.1</v>
      </c>
      <c r="T67">
        <f t="shared" si="20"/>
        <v>1.0000000000000002E-2</v>
      </c>
      <c r="U67">
        <v>0.1</v>
      </c>
      <c r="V67">
        <f t="shared" ref="V67:V98" si="22">R67*T67*U67</f>
        <v>1.0000000000000002E-3</v>
      </c>
      <c r="W67">
        <f t="shared" si="21"/>
        <v>77999.999999999985</v>
      </c>
      <c r="X67">
        <f t="shared" ref="X67" si="23">W67*(O67/100)</f>
        <v>73124.999999999985</v>
      </c>
      <c r="Y67">
        <f t="shared" ref="Y67" si="24">W67*(P67/100)</f>
        <v>4874.9999999999991</v>
      </c>
      <c r="Z67" t="s">
        <v>104</v>
      </c>
    </row>
    <row r="68" spans="1:26">
      <c r="A68">
        <v>20.2</v>
      </c>
      <c r="B68" t="s">
        <v>192</v>
      </c>
      <c r="C68" t="s">
        <v>29</v>
      </c>
      <c r="D68" t="s">
        <v>33</v>
      </c>
      <c r="E68">
        <v>1</v>
      </c>
      <c r="F68">
        <v>0.1</v>
      </c>
      <c r="G68">
        <v>400</v>
      </c>
      <c r="H68">
        <v>79</v>
      </c>
      <c r="I68" t="s">
        <v>26</v>
      </c>
      <c r="J68" t="s">
        <v>28</v>
      </c>
      <c r="K68" t="s">
        <v>27</v>
      </c>
      <c r="L68">
        <v>4</v>
      </c>
      <c r="R68">
        <v>1</v>
      </c>
      <c r="S68">
        <v>0.1</v>
      </c>
      <c r="T68">
        <f t="shared" si="20"/>
        <v>0.1</v>
      </c>
      <c r="U68">
        <v>0.1</v>
      </c>
      <c r="V68">
        <f t="shared" si="22"/>
        <v>1.0000000000000002E-2</v>
      </c>
      <c r="W68">
        <f t="shared" si="21"/>
        <v>7899.9999999999991</v>
      </c>
      <c r="X68" t="s">
        <v>31</v>
      </c>
      <c r="Y68">
        <v>79</v>
      </c>
      <c r="Z68" t="s">
        <v>84</v>
      </c>
    </row>
    <row r="69" spans="1:26">
      <c r="A69">
        <v>20.6</v>
      </c>
      <c r="B69" t="s">
        <v>193</v>
      </c>
      <c r="C69" t="s">
        <v>29</v>
      </c>
      <c r="D69" t="s">
        <v>33</v>
      </c>
      <c r="E69">
        <v>1</v>
      </c>
      <c r="F69">
        <v>0.1</v>
      </c>
      <c r="G69">
        <v>400</v>
      </c>
      <c r="H69">
        <v>0</v>
      </c>
      <c r="I69" t="s">
        <v>26</v>
      </c>
      <c r="J69" t="s">
        <v>28</v>
      </c>
      <c r="K69" t="s">
        <v>27</v>
      </c>
      <c r="L69">
        <v>4</v>
      </c>
      <c r="R69">
        <v>1</v>
      </c>
      <c r="S69">
        <v>0.1</v>
      </c>
      <c r="T69">
        <f t="shared" si="20"/>
        <v>0.1</v>
      </c>
      <c r="U69">
        <v>0.1</v>
      </c>
      <c r="V69">
        <f t="shared" si="22"/>
        <v>1.0000000000000002E-2</v>
      </c>
      <c r="W69">
        <f t="shared" si="21"/>
        <v>0</v>
      </c>
      <c r="X69" t="s">
        <v>31</v>
      </c>
      <c r="Y69">
        <v>0</v>
      </c>
      <c r="Z69" t="s">
        <v>84</v>
      </c>
    </row>
    <row r="70" spans="1:26">
      <c r="A70">
        <v>20.9</v>
      </c>
      <c r="B70" t="s">
        <v>194</v>
      </c>
      <c r="C70" t="s">
        <v>29</v>
      </c>
      <c r="D70" t="s">
        <v>33</v>
      </c>
      <c r="E70">
        <v>1</v>
      </c>
      <c r="F70">
        <v>0.1</v>
      </c>
      <c r="G70">
        <v>400</v>
      </c>
      <c r="H70">
        <v>0</v>
      </c>
      <c r="I70" t="s">
        <v>26</v>
      </c>
      <c r="J70" t="s">
        <v>28</v>
      </c>
      <c r="K70" t="s">
        <v>27</v>
      </c>
      <c r="L70">
        <v>4</v>
      </c>
      <c r="R70">
        <v>1</v>
      </c>
      <c r="S70">
        <v>0.1</v>
      </c>
      <c r="T70">
        <f t="shared" si="20"/>
        <v>0.1</v>
      </c>
      <c r="U70">
        <v>0.1</v>
      </c>
      <c r="V70">
        <f t="shared" si="22"/>
        <v>1.0000000000000002E-2</v>
      </c>
      <c r="W70">
        <f t="shared" si="21"/>
        <v>0</v>
      </c>
      <c r="X70" t="s">
        <v>31</v>
      </c>
      <c r="Y70">
        <v>0</v>
      </c>
      <c r="Z70" t="s">
        <v>85</v>
      </c>
    </row>
    <row r="71" spans="1:26">
      <c r="A71">
        <v>20.5</v>
      </c>
      <c r="B71" t="s">
        <v>195</v>
      </c>
      <c r="C71" t="s">
        <v>29</v>
      </c>
      <c r="D71" t="s">
        <v>33</v>
      </c>
      <c r="E71">
        <v>1</v>
      </c>
      <c r="F71">
        <v>0.1</v>
      </c>
      <c r="G71">
        <v>400</v>
      </c>
      <c r="H71">
        <v>0</v>
      </c>
      <c r="I71" t="s">
        <v>26</v>
      </c>
      <c r="J71" t="s">
        <v>28</v>
      </c>
      <c r="K71" t="s">
        <v>27</v>
      </c>
      <c r="L71">
        <v>4</v>
      </c>
      <c r="R71">
        <v>1</v>
      </c>
      <c r="S71">
        <v>0.1</v>
      </c>
      <c r="T71">
        <f t="shared" si="20"/>
        <v>0.1</v>
      </c>
      <c r="U71">
        <v>0.1</v>
      </c>
      <c r="V71">
        <f t="shared" si="22"/>
        <v>1.0000000000000002E-2</v>
      </c>
      <c r="W71">
        <f t="shared" si="21"/>
        <v>0</v>
      </c>
      <c r="X71" t="s">
        <v>31</v>
      </c>
      <c r="Y71">
        <v>0</v>
      </c>
      <c r="Z71" t="s">
        <v>85</v>
      </c>
    </row>
    <row r="72" spans="1:26">
      <c r="A72">
        <v>68.3</v>
      </c>
      <c r="B72" t="s">
        <v>202</v>
      </c>
      <c r="C72" t="s">
        <v>29</v>
      </c>
      <c r="D72" t="s">
        <v>33</v>
      </c>
      <c r="E72">
        <v>2</v>
      </c>
      <c r="F72">
        <v>0.1</v>
      </c>
      <c r="G72">
        <v>400</v>
      </c>
      <c r="H72">
        <v>110</v>
      </c>
      <c r="I72" t="s">
        <v>26</v>
      </c>
      <c r="J72" t="s">
        <v>28</v>
      </c>
      <c r="K72" t="s">
        <v>27</v>
      </c>
      <c r="L72">
        <v>4</v>
      </c>
      <c r="R72">
        <v>1</v>
      </c>
      <c r="S72">
        <v>0.1</v>
      </c>
      <c r="T72">
        <f t="shared" si="20"/>
        <v>1.0000000000000002E-2</v>
      </c>
      <c r="U72">
        <v>0.1</v>
      </c>
      <c r="V72">
        <f t="shared" si="22"/>
        <v>1.0000000000000002E-3</v>
      </c>
      <c r="W72">
        <f t="shared" si="21"/>
        <v>109999.99999999997</v>
      </c>
      <c r="X72">
        <v>110000</v>
      </c>
      <c r="Y72" t="s">
        <v>31</v>
      </c>
      <c r="Z72" t="s">
        <v>86</v>
      </c>
    </row>
    <row r="73" spans="1:26">
      <c r="A73">
        <v>68.7</v>
      </c>
      <c r="B73" t="s">
        <v>203</v>
      </c>
      <c r="C73" t="s">
        <v>29</v>
      </c>
      <c r="D73" t="s">
        <v>30</v>
      </c>
      <c r="E73">
        <v>1</v>
      </c>
      <c r="F73">
        <v>0.1</v>
      </c>
      <c r="G73">
        <v>400</v>
      </c>
      <c r="H73">
        <v>0</v>
      </c>
      <c r="I73" t="s">
        <v>26</v>
      </c>
      <c r="J73" t="s">
        <v>28</v>
      </c>
      <c r="K73" t="s">
        <v>27</v>
      </c>
      <c r="L73">
        <v>4</v>
      </c>
      <c r="R73">
        <v>1</v>
      </c>
      <c r="S73">
        <v>0.1</v>
      </c>
      <c r="T73">
        <f t="shared" si="20"/>
        <v>0.1</v>
      </c>
      <c r="U73">
        <v>0.1</v>
      </c>
      <c r="V73">
        <f t="shared" si="22"/>
        <v>1.0000000000000002E-2</v>
      </c>
      <c r="W73">
        <f t="shared" si="21"/>
        <v>0</v>
      </c>
      <c r="X73">
        <v>0</v>
      </c>
      <c r="Y73" t="s">
        <v>31</v>
      </c>
      <c r="Z73" t="s">
        <v>31</v>
      </c>
    </row>
    <row r="74" spans="1:26">
      <c r="A74">
        <v>68.8</v>
      </c>
      <c r="B74" t="s">
        <v>205</v>
      </c>
      <c r="C74" t="s">
        <v>29</v>
      </c>
      <c r="D74" t="s">
        <v>30</v>
      </c>
      <c r="E74">
        <v>1</v>
      </c>
      <c r="F74">
        <v>0.1</v>
      </c>
      <c r="G74">
        <v>400</v>
      </c>
      <c r="H74">
        <v>0</v>
      </c>
      <c r="I74" t="s">
        <v>26</v>
      </c>
      <c r="J74" t="s">
        <v>28</v>
      </c>
      <c r="K74" t="s">
        <v>27</v>
      </c>
      <c r="L74">
        <v>4</v>
      </c>
      <c r="R74">
        <v>1</v>
      </c>
      <c r="S74">
        <v>0.1</v>
      </c>
      <c r="T74">
        <f t="shared" si="20"/>
        <v>0.1</v>
      </c>
      <c r="U74">
        <v>0.1</v>
      </c>
      <c r="V74">
        <f t="shared" si="22"/>
        <v>1.0000000000000002E-2</v>
      </c>
      <c r="W74">
        <f t="shared" si="21"/>
        <v>0</v>
      </c>
      <c r="X74">
        <v>0</v>
      </c>
      <c r="Y74" t="s">
        <v>31</v>
      </c>
      <c r="Z74" t="s">
        <v>31</v>
      </c>
    </row>
    <row r="75" spans="1:26">
      <c r="A75">
        <v>68.900000000000006</v>
      </c>
      <c r="B75" t="s">
        <v>206</v>
      </c>
      <c r="C75" t="s">
        <v>29</v>
      </c>
      <c r="D75" t="s">
        <v>30</v>
      </c>
      <c r="E75">
        <v>2</v>
      </c>
      <c r="F75">
        <v>0.1</v>
      </c>
      <c r="G75">
        <v>400</v>
      </c>
      <c r="H75">
        <v>97</v>
      </c>
      <c r="I75" t="s">
        <v>26</v>
      </c>
      <c r="J75" t="s">
        <v>28</v>
      </c>
      <c r="K75" t="s">
        <v>27</v>
      </c>
      <c r="L75">
        <v>4</v>
      </c>
      <c r="R75">
        <v>1</v>
      </c>
      <c r="S75">
        <v>0.1</v>
      </c>
      <c r="T75">
        <f t="shared" si="20"/>
        <v>1.0000000000000002E-2</v>
      </c>
      <c r="U75">
        <v>0.1</v>
      </c>
      <c r="V75">
        <f t="shared" si="22"/>
        <v>1.0000000000000002E-3</v>
      </c>
      <c r="W75">
        <f t="shared" si="21"/>
        <v>96999.999999999971</v>
      </c>
      <c r="X75">
        <v>97000</v>
      </c>
      <c r="Y75" t="s">
        <v>31</v>
      </c>
      <c r="Z75" t="s">
        <v>57</v>
      </c>
    </row>
    <row r="76" spans="1:26">
      <c r="A76">
        <v>68.11</v>
      </c>
      <c r="B76" t="s">
        <v>207</v>
      </c>
      <c r="C76" t="s">
        <v>29</v>
      </c>
      <c r="D76" t="s">
        <v>30</v>
      </c>
      <c r="E76">
        <v>2</v>
      </c>
      <c r="F76">
        <v>0.1</v>
      </c>
      <c r="G76">
        <v>400</v>
      </c>
      <c r="H76">
        <v>46</v>
      </c>
      <c r="I76" t="s">
        <v>26</v>
      </c>
      <c r="J76" t="s">
        <v>28</v>
      </c>
      <c r="K76" t="s">
        <v>27</v>
      </c>
      <c r="L76">
        <v>4</v>
      </c>
      <c r="R76">
        <v>1</v>
      </c>
      <c r="S76">
        <v>0.1</v>
      </c>
      <c r="T76">
        <f t="shared" si="20"/>
        <v>1.0000000000000002E-2</v>
      </c>
      <c r="U76">
        <v>0.1</v>
      </c>
      <c r="V76">
        <f t="shared" si="22"/>
        <v>1.0000000000000002E-3</v>
      </c>
      <c r="W76">
        <f t="shared" si="21"/>
        <v>45999.999999999993</v>
      </c>
      <c r="X76">
        <v>46000</v>
      </c>
      <c r="Y76" t="s">
        <v>31</v>
      </c>
      <c r="Z76" t="s">
        <v>57</v>
      </c>
    </row>
    <row r="77" spans="1:26">
      <c r="A77">
        <v>68.12</v>
      </c>
      <c r="B77" t="s">
        <v>208</v>
      </c>
      <c r="C77" t="s">
        <v>29</v>
      </c>
      <c r="D77" t="s">
        <v>30</v>
      </c>
      <c r="E77">
        <v>1</v>
      </c>
      <c r="F77">
        <v>0.1</v>
      </c>
      <c r="G77">
        <v>400</v>
      </c>
      <c r="H77">
        <v>0</v>
      </c>
      <c r="I77" t="s">
        <v>26</v>
      </c>
      <c r="J77" t="s">
        <v>28</v>
      </c>
      <c r="K77" t="s">
        <v>27</v>
      </c>
      <c r="L77">
        <v>4</v>
      </c>
      <c r="R77">
        <v>1</v>
      </c>
      <c r="S77">
        <v>0.1</v>
      </c>
      <c r="T77">
        <f t="shared" si="20"/>
        <v>0.1</v>
      </c>
      <c r="U77">
        <v>0.1</v>
      </c>
      <c r="V77">
        <f t="shared" si="22"/>
        <v>1.0000000000000002E-2</v>
      </c>
      <c r="W77">
        <f t="shared" si="21"/>
        <v>0</v>
      </c>
      <c r="X77">
        <v>0</v>
      </c>
      <c r="Y77" t="s">
        <v>31</v>
      </c>
      <c r="Z77" t="s">
        <v>31</v>
      </c>
    </row>
    <row r="78" spans="1:26">
      <c r="A78">
        <v>68.13</v>
      </c>
      <c r="B78" t="s">
        <v>209</v>
      </c>
      <c r="C78" t="s">
        <v>29</v>
      </c>
      <c r="D78" t="s">
        <v>30</v>
      </c>
      <c r="E78">
        <v>1</v>
      </c>
      <c r="F78">
        <v>0.1</v>
      </c>
      <c r="G78">
        <v>400</v>
      </c>
      <c r="H78">
        <v>0</v>
      </c>
      <c r="I78" t="s">
        <v>26</v>
      </c>
      <c r="J78" t="s">
        <v>28</v>
      </c>
      <c r="K78" t="s">
        <v>27</v>
      </c>
      <c r="L78">
        <v>4</v>
      </c>
      <c r="R78">
        <v>1</v>
      </c>
      <c r="S78">
        <v>0.1</v>
      </c>
      <c r="T78">
        <f t="shared" si="20"/>
        <v>0.1</v>
      </c>
      <c r="U78">
        <v>0.1</v>
      </c>
      <c r="V78">
        <f t="shared" si="22"/>
        <v>1.0000000000000002E-2</v>
      </c>
      <c r="W78">
        <f t="shared" si="21"/>
        <v>0</v>
      </c>
      <c r="X78">
        <v>0</v>
      </c>
      <c r="Y78" t="s">
        <v>31</v>
      </c>
      <c r="Z78" t="s">
        <v>31</v>
      </c>
    </row>
    <row r="79" spans="1:26">
      <c r="A79">
        <v>68.14</v>
      </c>
      <c r="B79" t="s">
        <v>210</v>
      </c>
      <c r="C79" t="s">
        <v>29</v>
      </c>
      <c r="D79" t="s">
        <v>30</v>
      </c>
      <c r="E79">
        <v>3</v>
      </c>
      <c r="F79">
        <v>0.1</v>
      </c>
      <c r="G79">
        <v>400</v>
      </c>
      <c r="H79">
        <v>6</v>
      </c>
      <c r="I79" t="s">
        <v>26</v>
      </c>
      <c r="J79" t="s">
        <v>28</v>
      </c>
      <c r="K79" t="s">
        <v>27</v>
      </c>
      <c r="L79">
        <v>4</v>
      </c>
      <c r="R79">
        <v>1</v>
      </c>
      <c r="S79">
        <v>0.1</v>
      </c>
      <c r="T79">
        <f t="shared" si="20"/>
        <v>1.0000000000000002E-3</v>
      </c>
      <c r="U79">
        <v>0.1</v>
      </c>
      <c r="V79">
        <f t="shared" si="22"/>
        <v>1.0000000000000003E-4</v>
      </c>
      <c r="W79">
        <f t="shared" si="21"/>
        <v>59999.999999999978</v>
      </c>
      <c r="X79">
        <v>60000</v>
      </c>
      <c r="Y79" t="s">
        <v>31</v>
      </c>
      <c r="Z79" t="s">
        <v>57</v>
      </c>
    </row>
    <row r="80" spans="1:26">
      <c r="A80">
        <v>68.150000000000006</v>
      </c>
      <c r="B80" t="s">
        <v>211</v>
      </c>
      <c r="C80" t="s">
        <v>29</v>
      </c>
      <c r="D80" t="s">
        <v>30</v>
      </c>
      <c r="E80">
        <v>3</v>
      </c>
      <c r="F80">
        <v>0.1</v>
      </c>
      <c r="G80">
        <v>400</v>
      </c>
      <c r="H80">
        <v>41</v>
      </c>
      <c r="I80" t="s">
        <v>26</v>
      </c>
      <c r="J80" t="s">
        <v>28</v>
      </c>
      <c r="K80" t="s">
        <v>27</v>
      </c>
      <c r="L80">
        <v>4</v>
      </c>
      <c r="R80">
        <v>1</v>
      </c>
      <c r="S80">
        <v>0.1</v>
      </c>
      <c r="T80">
        <f t="shared" si="20"/>
        <v>1.0000000000000002E-3</v>
      </c>
      <c r="U80">
        <v>0.1</v>
      </c>
      <c r="V80">
        <f t="shared" si="22"/>
        <v>1.0000000000000003E-4</v>
      </c>
      <c r="W80">
        <f t="shared" si="21"/>
        <v>409999.99999999983</v>
      </c>
      <c r="X80">
        <v>410000</v>
      </c>
      <c r="Y80" t="s">
        <v>31</v>
      </c>
      <c r="Z80" t="s">
        <v>58</v>
      </c>
    </row>
    <row r="81" spans="1:26">
      <c r="A81">
        <v>68.900000000000006</v>
      </c>
      <c r="B81" t="s">
        <v>204</v>
      </c>
      <c r="C81" t="s">
        <v>29</v>
      </c>
      <c r="D81" t="s">
        <v>33</v>
      </c>
      <c r="E81">
        <v>2</v>
      </c>
      <c r="F81">
        <v>0.1</v>
      </c>
      <c r="G81">
        <v>400</v>
      </c>
      <c r="H81">
        <v>45</v>
      </c>
      <c r="I81" t="s">
        <v>26</v>
      </c>
      <c r="J81" t="s">
        <v>28</v>
      </c>
      <c r="K81" t="s">
        <v>27</v>
      </c>
      <c r="L81">
        <v>4</v>
      </c>
      <c r="R81">
        <v>1</v>
      </c>
      <c r="S81">
        <v>0.1</v>
      </c>
      <c r="T81">
        <f t="shared" si="20"/>
        <v>1.0000000000000002E-2</v>
      </c>
      <c r="U81">
        <v>0.1</v>
      </c>
      <c r="V81">
        <f t="shared" si="22"/>
        <v>1.0000000000000002E-3</v>
      </c>
      <c r="W81">
        <f t="shared" si="21"/>
        <v>44999.999999999993</v>
      </c>
      <c r="X81">
        <v>45000</v>
      </c>
      <c r="Y81" t="s">
        <v>31</v>
      </c>
      <c r="Z81" t="s">
        <v>58</v>
      </c>
    </row>
    <row r="82" spans="1:26">
      <c r="A82">
        <v>68.099999999999994</v>
      </c>
      <c r="B82" t="s">
        <v>212</v>
      </c>
      <c r="C82" t="s">
        <v>29</v>
      </c>
      <c r="D82" t="s">
        <v>33</v>
      </c>
      <c r="E82">
        <v>2</v>
      </c>
      <c r="F82">
        <v>0.1</v>
      </c>
      <c r="G82">
        <v>400</v>
      </c>
      <c r="H82">
        <v>49</v>
      </c>
      <c r="I82" t="s">
        <v>26</v>
      </c>
      <c r="J82" t="s">
        <v>28</v>
      </c>
      <c r="K82" t="s">
        <v>27</v>
      </c>
      <c r="L82">
        <v>4</v>
      </c>
      <c r="R82">
        <v>1</v>
      </c>
      <c r="S82">
        <v>0.1</v>
      </c>
      <c r="T82">
        <f t="shared" si="20"/>
        <v>1.0000000000000002E-2</v>
      </c>
      <c r="U82">
        <v>0.1</v>
      </c>
      <c r="V82">
        <f t="shared" si="22"/>
        <v>1.0000000000000002E-3</v>
      </c>
      <c r="W82">
        <f t="shared" si="21"/>
        <v>48999.999999999985</v>
      </c>
      <c r="X82">
        <v>49000</v>
      </c>
      <c r="Y82" t="s">
        <v>31</v>
      </c>
      <c r="Z82" t="s">
        <v>58</v>
      </c>
    </row>
    <row r="83" spans="1:26">
      <c r="A83">
        <v>68.8</v>
      </c>
      <c r="B83" t="s">
        <v>213</v>
      </c>
      <c r="C83" t="s">
        <v>29</v>
      </c>
      <c r="D83" t="s">
        <v>33</v>
      </c>
      <c r="E83">
        <v>1</v>
      </c>
      <c r="F83">
        <v>0.1</v>
      </c>
      <c r="G83">
        <v>400</v>
      </c>
      <c r="H83">
        <v>0</v>
      </c>
      <c r="I83" t="s">
        <v>26</v>
      </c>
      <c r="J83" t="s">
        <v>28</v>
      </c>
      <c r="K83" t="s">
        <v>27</v>
      </c>
      <c r="L83">
        <v>4</v>
      </c>
      <c r="R83">
        <v>1</v>
      </c>
      <c r="S83">
        <v>0.1</v>
      </c>
      <c r="T83">
        <f t="shared" si="20"/>
        <v>0.1</v>
      </c>
      <c r="U83">
        <v>0.1</v>
      </c>
      <c r="V83">
        <f t="shared" si="22"/>
        <v>1.0000000000000002E-2</v>
      </c>
      <c r="W83">
        <f t="shared" si="21"/>
        <v>0</v>
      </c>
      <c r="X83">
        <v>0</v>
      </c>
      <c r="Y83" t="s">
        <v>31</v>
      </c>
      <c r="Z83" t="s">
        <v>31</v>
      </c>
    </row>
    <row r="84" spans="1:26">
      <c r="A84">
        <v>68.599999999999994</v>
      </c>
      <c r="B84" t="s">
        <v>214</v>
      </c>
      <c r="C84" t="s">
        <v>29</v>
      </c>
      <c r="D84" t="s">
        <v>33</v>
      </c>
      <c r="E84">
        <v>1</v>
      </c>
      <c r="F84">
        <v>0.1</v>
      </c>
      <c r="G84">
        <v>400</v>
      </c>
      <c r="H84">
        <v>0</v>
      </c>
      <c r="I84" t="s">
        <v>26</v>
      </c>
      <c r="J84" t="s">
        <v>28</v>
      </c>
      <c r="K84" t="s">
        <v>27</v>
      </c>
      <c r="L84">
        <v>4</v>
      </c>
      <c r="R84">
        <v>1</v>
      </c>
      <c r="S84">
        <v>0.1</v>
      </c>
      <c r="T84">
        <f t="shared" si="20"/>
        <v>0.1</v>
      </c>
      <c r="U84">
        <v>0.1</v>
      </c>
      <c r="V84">
        <f t="shared" si="22"/>
        <v>1.0000000000000002E-2</v>
      </c>
      <c r="W84">
        <f t="shared" si="21"/>
        <v>0</v>
      </c>
      <c r="X84">
        <v>0</v>
      </c>
      <c r="Y84" t="s">
        <v>31</v>
      </c>
      <c r="Z84" t="s">
        <v>31</v>
      </c>
    </row>
    <row r="85" spans="1:26">
      <c r="A85">
        <v>68.5</v>
      </c>
      <c r="B85" t="s">
        <v>215</v>
      </c>
      <c r="C85" t="s">
        <v>29</v>
      </c>
      <c r="D85" t="s">
        <v>33</v>
      </c>
      <c r="E85">
        <v>1</v>
      </c>
      <c r="F85">
        <v>0.1</v>
      </c>
      <c r="G85">
        <v>400</v>
      </c>
      <c r="H85">
        <v>0</v>
      </c>
      <c r="I85" t="s">
        <v>26</v>
      </c>
      <c r="J85" t="s">
        <v>28</v>
      </c>
      <c r="K85" t="s">
        <v>27</v>
      </c>
      <c r="L85">
        <v>4</v>
      </c>
      <c r="R85">
        <v>1</v>
      </c>
      <c r="S85">
        <v>0.1</v>
      </c>
      <c r="T85">
        <f t="shared" si="20"/>
        <v>0.1</v>
      </c>
      <c r="U85">
        <v>0.1</v>
      </c>
      <c r="V85">
        <f t="shared" si="22"/>
        <v>1.0000000000000002E-2</v>
      </c>
      <c r="W85">
        <f t="shared" si="21"/>
        <v>0</v>
      </c>
      <c r="X85">
        <v>0</v>
      </c>
      <c r="Y85" t="s">
        <v>31</v>
      </c>
      <c r="Z85" t="s">
        <v>31</v>
      </c>
    </row>
    <row r="86" spans="1:26">
      <c r="A86">
        <v>68.17</v>
      </c>
      <c r="B86" t="s">
        <v>216</v>
      </c>
      <c r="C86" t="s">
        <v>29</v>
      </c>
      <c r="D86" t="s">
        <v>33</v>
      </c>
      <c r="E86">
        <v>1</v>
      </c>
      <c r="F86">
        <v>0.1</v>
      </c>
      <c r="G86">
        <v>400</v>
      </c>
      <c r="H86">
        <v>0</v>
      </c>
      <c r="I86" t="s">
        <v>26</v>
      </c>
      <c r="J86" t="s">
        <v>28</v>
      </c>
      <c r="K86" t="s">
        <v>27</v>
      </c>
      <c r="L86">
        <v>4</v>
      </c>
      <c r="R86">
        <v>1</v>
      </c>
      <c r="S86">
        <v>0.1</v>
      </c>
      <c r="T86">
        <f t="shared" si="20"/>
        <v>0.1</v>
      </c>
      <c r="U86">
        <v>0.1</v>
      </c>
      <c r="V86">
        <f t="shared" si="22"/>
        <v>1.0000000000000002E-2</v>
      </c>
      <c r="W86">
        <f t="shared" si="21"/>
        <v>0</v>
      </c>
      <c r="X86">
        <v>0</v>
      </c>
      <c r="Y86" t="s">
        <v>31</v>
      </c>
      <c r="Z86" t="s">
        <v>31</v>
      </c>
    </row>
    <row r="87" spans="1:26">
      <c r="A87">
        <v>68.11</v>
      </c>
      <c r="B87" t="s">
        <v>217</v>
      </c>
      <c r="C87" t="s">
        <v>29</v>
      </c>
      <c r="D87" t="s">
        <v>33</v>
      </c>
      <c r="E87">
        <v>2</v>
      </c>
      <c r="F87">
        <v>0.1</v>
      </c>
      <c r="G87">
        <v>400</v>
      </c>
      <c r="H87">
        <v>47</v>
      </c>
      <c r="I87" t="s">
        <v>26</v>
      </c>
      <c r="J87" t="s">
        <v>28</v>
      </c>
      <c r="K87" t="s">
        <v>27</v>
      </c>
      <c r="L87">
        <v>4</v>
      </c>
      <c r="R87">
        <v>1</v>
      </c>
      <c r="S87">
        <v>0.1</v>
      </c>
      <c r="T87">
        <f t="shared" si="20"/>
        <v>1.0000000000000002E-2</v>
      </c>
      <c r="U87">
        <v>0.1</v>
      </c>
      <c r="V87">
        <f t="shared" si="22"/>
        <v>1.0000000000000002E-3</v>
      </c>
      <c r="W87">
        <f t="shared" si="21"/>
        <v>46999.999999999993</v>
      </c>
      <c r="X87">
        <v>47000</v>
      </c>
      <c r="Y87" t="s">
        <v>31</v>
      </c>
      <c r="Z87" t="s">
        <v>58</v>
      </c>
    </row>
    <row r="88" spans="1:26">
      <c r="A88">
        <v>68.099999999999994</v>
      </c>
      <c r="B88" t="s">
        <v>218</v>
      </c>
      <c r="C88" t="s">
        <v>29</v>
      </c>
      <c r="D88" t="s">
        <v>33</v>
      </c>
      <c r="E88">
        <v>2</v>
      </c>
      <c r="F88">
        <v>0.1</v>
      </c>
      <c r="G88">
        <v>400</v>
      </c>
      <c r="H88">
        <v>47</v>
      </c>
      <c r="I88" t="s">
        <v>26</v>
      </c>
      <c r="J88" t="s">
        <v>28</v>
      </c>
      <c r="K88" t="s">
        <v>27</v>
      </c>
      <c r="L88">
        <v>4</v>
      </c>
      <c r="R88">
        <v>1</v>
      </c>
      <c r="S88">
        <v>0.1</v>
      </c>
      <c r="T88">
        <f t="shared" si="20"/>
        <v>1.0000000000000002E-2</v>
      </c>
      <c r="U88">
        <v>0.1</v>
      </c>
      <c r="V88">
        <f t="shared" si="22"/>
        <v>1.0000000000000002E-3</v>
      </c>
      <c r="W88">
        <f t="shared" si="21"/>
        <v>46999.999999999993</v>
      </c>
      <c r="X88">
        <v>47000</v>
      </c>
      <c r="Y88" t="s">
        <v>31</v>
      </c>
      <c r="Z88" s="1" t="s">
        <v>86</v>
      </c>
    </row>
    <row r="89" spans="1:26">
      <c r="A89">
        <v>68.400000000000006</v>
      </c>
      <c r="B89" t="s">
        <v>219</v>
      </c>
      <c r="C89" t="s">
        <v>29</v>
      </c>
      <c r="D89" t="s">
        <v>33</v>
      </c>
      <c r="E89">
        <v>3</v>
      </c>
      <c r="F89">
        <v>0.1</v>
      </c>
      <c r="G89">
        <v>400</v>
      </c>
      <c r="H89">
        <v>402</v>
      </c>
      <c r="I89" t="s">
        <v>26</v>
      </c>
      <c r="J89" t="s">
        <v>28</v>
      </c>
      <c r="K89" t="s">
        <v>27</v>
      </c>
      <c r="L89">
        <v>4</v>
      </c>
      <c r="R89">
        <v>1</v>
      </c>
      <c r="S89">
        <v>0.1</v>
      </c>
      <c r="T89">
        <f t="shared" si="20"/>
        <v>1.0000000000000002E-3</v>
      </c>
      <c r="U89">
        <v>0.1</v>
      </c>
      <c r="V89">
        <f t="shared" si="22"/>
        <v>1.0000000000000003E-4</v>
      </c>
      <c r="W89">
        <f t="shared" si="21"/>
        <v>4019999.9999999986</v>
      </c>
      <c r="X89">
        <v>4020000</v>
      </c>
      <c r="Y89" t="s">
        <v>31</v>
      </c>
      <c r="Z89" t="s">
        <v>86</v>
      </c>
    </row>
    <row r="90" spans="1:26">
      <c r="A90">
        <v>68.12</v>
      </c>
      <c r="B90" t="s">
        <v>220</v>
      </c>
      <c r="C90" t="s">
        <v>29</v>
      </c>
      <c r="D90" t="s">
        <v>33</v>
      </c>
      <c r="E90">
        <v>2</v>
      </c>
      <c r="F90">
        <v>0.1</v>
      </c>
      <c r="G90">
        <v>400</v>
      </c>
      <c r="H90">
        <v>59</v>
      </c>
      <c r="I90" t="s">
        <v>26</v>
      </c>
      <c r="J90" t="s">
        <v>28</v>
      </c>
      <c r="K90" t="s">
        <v>27</v>
      </c>
      <c r="L90">
        <v>4</v>
      </c>
      <c r="R90">
        <v>1</v>
      </c>
      <c r="S90">
        <v>0.1</v>
      </c>
      <c r="T90">
        <f t="shared" si="20"/>
        <v>1.0000000000000002E-2</v>
      </c>
      <c r="U90">
        <v>0.1</v>
      </c>
      <c r="V90">
        <f t="shared" si="22"/>
        <v>1.0000000000000002E-3</v>
      </c>
      <c r="W90">
        <f t="shared" si="21"/>
        <v>58999.999999999985</v>
      </c>
      <c r="X90">
        <v>59000</v>
      </c>
      <c r="Y90" t="s">
        <v>31</v>
      </c>
      <c r="Z90" s="1" t="s">
        <v>86</v>
      </c>
    </row>
    <row r="91" spans="1:26">
      <c r="A91">
        <v>68.13</v>
      </c>
      <c r="B91" t="s">
        <v>221</v>
      </c>
      <c r="C91" t="s">
        <v>29</v>
      </c>
      <c r="D91" t="s">
        <v>33</v>
      </c>
      <c r="E91">
        <v>2</v>
      </c>
      <c r="F91">
        <v>0.1</v>
      </c>
      <c r="G91">
        <v>400</v>
      </c>
      <c r="H91">
        <v>41</v>
      </c>
      <c r="I91" t="s">
        <v>26</v>
      </c>
      <c r="J91" t="s">
        <v>28</v>
      </c>
      <c r="K91" t="s">
        <v>27</v>
      </c>
      <c r="L91">
        <v>4</v>
      </c>
      <c r="R91">
        <v>1</v>
      </c>
      <c r="S91">
        <v>0.1</v>
      </c>
      <c r="T91">
        <f t="shared" si="20"/>
        <v>1.0000000000000002E-2</v>
      </c>
      <c r="U91">
        <v>0.1</v>
      </c>
      <c r="V91">
        <f t="shared" si="22"/>
        <v>1.0000000000000002E-3</v>
      </c>
      <c r="W91">
        <f t="shared" si="21"/>
        <v>40999.999999999993</v>
      </c>
      <c r="X91">
        <v>41000</v>
      </c>
      <c r="Y91" t="s">
        <v>31</v>
      </c>
      <c r="Z91" s="1" t="s">
        <v>86</v>
      </c>
    </row>
    <row r="92" spans="1:26">
      <c r="A92">
        <v>20.399999999999999</v>
      </c>
      <c r="B92" t="s">
        <v>222</v>
      </c>
      <c r="C92" t="s">
        <v>29</v>
      </c>
      <c r="D92" t="s">
        <v>33</v>
      </c>
      <c r="E92">
        <v>2</v>
      </c>
      <c r="F92">
        <v>0.1</v>
      </c>
      <c r="G92">
        <v>400</v>
      </c>
      <c r="H92">
        <v>12</v>
      </c>
      <c r="I92" t="s">
        <v>26</v>
      </c>
      <c r="J92" t="s">
        <v>28</v>
      </c>
      <c r="K92" t="s">
        <v>27</v>
      </c>
      <c r="L92">
        <v>4</v>
      </c>
      <c r="R92">
        <v>1</v>
      </c>
      <c r="S92">
        <v>0.1</v>
      </c>
      <c r="T92">
        <f t="shared" si="20"/>
        <v>1.0000000000000002E-2</v>
      </c>
      <c r="U92">
        <v>0.1</v>
      </c>
      <c r="V92">
        <f t="shared" si="22"/>
        <v>1.0000000000000002E-3</v>
      </c>
      <c r="W92">
        <f t="shared" si="21"/>
        <v>11999.999999999996</v>
      </c>
      <c r="X92" t="s">
        <v>31</v>
      </c>
      <c r="Y92">
        <v>12000</v>
      </c>
      <c r="Z92" t="s">
        <v>85</v>
      </c>
    </row>
    <row r="93" spans="1:26">
      <c r="A93" t="s">
        <v>34</v>
      </c>
      <c r="B93" t="s">
        <v>196</v>
      </c>
      <c r="C93" t="s">
        <v>29</v>
      </c>
      <c r="D93" t="s">
        <v>33</v>
      </c>
      <c r="E93">
        <v>1</v>
      </c>
      <c r="F93">
        <v>0.1</v>
      </c>
      <c r="G93">
        <v>400</v>
      </c>
      <c r="H93">
        <v>0</v>
      </c>
      <c r="I93" t="s">
        <v>26</v>
      </c>
      <c r="J93" t="s">
        <v>28</v>
      </c>
      <c r="K93" t="s">
        <v>27</v>
      </c>
      <c r="L93">
        <v>4</v>
      </c>
      <c r="R93">
        <v>1</v>
      </c>
      <c r="S93">
        <v>0.1</v>
      </c>
      <c r="T93">
        <f t="shared" si="20"/>
        <v>0.1</v>
      </c>
      <c r="U93">
        <v>0.1</v>
      </c>
      <c r="V93">
        <f t="shared" si="22"/>
        <v>1.0000000000000002E-2</v>
      </c>
      <c r="W93">
        <f t="shared" si="21"/>
        <v>0</v>
      </c>
      <c r="X93" t="s">
        <v>31</v>
      </c>
      <c r="Y93">
        <v>0</v>
      </c>
      <c r="Z93" t="s">
        <v>31</v>
      </c>
    </row>
    <row r="94" spans="1:26">
      <c r="A94">
        <v>20.8</v>
      </c>
      <c r="B94" t="s">
        <v>197</v>
      </c>
      <c r="C94" t="s">
        <v>29</v>
      </c>
      <c r="D94" t="s">
        <v>33</v>
      </c>
      <c r="E94">
        <v>1</v>
      </c>
      <c r="F94">
        <v>0.1</v>
      </c>
      <c r="G94">
        <v>400</v>
      </c>
      <c r="H94">
        <v>216</v>
      </c>
      <c r="I94" t="s">
        <v>26</v>
      </c>
      <c r="J94" t="s">
        <v>28</v>
      </c>
      <c r="K94" t="s">
        <v>27</v>
      </c>
      <c r="L94">
        <v>4</v>
      </c>
      <c r="R94">
        <v>1</v>
      </c>
      <c r="S94">
        <v>0.1</v>
      </c>
      <c r="T94">
        <f t="shared" si="20"/>
        <v>0.1</v>
      </c>
      <c r="U94">
        <v>0.1</v>
      </c>
      <c r="V94">
        <f t="shared" si="22"/>
        <v>1.0000000000000002E-2</v>
      </c>
      <c r="W94">
        <f t="shared" si="21"/>
        <v>21599.999999999996</v>
      </c>
      <c r="X94" t="s">
        <v>31</v>
      </c>
      <c r="Y94">
        <v>21600</v>
      </c>
      <c r="Z94" t="s">
        <v>85</v>
      </c>
    </row>
    <row r="95" spans="1:26">
      <c r="A95">
        <v>20.11</v>
      </c>
      <c r="B95" t="s">
        <v>198</v>
      </c>
      <c r="C95" t="s">
        <v>29</v>
      </c>
      <c r="D95" t="s">
        <v>33</v>
      </c>
      <c r="E95">
        <v>1</v>
      </c>
      <c r="F95">
        <v>0.1</v>
      </c>
      <c r="G95">
        <v>400</v>
      </c>
      <c r="H95">
        <v>70</v>
      </c>
      <c r="I95" t="s">
        <v>26</v>
      </c>
      <c r="J95" t="s">
        <v>28</v>
      </c>
      <c r="K95" t="s">
        <v>27</v>
      </c>
      <c r="L95">
        <v>4</v>
      </c>
      <c r="R95">
        <v>1</v>
      </c>
      <c r="S95">
        <v>0.1</v>
      </c>
      <c r="T95">
        <f t="shared" si="20"/>
        <v>0.1</v>
      </c>
      <c r="U95">
        <v>0.1</v>
      </c>
      <c r="V95">
        <f t="shared" si="22"/>
        <v>1.0000000000000002E-2</v>
      </c>
      <c r="W95">
        <f t="shared" si="21"/>
        <v>6999.9999999999991</v>
      </c>
      <c r="X95" t="s">
        <v>31</v>
      </c>
      <c r="Y95">
        <v>7000</v>
      </c>
      <c r="Z95" t="s">
        <v>85</v>
      </c>
    </row>
    <row r="96" spans="1:26">
      <c r="A96">
        <v>20.12</v>
      </c>
      <c r="B96" t="s">
        <v>199</v>
      </c>
      <c r="C96" t="s">
        <v>29</v>
      </c>
      <c r="D96" t="s">
        <v>33</v>
      </c>
      <c r="E96">
        <v>1</v>
      </c>
      <c r="F96">
        <v>0.1</v>
      </c>
      <c r="G96">
        <v>400</v>
      </c>
      <c r="H96">
        <v>235</v>
      </c>
      <c r="I96" t="s">
        <v>26</v>
      </c>
      <c r="J96" t="s">
        <v>28</v>
      </c>
      <c r="K96" t="s">
        <v>27</v>
      </c>
      <c r="L96">
        <v>4</v>
      </c>
      <c r="R96">
        <v>1</v>
      </c>
      <c r="S96">
        <v>0.1</v>
      </c>
      <c r="T96">
        <f t="shared" si="20"/>
        <v>0.1</v>
      </c>
      <c r="U96">
        <v>0.1</v>
      </c>
      <c r="V96">
        <f t="shared" si="22"/>
        <v>1.0000000000000002E-2</v>
      </c>
      <c r="W96">
        <f t="shared" si="21"/>
        <v>23499.999999999996</v>
      </c>
      <c r="X96" t="s">
        <v>31</v>
      </c>
      <c r="Y96">
        <v>23500</v>
      </c>
      <c r="Z96" t="s">
        <v>85</v>
      </c>
    </row>
    <row r="97" spans="1:26">
      <c r="A97">
        <v>20.3</v>
      </c>
      <c r="B97" t="s">
        <v>200</v>
      </c>
      <c r="C97" t="s">
        <v>29</v>
      </c>
      <c r="D97" t="s">
        <v>33</v>
      </c>
      <c r="E97">
        <v>1</v>
      </c>
      <c r="F97">
        <v>0.1</v>
      </c>
      <c r="G97">
        <v>400</v>
      </c>
      <c r="H97">
        <v>272</v>
      </c>
      <c r="I97" t="s">
        <v>26</v>
      </c>
      <c r="J97" t="s">
        <v>28</v>
      </c>
      <c r="K97" t="s">
        <v>27</v>
      </c>
      <c r="L97">
        <v>4</v>
      </c>
      <c r="R97">
        <v>1</v>
      </c>
      <c r="S97">
        <v>0.1</v>
      </c>
      <c r="T97">
        <f t="shared" si="20"/>
        <v>0.1</v>
      </c>
      <c r="U97">
        <v>0.1</v>
      </c>
      <c r="V97">
        <f t="shared" si="22"/>
        <v>1.0000000000000002E-2</v>
      </c>
      <c r="W97">
        <f t="shared" si="21"/>
        <v>27199.999999999996</v>
      </c>
      <c r="X97" t="s">
        <v>31</v>
      </c>
      <c r="Y97">
        <v>27200</v>
      </c>
      <c r="Z97" t="s">
        <v>85</v>
      </c>
    </row>
    <row r="98" spans="1:26">
      <c r="A98">
        <v>20.7</v>
      </c>
      <c r="B98" t="s">
        <v>201</v>
      </c>
      <c r="C98" t="s">
        <v>29</v>
      </c>
      <c r="D98" t="s">
        <v>33</v>
      </c>
      <c r="E98">
        <v>1</v>
      </c>
      <c r="F98">
        <v>0.1</v>
      </c>
      <c r="G98">
        <v>400</v>
      </c>
      <c r="H98">
        <v>3</v>
      </c>
      <c r="I98" t="s">
        <v>26</v>
      </c>
      <c r="J98" t="s">
        <v>28</v>
      </c>
      <c r="K98" t="s">
        <v>27</v>
      </c>
      <c r="L98">
        <v>4</v>
      </c>
      <c r="R98">
        <v>1</v>
      </c>
      <c r="S98">
        <v>0.1</v>
      </c>
      <c r="T98">
        <f t="shared" ref="T98" si="25">S98^E98</f>
        <v>0.1</v>
      </c>
      <c r="U98">
        <v>0.1</v>
      </c>
      <c r="V98">
        <f t="shared" si="22"/>
        <v>1.0000000000000002E-2</v>
      </c>
      <c r="W98">
        <f t="shared" ref="W98" si="26">H98*(1/V98)</f>
        <v>299.99999999999994</v>
      </c>
      <c r="X98" t="s">
        <v>31</v>
      </c>
      <c r="Y98">
        <v>300</v>
      </c>
      <c r="Z98" t="s">
        <v>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28AD-B8F6-E34B-AA53-415572DEE6F7}">
  <dimension ref="A1:Z16"/>
  <sheetViews>
    <sheetView workbookViewId="0">
      <selection activeCell="Q5" sqref="Q5"/>
    </sheetView>
  </sheetViews>
  <sheetFormatPr baseColWidth="10" defaultRowHeight="16"/>
  <cols>
    <col min="1" max="1" width="24.6640625" customWidth="1"/>
    <col min="2" max="2" width="28.5" customWidth="1"/>
    <col min="5" max="5" width="18.33203125" customWidth="1"/>
    <col min="6" max="6" width="14.5" customWidth="1"/>
    <col min="7" max="7" width="14" customWidth="1"/>
    <col min="8" max="8" width="16.1640625" customWidth="1"/>
    <col min="9" max="9" width="16.6640625" customWidth="1"/>
    <col min="10" max="10" width="22.83203125" customWidth="1"/>
    <col min="11" max="11" width="22" customWidth="1"/>
  </cols>
  <sheetData>
    <row r="1" spans="1:26">
      <c r="A1" t="s">
        <v>110</v>
      </c>
      <c r="B1" t="s">
        <v>111</v>
      </c>
      <c r="C1" t="s">
        <v>112</v>
      </c>
      <c r="D1" t="s">
        <v>115</v>
      </c>
      <c r="E1" t="s">
        <v>116</v>
      </c>
      <c r="F1" t="s">
        <v>117</v>
      </c>
      <c r="G1" t="s">
        <v>120</v>
      </c>
      <c r="H1" t="s">
        <v>118</v>
      </c>
      <c r="I1" t="s">
        <v>119</v>
      </c>
      <c r="J1" t="s">
        <v>13</v>
      </c>
      <c r="K1" t="s">
        <v>14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21</v>
      </c>
    </row>
    <row r="2" spans="1:26">
      <c r="A2" s="1" t="s">
        <v>114</v>
      </c>
      <c r="B2" s="1" t="s">
        <v>113</v>
      </c>
      <c r="C2" s="1">
        <v>95</v>
      </c>
      <c r="D2" s="1">
        <v>6</v>
      </c>
      <c r="E2" s="1">
        <v>100</v>
      </c>
      <c r="F2" s="1">
        <v>1000</v>
      </c>
      <c r="G2" s="1">
        <v>16</v>
      </c>
      <c r="H2" s="1">
        <v>3</v>
      </c>
      <c r="I2" s="1">
        <v>13</v>
      </c>
      <c r="J2" s="1">
        <f>H2/G2*100</f>
        <v>18.75</v>
      </c>
      <c r="K2" s="1">
        <f>I2/G2*100</f>
        <v>81.25</v>
      </c>
      <c r="L2" s="1">
        <v>1</v>
      </c>
      <c r="M2" s="1">
        <v>0.1</v>
      </c>
      <c r="N2" s="1">
        <f>M2^D2</f>
        <v>1.0000000000000006E-6</v>
      </c>
      <c r="O2" s="1">
        <v>0.1</v>
      </c>
      <c r="P2" s="1">
        <f>L2*N2*O2</f>
        <v>1.0000000000000006E-7</v>
      </c>
      <c r="Q2" s="1">
        <f>C2*1/P2</f>
        <v>949999999.9999994</v>
      </c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121</v>
      </c>
      <c r="B3" s="1" t="s">
        <v>113</v>
      </c>
      <c r="C3" s="1">
        <v>82</v>
      </c>
      <c r="D3" s="1">
        <v>6</v>
      </c>
      <c r="E3" s="1">
        <v>100</v>
      </c>
      <c r="F3" s="1">
        <v>1000</v>
      </c>
      <c r="G3" s="1">
        <v>16</v>
      </c>
      <c r="H3" s="1">
        <v>4</v>
      </c>
      <c r="I3" s="1">
        <v>12</v>
      </c>
      <c r="J3" s="1">
        <f>H3/G3*100</f>
        <v>25</v>
      </c>
      <c r="K3" s="1">
        <f>I3/G3*100</f>
        <v>75</v>
      </c>
      <c r="L3" s="1">
        <v>1</v>
      </c>
      <c r="M3" s="1">
        <v>0.1</v>
      </c>
      <c r="N3" s="1">
        <f>M3^D3</f>
        <v>1.0000000000000006E-6</v>
      </c>
      <c r="O3" s="1">
        <v>0.1</v>
      </c>
      <c r="P3" s="1">
        <f>L3*N3*O3</f>
        <v>1.0000000000000006E-7</v>
      </c>
      <c r="Q3" s="1">
        <f>C3*1/P3</f>
        <v>819999999.99999952</v>
      </c>
    </row>
    <row r="4" spans="1:26">
      <c r="A4" s="1" t="s">
        <v>122</v>
      </c>
      <c r="B4" s="1" t="s">
        <v>113</v>
      </c>
      <c r="C4" s="1">
        <v>83</v>
      </c>
      <c r="D4" s="1">
        <v>6</v>
      </c>
      <c r="E4" s="1">
        <v>100</v>
      </c>
      <c r="F4" s="1">
        <v>1000</v>
      </c>
      <c r="G4" s="1">
        <v>15</v>
      </c>
      <c r="H4" s="1">
        <v>4</v>
      </c>
      <c r="I4" s="1">
        <v>11</v>
      </c>
      <c r="J4" s="1">
        <f>H4/G4*100</f>
        <v>26.666666666666668</v>
      </c>
      <c r="K4" s="1">
        <f>I4/G4*100</f>
        <v>73.333333333333329</v>
      </c>
      <c r="L4" s="1">
        <v>1</v>
      </c>
      <c r="M4" s="1">
        <v>0.1</v>
      </c>
      <c r="N4" s="1">
        <f>M4^D4</f>
        <v>1.0000000000000006E-6</v>
      </c>
      <c r="O4" s="1">
        <v>0.1</v>
      </c>
      <c r="P4" s="1">
        <f>L4*N4*O4</f>
        <v>1.0000000000000006E-7</v>
      </c>
      <c r="Q4" s="1">
        <f>C4*1/P4</f>
        <v>829999999.99999952</v>
      </c>
    </row>
    <row r="5" spans="1:26">
      <c r="A5" s="1" t="s">
        <v>123</v>
      </c>
      <c r="B5" s="1" t="s">
        <v>113</v>
      </c>
      <c r="C5" s="1">
        <v>70</v>
      </c>
      <c r="D5" s="1">
        <v>6</v>
      </c>
      <c r="E5" s="1">
        <v>100</v>
      </c>
      <c r="F5" s="1">
        <v>1000</v>
      </c>
      <c r="G5" s="1">
        <v>16</v>
      </c>
      <c r="H5" s="1">
        <v>4</v>
      </c>
      <c r="I5" s="1">
        <v>12</v>
      </c>
      <c r="J5" s="1">
        <f>H5/G5*100</f>
        <v>25</v>
      </c>
      <c r="K5" s="1">
        <f>I5/G5*100</f>
        <v>75</v>
      </c>
      <c r="L5" s="1">
        <v>1</v>
      </c>
      <c r="M5" s="1">
        <v>0.1</v>
      </c>
      <c r="N5" s="1">
        <f>M5^D5</f>
        <v>1.0000000000000006E-6</v>
      </c>
      <c r="O5" s="1">
        <v>0.1</v>
      </c>
      <c r="P5" s="1">
        <f>L5*N5*O5</f>
        <v>1.0000000000000006E-7</v>
      </c>
      <c r="Q5" s="1">
        <f>C5*1/P5</f>
        <v>699999999.99999952</v>
      </c>
    </row>
    <row r="6" spans="1:26">
      <c r="C6" s="1"/>
    </row>
    <row r="16" spans="1:26" ht="18">
      <c r="K1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96EB-77F9-CB47-8687-B60D6F98B2CB}">
  <dimension ref="A1:I41"/>
  <sheetViews>
    <sheetView workbookViewId="0">
      <selection activeCell="H30" sqref="H30"/>
    </sheetView>
  </sheetViews>
  <sheetFormatPr baseColWidth="10" defaultRowHeight="16"/>
  <cols>
    <col min="1" max="1" width="16" customWidth="1"/>
    <col min="8" max="8" width="63.5" customWidth="1"/>
    <col min="10" max="10" width="109.5" customWidth="1"/>
  </cols>
  <sheetData>
    <row r="1" spans="1:9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100</v>
      </c>
    </row>
    <row r="2" spans="1:9">
      <c r="A2" s="3" t="s">
        <v>55</v>
      </c>
      <c r="B2" s="3">
        <v>35</v>
      </c>
      <c r="C2" s="3">
        <f t="shared" ref="C2:C6" si="0">10*B2</f>
        <v>350</v>
      </c>
      <c r="D2" s="3">
        <f t="shared" ref="D2:D6" si="1">1*B2</f>
        <v>35</v>
      </c>
      <c r="E2" s="3">
        <f t="shared" ref="E2:E6" si="2">1*B2</f>
        <v>35</v>
      </c>
      <c r="F2" s="3">
        <f t="shared" ref="F2:F6" si="3">6*B2</f>
        <v>210</v>
      </c>
      <c r="G2" s="3">
        <f t="shared" ref="G2:G6" si="4">SUM(C2:F2)</f>
        <v>630</v>
      </c>
      <c r="H2" s="3" t="s">
        <v>49</v>
      </c>
      <c r="I2" s="3" t="s">
        <v>28</v>
      </c>
    </row>
    <row r="3" spans="1:9">
      <c r="A3" s="3" t="s">
        <v>54</v>
      </c>
      <c r="B3" s="3">
        <v>35</v>
      </c>
      <c r="C3" s="3">
        <f t="shared" si="0"/>
        <v>350</v>
      </c>
      <c r="D3" s="3">
        <f t="shared" si="1"/>
        <v>35</v>
      </c>
      <c r="E3" s="3">
        <f t="shared" si="2"/>
        <v>35</v>
      </c>
      <c r="F3" s="3">
        <f t="shared" si="3"/>
        <v>210</v>
      </c>
      <c r="G3" s="3">
        <f t="shared" si="4"/>
        <v>630</v>
      </c>
      <c r="H3" s="3" t="s">
        <v>50</v>
      </c>
      <c r="I3" s="3" t="s">
        <v>28</v>
      </c>
    </row>
    <row r="4" spans="1:9">
      <c r="A4" s="3" t="s">
        <v>56</v>
      </c>
      <c r="B4" s="3">
        <v>26</v>
      </c>
      <c r="C4" s="3">
        <f t="shared" si="0"/>
        <v>260</v>
      </c>
      <c r="D4" s="3">
        <f t="shared" si="1"/>
        <v>26</v>
      </c>
      <c r="E4" s="3">
        <f t="shared" si="2"/>
        <v>26</v>
      </c>
      <c r="F4" s="3">
        <f t="shared" si="3"/>
        <v>156</v>
      </c>
      <c r="G4" s="3">
        <f t="shared" si="4"/>
        <v>468</v>
      </c>
      <c r="H4" s="3" t="s">
        <v>51</v>
      </c>
      <c r="I4" s="3" t="s">
        <v>28</v>
      </c>
    </row>
    <row r="5" spans="1:9">
      <c r="A5" s="3" t="s">
        <v>57</v>
      </c>
      <c r="B5" s="3">
        <v>35</v>
      </c>
      <c r="C5" s="3">
        <f t="shared" si="0"/>
        <v>350</v>
      </c>
      <c r="D5" s="3">
        <f t="shared" si="1"/>
        <v>35</v>
      </c>
      <c r="E5" s="3">
        <f t="shared" si="2"/>
        <v>35</v>
      </c>
      <c r="F5" s="3">
        <f t="shared" si="3"/>
        <v>210</v>
      </c>
      <c r="G5" s="3">
        <f t="shared" si="4"/>
        <v>630</v>
      </c>
      <c r="H5" s="3" t="s">
        <v>53</v>
      </c>
      <c r="I5" s="3" t="s">
        <v>28</v>
      </c>
    </row>
    <row r="6" spans="1:9">
      <c r="A6" s="3" t="s">
        <v>58</v>
      </c>
      <c r="B6" s="3">
        <v>35</v>
      </c>
      <c r="C6" s="3">
        <f t="shared" si="0"/>
        <v>350</v>
      </c>
      <c r="D6" s="3">
        <f t="shared" si="1"/>
        <v>35</v>
      </c>
      <c r="E6" s="3">
        <f t="shared" si="2"/>
        <v>35</v>
      </c>
      <c r="F6" s="3">
        <f t="shared" si="3"/>
        <v>210</v>
      </c>
      <c r="G6" s="3">
        <f t="shared" si="4"/>
        <v>630</v>
      </c>
      <c r="H6" s="3" t="s">
        <v>52</v>
      </c>
      <c r="I6" s="3" t="s">
        <v>28</v>
      </c>
    </row>
    <row r="7" spans="1:9">
      <c r="A7" s="3" t="s">
        <v>84</v>
      </c>
      <c r="B7" s="3">
        <v>35</v>
      </c>
      <c r="C7" s="3">
        <f t="shared" ref="C7:C9" si="5">10*B7</f>
        <v>350</v>
      </c>
      <c r="D7" s="3">
        <f t="shared" ref="D7:D9" si="6">1*B7</f>
        <v>35</v>
      </c>
      <c r="E7" s="3">
        <f t="shared" ref="E7:E9" si="7">1*B7</f>
        <v>35</v>
      </c>
      <c r="F7" s="3">
        <f t="shared" ref="F7:F9" si="8">6*B7</f>
        <v>210</v>
      </c>
      <c r="G7" s="3">
        <f t="shared" ref="G7:G9" si="9">SUM(C7:F7)</f>
        <v>630</v>
      </c>
      <c r="H7" s="3" t="s">
        <v>87</v>
      </c>
      <c r="I7" s="3" t="s">
        <v>28</v>
      </c>
    </row>
    <row r="8" spans="1:9">
      <c r="A8" s="3" t="s">
        <v>85</v>
      </c>
      <c r="B8" s="3">
        <v>35</v>
      </c>
      <c r="C8" s="3">
        <f t="shared" si="5"/>
        <v>350</v>
      </c>
      <c r="D8" s="3">
        <f t="shared" si="6"/>
        <v>35</v>
      </c>
      <c r="E8" s="3">
        <f t="shared" si="7"/>
        <v>35</v>
      </c>
      <c r="F8" s="3">
        <f t="shared" si="8"/>
        <v>210</v>
      </c>
      <c r="G8" s="3">
        <f t="shared" si="9"/>
        <v>630</v>
      </c>
      <c r="H8" s="3" t="s">
        <v>88</v>
      </c>
      <c r="I8" s="3" t="s">
        <v>28</v>
      </c>
    </row>
    <row r="9" spans="1:9">
      <c r="A9" s="3" t="s">
        <v>86</v>
      </c>
      <c r="B9" s="3">
        <v>24</v>
      </c>
      <c r="C9" s="3">
        <f t="shared" si="5"/>
        <v>240</v>
      </c>
      <c r="D9" s="3">
        <f t="shared" si="6"/>
        <v>24</v>
      </c>
      <c r="E9" s="3">
        <f t="shared" si="7"/>
        <v>24</v>
      </c>
      <c r="F9" s="3">
        <f t="shared" si="8"/>
        <v>144</v>
      </c>
      <c r="G9" s="3">
        <f t="shared" si="9"/>
        <v>432</v>
      </c>
      <c r="H9" s="3" t="s">
        <v>93</v>
      </c>
      <c r="I9" s="3" t="s">
        <v>28</v>
      </c>
    </row>
    <row r="10" spans="1:9">
      <c r="A10" s="3" t="s">
        <v>60</v>
      </c>
      <c r="B10" s="3">
        <v>35</v>
      </c>
      <c r="C10" s="3">
        <f t="shared" ref="C10:C27" si="10">10*B10</f>
        <v>350</v>
      </c>
      <c r="D10" s="3">
        <f t="shared" ref="D10:D27" si="11">1*B10</f>
        <v>35</v>
      </c>
      <c r="E10" s="3">
        <f t="shared" ref="E10:E27" si="12">1*B10</f>
        <v>35</v>
      </c>
      <c r="F10" s="3">
        <f t="shared" ref="F10:F27" si="13">6*B10</f>
        <v>210</v>
      </c>
      <c r="G10" s="3">
        <f t="shared" ref="G10:G27" si="14">SUM(C10:F10)</f>
        <v>630</v>
      </c>
      <c r="H10" s="3" t="s">
        <v>59</v>
      </c>
      <c r="I10" s="3" t="s">
        <v>28</v>
      </c>
    </row>
    <row r="11" spans="1:9">
      <c r="A11" s="3" t="s">
        <v>61</v>
      </c>
      <c r="B11" s="3">
        <v>35</v>
      </c>
      <c r="C11" s="3">
        <f t="shared" si="10"/>
        <v>350</v>
      </c>
      <c r="D11" s="3">
        <f t="shared" si="11"/>
        <v>35</v>
      </c>
      <c r="E11" s="3">
        <f t="shared" si="12"/>
        <v>35</v>
      </c>
      <c r="F11" s="3">
        <f t="shared" si="13"/>
        <v>210</v>
      </c>
      <c r="G11" s="3">
        <f t="shared" si="14"/>
        <v>630</v>
      </c>
      <c r="H11" s="3" t="s">
        <v>62</v>
      </c>
      <c r="I11" s="3" t="s">
        <v>28</v>
      </c>
    </row>
    <row r="12" spans="1:9">
      <c r="A12" s="3" t="s">
        <v>65</v>
      </c>
      <c r="B12" s="3">
        <v>35</v>
      </c>
      <c r="C12" s="3">
        <f t="shared" si="10"/>
        <v>350</v>
      </c>
      <c r="D12" s="3">
        <f t="shared" si="11"/>
        <v>35</v>
      </c>
      <c r="E12" s="3">
        <f t="shared" si="12"/>
        <v>35</v>
      </c>
      <c r="F12" s="3">
        <f t="shared" si="13"/>
        <v>210</v>
      </c>
      <c r="G12" s="3">
        <f t="shared" si="14"/>
        <v>630</v>
      </c>
      <c r="H12" s="3" t="s">
        <v>66</v>
      </c>
      <c r="I12" s="3" t="s">
        <v>28</v>
      </c>
    </row>
    <row r="13" spans="1:9">
      <c r="A13" s="3" t="s">
        <v>68</v>
      </c>
      <c r="B13" s="3">
        <v>35</v>
      </c>
      <c r="C13" s="3">
        <f t="shared" si="10"/>
        <v>350</v>
      </c>
      <c r="D13" s="3">
        <f t="shared" si="11"/>
        <v>35</v>
      </c>
      <c r="E13" s="3">
        <f t="shared" si="12"/>
        <v>35</v>
      </c>
      <c r="F13" s="3">
        <f t="shared" si="13"/>
        <v>210</v>
      </c>
      <c r="G13" s="3">
        <f t="shared" si="14"/>
        <v>630</v>
      </c>
      <c r="H13" s="3" t="s">
        <v>67</v>
      </c>
      <c r="I13" s="3" t="s">
        <v>28</v>
      </c>
    </row>
    <row r="14" spans="1:9">
      <c r="A14" s="3" t="s">
        <v>69</v>
      </c>
      <c r="B14" s="3">
        <v>35</v>
      </c>
      <c r="C14" s="3">
        <f t="shared" si="10"/>
        <v>350</v>
      </c>
      <c r="D14" s="3">
        <f t="shared" si="11"/>
        <v>35</v>
      </c>
      <c r="E14" s="3">
        <f t="shared" si="12"/>
        <v>35</v>
      </c>
      <c r="F14" s="3">
        <f t="shared" si="13"/>
        <v>210</v>
      </c>
      <c r="G14" s="3">
        <f t="shared" si="14"/>
        <v>630</v>
      </c>
      <c r="H14" s="3" t="s">
        <v>44</v>
      </c>
      <c r="I14" s="3" t="s">
        <v>28</v>
      </c>
    </row>
    <row r="15" spans="1:9">
      <c r="A15" s="3" t="s">
        <v>70</v>
      </c>
      <c r="B15" s="3">
        <v>35</v>
      </c>
      <c r="C15" s="3">
        <f t="shared" si="10"/>
        <v>350</v>
      </c>
      <c r="D15" s="3">
        <f t="shared" si="11"/>
        <v>35</v>
      </c>
      <c r="E15" s="3">
        <f t="shared" si="12"/>
        <v>35</v>
      </c>
      <c r="F15" s="3">
        <f t="shared" si="13"/>
        <v>210</v>
      </c>
      <c r="G15" s="3">
        <f t="shared" si="14"/>
        <v>630</v>
      </c>
      <c r="H15" s="3" t="s">
        <v>71</v>
      </c>
      <c r="I15" s="3" t="s">
        <v>28</v>
      </c>
    </row>
    <row r="16" spans="1:9">
      <c r="A16" s="3" t="s">
        <v>72</v>
      </c>
      <c r="B16" s="3">
        <v>35</v>
      </c>
      <c r="C16" s="3">
        <f t="shared" si="10"/>
        <v>350</v>
      </c>
      <c r="D16" s="3">
        <f t="shared" si="11"/>
        <v>35</v>
      </c>
      <c r="E16" s="3">
        <f t="shared" si="12"/>
        <v>35</v>
      </c>
      <c r="F16" s="3">
        <f t="shared" si="13"/>
        <v>210</v>
      </c>
      <c r="G16" s="3">
        <f t="shared" si="14"/>
        <v>630</v>
      </c>
      <c r="H16" s="3" t="s">
        <v>73</v>
      </c>
      <c r="I16" s="3" t="s">
        <v>28</v>
      </c>
    </row>
    <row r="17" spans="1:9">
      <c r="A17" s="3" t="s">
        <v>74</v>
      </c>
      <c r="B17" s="3">
        <v>35</v>
      </c>
      <c r="C17" s="3">
        <f t="shared" si="10"/>
        <v>350</v>
      </c>
      <c r="D17" s="3">
        <f t="shared" si="11"/>
        <v>35</v>
      </c>
      <c r="E17" s="3">
        <f t="shared" si="12"/>
        <v>35</v>
      </c>
      <c r="F17" s="3">
        <f t="shared" si="13"/>
        <v>210</v>
      </c>
      <c r="G17" s="3">
        <f t="shared" si="14"/>
        <v>630</v>
      </c>
      <c r="H17" s="3" t="s">
        <v>75</v>
      </c>
      <c r="I17" s="3" t="s">
        <v>28</v>
      </c>
    </row>
    <row r="18" spans="1:9">
      <c r="A18" s="3" t="s">
        <v>76</v>
      </c>
      <c r="B18" s="3">
        <v>35</v>
      </c>
      <c r="C18" s="3">
        <f t="shared" si="10"/>
        <v>350</v>
      </c>
      <c r="D18" s="3">
        <f t="shared" si="11"/>
        <v>35</v>
      </c>
      <c r="E18" s="3">
        <f t="shared" si="12"/>
        <v>35</v>
      </c>
      <c r="F18" s="3">
        <f t="shared" si="13"/>
        <v>210</v>
      </c>
      <c r="G18" s="3">
        <f t="shared" si="14"/>
        <v>630</v>
      </c>
      <c r="H18" s="3" t="s">
        <v>77</v>
      </c>
      <c r="I18" s="3" t="s">
        <v>28</v>
      </c>
    </row>
    <row r="19" spans="1:9">
      <c r="A19" s="3" t="s">
        <v>78</v>
      </c>
      <c r="B19" s="3">
        <v>35</v>
      </c>
      <c r="C19" s="3">
        <f t="shared" si="10"/>
        <v>350</v>
      </c>
      <c r="D19" s="3">
        <f t="shared" si="11"/>
        <v>35</v>
      </c>
      <c r="E19" s="3">
        <f t="shared" si="12"/>
        <v>35</v>
      </c>
      <c r="F19" s="3">
        <f t="shared" si="13"/>
        <v>210</v>
      </c>
      <c r="G19" s="3">
        <f t="shared" si="14"/>
        <v>630</v>
      </c>
      <c r="H19" s="3" t="s">
        <v>79</v>
      </c>
      <c r="I19" s="3" t="s">
        <v>28</v>
      </c>
    </row>
    <row r="20" spans="1:9">
      <c r="A20" s="3" t="s">
        <v>80</v>
      </c>
      <c r="B20" s="3">
        <v>35</v>
      </c>
      <c r="C20" s="3">
        <f t="shared" si="10"/>
        <v>350</v>
      </c>
      <c r="D20" s="3">
        <f t="shared" si="11"/>
        <v>35</v>
      </c>
      <c r="E20" s="3">
        <f t="shared" si="12"/>
        <v>35</v>
      </c>
      <c r="F20" s="3">
        <f t="shared" si="13"/>
        <v>210</v>
      </c>
      <c r="G20" s="3">
        <f t="shared" si="14"/>
        <v>630</v>
      </c>
      <c r="H20" s="3" t="s">
        <v>81</v>
      </c>
      <c r="I20" s="3" t="s">
        <v>28</v>
      </c>
    </row>
    <row r="21" spans="1:9">
      <c r="A21" s="3" t="s">
        <v>82</v>
      </c>
      <c r="B21" s="3">
        <v>35</v>
      </c>
      <c r="C21" s="3">
        <f t="shared" si="10"/>
        <v>350</v>
      </c>
      <c r="D21" s="3">
        <f t="shared" si="11"/>
        <v>35</v>
      </c>
      <c r="E21" s="3">
        <f t="shared" si="12"/>
        <v>35</v>
      </c>
      <c r="F21" s="3">
        <f t="shared" si="13"/>
        <v>210</v>
      </c>
      <c r="G21" s="3">
        <f t="shared" si="14"/>
        <v>630</v>
      </c>
      <c r="H21" s="3" t="s">
        <v>83</v>
      </c>
      <c r="I21" s="3" t="s">
        <v>28</v>
      </c>
    </row>
    <row r="22" spans="1:9">
      <c r="A22" s="3" t="s">
        <v>91</v>
      </c>
      <c r="B22" s="3">
        <v>35</v>
      </c>
      <c r="C22" s="3">
        <f t="shared" si="10"/>
        <v>350</v>
      </c>
      <c r="D22" s="3">
        <f t="shared" si="11"/>
        <v>35</v>
      </c>
      <c r="E22" s="3">
        <f t="shared" si="12"/>
        <v>35</v>
      </c>
      <c r="F22" s="3">
        <f t="shared" si="13"/>
        <v>210</v>
      </c>
      <c r="G22" s="3">
        <f t="shared" si="14"/>
        <v>630</v>
      </c>
      <c r="H22" s="3" t="s">
        <v>92</v>
      </c>
      <c r="I22" s="3" t="s">
        <v>28</v>
      </c>
    </row>
    <row r="23" spans="1:9">
      <c r="A23" s="3" t="s">
        <v>95</v>
      </c>
      <c r="B23" s="3">
        <v>35</v>
      </c>
      <c r="C23" s="3">
        <f t="shared" si="10"/>
        <v>350</v>
      </c>
      <c r="D23" s="3">
        <f t="shared" si="11"/>
        <v>35</v>
      </c>
      <c r="E23" s="3">
        <f t="shared" si="12"/>
        <v>35</v>
      </c>
      <c r="F23" s="3">
        <f t="shared" si="13"/>
        <v>210</v>
      </c>
      <c r="G23" s="3">
        <f t="shared" si="14"/>
        <v>630</v>
      </c>
      <c r="H23" s="3" t="s">
        <v>96</v>
      </c>
      <c r="I23" s="3" t="s">
        <v>28</v>
      </c>
    </row>
    <row r="24" spans="1:9">
      <c r="A24" s="2" t="s">
        <v>98</v>
      </c>
      <c r="B24" s="2">
        <v>35</v>
      </c>
      <c r="C24" s="2">
        <f t="shared" si="10"/>
        <v>350</v>
      </c>
      <c r="D24" s="2">
        <f t="shared" si="11"/>
        <v>35</v>
      </c>
      <c r="E24" s="2">
        <f t="shared" si="12"/>
        <v>35</v>
      </c>
      <c r="F24" s="2">
        <f t="shared" si="13"/>
        <v>210</v>
      </c>
      <c r="G24" s="2">
        <f t="shared" si="14"/>
        <v>630</v>
      </c>
      <c r="H24" s="2" t="s">
        <v>99</v>
      </c>
      <c r="I24" s="2" t="s">
        <v>32</v>
      </c>
    </row>
    <row r="25" spans="1:9">
      <c r="A25" s="3" t="s">
        <v>101</v>
      </c>
      <c r="B25" s="3">
        <v>35</v>
      </c>
      <c r="C25" s="3">
        <f t="shared" si="10"/>
        <v>350</v>
      </c>
      <c r="D25" s="3">
        <f t="shared" si="11"/>
        <v>35</v>
      </c>
      <c r="E25" s="3">
        <f t="shared" si="12"/>
        <v>35</v>
      </c>
      <c r="F25" s="3">
        <f t="shared" si="13"/>
        <v>210</v>
      </c>
      <c r="G25" s="3">
        <f t="shared" si="14"/>
        <v>630</v>
      </c>
      <c r="H25" s="3" t="s">
        <v>102</v>
      </c>
      <c r="I25" s="3" t="s">
        <v>28</v>
      </c>
    </row>
    <row r="26" spans="1:9">
      <c r="A26" s="3" t="s">
        <v>103</v>
      </c>
      <c r="B26" s="3">
        <v>35</v>
      </c>
      <c r="C26" s="3">
        <f t="shared" si="10"/>
        <v>350</v>
      </c>
      <c r="D26" s="3">
        <f t="shared" si="11"/>
        <v>35</v>
      </c>
      <c r="E26" s="3">
        <f t="shared" si="12"/>
        <v>35</v>
      </c>
      <c r="F26" s="3">
        <f t="shared" si="13"/>
        <v>210</v>
      </c>
      <c r="G26" s="3">
        <f t="shared" si="14"/>
        <v>630</v>
      </c>
      <c r="H26" s="3" t="s">
        <v>105</v>
      </c>
      <c r="I26" s="3" t="s">
        <v>28</v>
      </c>
    </row>
    <row r="27" spans="1:9">
      <c r="A27" s="3" t="s">
        <v>104</v>
      </c>
      <c r="B27" s="3">
        <v>20</v>
      </c>
      <c r="C27" s="3">
        <f t="shared" si="10"/>
        <v>200</v>
      </c>
      <c r="D27" s="3">
        <f t="shared" si="11"/>
        <v>20</v>
      </c>
      <c r="E27" s="3">
        <f t="shared" si="12"/>
        <v>20</v>
      </c>
      <c r="F27" s="3">
        <f t="shared" si="13"/>
        <v>120</v>
      </c>
      <c r="G27" s="3">
        <f t="shared" si="14"/>
        <v>360</v>
      </c>
      <c r="H27" s="3" t="s">
        <v>106</v>
      </c>
      <c r="I27" s="3" t="s">
        <v>28</v>
      </c>
    </row>
    <row r="29" spans="1:9">
      <c r="A29" s="3" t="s">
        <v>107</v>
      </c>
      <c r="B29" s="3">
        <v>16</v>
      </c>
      <c r="C29" s="3">
        <f t="shared" ref="C29:C32" si="15">10*B29</f>
        <v>160</v>
      </c>
      <c r="D29" s="3">
        <f t="shared" ref="D29:D32" si="16">1*B29</f>
        <v>16</v>
      </c>
      <c r="E29" s="3">
        <f t="shared" ref="E29:E32" si="17">1*B29</f>
        <v>16</v>
      </c>
      <c r="F29" s="3">
        <f t="shared" ref="F29:F32" si="18">6*B29</f>
        <v>96</v>
      </c>
    </row>
    <row r="30" spans="1:9">
      <c r="A30" s="3" t="s">
        <v>107</v>
      </c>
      <c r="B30" s="3">
        <v>16</v>
      </c>
      <c r="C30" s="3">
        <f t="shared" si="15"/>
        <v>160</v>
      </c>
      <c r="D30" s="3">
        <f t="shared" si="16"/>
        <v>16</v>
      </c>
      <c r="E30" s="3">
        <f t="shared" si="17"/>
        <v>16</v>
      </c>
      <c r="F30" s="3">
        <f t="shared" si="18"/>
        <v>96</v>
      </c>
    </row>
    <row r="31" spans="1:9">
      <c r="A31" s="3" t="s">
        <v>107</v>
      </c>
      <c r="B31" s="3">
        <v>16</v>
      </c>
      <c r="C31" s="3">
        <f t="shared" si="15"/>
        <v>160</v>
      </c>
      <c r="D31" s="3">
        <f t="shared" si="16"/>
        <v>16</v>
      </c>
      <c r="E31" s="3">
        <f t="shared" si="17"/>
        <v>16</v>
      </c>
      <c r="F31" s="3">
        <f t="shared" si="18"/>
        <v>96</v>
      </c>
    </row>
    <row r="32" spans="1:9">
      <c r="A32" s="3" t="s">
        <v>107</v>
      </c>
      <c r="B32" s="3">
        <v>16</v>
      </c>
      <c r="C32" s="3">
        <f t="shared" si="15"/>
        <v>160</v>
      </c>
      <c r="D32" s="3">
        <f t="shared" si="16"/>
        <v>16</v>
      </c>
      <c r="E32" s="3">
        <f t="shared" si="17"/>
        <v>16</v>
      </c>
      <c r="F32" s="3">
        <f t="shared" si="18"/>
        <v>96</v>
      </c>
    </row>
    <row r="33" spans="1:6">
      <c r="A33" s="3" t="s">
        <v>108</v>
      </c>
      <c r="B33" s="3">
        <v>16</v>
      </c>
      <c r="C33" s="3">
        <f t="shared" ref="C33:C36" si="19">10*B33</f>
        <v>160</v>
      </c>
      <c r="D33" s="3">
        <f t="shared" ref="D33:D36" si="20">1*B33</f>
        <v>16</v>
      </c>
      <c r="E33" s="3">
        <f t="shared" ref="E33:E36" si="21">1*B33</f>
        <v>16</v>
      </c>
      <c r="F33" s="3">
        <f t="shared" ref="F33:F36" si="22">6*B33</f>
        <v>96</v>
      </c>
    </row>
    <row r="34" spans="1:6">
      <c r="A34" s="3" t="s">
        <v>108</v>
      </c>
      <c r="B34" s="3">
        <v>16</v>
      </c>
      <c r="C34" s="3">
        <f t="shared" si="19"/>
        <v>160</v>
      </c>
      <c r="D34" s="3">
        <f t="shared" si="20"/>
        <v>16</v>
      </c>
      <c r="E34" s="3">
        <f t="shared" si="21"/>
        <v>16</v>
      </c>
      <c r="F34" s="3">
        <f t="shared" si="22"/>
        <v>96</v>
      </c>
    </row>
    <row r="35" spans="1:6">
      <c r="A35" s="3" t="s">
        <v>108</v>
      </c>
      <c r="B35" s="3">
        <v>16</v>
      </c>
      <c r="C35" s="3">
        <f t="shared" si="19"/>
        <v>160</v>
      </c>
      <c r="D35" s="3">
        <f t="shared" si="20"/>
        <v>16</v>
      </c>
      <c r="E35" s="3">
        <f t="shared" si="21"/>
        <v>16</v>
      </c>
      <c r="F35" s="3">
        <f t="shared" si="22"/>
        <v>96</v>
      </c>
    </row>
    <row r="36" spans="1:6">
      <c r="A36" s="3" t="s">
        <v>108</v>
      </c>
      <c r="B36" s="3">
        <v>16</v>
      </c>
      <c r="C36" s="3">
        <f t="shared" si="19"/>
        <v>160</v>
      </c>
      <c r="D36" s="3">
        <f t="shared" si="20"/>
        <v>16</v>
      </c>
      <c r="E36" s="3">
        <f t="shared" si="21"/>
        <v>16</v>
      </c>
      <c r="F36" s="3">
        <f t="shared" si="22"/>
        <v>96</v>
      </c>
    </row>
    <row r="37" spans="1:6">
      <c r="A37" s="3" t="s">
        <v>109</v>
      </c>
      <c r="B37" s="3">
        <v>16</v>
      </c>
      <c r="C37" s="3">
        <f t="shared" ref="C37:C40" si="23">10*B37</f>
        <v>160</v>
      </c>
      <c r="D37" s="3">
        <f t="shared" ref="D37:D40" si="24">1*B37</f>
        <v>16</v>
      </c>
      <c r="E37" s="3">
        <f t="shared" ref="E37:E40" si="25">1*B37</f>
        <v>16</v>
      </c>
      <c r="F37" s="3">
        <f t="shared" ref="F37:F40" si="26">6*B37</f>
        <v>96</v>
      </c>
    </row>
    <row r="38" spans="1:6">
      <c r="A38" s="3" t="s">
        <v>109</v>
      </c>
      <c r="B38" s="3">
        <v>16</v>
      </c>
      <c r="C38" s="3">
        <f t="shared" si="23"/>
        <v>160</v>
      </c>
      <c r="D38" s="3">
        <f t="shared" si="24"/>
        <v>16</v>
      </c>
      <c r="E38" s="3">
        <f t="shared" si="25"/>
        <v>16</v>
      </c>
      <c r="F38" s="3">
        <f t="shared" si="26"/>
        <v>96</v>
      </c>
    </row>
    <row r="39" spans="1:6">
      <c r="A39" s="3" t="s">
        <v>109</v>
      </c>
      <c r="B39" s="3">
        <v>16</v>
      </c>
      <c r="C39" s="3">
        <f t="shared" si="23"/>
        <v>160</v>
      </c>
      <c r="D39" s="3">
        <f t="shared" si="24"/>
        <v>16</v>
      </c>
      <c r="E39" s="3">
        <f t="shared" si="25"/>
        <v>16</v>
      </c>
      <c r="F39" s="3">
        <f t="shared" si="26"/>
        <v>96</v>
      </c>
    </row>
    <row r="40" spans="1:6">
      <c r="A40" s="3" t="s">
        <v>109</v>
      </c>
      <c r="B40" s="3">
        <v>16</v>
      </c>
      <c r="C40" s="3">
        <f t="shared" si="23"/>
        <v>160</v>
      </c>
      <c r="D40" s="3">
        <f t="shared" si="24"/>
        <v>16</v>
      </c>
      <c r="E40" s="3">
        <f t="shared" si="25"/>
        <v>16</v>
      </c>
      <c r="F40" s="3">
        <f t="shared" si="26"/>
        <v>96</v>
      </c>
    </row>
    <row r="41" spans="1:6">
      <c r="B41" s="3"/>
      <c r="C41" s="3"/>
      <c r="D41" s="3"/>
      <c r="E41" s="3"/>
      <c r="F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PCR_results</vt:lpstr>
      <vt:lpstr>5050_CoCultures</vt:lpstr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Foo</dc:creator>
  <cp:lastModifiedBy>Aidan Foo</cp:lastModifiedBy>
  <dcterms:created xsi:type="dcterms:W3CDTF">2024-05-01T10:37:20Z</dcterms:created>
  <dcterms:modified xsi:type="dcterms:W3CDTF">2024-08-27T16:38:28Z</dcterms:modified>
</cp:coreProperties>
</file>